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8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71 - Model Workpapers in Excel\Relied Upons\"/>
    </mc:Choice>
  </mc:AlternateContent>
  <bookViews>
    <workbookView xWindow="-15" yWindow="45" windowWidth="21840" windowHeight="6090" tabRatio="942" firstSheet="1" activeTab="1"/>
  </bookViews>
  <sheets>
    <sheet name="N" sheetId="3" state="veryHidden" r:id="rId1"/>
    <sheet name="G.3" sheetId="9" r:id="rId2"/>
    <sheet name="Pivot Salary and Tax" sheetId="15" r:id="rId3"/>
    <sheet name="Pivot Restricted Stock" sheetId="19" r:id="rId4"/>
    <sheet name="Load Rates" sheetId="17" r:id="rId5"/>
    <sheet name="SERP" sheetId="18" r:id="rId6"/>
    <sheet name="SERP July-16 - June-17" sheetId="23" r:id="rId7"/>
    <sheet name="FY17 Budget MIP Accrual " sheetId="24" r:id="rId8"/>
    <sheet name="FY16 Budget MIP Accrual" sheetId="2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7">#REF!</definedName>
    <definedName name="\A">#REF!</definedName>
    <definedName name="\c" localSheetId="7">#REF!</definedName>
    <definedName name="\c">#REF!</definedName>
    <definedName name="\f" localSheetId="7">#REF!</definedName>
    <definedName name="\f">#REF!</definedName>
    <definedName name="\g">#REF!</definedName>
    <definedName name="\p">#REF!</definedName>
    <definedName name="\s">#REF!</definedName>
    <definedName name="\z">#REF!</definedName>
    <definedName name="_adj2">'[1]adjustment 1'!$F$8:$F$1901</definedName>
    <definedName name="_amt2">'[1]adjustment 1'!$BZ$8:$BZ$1901</definedName>
    <definedName name="_Div012" localSheetId="7">#REF!</definedName>
    <definedName name="_Div012" localSheetId="1">#REF!</definedName>
    <definedName name="_Div012">#REF!</definedName>
    <definedName name="_Div02" localSheetId="7">#REF!</definedName>
    <definedName name="_Div02" localSheetId="1">#REF!</definedName>
    <definedName name="_Div02">#REF!</definedName>
    <definedName name="_Div091" localSheetId="7">#REF!</definedName>
    <definedName name="_Div091" localSheetId="1">#REF!</definedName>
    <definedName name="_Div091">#REF!</definedName>
    <definedName name="_Fill" localSheetId="6" hidden="1">#REF!</definedName>
    <definedName name="_Fill" hidden="1">#REF!</definedName>
    <definedName name="_xlnm._FilterDatabase" localSheetId="6" hidden="1">'SERP July-16 - June-17'!$I$7:$O$75</definedName>
    <definedName name="_Key1" localSheetId="6" hidden="1">#REF!</definedName>
    <definedName name="_Key1" hidden="1">#REF!</definedName>
    <definedName name="_Order1" hidden="1">255</definedName>
    <definedName name="_Parse_In" localSheetId="6" hidden="1">#REF!</definedName>
    <definedName name="_Parse_In" hidden="1">#REF!</definedName>
    <definedName name="_Parse_Out" localSheetId="6" hidden="1">#REF!</definedName>
    <definedName name="_Parse_Out" hidden="1">#REF!</definedName>
    <definedName name="_PD1" localSheetId="7">#REF!</definedName>
    <definedName name="_PD1">#REF!</definedName>
    <definedName name="_PD2" localSheetId="7">#REF!</definedName>
    <definedName name="_PD2">#REF!</definedName>
    <definedName name="_PDM1" localSheetId="7">#REF!</definedName>
    <definedName name="_PDM1">#REF!</definedName>
    <definedName name="_PDM2">#REF!</definedName>
    <definedName name="_Regression_X" hidden="1">#REF!</definedName>
    <definedName name="_Sort" localSheetId="6" hidden="1">#REF!</definedName>
    <definedName name="_Sort" hidden="1">#REF!</definedName>
    <definedName name="aBTUFactor">[2]assump!$G$46</definedName>
    <definedName name="aCapital_Distr_Distr">[2]assump!$G$69:$K$69</definedName>
    <definedName name="aCapital_Distr_Gath">[2]assump!$G$70:$K$70</definedName>
    <definedName name="aCapital_Distr_gen">[2]assump!$G$72:$K$72</definedName>
    <definedName name="aCapital_Distr_PL">[2]assump!$G$68:$K$68</definedName>
    <definedName name="aCapital_Distr_ungd">[2]assump!$G$71:$K$71</definedName>
    <definedName name="aCapital_PL_Distr">[2]assump!$G$80:$K$80</definedName>
    <definedName name="aCapital_PL_Gath">[2]assump!$G$81:$K$81</definedName>
    <definedName name="aCapital_PL_Gen">[2]assump!$G$83:$K$83</definedName>
    <definedName name="aCapital_PL_PL">[2]assump!$G$79:$K$79</definedName>
    <definedName name="aCapital_PL_Ungd">[2]assump!$G$82:$K$82</definedName>
    <definedName name="actual">[3]summary!$G$2:$G$3577</definedName>
    <definedName name="aDeprRate_Distr">[2]assump!$G$21</definedName>
    <definedName name="aDeprRate_Gath">[2]assump!$G$22</definedName>
    <definedName name="aDeprRate_Gen">[2]assump!$G$24</definedName>
    <definedName name="aDeprRate_PL">[2]assump!$G$20</definedName>
    <definedName name="aDeprRate_Ungd">[2]assump!$G$23</definedName>
    <definedName name="AEL_1080" localSheetId="7">#REF!</definedName>
    <definedName name="AEL_1080">#REF!</definedName>
    <definedName name="AEL_1110" localSheetId="7">#REF!</definedName>
    <definedName name="AEL_1110">#REF!</definedName>
    <definedName name="aFITRate">[2]assump!$G$143</definedName>
    <definedName name="aGasPrice">[2]assump!$G$45</definedName>
    <definedName name="alloc_table" localSheetId="7">#REF!</definedName>
    <definedName name="alloc_table">#REF!</definedName>
    <definedName name="aLUG">[2]assump!$G$43</definedName>
    <definedName name="amounts" localSheetId="7">#REF!</definedName>
    <definedName name="amounts">#REF!</definedName>
    <definedName name="amt">'[4]Rpt 1033-Feb05-Deprec. Exp.'!$L$3:$L$1706</definedName>
    <definedName name="aRecoverRate_Distr">[2]assump!$G$37</definedName>
    <definedName name="aRecoverRate_Gath">[2]assump!$G$38</definedName>
    <definedName name="aRecoverRate_Gen">[2]assump!$G$40</definedName>
    <definedName name="aRecoverRate_PL">[2]assump!$G$36</definedName>
    <definedName name="aRecoverRate_Ungd">[2]assump!$G$39</definedName>
    <definedName name="aRetireRate_Distr">[2]assump!$G$30</definedName>
    <definedName name="aRetireRate_Gath">[2]assump!$G$31</definedName>
    <definedName name="aRetireRate_Gen">[2]assump!$G$33</definedName>
    <definedName name="aRetireRate_PL">[2]assump!$G$29</definedName>
    <definedName name="aRetireRate_Ungd">[2]assump!$G$32</definedName>
    <definedName name="aRevenueTaxRate">[2]assump!$G$44</definedName>
    <definedName name="ATMOS_1080" localSheetId="7">#REF!</definedName>
    <definedName name="ATMOS_1080">#REF!</definedName>
    <definedName name="ATMOS_1110" localSheetId="7">#REF!</definedName>
    <definedName name="ATMOS_1110">#REF!</definedName>
    <definedName name="aYear1">[2]assump!$G$52:$G$85</definedName>
    <definedName name="aYear2">[2]assump!$H$52:$H$85</definedName>
    <definedName name="aYear3">[2]assump!$I$52:$I$85</definedName>
    <definedName name="aYear4">[2]assump!$J$52:$J$85</definedName>
    <definedName name="aYear5">[2]assump!$K$52:$K$85</definedName>
    <definedName name="Base_Case" localSheetId="7">'[5]TXU model'!$B$3:$L$44,'[5]TXU model'!#REF!,'[5]TXU model'!$B$46:$L$100,'[5]TXU model'!$B$104:$L$113,'[5]TXU model'!$B$117:$L$169,'[5]TXU model'!$B$235:$L$252,'[5]TXU model'!$B$254:$L$300,'[5]TXU model'!$B$303:$L$341,'[5]TXU model'!$B$343:$L$381,'[5]TXU model'!$B$383:$L$409,'[5]TXU model'!$B$411:$L$443</definedName>
    <definedName name="Base_Case">'[5]TXU model'!$B$3:$L$44,'[5]TXU model'!#REF!,'[5]TXU model'!$B$46:$L$100,'[5]TXU model'!$B$104:$L$113,'[5]TXU model'!$B$117:$L$169,'[5]TXU model'!$B$235:$L$252,'[5]TXU model'!$B$254:$L$300,'[5]TXU model'!$B$303:$L$341,'[5]TXU model'!$B$343:$L$381,'[5]TXU model'!$B$383:$L$409,'[5]TXU model'!$B$411:$L$443</definedName>
    <definedName name="Benefits" localSheetId="7">#REF!</definedName>
    <definedName name="Benefits">#REF!</definedName>
    <definedName name="Block_1">[2]assump!$I$92:$I$131</definedName>
    <definedName name="Block_2">[2]assump!$J$92:$J$131</definedName>
    <definedName name="Block_3">[2]assump!$K$92:$K$131</definedName>
    <definedName name="Block_4">[2]assump!$L$92:$L$131</definedName>
    <definedName name="BOB" localSheetId="7">#REF!</definedName>
    <definedName name="BOB">#REF!</definedName>
    <definedName name="bu">[3]summary!$B$2:$B$3577</definedName>
    <definedName name="CapAct">[6]CapBud!$A$40:$EA$44</definedName>
    <definedName name="CapBud">[6]CapBud!$A$20:$EA$38</definedName>
    <definedName name="Case_No._2006_00464" localSheetId="7">#REF!</definedName>
    <definedName name="Case_No._2006_00464" localSheetId="1">#REF!</definedName>
    <definedName name="Case_No._2006_00464">#REF!</definedName>
    <definedName name="CaseName">[2]assump!$D$4</definedName>
    <definedName name="Category_Report" localSheetId="7">#REF!</definedName>
    <definedName name="Category_Report">#REF!</definedName>
    <definedName name="CC_Spread">'[7]Tech Serv Mgr Data Entry'!$C$53:$I$133</definedName>
    <definedName name="csDesignMode">1</definedName>
    <definedName name="Customer">[2]assump!$G$92:$G$131</definedName>
    <definedName name="cy_act" localSheetId="7">#REF!</definedName>
    <definedName name="cy_act">#REF!</definedName>
    <definedName name="cy_bud" localSheetId="7">#REF!</definedName>
    <definedName name="cy_bud">#REF!</definedName>
    <definedName name="cy_v_bud" localSheetId="7">#REF!</definedName>
    <definedName name="cy_v_bud">#REF!</definedName>
    <definedName name="cy_v_py">#REF!</definedName>
    <definedName name="DA0025TB">[8]TPACT!$B$851:$B$987</definedName>
    <definedName name="DA0026TB">[8]TPACT!$B$992:$B$1128</definedName>
    <definedName name="data">#REF!</definedName>
    <definedName name="data2">#REF!</definedName>
    <definedName name="_xlnm.Database">#REF!</definedName>
    <definedName name="DATE">#REF!</definedName>
    <definedName name="Demand">[2]assump!$H$92:$H$131</definedName>
    <definedName name="DEPRECIATION" localSheetId="7">#REF!</definedName>
    <definedName name="DEPRECIATION">#REF!</definedName>
    <definedName name="Detail_Report" localSheetId="7">#REF!</definedName>
    <definedName name="Detail_Report">#REF!</definedName>
    <definedName name="Div012Cap" localSheetId="7">#REF!</definedName>
    <definedName name="Div012Cap" localSheetId="1">#REF!</definedName>
    <definedName name="Div012Cap">#REF!</definedName>
    <definedName name="Div02Cap" localSheetId="1">#REF!</definedName>
    <definedName name="Div02Cap">#REF!</definedName>
    <definedName name="Div091Cap" localSheetId="1">#REF!</definedName>
    <definedName name="Div091Cap">#REF!</definedName>
    <definedName name="Div09cap" localSheetId="1">#REF!</definedName>
    <definedName name="Div09cap">#REF!</definedName>
    <definedName name="DP1875TB1">[9]TPACT!$B$569:$B$705</definedName>
    <definedName name="DP1876TB1">[9]TPACT!$B$710:$B$846</definedName>
    <definedName name="ENERGAS_1080">#REF!</definedName>
    <definedName name="ENERGAS_1110">#REF!</definedName>
    <definedName name="EPSData">[10]EssEPS!$A$8:$CJ$45</definedName>
    <definedName name="expense_allocator">[11]Scenarios!$H$31</definedName>
    <definedName name="FemaleMort">[12]Calculations!$M$13</definedName>
    <definedName name="FIND" localSheetId="7">#REF!</definedName>
    <definedName name="FIND">#REF!</definedName>
    <definedName name="FIT_RATE" localSheetId="7">#REF!</definedName>
    <definedName name="FIT_RATE">#REF!</definedName>
    <definedName name="FIVE" localSheetId="7">#REF!</definedName>
    <definedName name="FIVE">#REF!</definedName>
    <definedName name="FOUR">#REF!</definedName>
    <definedName name="GAM83UNI">[12]RFATablesByAge!$B$1:$B$146</definedName>
    <definedName name="gPct_Bulk_Capacity">[2]assump!$G$62:$K$62</definedName>
    <definedName name="gPct_Bulk_Count">[2]assump!$G$58:$K$58</definedName>
    <definedName name="gPct_Bulk_Volume">[2]assump!$G$60:$K$60</definedName>
    <definedName name="gPct_Com_Count">[2]assump!$G$53:$K$53</definedName>
    <definedName name="gPct_Com_Volume">[2]assump!$G$56:$K$56</definedName>
    <definedName name="gPct_Ind_Count">[2]assump!$G$54:$K$54</definedName>
    <definedName name="gPct_Ind_Volume">[2]assump!$G$57:$K$57</definedName>
    <definedName name="gPct_Network_Capacity">[2]assump!$G$63:$K$63</definedName>
    <definedName name="gPct_Network_Count">[2]assump!$G$59:$K$59</definedName>
    <definedName name="gPct_Network_Volume">[2]assump!$G$61:$K$61</definedName>
    <definedName name="gPct_Res_Count">[2]assump!$G$52:$K$52</definedName>
    <definedName name="gPct_Res_Volume">[2]assump!$G$55:$K$55</definedName>
    <definedName name="GREELEY_1080" localSheetId="7">#REF!</definedName>
    <definedName name="GREELEY_1080">#REF!</definedName>
    <definedName name="GREELEY_1110" localSheetId="7">#REF!</definedName>
    <definedName name="GREELEY_1110">#REF!</definedName>
    <definedName name="Greeley_Calc" localSheetId="6">#REF!</definedName>
    <definedName name="Greeley_Calc">#REF!</definedName>
    <definedName name="Greeley_Stmt" localSheetId="6">#REF!</definedName>
    <definedName name="Greeley_Stmt">#REF!</definedName>
    <definedName name="II" localSheetId="7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'[13]080 - April 1080 activity'!#REF!</definedName>
    <definedName name="IPAGE_1" localSheetId="7">#REF!</definedName>
    <definedName name="IPAGE_1">#REF!</definedName>
    <definedName name="IPAGE_1A" localSheetId="7">#REF!</definedName>
    <definedName name="IPAGE_1A">#REF!</definedName>
    <definedName name="IPAGE_1B" localSheetId="7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kytax" localSheetId="1">#REF!</definedName>
    <definedName name="kytax">#REF!</definedName>
    <definedName name="LSintRate" localSheetId="6">#REF!</definedName>
    <definedName name="LSintRate">#REF!</definedName>
    <definedName name="ltdrate" localSheetId="1">#REF!</definedName>
    <definedName name="ltdrate">#REF!</definedName>
    <definedName name="lu">'[4]Rpt 1033-Feb05-Deprec. Exp.'!$J$3:$J$1706</definedName>
    <definedName name="lu_bu" localSheetId="7">#REF!</definedName>
    <definedName name="lu_bu">#REF!</definedName>
    <definedName name="lut">'[1]adjustment 3'!$M$4:$M$371</definedName>
    <definedName name="MACROS" localSheetId="7">#REF!</definedName>
    <definedName name="MACROS">#REF!</definedName>
    <definedName name="MaleMort">[12]Calculations!$M$12</definedName>
    <definedName name="mo">[3]summary!$A$2:$A$3577</definedName>
    <definedName name="MTX" localSheetId="7">#REF!</definedName>
    <definedName name="MTX">#REF!</definedName>
    <definedName name="nBulk_Trans">[2]assump!$G$130:$L$130</definedName>
    <definedName name="nCommercial">[2]assump!$G$115:$L$115</definedName>
    <definedName name="nConnect">[2]assump!$G$117:$L$117</definedName>
    <definedName name="nIndustrial">[2]assump!$G$116:$L$116</definedName>
    <definedName name="nIndustrial_PL">[2]assump!$G$129:$L$129</definedName>
    <definedName name="nNetwork_Trans">[2]assump!$G$131:$L$131</definedName>
    <definedName name="nReadMeter">[2]assump!$G$120:$L$120</definedName>
    <definedName name="nResidential">[2]assump!$G$114:$L$114</definedName>
    <definedName name="nReturnCheck">[2]assump!$G$119:$L$119</definedName>
    <definedName name="nServiceCall">[2]assump!$G$118:$L$118</definedName>
    <definedName name="nTampering">[2]assump!$G$121:$L$121</definedName>
    <definedName name="NvsElapsedTime">0.00166666667064419</definedName>
    <definedName name="NvsEndTime">37210.4481587963</definedName>
    <definedName name="ONE" localSheetId="7">#REF!</definedName>
    <definedName name="ONE">#REF!</definedName>
    <definedName name="OpCo_Factor" localSheetId="7">[11]Scenarios!#REF!</definedName>
    <definedName name="OpCo_Factor">[11]Scenarios!#REF!</definedName>
    <definedName name="PAPList" localSheetId="6">#REF!</definedName>
    <definedName name="PAPList">#REF!</definedName>
    <definedName name="PAPrefListUnedited" localSheetId="6">#REF!</definedName>
    <definedName name="PAPrefListUnedited">#REF!</definedName>
    <definedName name="PAPtoLifeMort">[12]Calculations!$Q$13</definedName>
    <definedName name="PD" localSheetId="7">#REF!</definedName>
    <definedName name="PD">#REF!</definedName>
    <definedName name="PDB" localSheetId="7">#REF!</definedName>
    <definedName name="PDB">#REF!</definedName>
    <definedName name="PDR" localSheetId="7">#REF!</definedName>
    <definedName name="PDR">#REF!</definedName>
    <definedName name="PDW">#REF!</definedName>
    <definedName name="Planit_Data_Entry">#REF!</definedName>
    <definedName name="_xlnm.Print_Area" localSheetId="1">G.3!$A$1:$K$47</definedName>
    <definedName name="_xlnm.Print_Area" localSheetId="2">'Pivot Salary and Tax'!$A$1:$O$24</definedName>
    <definedName name="_xlnm.Print_Area" localSheetId="5">SERP!$A$1:$F$11</definedName>
    <definedName name="_xlnm.Print_Area" localSheetId="6">'SERP July-16 - June-17'!$A$1:$Q$74</definedName>
    <definedName name="Print_Area_MI">'[14]Short Summary'!$A$7:$E$64</definedName>
    <definedName name="Print_Titles_MI" localSheetId="7">#REF!</definedName>
    <definedName name="Print_Titles_MI">#REF!</definedName>
    <definedName name="PROPERTY" localSheetId="7">#REF!</definedName>
    <definedName name="PROPERTY">#REF!</definedName>
    <definedName name="py_act" localSheetId="7">#REF!</definedName>
    <definedName name="py_act">#REF!</definedName>
    <definedName name="ROR" localSheetId="1">#REF!</definedName>
    <definedName name="ROR">#REF!</definedName>
    <definedName name="rpt_all" localSheetId="7">'[5]TXU model'!$B$3:$L$44,'[5]TXU model'!#REF!,'[5]TXU model'!$B$46:$L$100,'[5]TXU model'!$B$104:$L$113,'[5]TXU model'!#REF!,'[5]TXU model'!$N$3:$X$44,'[5]TXU model'!#REF!,'[5]TXU model'!$N$46:$X$100,'[5]TXU model'!$N$104:$X$113,'[5]TXU model'!#REF!,'[5]TXU model'!$Z$3:$AH$44</definedName>
    <definedName name="rpt_all">'[5]TXU model'!$B$3:$L$44,'[5]TXU model'!#REF!,'[5]TXU model'!$B$46:$L$100,'[5]TXU model'!$B$104:$L$113,'[5]TXU model'!#REF!,'[5]TXU model'!$N$3:$X$44,'[5]TXU model'!#REF!,'[5]TXU model'!$N$46:$X$100,'[5]TXU model'!$N$104:$X$113,'[5]TXU model'!#REF!,'[5]TXU model'!$Z$3:$AH$44</definedName>
    <definedName name="rpt_CorePipeline" localSheetId="7">[2]consol!$T$3:$AA$44,[2]consol!#REF!,[2]consol!$T$46:$AA$100,[2]consol!$T$103:$AA$114</definedName>
    <definedName name="rpt_CorePipeline">[2]consol!$T$3:$AA$44,[2]consol!#REF!,[2]consol!$T$46:$AA$100,[2]consol!$T$103:$AA$114</definedName>
    <definedName name="rpt_DistributionSystems" localSheetId="7">[2]consol!$K$3:$R$44,[2]consol!#REF!,[2]consol!$K$46:$R$100,[2]consol!$K$103:$R$114</definedName>
    <definedName name="rpt_DistributionSystems">[2]consol!$K$3:$R$44,[2]consol!#REF!,[2]consol!$K$46:$R$100,[2]consol!$K$103:$R$114</definedName>
    <definedName name="rpt_Network" localSheetId="7">'[5]TXU model'!$Z$3:$AH$44,'[5]TXU model'!#REF!,'[5]TXU model'!$Z$46:$AH$100</definedName>
    <definedName name="rpt_Network">'[5]TXU model'!$Z$3:$AH$44,'[5]TXU model'!#REF!,'[5]TXU model'!$Z$46:$AH$100</definedName>
    <definedName name="rpt_Property_Additions" localSheetId="7">'[5]TXU model'!$G$383:$L$409,'[5]TXU model'!#REF!,'[5]TXU model'!#REF!</definedName>
    <definedName name="rpt_Property_Additions">'[5]TXU model'!$G$383:$L$409,'[5]TXU model'!#REF!,'[5]TXU model'!#REF!</definedName>
    <definedName name="rpt_Rev" localSheetId="7">'[5]TXU model'!$G$117:$L$164,'[5]TXU model'!#REF!,'[5]TXU model'!#REF!</definedName>
    <definedName name="rpt_Rev">'[5]TXU model'!$G$117:$L$164,'[5]TXU model'!#REF!,'[5]TXU model'!#REF!</definedName>
    <definedName name="rpt_TXUDistribution">'[5]TXU model'!$B$3:$L$44,'[5]TXU model'!#REF!,'[5]TXU model'!$B$46:$L$100,'[5]TXU model'!$B$104:$L$113,'[5]TXU model'!$B$117:$L$169,'[5]TXU model'!$B$235:$L$252,'[5]TXU model'!$B$254:$L$300,'[5]TXU model'!$B$303:$L$341,'[5]TXU model'!$B$343:$L$381,'[5]TXU model'!$B$383:$L$409</definedName>
    <definedName name="rpt_TXUGAS" localSheetId="7">[2]consol!$B$3:$I$44,[2]consol!#REF!,[2]consol!$B$46:$I$100,[2]consol!$B$103:$I$114</definedName>
    <definedName name="rpt_TXUGAS">[2]consol!$B$3:$I$44,[2]consol!#REF!,[2]consol!$B$46:$I$100,[2]consol!$B$103:$I$114</definedName>
    <definedName name="rpt_TXUPipeline" localSheetId="7">'[5]TXU model'!$N$3:$X$44,'[5]TXU model'!#REF!,'[5]TXU model'!$N$46:$X$100,'[5]TXU model'!$N$104:$X$113,'[5]TXU model'!$N$117:$X$135,'[5]TXU model'!$N$171:$X$214,'[5]TXU model'!$N$254:$X$300,'[5]TXU model'!$N$303:$X$341,'[5]TXU model'!$N$343:$X$381,'[5]TXU model'!$N$383:$X$409</definedName>
    <definedName name="rpt_TXUPipeline">'[5]TXU model'!$N$3:$X$44,'[5]TXU model'!#REF!,'[5]TXU model'!$N$46:$X$100,'[5]TXU model'!$N$104:$X$113,'[5]TXU model'!$N$117:$X$135,'[5]TXU model'!$N$171:$X$214,'[5]TXU model'!$N$254:$X$300,'[5]TXU model'!$N$303:$X$341,'[5]TXU model'!$N$343:$X$381,'[5]TXU model'!$N$383:$X$409</definedName>
    <definedName name="sal_table" localSheetId="7">#REF!</definedName>
    <definedName name="sal_table">#REF!</definedName>
    <definedName name="Spread_Method">'[7]Tech Serv Mgr Data Entry'!$E$34:$Q$40</definedName>
    <definedName name="stdrate" localSheetId="7">#REF!</definedName>
    <definedName name="stdrate" localSheetId="1">#REF!</definedName>
    <definedName name="stdrate">#REF!</definedName>
    <definedName name="TABLEI" localSheetId="7">#REF!</definedName>
    <definedName name="TABLEI">#REF!</definedName>
    <definedName name="TABLEIIA" localSheetId="7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getBonus">[12]Lookup!$J$4:$K$11</definedName>
    <definedName name="Tariff_Bulk_Trans">[2]assump!$G$107:$L$107</definedName>
    <definedName name="Tariff_C">[2]assump!$G$93:$L$93</definedName>
    <definedName name="Tariff_Call">[2]assump!$G$96:$L$96</definedName>
    <definedName name="Tariff_Check">[2]assump!$G$97:$L$97</definedName>
    <definedName name="Tariff_Connect">[2]assump!$G$95:$L$95</definedName>
    <definedName name="Tariff_Ind">[2]assump!$G$94:$L$94</definedName>
    <definedName name="Tariff_Ind_PL">[2]assump!$G$106:$L$106</definedName>
    <definedName name="Tariff_Network_Trans">[2]assump!$G$108:$L$108</definedName>
    <definedName name="Tariff_R">[2]assump!$G$92:$L$92</definedName>
    <definedName name="Tariff_Read">[2]assump!$G$98:$L$98</definedName>
    <definedName name="Tariff_Tamper">[2]assump!$G$99:$L$99</definedName>
    <definedName name="TAXENG" localSheetId="7">#REF!</definedName>
    <definedName name="TAXENG">#REF!</definedName>
    <definedName name="TAXGGC" localSheetId="7">#REF!</definedName>
    <definedName name="TAXGGC">#REF!</definedName>
    <definedName name="TAXRATE" localSheetId="7">#REF!</definedName>
    <definedName name="TAXRATE">#REF!</definedName>
    <definedName name="TAXTLA">#REF!</definedName>
    <definedName name="TAXWKG">#REF!</definedName>
    <definedName name="THREE">#REF!</definedName>
    <definedName name="TLIG_1080">#REF!</definedName>
    <definedName name="TP_Footer_Path" hidden="1">"S:\75886\03WELF\WS\2004 contributions\"</definedName>
    <definedName name="TP_Footer_User" localSheetId="6" hidden="1">"MCMAHM"</definedName>
    <definedName name="TP_Footer_User" hidden="1">"northc"</definedName>
    <definedName name="TP_Footer_Version" localSheetId="6" hidden="1">"v4.00"</definedName>
    <definedName name="TP_Footer_Version" hidden="1">"v3.00"</definedName>
    <definedName name="TRANS_LA_1080" localSheetId="7">#REF!</definedName>
    <definedName name="TRANS_LA_1080">#REF!</definedName>
    <definedName name="TRANS_LA_1110" localSheetId="7">#REF!</definedName>
    <definedName name="TRANS_LA_1110">#REF!</definedName>
    <definedName name="transfer">'[1]adjustment 3'!$O$4:$O$371</definedName>
    <definedName name="TWO" localSheetId="7">#REF!</definedName>
    <definedName name="TWO">#REF!</definedName>
    <definedName name="UCG_1080" localSheetId="7">#REF!</definedName>
    <definedName name="UCG_1080">#REF!</definedName>
    <definedName name="UCG_1110" localSheetId="7">#REF!</definedName>
    <definedName name="UCG_1110">#REF!</definedName>
    <definedName name="UCG_Calc" localSheetId="6">#REF!</definedName>
    <definedName name="UCG_Calc">#REF!</definedName>
    <definedName name="UCG_Stmt" localSheetId="6">#REF!</definedName>
    <definedName name="UCG_Stmt">#REF!</definedName>
    <definedName name="Update_Base_Case" localSheetId="7">[11]Scenarios!#REF!</definedName>
    <definedName name="Update_Base_Case">[11]Scenarios!#REF!</definedName>
    <definedName name="V" localSheetId="7">#REF!</definedName>
    <definedName name="V">#REF!</definedName>
    <definedName name="WKG_1080" localSheetId="7">#REF!</definedName>
    <definedName name="WKG_1080">#REF!</definedName>
    <definedName name="WKG_1110" localSheetId="7">#REF!</definedName>
    <definedName name="WKG_1110">#REF!</definedName>
    <definedName name="WKG_Calc" localSheetId="6">#REF!</definedName>
    <definedName name="WKG_Calc">#REF!</definedName>
    <definedName name="WKG_Stmt" localSheetId="6">#REF!</definedName>
    <definedName name="WKG_Stmt">#REF!</definedName>
    <definedName name="wrn.Benefits." localSheetId="8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7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localSheetId="8" hidden="1">{"Benefits Summary",#N/A,FALSE,"Benefits Info without WC Amount";"Medical and Dental Costs",#N/A,FALSE,"Benefits Info without WC Amount";"Workers' Compensation",#N/A,FALSE,"Benefits Info without WC Amount"}</definedName>
    <definedName name="x" localSheetId="7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localSheetId="7" hidden="1">#REF!,#REF!</definedName>
    <definedName name="Z_23F18827_7997_11D6_8750_00508BD3B3BA_.wvu.Cols" hidden="1">#REF!,#REF!</definedName>
    <definedName name="Z_23F18827_7997_11D6_8750_00508BD3B3BA_.wvu.PrintArea" localSheetId="7" hidden="1">#REF!</definedName>
    <definedName name="Z_23F18827_7997_11D6_8750_00508BD3B3BA_.wvu.PrintArea" hidden="1">#REF!</definedName>
  </definedNames>
  <calcPr calcId="152511"/>
  <pivotCaches>
    <pivotCache cacheId="0" r:id="rId24"/>
    <pivotCache cacheId="1" r:id="rId25"/>
  </pivotCaches>
</workbook>
</file>

<file path=xl/calcChain.xml><?xml version="1.0" encoding="utf-8"?>
<calcChain xmlns="http://schemas.openxmlformats.org/spreadsheetml/2006/main">
  <c r="F23" i="24" l="1"/>
  <c r="G23" i="24"/>
  <c r="H23" i="24"/>
  <c r="I23" i="24"/>
  <c r="J23" i="24"/>
  <c r="K23" i="24"/>
  <c r="L23" i="24"/>
  <c r="M23" i="24"/>
  <c r="N23" i="24"/>
  <c r="O23" i="24"/>
  <c r="P23" i="24"/>
  <c r="E23" i="24"/>
  <c r="Q23" i="24" s="1"/>
  <c r="D31" i="19" l="1"/>
  <c r="D23" i="19"/>
  <c r="D18" i="19"/>
  <c r="D13" i="19"/>
  <c r="D8" i="19"/>
  <c r="D28" i="19"/>
  <c r="D32" i="19"/>
  <c r="D30" i="19"/>
  <c r="D29" i="19"/>
  <c r="D27" i="19"/>
  <c r="D25" i="19"/>
  <c r="D24" i="19"/>
  <c r="D22" i="19"/>
  <c r="D21" i="19"/>
  <c r="D20" i="19"/>
  <c r="D19" i="19"/>
  <c r="D9" i="19"/>
  <c r="D17" i="19"/>
  <c r="D15" i="19"/>
  <c r="D14" i="19"/>
  <c r="D12" i="19"/>
  <c r="D11" i="19"/>
  <c r="D10" i="19"/>
  <c r="D7" i="19"/>
  <c r="N15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N21" i="15"/>
  <c r="N20" i="15"/>
  <c r="N19" i="15"/>
  <c r="N18" i="15"/>
  <c r="N17" i="15"/>
  <c r="N16" i="15"/>
  <c r="N4" i="15"/>
  <c r="N5" i="15"/>
  <c r="N6" i="15"/>
  <c r="N7" i="15"/>
  <c r="N8" i="15"/>
  <c r="N9" i="15"/>
  <c r="N3" i="15"/>
  <c r="C10" i="15"/>
  <c r="D10" i="15"/>
  <c r="E10" i="15"/>
  <c r="F10" i="15"/>
  <c r="G10" i="15"/>
  <c r="H10" i="15"/>
  <c r="I10" i="15"/>
  <c r="J10" i="15"/>
  <c r="K10" i="15"/>
  <c r="L10" i="15"/>
  <c r="M10" i="15"/>
  <c r="B10" i="15"/>
  <c r="N22" i="15" l="1"/>
  <c r="G31" i="9" s="1"/>
  <c r="N10" i="15"/>
  <c r="G20" i="9" s="1"/>
  <c r="P22" i="24" l="1"/>
  <c r="O22" i="24"/>
  <c r="N22" i="24"/>
  <c r="M22" i="24"/>
  <c r="L22" i="24"/>
  <c r="K22" i="24"/>
  <c r="J22" i="24"/>
  <c r="I22" i="24"/>
  <c r="H22" i="24"/>
  <c r="G22" i="24"/>
  <c r="F22" i="24"/>
  <c r="E22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P17" i="24"/>
  <c r="P24" i="24" s="1"/>
  <c r="O17" i="24"/>
  <c r="O24" i="24" s="1"/>
  <c r="N17" i="24"/>
  <c r="N24" i="24" s="1"/>
  <c r="M17" i="24"/>
  <c r="M24" i="24" s="1"/>
  <c r="L17" i="24"/>
  <c r="L24" i="24" s="1"/>
  <c r="K17" i="24"/>
  <c r="K24" i="24" s="1"/>
  <c r="J17" i="24"/>
  <c r="J24" i="24" s="1"/>
  <c r="I17" i="24"/>
  <c r="I24" i="24" s="1"/>
  <c r="H17" i="24"/>
  <c r="H24" i="24" s="1"/>
  <c r="G17" i="24"/>
  <c r="G24" i="24" s="1"/>
  <c r="F17" i="24"/>
  <c r="F24" i="24" s="1"/>
  <c r="E17" i="24"/>
  <c r="E24" i="24" s="1"/>
  <c r="M28" i="24" s="1"/>
  <c r="Q18" i="24" l="1"/>
  <c r="Q20" i="24"/>
  <c r="Q21" i="24"/>
  <c r="Q22" i="24"/>
  <c r="Q17" i="24"/>
  <c r="Q19" i="24"/>
  <c r="Q24" i="24" l="1"/>
  <c r="N74" i="23"/>
  <c r="M74" i="23"/>
  <c r="E74" i="23"/>
  <c r="O68" i="23"/>
  <c r="F68" i="23"/>
  <c r="G68" i="23" s="1"/>
  <c r="O67" i="23"/>
  <c r="F67" i="23"/>
  <c r="G67" i="23" s="1"/>
  <c r="O66" i="23"/>
  <c r="F66" i="23"/>
  <c r="G66" i="23" s="1"/>
  <c r="O65" i="23"/>
  <c r="F65" i="23"/>
  <c r="G65" i="23" s="1"/>
  <c r="O64" i="23"/>
  <c r="F64" i="23"/>
  <c r="G64" i="23" s="1"/>
  <c r="O63" i="23"/>
  <c r="F63" i="23"/>
  <c r="G63" i="23" s="1"/>
  <c r="O62" i="23"/>
  <c r="F62" i="23"/>
  <c r="G62" i="23" s="1"/>
  <c r="O61" i="23"/>
  <c r="F61" i="23"/>
  <c r="G61" i="23" s="1"/>
  <c r="O60" i="23"/>
  <c r="F60" i="23"/>
  <c r="G60" i="23" s="1"/>
  <c r="O59" i="23"/>
  <c r="F59" i="23"/>
  <c r="G59" i="23" s="1"/>
  <c r="O58" i="23"/>
  <c r="F58" i="23"/>
  <c r="G58" i="23" s="1"/>
  <c r="O57" i="23"/>
  <c r="F57" i="23"/>
  <c r="G57" i="23" s="1"/>
  <c r="O56" i="23"/>
  <c r="F56" i="23"/>
  <c r="G56" i="23" s="1"/>
  <c r="O55" i="23"/>
  <c r="F55" i="23"/>
  <c r="G55" i="23" s="1"/>
  <c r="O54" i="23"/>
  <c r="F54" i="23"/>
  <c r="G54" i="23" s="1"/>
  <c r="O53" i="23"/>
  <c r="F53" i="23"/>
  <c r="G53" i="23" s="1"/>
  <c r="O52" i="23"/>
  <c r="F52" i="23"/>
  <c r="G52" i="23" s="1"/>
  <c r="O51" i="23"/>
  <c r="F51" i="23"/>
  <c r="G51" i="23" s="1"/>
  <c r="O50" i="23"/>
  <c r="F50" i="23"/>
  <c r="G50" i="23" s="1"/>
  <c r="O49" i="23"/>
  <c r="F49" i="23"/>
  <c r="G49" i="23" s="1"/>
  <c r="O48" i="23"/>
  <c r="F48" i="23"/>
  <c r="G48" i="23" s="1"/>
  <c r="O47" i="23"/>
  <c r="F47" i="23"/>
  <c r="G47" i="23" s="1"/>
  <c r="O46" i="23"/>
  <c r="F46" i="23"/>
  <c r="G46" i="23" s="1"/>
  <c r="O45" i="23"/>
  <c r="F45" i="23"/>
  <c r="G45" i="23" s="1"/>
  <c r="O44" i="23"/>
  <c r="F44" i="23"/>
  <c r="G44" i="23" s="1"/>
  <c r="O43" i="23"/>
  <c r="F43" i="23"/>
  <c r="G43" i="23" s="1"/>
  <c r="O42" i="23"/>
  <c r="F42" i="23"/>
  <c r="G42" i="23" s="1"/>
  <c r="O41" i="23"/>
  <c r="F41" i="23"/>
  <c r="G41" i="23" s="1"/>
  <c r="O40" i="23"/>
  <c r="F40" i="23"/>
  <c r="G40" i="23" s="1"/>
  <c r="O39" i="23"/>
  <c r="F39" i="23"/>
  <c r="G39" i="23" s="1"/>
  <c r="O38" i="23"/>
  <c r="F38" i="23"/>
  <c r="G38" i="23" s="1"/>
  <c r="O37" i="23"/>
  <c r="F37" i="23"/>
  <c r="G37" i="23" s="1"/>
  <c r="O36" i="23"/>
  <c r="F36" i="23"/>
  <c r="G36" i="23" s="1"/>
  <c r="O35" i="23"/>
  <c r="F35" i="23"/>
  <c r="G35" i="23" s="1"/>
  <c r="O34" i="23"/>
  <c r="F34" i="23"/>
  <c r="G34" i="23" s="1"/>
  <c r="O33" i="23"/>
  <c r="F33" i="23"/>
  <c r="G33" i="23" s="1"/>
  <c r="F32" i="23"/>
  <c r="G32" i="23" s="1"/>
  <c r="Q32" i="23" s="1"/>
  <c r="O31" i="23"/>
  <c r="F31" i="23"/>
  <c r="G31" i="23" s="1"/>
  <c r="O30" i="23"/>
  <c r="F30" i="23"/>
  <c r="G30" i="23" s="1"/>
  <c r="O29" i="23"/>
  <c r="F29" i="23"/>
  <c r="G29" i="23" s="1"/>
  <c r="Q29" i="23" s="1"/>
  <c r="O28" i="23"/>
  <c r="F28" i="23"/>
  <c r="G28" i="23" s="1"/>
  <c r="Q28" i="23" s="1"/>
  <c r="O27" i="23"/>
  <c r="F27" i="23"/>
  <c r="G27" i="23" s="1"/>
  <c r="O26" i="23"/>
  <c r="F26" i="23"/>
  <c r="G26" i="23" s="1"/>
  <c r="Q26" i="23" s="1"/>
  <c r="O25" i="23"/>
  <c r="F25" i="23"/>
  <c r="G25" i="23" s="1"/>
  <c r="O24" i="23"/>
  <c r="G24" i="23"/>
  <c r="Q24" i="23" s="1"/>
  <c r="F24" i="23"/>
  <c r="O23" i="23"/>
  <c r="F23" i="23"/>
  <c r="G23" i="23" s="1"/>
  <c r="O22" i="23"/>
  <c r="F22" i="23"/>
  <c r="G22" i="23" s="1"/>
  <c r="O21" i="23"/>
  <c r="F21" i="23"/>
  <c r="G21" i="23" s="1"/>
  <c r="Q21" i="23" s="1"/>
  <c r="O20" i="23"/>
  <c r="F20" i="23"/>
  <c r="G20" i="23" s="1"/>
  <c r="Q20" i="23" s="1"/>
  <c r="O19" i="23"/>
  <c r="F19" i="23"/>
  <c r="G19" i="23" s="1"/>
  <c r="O18" i="23"/>
  <c r="F18" i="23"/>
  <c r="G18" i="23" s="1"/>
  <c r="Q18" i="23" s="1"/>
  <c r="O17" i="23"/>
  <c r="F17" i="23"/>
  <c r="G17" i="23" s="1"/>
  <c r="O16" i="23"/>
  <c r="G16" i="23"/>
  <c r="Q16" i="23" s="1"/>
  <c r="F16" i="23"/>
  <c r="O15" i="23"/>
  <c r="F15" i="23"/>
  <c r="G15" i="23" s="1"/>
  <c r="O14" i="23"/>
  <c r="F14" i="23"/>
  <c r="G14" i="23" s="1"/>
  <c r="O13" i="23"/>
  <c r="F13" i="23"/>
  <c r="G13" i="23" s="1"/>
  <c r="Q13" i="23" s="1"/>
  <c r="O12" i="23"/>
  <c r="F12" i="23"/>
  <c r="G12" i="23" s="1"/>
  <c r="Q12" i="23" s="1"/>
  <c r="O11" i="23"/>
  <c r="F11" i="23"/>
  <c r="G11" i="23" s="1"/>
  <c r="O10" i="23"/>
  <c r="F10" i="23"/>
  <c r="G10" i="23" s="1"/>
  <c r="Q10" i="23" s="1"/>
  <c r="O9" i="23"/>
  <c r="F9" i="23"/>
  <c r="G9" i="23" s="1"/>
  <c r="O8" i="23"/>
  <c r="F8" i="23"/>
  <c r="G8" i="23" s="1"/>
  <c r="Q8" i="23" s="1"/>
  <c r="Q15" i="23" l="1"/>
  <c r="Q31" i="23"/>
  <c r="Q23" i="23"/>
  <c r="Q9" i="23"/>
  <c r="Q17" i="23"/>
  <c r="Q25" i="23"/>
  <c r="Q11" i="23"/>
  <c r="Q14" i="23"/>
  <c r="Q19" i="23"/>
  <c r="Q22" i="23"/>
  <c r="Q27" i="23"/>
  <c r="Q30" i="23"/>
  <c r="O74" i="23"/>
  <c r="Q33" i="23"/>
  <c r="Q35" i="23"/>
  <c r="Q37" i="23"/>
  <c r="Q39" i="23"/>
  <c r="Q41" i="23"/>
  <c r="Q43" i="23"/>
  <c r="Q45" i="23"/>
  <c r="Q47" i="23"/>
  <c r="Q49" i="23"/>
  <c r="Q51" i="23"/>
  <c r="Q53" i="23"/>
  <c r="Q55" i="23"/>
  <c r="Q57" i="23"/>
  <c r="Q59" i="23"/>
  <c r="Q61" i="23"/>
  <c r="Q63" i="23"/>
  <c r="Q65" i="23"/>
  <c r="Q67" i="23"/>
  <c r="F74" i="23"/>
  <c r="Q34" i="23"/>
  <c r="Q36" i="23"/>
  <c r="Q38" i="23"/>
  <c r="Q40" i="23"/>
  <c r="Q42" i="23"/>
  <c r="Q44" i="23"/>
  <c r="Q46" i="23"/>
  <c r="Q48" i="23"/>
  <c r="Q50" i="23"/>
  <c r="Q52" i="23"/>
  <c r="Q54" i="23"/>
  <c r="Q56" i="23"/>
  <c r="Q58" i="23"/>
  <c r="Q60" i="23"/>
  <c r="Q62" i="23"/>
  <c r="Q64" i="23"/>
  <c r="Q66" i="23"/>
  <c r="Q68" i="23"/>
  <c r="G74" i="23"/>
  <c r="Q74" i="23" l="1"/>
  <c r="P23" i="21"/>
  <c r="O23" i="21"/>
  <c r="N23" i="21"/>
  <c r="M23" i="21"/>
  <c r="L23" i="21"/>
  <c r="K23" i="21"/>
  <c r="J23" i="21"/>
  <c r="I23" i="21"/>
  <c r="H23" i="21"/>
  <c r="G23" i="21"/>
  <c r="F23" i="21"/>
  <c r="E23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P19" i="21"/>
  <c r="O19" i="21"/>
  <c r="O24" i="21" s="1"/>
  <c r="N19" i="21"/>
  <c r="N24" i="21" s="1"/>
  <c r="M30" i="24" s="1"/>
  <c r="M31" i="24" s="1"/>
  <c r="M19" i="21"/>
  <c r="M24" i="21" s="1"/>
  <c r="L19" i="21"/>
  <c r="K19" i="21"/>
  <c r="K24" i="21" s="1"/>
  <c r="J19" i="21"/>
  <c r="J24" i="21" s="1"/>
  <c r="I19" i="21"/>
  <c r="I24" i="21" s="1"/>
  <c r="H19" i="21"/>
  <c r="G19" i="21"/>
  <c r="G24" i="21" s="1"/>
  <c r="F19" i="21"/>
  <c r="F24" i="21" s="1"/>
  <c r="E19" i="21"/>
  <c r="Q19" i="21" l="1"/>
  <c r="Q21" i="21"/>
  <c r="Q22" i="21"/>
  <c r="Q23" i="21"/>
  <c r="Q20" i="21"/>
  <c r="H24" i="21"/>
  <c r="L24" i="21"/>
  <c r="P24" i="21"/>
  <c r="E24" i="21"/>
  <c r="E8" i="18"/>
  <c r="G26" i="9" s="1"/>
  <c r="K26" i="9" s="1"/>
  <c r="I26" i="9" s="1"/>
  <c r="Q24" i="21" l="1"/>
  <c r="D16" i="19"/>
  <c r="D26" i="19"/>
  <c r="D33" i="19"/>
  <c r="D34" i="19" l="1"/>
  <c r="G21" i="9" s="1"/>
  <c r="E20" i="17" l="1"/>
  <c r="D20" i="17"/>
  <c r="E19" i="17"/>
  <c r="D19" i="17"/>
  <c r="E16" i="17"/>
  <c r="D16" i="17"/>
  <c r="F14" i="17"/>
  <c r="F13" i="17"/>
  <c r="F12" i="17"/>
  <c r="F19" i="17" s="1"/>
  <c r="F11" i="17"/>
  <c r="F10" i="17"/>
  <c r="F9" i="17"/>
  <c r="F8" i="17"/>
  <c r="F7" i="17"/>
  <c r="F20" i="17" s="1"/>
  <c r="F6" i="17"/>
  <c r="F16" i="17" l="1"/>
  <c r="G22" i="9"/>
  <c r="G25" i="9" l="1"/>
  <c r="G27" i="9"/>
  <c r="G28" i="9" l="1"/>
  <c r="G33" i="9" s="1"/>
  <c r="O2" i="3"/>
  <c r="K20" i="9" l="1"/>
  <c r="K27" i="9" s="1"/>
  <c r="K31" i="9"/>
  <c r="I20" i="9" l="1"/>
  <c r="K25" i="9"/>
  <c r="K28" i="9" s="1"/>
  <c r="I27" i="9"/>
  <c r="I31" i="9"/>
  <c r="K21" i="9"/>
  <c r="I25" i="9" l="1"/>
  <c r="I28" i="9" s="1"/>
  <c r="I21" i="9"/>
  <c r="I22" i="9" s="1"/>
  <c r="K22" i="9"/>
  <c r="K33" i="9" s="1"/>
  <c r="I33" i="9" l="1"/>
</calcChain>
</file>

<file path=xl/comments1.xml><?xml version="1.0" encoding="utf-8"?>
<comments xmlns="http://schemas.openxmlformats.org/spreadsheetml/2006/main">
  <authors>
    <author>Chad  Pilkinton</author>
  </authors>
  <commentList>
    <comment ref="F24" authorId="0" shapeId="0">
      <text>
        <r>
          <rPr>
            <sz val="9"/>
            <color indexed="81"/>
            <rFont val="Tahoma"/>
            <charset val="1"/>
          </rPr>
          <t xml:space="preserve">9 months FY17 and 3 Months FY16.
</t>
        </r>
      </text>
    </comment>
  </commentList>
</comments>
</file>

<file path=xl/sharedStrings.xml><?xml version="1.0" encoding="utf-8"?>
<sst xmlns="http://schemas.openxmlformats.org/spreadsheetml/2006/main" count="765" uniqueCount="266">
  <si>
    <t>Cost Center</t>
  </si>
  <si>
    <t>Sweetin, Marvin L</t>
  </si>
  <si>
    <t>Gregory, Louis P</t>
  </si>
  <si>
    <t>Cocklin, Kim R</t>
  </si>
  <si>
    <t>Haefner, Michael E (Mike)</t>
  </si>
  <si>
    <t>Eckert, Bret J</t>
  </si>
  <si>
    <t>Report Name</t>
  </si>
  <si>
    <t>Atmos Consolidated Costing Details - GWalls</t>
  </si>
  <si>
    <t>ATHR_PAYROLL_ACCOUNTANT( BG =&gt; Atmos Energy Group )</t>
  </si>
  <si>
    <t>Payroll</t>
  </si>
  <si>
    <t>Sheet Name</t>
  </si>
  <si>
    <t>Start Cell</t>
  </si>
  <si>
    <t>End Cell</t>
  </si>
  <si>
    <t>Module</t>
  </si>
  <si>
    <t>Responsibility</t>
  </si>
  <si>
    <t>Parameters</t>
  </si>
  <si>
    <t>Rows</t>
  </si>
  <si>
    <t>User Id</t>
  </si>
  <si>
    <t>Module ID</t>
  </si>
  <si>
    <t>Responsibility ID</t>
  </si>
  <si>
    <t>Headers</t>
  </si>
  <si>
    <t>Sheet Name Ref</t>
  </si>
  <si>
    <t>Pivot Sheet Name Ref</t>
  </si>
  <si>
    <t>Process ID</t>
  </si>
  <si>
    <t>EiS SessionID</t>
  </si>
  <si>
    <t>SecurityGroup ID</t>
  </si>
  <si>
    <t>Data</t>
  </si>
  <si>
    <t>$A$1</t>
  </si>
  <si>
    <t>$AG$228</t>
  </si>
  <si>
    <t>Costing Start Date==01-SEP-2014^^Costing End Date==31-AUG-2015^^Employee Number=='12499','12665','17279','18246','23537'^^Unit Of Measure=='Money'^^COST#Athr Sub Account=='01000','01001','01003','01006'</t>
  </si>
  <si>
    <t>Y</t>
  </si>
  <si>
    <t>18111_288688_1.csv</t>
  </si>
  <si>
    <t>Total</t>
  </si>
  <si>
    <t>07458</t>
  </si>
  <si>
    <t>07460</t>
  </si>
  <si>
    <t>07463</t>
  </si>
  <si>
    <t>Grand Total</t>
  </si>
  <si>
    <t>Payroll Taxes</t>
  </si>
  <si>
    <t>Executive Compensation</t>
  </si>
  <si>
    <t>Data:__X___Base Period___X___Forecasted Period</t>
  </si>
  <si>
    <t>FR 16(13)(g)</t>
  </si>
  <si>
    <t>Type of Filing:___X____Original________Updated</t>
  </si>
  <si>
    <t>Schedule G-3</t>
  </si>
  <si>
    <t>Workpaper Reference No(s).____________________</t>
  </si>
  <si>
    <t>Base Period</t>
  </si>
  <si>
    <t>Forecasted Period</t>
  </si>
  <si>
    <t>Line</t>
  </si>
  <si>
    <t>% of</t>
  </si>
  <si>
    <t>Company</t>
  </si>
  <si>
    <t>No.</t>
  </si>
  <si>
    <t>Description</t>
  </si>
  <si>
    <t>Labor</t>
  </si>
  <si>
    <t>Unallocated</t>
  </si>
  <si>
    <t>Adjustments</t>
  </si>
  <si>
    <t>1</t>
  </si>
  <si>
    <t>2</t>
  </si>
  <si>
    <t xml:space="preserve">Gross Payroll </t>
  </si>
  <si>
    <t>3</t>
  </si>
  <si>
    <t xml:space="preserve">  Salary</t>
  </si>
  <si>
    <t>4</t>
  </si>
  <si>
    <t xml:space="preserve">  Other Allowances and Compensation</t>
  </si>
  <si>
    <t>5</t>
  </si>
  <si>
    <t xml:space="preserve">  Total Salary and Compensation</t>
  </si>
  <si>
    <t>6</t>
  </si>
  <si>
    <t>Employee Benefits</t>
  </si>
  <si>
    <t>7</t>
  </si>
  <si>
    <t xml:space="preserve">  Pensions</t>
  </si>
  <si>
    <t xml:space="preserve">  Other Benefits</t>
  </si>
  <si>
    <t xml:space="preserve">  Total Employee Benefits</t>
  </si>
  <si>
    <t xml:space="preserve"> </t>
  </si>
  <si>
    <t>16</t>
  </si>
  <si>
    <t>Total Compensation</t>
  </si>
  <si>
    <t>NOTE:  This schedule contains confidential information, detail of these numbers are available upon request.</t>
  </si>
  <si>
    <t>Positions included on this schedule are:</t>
  </si>
  <si>
    <t>These costs are total costs for Atmos Energy Corporation, a portion of which are allocated to Kentucky.</t>
  </si>
  <si>
    <t>Name</t>
  </si>
  <si>
    <t>Employee Type</t>
  </si>
  <si>
    <t>Title</t>
  </si>
  <si>
    <t>Plan</t>
  </si>
  <si>
    <t>Target</t>
  </si>
  <si>
    <t>1101 SS Dallas Chief Financial Officer</t>
  </si>
  <si>
    <t>Grade 12</t>
  </si>
  <si>
    <t>Sr VP &amp; CFO</t>
  </si>
  <si>
    <t xml:space="preserve">MIP </t>
  </si>
  <si>
    <t>1201 SS Dallas President &amp; CEO</t>
  </si>
  <si>
    <t>Grade 14</t>
  </si>
  <si>
    <t>President &amp; CEO</t>
  </si>
  <si>
    <t>1205 SS Dallas SVP Utility Operations</t>
  </si>
  <si>
    <t>Grade 11</t>
  </si>
  <si>
    <t>Sr VP Utility Operations</t>
  </si>
  <si>
    <t>1403 SS Dallas Human Resources - Vice Pres</t>
  </si>
  <si>
    <t>Sr VP Human Resources</t>
  </si>
  <si>
    <t>1501 SS Corporate Legal</t>
  </si>
  <si>
    <t>Sr VP, General Counsel &amp; Corporate Secretary</t>
  </si>
  <si>
    <t>Gross</t>
  </si>
  <si>
    <t>Sr VP General Counsel &amp; Corporate Secretary</t>
  </si>
  <si>
    <t>The VPP/MIP accrual is based on information received from Budget.  The Budget department does an analysis by employee</t>
  </si>
  <si>
    <t>to determine the total budgeted accrual which Accounting uses to record the monthly JE's.</t>
  </si>
  <si>
    <t>MIP</t>
  </si>
  <si>
    <t>LTIP Time Lapse</t>
  </si>
  <si>
    <t>FY16</t>
  </si>
  <si>
    <t>Atmos Energy Corporation, Kentucky/Mid-States Division</t>
  </si>
  <si>
    <t>Witness: Waller</t>
  </si>
  <si>
    <t>Kentucky Jurisdiction Case No. 2017-XXXXX</t>
  </si>
  <si>
    <t>Taxes</t>
  </si>
  <si>
    <t>Park, David J</t>
  </si>
  <si>
    <t>Robbins, John M (Matt)</t>
  </si>
  <si>
    <t>FY17</t>
  </si>
  <si>
    <t>Weighted Average</t>
  </si>
  <si>
    <t>SSDI Shared Services w/Blueflame        10</t>
  </si>
  <si>
    <t>Workers' Comp</t>
  </si>
  <si>
    <t xml:space="preserve">Basic Life </t>
  </si>
  <si>
    <t>FAS 106</t>
  </si>
  <si>
    <t>Medical and Dental</t>
  </si>
  <si>
    <t>LTD STD FMLA</t>
  </si>
  <si>
    <t>ESOP</t>
  </si>
  <si>
    <t>FAS 87</t>
  </si>
  <si>
    <t>RSP</t>
  </si>
  <si>
    <t>HAS / Other</t>
  </si>
  <si>
    <t>Pension</t>
  </si>
  <si>
    <t>Other</t>
  </si>
  <si>
    <t>Cost Group</t>
  </si>
  <si>
    <t>Status</t>
  </si>
  <si>
    <t>SSU Gross (Test period)</t>
  </si>
  <si>
    <t>Cocklin, Kim R.</t>
  </si>
  <si>
    <t>Shared Services</t>
  </si>
  <si>
    <t>Active</t>
  </si>
  <si>
    <t xml:space="preserve">Gregory, Louis P. </t>
  </si>
  <si>
    <t>Sr VP &amp; General Counsel SS</t>
  </si>
  <si>
    <t xml:space="preserve">Haefner, Mike </t>
  </si>
  <si>
    <t>President and COO SS</t>
  </si>
  <si>
    <t>Sweetin, Marvin L.</t>
  </si>
  <si>
    <t xml:space="preserve">  SERP</t>
  </si>
  <si>
    <t>Atmos Energy Corporation</t>
  </si>
  <si>
    <t>Restricted Stock Database</t>
  </si>
  <si>
    <t>July 2016 to September 2016 (4Q 2016)</t>
  </si>
  <si>
    <t>Values</t>
  </si>
  <si>
    <t>Expense Sub Account</t>
  </si>
  <si>
    <t>Sum of Total Jul-16</t>
  </si>
  <si>
    <t>Sum of Total Aug-16</t>
  </si>
  <si>
    <t>Sum of Total Sep-16</t>
  </si>
  <si>
    <t>Sum of Qtr4</t>
  </si>
  <si>
    <t>HaefnerMichael</t>
  </si>
  <si>
    <t>EckertBret J</t>
  </si>
  <si>
    <t>ForsytheChristopher</t>
  </si>
  <si>
    <t>CocklinKim</t>
  </si>
  <si>
    <t>SweetinMarvin</t>
  </si>
  <si>
    <t>RobbinsJohn</t>
  </si>
  <si>
    <t>GregoryLouis</t>
  </si>
  <si>
    <t>ParkDavid</t>
  </si>
  <si>
    <t>AkersJohn</t>
  </si>
  <si>
    <t>07458 Total</t>
  </si>
  <si>
    <t>07460 Total</t>
  </si>
  <si>
    <t>07463 Total</t>
  </si>
  <si>
    <t>Sr VP Safety and Enterprise Svcs - SS</t>
  </si>
  <si>
    <t>Midstates</t>
  </si>
  <si>
    <t>DC Active</t>
  </si>
  <si>
    <t>West Texas</t>
  </si>
  <si>
    <t>October 2016 to June 2017</t>
  </si>
  <si>
    <t>Sum of Oct-16</t>
  </si>
  <si>
    <t>Sum of Nov-16</t>
  </si>
  <si>
    <t>Sum of Dec-16</t>
  </si>
  <si>
    <t>Sum of Jan-17</t>
  </si>
  <si>
    <t>Sum of Feb-17</t>
  </si>
  <si>
    <t>Sum of Mar-17</t>
  </si>
  <si>
    <t>Sum of Apr-17</t>
  </si>
  <si>
    <t>Sum of May-17</t>
  </si>
  <si>
    <t>Sum of Jun-17</t>
  </si>
  <si>
    <t>Sum of Total</t>
  </si>
  <si>
    <t>July 2016 to June 2017</t>
  </si>
  <si>
    <t>LTIP Perf Based</t>
  </si>
  <si>
    <t>Prepared by Derek Muncy</t>
  </si>
  <si>
    <t>MIP Accrual for Management Committee - FY17</t>
  </si>
  <si>
    <t>1205 SS Dallas SVP Safety &amp; Enterprise Services</t>
  </si>
  <si>
    <t>1001 SS Dallas President &amp; COO</t>
  </si>
  <si>
    <t>Grade 13</t>
  </si>
  <si>
    <t>'President &amp; COO</t>
  </si>
  <si>
    <t>MIP Accrual for Management Committee - FY16</t>
  </si>
  <si>
    <t>Grade 12P</t>
  </si>
  <si>
    <t>Executive VP</t>
  </si>
  <si>
    <t>Atmos Energy Corp</t>
  </si>
  <si>
    <t>MPUS 1-60</t>
  </si>
  <si>
    <t>SERP (9260-07489)</t>
  </si>
  <si>
    <t>Per Towers Watson</t>
  </si>
  <si>
    <t>Fiscal 2017</t>
  </si>
  <si>
    <t>Fiscal 2016</t>
  </si>
  <si>
    <t>Pension Cost</t>
  </si>
  <si>
    <t>By Month</t>
  </si>
  <si>
    <t>Nine Months</t>
  </si>
  <si>
    <t>Position</t>
  </si>
  <si>
    <t>Three Months</t>
  </si>
  <si>
    <t>President Kentucky/Mid-States Division</t>
  </si>
  <si>
    <t>VP Governmental &amp; Pub Affairs - SS</t>
  </si>
  <si>
    <t>VP Gas Supply and Pipeline Admin</t>
  </si>
  <si>
    <t>AE Holdings</t>
  </si>
  <si>
    <t>President, AEH</t>
  </si>
  <si>
    <t>President Atmos Pipeline - Texas</t>
  </si>
  <si>
    <t>Atmos Pipeline (Erskine)</t>
  </si>
  <si>
    <t>President Mississippi Division</t>
  </si>
  <si>
    <t>Mississippi</t>
  </si>
  <si>
    <t>VP Investor Relations SS</t>
  </si>
  <si>
    <t>VP &amp; Chief Info Officer SS</t>
  </si>
  <si>
    <t>President Colorado Kansas Division</t>
  </si>
  <si>
    <t>Colorado / Kansas</t>
  </si>
  <si>
    <t>VP Strategic Planning SS</t>
  </si>
  <si>
    <t>President Louisiana Division</t>
  </si>
  <si>
    <t>Louisiana</t>
  </si>
  <si>
    <t>President Mid-Tex Division</t>
  </si>
  <si>
    <t>Midtex</t>
  </si>
  <si>
    <t>VP &amp; Controller</t>
  </si>
  <si>
    <t>VP Gas Supply &amp; Services</t>
  </si>
  <si>
    <t>VP Workforce Development</t>
  </si>
  <si>
    <t>VP Tax</t>
  </si>
  <si>
    <t>VP and Treasurer</t>
  </si>
  <si>
    <t>VP Customer Service</t>
  </si>
  <si>
    <t>VP Pipeline Safety</t>
  </si>
  <si>
    <t>President West Texas</t>
  </si>
  <si>
    <t>VP Human Resources</t>
  </si>
  <si>
    <t>Cost for retirees</t>
  </si>
  <si>
    <t>Retiree</t>
  </si>
  <si>
    <t>Vest Term</t>
  </si>
  <si>
    <t>Source:  Dan Urteaga Budget and Planning</t>
  </si>
  <si>
    <t>Source: Tower Watson 9 months FY17 and 3 Months FY16</t>
  </si>
  <si>
    <t>Grade 9E</t>
  </si>
  <si>
    <t>VP Human Resources - SSU</t>
  </si>
  <si>
    <t>Source: Dan Urteaga Budget and Planning</t>
  </si>
  <si>
    <t>Job Title</t>
  </si>
  <si>
    <t>CEO</t>
  </si>
  <si>
    <t>President &amp; COO</t>
  </si>
  <si>
    <t>SVP &amp; CFO</t>
  </si>
  <si>
    <t>SVP General Counsel &amp; Corporate Secretary</t>
  </si>
  <si>
    <t>SVP Safety &amp; Enterprise Services</t>
  </si>
  <si>
    <t>SVP Utility Operations</t>
  </si>
  <si>
    <t>SVP Human Resources</t>
  </si>
  <si>
    <t>July 2016</t>
  </si>
  <si>
    <t>August 2016</t>
  </si>
  <si>
    <t>September 2016</t>
  </si>
  <si>
    <t>October 2016</t>
  </si>
  <si>
    <t>November 2016</t>
  </si>
  <si>
    <t>December 2016</t>
  </si>
  <si>
    <t>February 2017</t>
  </si>
  <si>
    <t>January 2017</t>
  </si>
  <si>
    <t>March 2017</t>
  </si>
  <si>
    <t>April 2017</t>
  </si>
  <si>
    <t>May 2017</t>
  </si>
  <si>
    <t>June 2017</t>
  </si>
  <si>
    <t xml:space="preserve">  FICA/FUTA/SUTA</t>
  </si>
  <si>
    <t>Wtd Avg</t>
  </si>
  <si>
    <t>SVP General Counsel and Corporate Secretary</t>
  </si>
  <si>
    <t>President and COO</t>
  </si>
  <si>
    <t>SVP Safety and Enterprise Services</t>
  </si>
  <si>
    <t>SVP and CFO</t>
  </si>
  <si>
    <t>Note:  SVP Utility Operations and SVP Human Resources positions created after Willis Towers Watson reports were prepared.</t>
  </si>
  <si>
    <t>SVP, Utility Operations (created in January 2017)</t>
  </si>
  <si>
    <t xml:space="preserve">SVP, CFO </t>
  </si>
  <si>
    <t xml:space="preserve">SVP, Safety and Enterprise </t>
  </si>
  <si>
    <t>SVP, Human Resources (created in January 2017)</t>
  </si>
  <si>
    <t>2001 West Texas Div Lubbock Administration</t>
  </si>
  <si>
    <t>Grade 9</t>
  </si>
  <si>
    <t>President - West Texas Division</t>
  </si>
  <si>
    <t>Was VP Human Resources when budget prepared.  Now SVP Human Resources</t>
  </si>
  <si>
    <t>Was President, West Texas when budget prepared.  Now SVP Utility Operations</t>
  </si>
  <si>
    <t>SVP, General Counsel (vacant from Mar17-Jul17, filled in Aug-17)</t>
  </si>
  <si>
    <t>Forecasted Test Period: Twelve Months Ended March 31, 2019</t>
  </si>
  <si>
    <t>Base Period: Twelve Months Ended December 31, 2017</t>
  </si>
  <si>
    <t>Includes 7 Senior Executive Officers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</si>
</sst>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0.00_)"/>
    <numFmt numFmtId="167" formatCode="[$-409]###0;[Red]\([$-409]###0\)"/>
    <numFmt numFmtId="168" formatCode="_(&quot;$&quot;* #,##0_);_(&quot;$&quot;* \(#,##0\);_(&quot;$&quot;* &quot;-&quot;??_);_(@_)"/>
    <numFmt numFmtId="169" formatCode="#,##0.0"/>
    <numFmt numFmtId="170" formatCode="General;;"/>
    <numFmt numFmtId="171" formatCode="0.0000%"/>
    <numFmt numFmtId="172" formatCode="_(* #,##0.00000_);_(* \(#,##0.00000\);_(* &quot;-&quot;??_);_(@_)"/>
    <numFmt numFmtId="173" formatCode="#,##0.000000000_);\(#,##0.000000000\)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ms Rmn"/>
    </font>
    <font>
      <b/>
      <i/>
      <sz val="10"/>
      <name val="Tms Rmn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9"/>
      <name val="Microsoft Sans Serif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6"/>
      <color theme="1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sz val="8"/>
      <name val="Tms Rmn"/>
    </font>
    <font>
      <b/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12"/>
      <color indexed="62"/>
      <name val="Arial"/>
      <family val="2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2"/>
      <color indexed="20"/>
      <name val="Times New Roman"/>
      <family val="1"/>
    </font>
    <font>
      <b/>
      <sz val="12"/>
      <color indexed="14"/>
      <name val="Times New Roman"/>
      <family val="1"/>
    </font>
    <font>
      <u/>
      <sz val="12"/>
      <name val="Times New Roman"/>
      <family val="1"/>
    </font>
    <font>
      <sz val="11"/>
      <color theme="1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3"/>
      <name val="Garamond"/>
      <family val="1"/>
    </font>
    <font>
      <sz val="11"/>
      <name val="Arial"/>
      <family val="2"/>
    </font>
    <font>
      <b/>
      <sz val="11"/>
      <color rgb="FF0033CC"/>
      <name val="Calibri"/>
      <family val="2"/>
      <scheme val="minor"/>
    </font>
    <font>
      <b/>
      <u/>
      <sz val="11"/>
      <color rgb="FF0033CC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Arial"/>
      <family val="2"/>
    </font>
    <font>
      <b/>
      <sz val="18"/>
      <name val="Helv"/>
    </font>
    <font>
      <sz val="12"/>
      <name val="Helv"/>
    </font>
    <font>
      <b/>
      <sz val="12"/>
      <name val="Helv"/>
    </font>
    <font>
      <sz val="13"/>
      <name val="Garamond"/>
      <family val="1"/>
    </font>
    <font>
      <b/>
      <sz val="10"/>
      <name val="MS Sans Serif"/>
      <family val="2"/>
    </font>
    <font>
      <b/>
      <sz val="12"/>
      <color rgb="FFFF0000"/>
      <name val="Arial"/>
      <family val="2"/>
    </font>
    <font>
      <sz val="9"/>
      <color indexed="81"/>
      <name val="Tahoma"/>
      <charset val="1"/>
    </font>
    <font>
      <sz val="12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52">
    <xf numFmtId="0" fontId="0" fillId="0" borderId="0"/>
    <xf numFmtId="0" fontId="4" fillId="0" borderId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10" applyNumberFormat="0" applyAlignment="0" applyProtection="0">
      <alignment horizontal="left" vertical="center"/>
    </xf>
    <xf numFmtId="0" fontId="5" fillId="0" borderId="11">
      <alignment horizontal="left" vertical="center"/>
    </xf>
    <xf numFmtId="0" fontId="11" fillId="0" borderId="0"/>
    <xf numFmtId="37" fontId="12" fillId="0" borderId="0"/>
    <xf numFmtId="166" fontId="13" fillId="0" borderId="0"/>
    <xf numFmtId="40" fontId="6" fillId="33" borderId="0">
      <alignment horizontal="right"/>
    </xf>
    <xf numFmtId="0" fontId="7" fillId="33" borderId="0">
      <alignment horizontal="right"/>
    </xf>
    <xf numFmtId="0" fontId="8" fillId="33" borderId="12"/>
    <xf numFmtId="0" fontId="8" fillId="0" borderId="0" applyBorder="0">
      <alignment horizontal="centerContinuous"/>
    </xf>
    <xf numFmtId="0" fontId="9" fillId="0" borderId="0" applyBorder="0">
      <alignment horizontal="centerContinuous"/>
    </xf>
    <xf numFmtId="0" fontId="14" fillId="34" borderId="13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0" fontId="18" fillId="33" borderId="0">
      <alignment horizontal="right"/>
    </xf>
    <xf numFmtId="0" fontId="19" fillId="35" borderId="0">
      <alignment horizontal="center"/>
    </xf>
    <xf numFmtId="0" fontId="20" fillId="36" borderId="12"/>
    <xf numFmtId="0" fontId="21" fillId="0" borderId="0" applyBorder="0">
      <alignment horizontal="centerContinuous"/>
    </xf>
    <xf numFmtId="0" fontId="22" fillId="0" borderId="0" applyBorder="0">
      <alignment horizontal="centerContinuous"/>
    </xf>
    <xf numFmtId="0" fontId="1" fillId="0" borderId="0"/>
    <xf numFmtId="43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39" fillId="0" borderId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2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7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5" borderId="4" applyNumberFormat="0" applyAlignment="0" applyProtection="0"/>
    <xf numFmtId="0" fontId="44" fillId="6" borderId="5" applyNumberFormat="0" applyAlignment="0" applyProtection="0"/>
    <xf numFmtId="0" fontId="45" fillId="6" borderId="4" applyNumberFormat="0" applyAlignment="0" applyProtection="0"/>
    <xf numFmtId="0" fontId="46" fillId="0" borderId="6" applyNumberFormat="0" applyFill="0" applyAlignment="0" applyProtection="0"/>
    <xf numFmtId="0" fontId="47" fillId="7" borderId="7" applyNumberFormat="0" applyAlignment="0" applyProtection="0"/>
    <xf numFmtId="0" fontId="4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4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5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0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39" fontId="5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4" fillId="6" borderId="5" applyNumberFormat="0" applyAlignment="0" applyProtection="0"/>
    <xf numFmtId="0" fontId="2" fillId="8" borderId="8" applyNumberFormat="0" applyFont="0" applyAlignment="0" applyProtection="0"/>
    <xf numFmtId="0" fontId="1" fillId="0" borderId="0"/>
    <xf numFmtId="0" fontId="2" fillId="0" borderId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46" fillId="0" borderId="6" applyNumberFormat="0" applyFill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45" fillId="6" borderId="4" applyNumberFormat="0" applyAlignment="0" applyProtection="0"/>
    <xf numFmtId="0" fontId="50" fillId="21" borderId="0" applyNumberFormat="0" applyBorder="0" applyAlignment="0" applyProtection="0"/>
    <xf numFmtId="0" fontId="50" fillId="32" borderId="0" applyNumberFormat="0" applyBorder="0" applyAlignment="0" applyProtection="0"/>
    <xf numFmtId="0" fontId="50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43" fillId="5" borderId="4" applyNumberFormat="0" applyAlignment="0" applyProtection="0"/>
    <xf numFmtId="43" fontId="1" fillId="0" borderId="0" applyFont="0" applyFill="0" applyBorder="0" applyAlignment="0" applyProtection="0"/>
    <xf numFmtId="0" fontId="41" fillId="3" borderId="0" applyNumberFormat="0" applyBorder="0" applyAlignment="0" applyProtection="0"/>
    <xf numFmtId="0" fontId="50" fillId="17" borderId="0" applyNumberFormat="0" applyBorder="0" applyAlignment="0" applyProtection="0"/>
    <xf numFmtId="0" fontId="50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51" fillId="0" borderId="0" applyFont="0" applyFill="0" applyBorder="0" applyAlignment="0" applyProtection="0"/>
    <xf numFmtId="0" fontId="2" fillId="8" borderId="8" applyNumberFormat="0" applyFont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2" fillId="22" borderId="0" applyNumberFormat="0" applyBorder="0" applyAlignment="0" applyProtection="0"/>
    <xf numFmtId="9" fontId="1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3" fillId="0" borderId="9" applyNumberFormat="0" applyFill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4" borderId="0" applyNumberFormat="0" applyBorder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7" borderId="7" applyNumberFormat="0" applyAlignment="0" applyProtection="0"/>
    <xf numFmtId="0" fontId="50" fillId="25" borderId="0" applyNumberFormat="0" applyBorder="0" applyAlignment="0" applyProtection="0"/>
    <xf numFmtId="0" fontId="50" fillId="9" borderId="0" applyNumberFormat="0" applyBorder="0" applyAlignment="0" applyProtection="0"/>
    <xf numFmtId="0" fontId="50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0" fillId="2" borderId="0" applyNumberFormat="0" applyBorder="0" applyAlignment="0" applyProtection="0"/>
    <xf numFmtId="44" fontId="51" fillId="0" borderId="0" applyFont="0" applyFill="0" applyBorder="0" applyAlignment="0" applyProtection="0"/>
    <xf numFmtId="0" fontId="50" fillId="29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50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37" fontId="54" fillId="0" borderId="0" applyProtection="0"/>
    <xf numFmtId="9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38" borderId="17">
      <alignment horizontal="center" vertical="center"/>
    </xf>
    <xf numFmtId="3" fontId="57" fillId="39" borderId="0" applyBorder="0">
      <alignment horizontal="right"/>
      <protection locked="0"/>
    </xf>
    <xf numFmtId="0" fontId="58" fillId="0" borderId="0">
      <alignment horizontal="left" vertical="center" indent="1"/>
    </xf>
    <xf numFmtId="8" fontId="59" fillId="0" borderId="18">
      <protection locked="0"/>
    </xf>
    <xf numFmtId="0" fontId="10" fillId="0" borderId="0"/>
    <xf numFmtId="0" fontId="10" fillId="0" borderId="19"/>
    <xf numFmtId="6" fontId="60" fillId="0" borderId="0">
      <protection locked="0"/>
    </xf>
    <xf numFmtId="0" fontId="61" fillId="0" borderId="0" applyNumberFormat="0">
      <protection locked="0"/>
    </xf>
    <xf numFmtId="169" fontId="56" fillId="40" borderId="0" applyFill="0" applyBorder="0" applyProtection="0"/>
    <xf numFmtId="0" fontId="4" fillId="0" borderId="0">
      <protection locked="0"/>
    </xf>
    <xf numFmtId="38" fontId="61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>
      <alignment horizontal="center"/>
    </xf>
    <xf numFmtId="0" fontId="4" fillId="0" borderId="0">
      <protection locked="0"/>
    </xf>
    <xf numFmtId="0" fontId="4" fillId="0" borderId="0">
      <protection locked="0"/>
    </xf>
    <xf numFmtId="0" fontId="64" fillId="0" borderId="20" applyNumberFormat="0" applyFill="0" applyAlignment="0" applyProtection="0"/>
    <xf numFmtId="10" fontId="61" fillId="35" borderId="21" applyNumberFormat="0" applyBorder="0" applyAlignment="0" applyProtection="0"/>
    <xf numFmtId="0" fontId="65" fillId="42" borderId="19"/>
    <xf numFmtId="0" fontId="66" fillId="0" borderId="0" applyNumberFormat="0">
      <alignment horizontal="left"/>
    </xf>
    <xf numFmtId="3" fontId="61" fillId="41" borderId="0" applyNumberForma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67" fillId="0" borderId="0"/>
    <xf numFmtId="10" fontId="4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0" fontId="10" fillId="0" borderId="0"/>
    <xf numFmtId="0" fontId="69" fillId="0" borderId="0" applyNumberFormat="0">
      <alignment horizontal="left"/>
    </xf>
    <xf numFmtId="0" fontId="10" fillId="0" borderId="19"/>
    <xf numFmtId="0" fontId="70" fillId="43" borderId="0"/>
    <xf numFmtId="170" fontId="71" fillId="0" borderId="0">
      <alignment horizontal="center"/>
    </xf>
    <xf numFmtId="0" fontId="65" fillId="0" borderId="22"/>
    <xf numFmtId="0" fontId="65" fillId="0" borderId="19"/>
    <xf numFmtId="37" fontId="61" fillId="44" borderId="0" applyNumberFormat="0" applyBorder="0" applyAlignment="0" applyProtection="0"/>
    <xf numFmtId="37" fontId="61" fillId="0" borderId="0"/>
    <xf numFmtId="3" fontId="72" fillId="0" borderId="20" applyProtection="0"/>
    <xf numFmtId="0" fontId="7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4" fillId="0" borderId="0"/>
    <xf numFmtId="9" fontId="84" fillId="0" borderId="0" applyFont="0" applyFill="0" applyBorder="0" applyAlignment="0" applyProtection="0"/>
    <xf numFmtId="0" fontId="55" fillId="0" borderId="0"/>
    <xf numFmtId="0" fontId="4" fillId="0" borderId="0"/>
    <xf numFmtId="0" fontId="100" fillId="0" borderId="0"/>
    <xf numFmtId="0" fontId="102" fillId="0" borderId="0"/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103" fillId="0" borderId="28">
      <alignment horizontal="center"/>
    </xf>
    <xf numFmtId="3" fontId="68" fillId="0" borderId="0" applyFont="0" applyFill="0" applyBorder="0" applyAlignment="0" applyProtection="0"/>
    <xf numFmtId="0" fontId="68" fillId="48" borderId="0" applyNumberFormat="0" applyFont="0" applyBorder="0" applyAlignment="0" applyProtection="0"/>
    <xf numFmtId="43" fontId="84" fillId="0" borderId="0" applyFont="0" applyFill="0" applyBorder="0" applyAlignment="0" applyProtection="0"/>
    <xf numFmtId="0" fontId="84" fillId="0" borderId="0"/>
  </cellStyleXfs>
  <cellXfs count="191">
    <xf numFmtId="0" fontId="0" fillId="0" borderId="0" xfId="0"/>
    <xf numFmtId="37" fontId="54" fillId="0" borderId="0" xfId="892"/>
    <xf numFmtId="0" fontId="53" fillId="0" borderId="0" xfId="775" applyFont="1"/>
    <xf numFmtId="0" fontId="1" fillId="0" borderId="0" xfId="775"/>
    <xf numFmtId="0" fontId="1" fillId="0" borderId="0" xfId="775" applyFont="1" applyAlignment="1">
      <alignment horizontal="center" wrapText="1"/>
    </xf>
    <xf numFmtId="0" fontId="1" fillId="0" borderId="0" xfId="775" applyFont="1" applyAlignment="1">
      <alignment horizontal="center"/>
    </xf>
    <xf numFmtId="10" fontId="0" fillId="0" borderId="0" xfId="152" applyNumberFormat="1" applyFont="1"/>
    <xf numFmtId="165" fontId="1" fillId="0" borderId="0" xfId="775" applyNumberFormat="1"/>
    <xf numFmtId="0" fontId="74" fillId="0" borderId="0" xfId="775" applyFont="1"/>
    <xf numFmtId="10" fontId="53" fillId="0" borderId="0" xfId="775" applyNumberFormat="1" applyFont="1" applyAlignment="1">
      <alignment horizontal="center" vertical="center"/>
    </xf>
    <xf numFmtId="0" fontId="53" fillId="0" borderId="0" xfId="775" applyFont="1" applyAlignment="1">
      <alignment horizontal="center" vertical="center"/>
    </xf>
    <xf numFmtId="0" fontId="75" fillId="0" borderId="0" xfId="775" quotePrefix="1" applyFont="1" applyFill="1" applyAlignment="1">
      <alignment horizontal="center" wrapText="1"/>
    </xf>
    <xf numFmtId="14" fontId="53" fillId="0" borderId="0" xfId="775" applyNumberFormat="1" applyFont="1" applyAlignment="1">
      <alignment horizontal="center" vertical="center"/>
    </xf>
    <xf numFmtId="0" fontId="76" fillId="0" borderId="0" xfId="775" quotePrefix="1" applyFont="1" applyFill="1" applyAlignment="1">
      <alignment horizontal="left"/>
    </xf>
    <xf numFmtId="41" fontId="0" fillId="0" borderId="0" xfId="757" applyNumberFormat="1" applyFont="1"/>
    <xf numFmtId="41" fontId="53" fillId="0" borderId="0" xfId="775" applyNumberFormat="1" applyFont="1"/>
    <xf numFmtId="41" fontId="53" fillId="0" borderId="15" xfId="775" applyNumberFormat="1" applyFont="1" applyBorder="1"/>
    <xf numFmtId="0" fontId="76" fillId="0" borderId="0" xfId="775" quotePrefix="1" applyFont="1" applyFill="1" applyAlignment="1">
      <alignment horizontal="center" wrapText="1"/>
    </xf>
    <xf numFmtId="0" fontId="75" fillId="0" borderId="0" xfId="775" applyFont="1" applyFill="1" applyAlignment="1">
      <alignment horizontal="center" wrapText="1"/>
    </xf>
    <xf numFmtId="0" fontId="76" fillId="0" borderId="0" xfId="775" quotePrefix="1" applyFont="1" applyFill="1" applyAlignment="1">
      <alignment horizontal="center"/>
    </xf>
    <xf numFmtId="165" fontId="76" fillId="0" borderId="0" xfId="757" quotePrefix="1" applyNumberFormat="1" applyFont="1" applyFill="1" applyAlignment="1">
      <alignment horizontal="left"/>
    </xf>
    <xf numFmtId="37" fontId="55" fillId="0" borderId="0" xfId="892" applyFont="1" applyAlignment="1">
      <alignment horizontal="centerContinuous"/>
    </xf>
    <xf numFmtId="37" fontId="55" fillId="0" borderId="0" xfId="892" applyFont="1"/>
    <xf numFmtId="37" fontId="77" fillId="0" borderId="0" xfId="892" applyFont="1" applyAlignment="1" applyProtection="1">
      <alignment horizontal="centerContinuous"/>
    </xf>
    <xf numFmtId="37" fontId="55" fillId="0" borderId="0" xfId="892" applyFont="1" applyAlignment="1" applyProtection="1">
      <alignment horizontal="left"/>
    </xf>
    <xf numFmtId="37" fontId="55" fillId="0" borderId="0" xfId="892" applyFont="1" applyAlignment="1">
      <alignment horizontal="right"/>
    </xf>
    <xf numFmtId="37" fontId="55" fillId="0" borderId="0" xfId="892" applyFont="1" applyAlignment="1" applyProtection="1">
      <alignment horizontal="right"/>
    </xf>
    <xf numFmtId="37" fontId="55" fillId="0" borderId="14" xfId="892" applyFont="1" applyBorder="1" applyAlignment="1" applyProtection="1">
      <alignment horizontal="left"/>
    </xf>
    <xf numFmtId="37" fontId="55" fillId="0" borderId="14" xfId="892" applyFont="1" applyBorder="1"/>
    <xf numFmtId="37" fontId="55" fillId="0" borderId="0" xfId="892" applyFont="1" applyBorder="1"/>
    <xf numFmtId="37" fontId="78" fillId="0" borderId="0" xfId="892" applyFont="1"/>
    <xf numFmtId="37" fontId="55" fillId="0" borderId="0" xfId="892" applyFont="1" applyBorder="1" applyAlignment="1" applyProtection="1">
      <alignment horizontal="center"/>
    </xf>
    <xf numFmtId="37" fontId="55" fillId="0" borderId="0" xfId="892" applyFont="1" applyAlignment="1" applyProtection="1">
      <alignment horizontal="center"/>
    </xf>
    <xf numFmtId="37" fontId="55" fillId="0" borderId="0" xfId="892" quotePrefix="1" applyFont="1" applyAlignment="1">
      <alignment horizontal="center"/>
    </xf>
    <xf numFmtId="37" fontId="55" fillId="0" borderId="14" xfId="892" applyFont="1" applyBorder="1" applyAlignment="1" applyProtection="1">
      <alignment horizontal="center"/>
    </xf>
    <xf numFmtId="37" fontId="55" fillId="0" borderId="15" xfId="892" applyFont="1" applyBorder="1" applyAlignment="1" applyProtection="1">
      <alignment horizontal="center"/>
    </xf>
    <xf numFmtId="37" fontId="55" fillId="0" borderId="0" xfId="892" applyFont="1" applyFill="1" applyBorder="1" applyAlignment="1" applyProtection="1">
      <alignment horizontal="center" wrapText="1"/>
    </xf>
    <xf numFmtId="37" fontId="79" fillId="0" borderId="0" xfId="892" applyFont="1" applyAlignment="1" applyProtection="1">
      <alignment horizontal="left"/>
    </xf>
    <xf numFmtId="37" fontId="55" fillId="0" borderId="0" xfId="892" applyFont="1" applyFill="1"/>
    <xf numFmtId="9" fontId="55" fillId="0" borderId="0" xfId="893" applyFont="1" applyFill="1"/>
    <xf numFmtId="9" fontId="80" fillId="0" borderId="0" xfId="893" applyFont="1" applyFill="1"/>
    <xf numFmtId="168" fontId="55" fillId="0" borderId="0" xfId="894" applyNumberFormat="1" applyFont="1" applyFill="1" applyProtection="1"/>
    <xf numFmtId="168" fontId="81" fillId="0" borderId="0" xfId="894" applyNumberFormat="1" applyFont="1" applyFill="1" applyProtection="1"/>
    <xf numFmtId="10" fontId="80" fillId="0" borderId="0" xfId="893" applyNumberFormat="1" applyFont="1"/>
    <xf numFmtId="37" fontId="81" fillId="0" borderId="0" xfId="892" applyFont="1"/>
    <xf numFmtId="37" fontId="55" fillId="0" borderId="14" xfId="892" applyFont="1" applyFill="1" applyBorder="1" applyProtection="1"/>
    <xf numFmtId="37" fontId="81" fillId="0" borderId="14" xfId="892" applyFont="1" applyFill="1" applyBorder="1" applyProtection="1"/>
    <xf numFmtId="37" fontId="55" fillId="0" borderId="14" xfId="892" applyNumberFormat="1" applyFont="1" applyFill="1" applyBorder="1" applyProtection="1"/>
    <xf numFmtId="10" fontId="81" fillId="0" borderId="0" xfId="893" applyNumberFormat="1" applyFont="1"/>
    <xf numFmtId="168" fontId="82" fillId="0" borderId="0" xfId="894" applyNumberFormat="1" applyFont="1" applyFill="1" applyProtection="1"/>
    <xf numFmtId="37" fontId="55" fillId="0" borderId="0" xfId="892" applyNumberFormat="1" applyFont="1" applyFill="1" applyProtection="1"/>
    <xf numFmtId="168" fontId="55" fillId="0" borderId="16" xfId="894" applyNumberFormat="1" applyFont="1" applyFill="1" applyBorder="1" applyProtection="1"/>
    <xf numFmtId="37" fontId="55" fillId="0" borderId="0" xfId="892" applyNumberFormat="1" applyFont="1" applyProtection="1"/>
    <xf numFmtId="37" fontId="55" fillId="0" borderId="0" xfId="892" applyNumberFormat="1" applyFont="1" applyFill="1" applyAlignment="1" applyProtection="1">
      <alignment horizontal="left"/>
    </xf>
    <xf numFmtId="37" fontId="79" fillId="0" borderId="0" xfId="892" applyFont="1"/>
    <xf numFmtId="43" fontId="80" fillId="0" borderId="0" xfId="895" applyFont="1" applyProtection="1"/>
    <xf numFmtId="10" fontId="80" fillId="0" borderId="0" xfId="893" applyNumberFormat="1" applyFont="1" applyProtection="1"/>
    <xf numFmtId="0" fontId="53" fillId="0" borderId="0" xfId="0" applyFont="1"/>
    <xf numFmtId="0" fontId="0" fillId="0" borderId="0" xfId="0" applyAlignment="1">
      <alignment horizontal="center"/>
    </xf>
    <xf numFmtId="37" fontId="83" fillId="0" borderId="0" xfId="892" applyFont="1"/>
    <xf numFmtId="10" fontId="55" fillId="0" borderId="0" xfId="937" applyNumberFormat="1" applyFont="1"/>
    <xf numFmtId="37" fontId="55" fillId="0" borderId="15" xfId="892" applyFont="1" applyFill="1" applyBorder="1" applyAlignment="1" applyProtection="1">
      <alignment horizontal="right"/>
    </xf>
    <xf numFmtId="40" fontId="0" fillId="0" borderId="0" xfId="0" applyNumberFormat="1"/>
    <xf numFmtId="0" fontId="0" fillId="0" borderId="0" xfId="0" pivotButton="1"/>
    <xf numFmtId="0" fontId="53" fillId="0" borderId="0" xfId="0" applyFont="1" applyBorder="1"/>
    <xf numFmtId="0" fontId="84" fillId="0" borderId="0" xfId="939"/>
    <xf numFmtId="0" fontId="84" fillId="0" borderId="0" xfId="939" applyAlignment="1">
      <alignment horizontal="center"/>
    </xf>
    <xf numFmtId="0" fontId="84" fillId="0" borderId="0" xfId="939" applyAlignment="1">
      <alignment horizontal="center" wrapText="1"/>
    </xf>
    <xf numFmtId="49" fontId="85" fillId="47" borderId="19" xfId="939" applyNumberFormat="1" applyFont="1" applyFill="1" applyBorder="1" applyAlignment="1">
      <alignment horizontal="center" vertical="center" wrapText="1"/>
    </xf>
    <xf numFmtId="171" fontId="84" fillId="0" borderId="0" xfId="939" applyNumberFormat="1" applyAlignment="1">
      <alignment horizontal="center"/>
    </xf>
    <xf numFmtId="10" fontId="0" fillId="0" borderId="0" xfId="940" applyNumberFormat="1" applyFont="1"/>
    <xf numFmtId="0" fontId="86" fillId="0" borderId="0" xfId="941" applyFont="1" applyFill="1" applyAlignment="1">
      <alignment horizontal="center" wrapText="1"/>
    </xf>
    <xf numFmtId="0" fontId="86" fillId="0" borderId="0" xfId="0" applyFont="1" applyFill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Fill="1" applyBorder="1" applyAlignment="1">
      <alignment horizontal="center" wrapText="1"/>
    </xf>
    <xf numFmtId="0" fontId="88" fillId="0" borderId="0" xfId="0" applyFont="1" applyFill="1"/>
    <xf numFmtId="0" fontId="0" fillId="0" borderId="0" xfId="0" applyFill="1" applyBorder="1"/>
    <xf numFmtId="165" fontId="0" fillId="0" borderId="0" xfId="0" applyNumberFormat="1" applyFill="1"/>
    <xf numFmtId="0" fontId="0" fillId="0" borderId="0" xfId="0" applyFont="1" applyFill="1" applyBorder="1"/>
    <xf numFmtId="172" fontId="55" fillId="0" borderId="0" xfId="938" applyNumberFormat="1" applyFont="1" applyFill="1"/>
    <xf numFmtId="10" fontId="84" fillId="0" borderId="0" xfId="939" applyNumberFormat="1"/>
    <xf numFmtId="165" fontId="0" fillId="0" borderId="0" xfId="0" applyNumberFormat="1"/>
    <xf numFmtId="0" fontId="89" fillId="0" borderId="0" xfId="0" applyFont="1" applyFill="1"/>
    <xf numFmtId="0" fontId="90" fillId="0" borderId="0" xfId="0" applyFont="1" applyFill="1"/>
    <xf numFmtId="43" fontId="0" fillId="0" borderId="0" xfId="938" applyFont="1"/>
    <xf numFmtId="43" fontId="0" fillId="0" borderId="0" xfId="0" applyNumberFormat="1"/>
    <xf numFmtId="43" fontId="53" fillId="0" borderId="25" xfId="0" applyNumberFormat="1" applyFont="1" applyBorder="1"/>
    <xf numFmtId="43" fontId="53" fillId="46" borderId="26" xfId="0" applyNumberFormat="1" applyFont="1" applyFill="1" applyBorder="1"/>
    <xf numFmtId="0" fontId="90" fillId="0" borderId="0" xfId="0" applyFont="1"/>
    <xf numFmtId="0" fontId="0" fillId="0" borderId="0" xfId="0" applyBorder="1"/>
    <xf numFmtId="0" fontId="53" fillId="46" borderId="24" xfId="0" applyFont="1" applyFill="1" applyBorder="1" applyAlignment="1">
      <alignment horizontal="center"/>
    </xf>
    <xf numFmtId="43" fontId="53" fillId="0" borderId="0" xfId="0" applyNumberFormat="1" applyFont="1"/>
    <xf numFmtId="0" fontId="53" fillId="0" borderId="0" xfId="0" applyFont="1" applyFill="1" applyBorder="1"/>
    <xf numFmtId="0" fontId="91" fillId="0" borderId="0" xfId="939" applyFont="1"/>
    <xf numFmtId="37" fontId="83" fillId="0" borderId="0" xfId="892" quotePrefix="1" applyFont="1"/>
    <xf numFmtId="0" fontId="1" fillId="0" borderId="0" xfId="775" applyFont="1"/>
    <xf numFmtId="0" fontId="1" fillId="0" borderId="0" xfId="775" applyFont="1" applyAlignment="1">
      <alignment wrapText="1"/>
    </xf>
    <xf numFmtId="0" fontId="1" fillId="0" borderId="0" xfId="775" applyFont="1" applyFill="1" applyAlignment="1">
      <alignment wrapText="1"/>
    </xf>
    <xf numFmtId="165" fontId="93" fillId="0" borderId="0" xfId="757" applyNumberFormat="1" applyFont="1"/>
    <xf numFmtId="10" fontId="93" fillId="0" borderId="0" xfId="152" applyNumberFormat="1" applyFont="1"/>
    <xf numFmtId="165" fontId="1" fillId="0" borderId="0" xfId="775" applyNumberFormat="1" applyFont="1"/>
    <xf numFmtId="0" fontId="94" fillId="0" borderId="0" xfId="775" quotePrefix="1" applyFont="1" applyFill="1" applyAlignment="1">
      <alignment horizontal="center" wrapText="1"/>
    </xf>
    <xf numFmtId="0" fontId="95" fillId="0" borderId="0" xfId="775" quotePrefix="1" applyFont="1" applyFill="1" applyAlignment="1">
      <alignment horizontal="left"/>
    </xf>
    <xf numFmtId="41" fontId="93" fillId="0" borderId="0" xfId="757" applyNumberFormat="1" applyFont="1"/>
    <xf numFmtId="41" fontId="93" fillId="0" borderId="15" xfId="757" applyNumberFormat="1" applyFont="1" applyBorder="1"/>
    <xf numFmtId="37" fontId="96" fillId="0" borderId="0" xfId="892" applyFont="1"/>
    <xf numFmtId="0" fontId="97" fillId="0" borderId="0" xfId="775" applyFont="1"/>
    <xf numFmtId="0" fontId="98" fillId="0" borderId="0" xfId="942" applyFont="1" applyFill="1" applyBorder="1"/>
    <xf numFmtId="0" fontId="99" fillId="0" borderId="0" xfId="941" applyFont="1" applyFill="1"/>
    <xf numFmtId="0" fontId="100" fillId="0" borderId="0" xfId="943" applyFill="1"/>
    <xf numFmtId="0" fontId="100" fillId="0" borderId="0" xfId="943"/>
    <xf numFmtId="0" fontId="101" fillId="0" borderId="0" xfId="941" applyFont="1" applyFill="1"/>
    <xf numFmtId="0" fontId="88" fillId="0" borderId="0" xfId="943" applyFont="1" applyFill="1"/>
    <xf numFmtId="0" fontId="88" fillId="0" borderId="0" xfId="943" applyFont="1"/>
    <xf numFmtId="0" fontId="86" fillId="0" borderId="0" xfId="943" applyFont="1" applyAlignment="1">
      <alignment horizontal="center"/>
    </xf>
    <xf numFmtId="0" fontId="86" fillId="0" borderId="0" xfId="943" applyFont="1" applyFill="1" applyAlignment="1">
      <alignment horizontal="center"/>
    </xf>
    <xf numFmtId="0" fontId="101" fillId="37" borderId="0" xfId="943" applyFont="1" applyFill="1" applyAlignment="1">
      <alignment horizontal="center"/>
    </xf>
    <xf numFmtId="0" fontId="101" fillId="0" borderId="0" xfId="941" applyFont="1" applyFill="1" applyAlignment="1">
      <alignment horizontal="center" wrapText="1"/>
    </xf>
    <xf numFmtId="0" fontId="101" fillId="0" borderId="0" xfId="943" applyFont="1" applyFill="1" applyAlignment="1">
      <alignment horizontal="center"/>
    </xf>
    <xf numFmtId="0" fontId="101" fillId="0" borderId="0" xfId="943" applyFont="1" applyAlignment="1">
      <alignment horizontal="center"/>
    </xf>
    <xf numFmtId="0" fontId="87" fillId="0" borderId="0" xfId="943" applyFont="1" applyFill="1" applyBorder="1" applyAlignment="1">
      <alignment horizontal="center" wrapText="1"/>
    </xf>
    <xf numFmtId="0" fontId="100" fillId="0" borderId="0" xfId="943" applyFont="1" applyFill="1" applyBorder="1"/>
    <xf numFmtId="165" fontId="88" fillId="0" borderId="0" xfId="133" applyNumberFormat="1" applyFont="1" applyFill="1"/>
    <xf numFmtId="165" fontId="88" fillId="0" borderId="0" xfId="133" applyNumberFormat="1" applyFont="1"/>
    <xf numFmtId="3" fontId="4" fillId="0" borderId="0" xfId="944" applyNumberFormat="1" applyFont="1" applyFill="1" applyBorder="1"/>
    <xf numFmtId="0" fontId="4" fillId="0" borderId="0" xfId="944" applyFont="1" applyFill="1" applyBorder="1"/>
    <xf numFmtId="165" fontId="100" fillId="0" borderId="0" xfId="943" applyNumberFormat="1"/>
    <xf numFmtId="0" fontId="100" fillId="0" borderId="0" xfId="943" applyFont="1" applyFill="1"/>
    <xf numFmtId="0" fontId="100" fillId="0" borderId="0" xfId="943" applyFill="1" applyAlignment="1">
      <alignment wrapText="1"/>
    </xf>
    <xf numFmtId="43" fontId="0" fillId="0" borderId="0" xfId="133" applyFont="1"/>
    <xf numFmtId="0" fontId="100" fillId="0" borderId="0" xfId="943" applyFill="1" applyBorder="1"/>
    <xf numFmtId="0" fontId="100" fillId="0" borderId="0" xfId="943" applyBorder="1"/>
    <xf numFmtId="0" fontId="101" fillId="0" borderId="23" xfId="943" applyFont="1" applyBorder="1"/>
    <xf numFmtId="165" fontId="101" fillId="0" borderId="23" xfId="133" applyNumberFormat="1" applyFont="1" applyBorder="1"/>
    <xf numFmtId="165" fontId="101" fillId="0" borderId="0" xfId="133" applyNumberFormat="1" applyFont="1" applyBorder="1"/>
    <xf numFmtId="3" fontId="100" fillId="0" borderId="0" xfId="943" applyNumberFormat="1"/>
    <xf numFmtId="165" fontId="100" fillId="0" borderId="0" xfId="133" applyNumberFormat="1" applyFont="1" applyBorder="1"/>
    <xf numFmtId="0" fontId="101" fillId="0" borderId="0" xfId="943" applyFont="1" applyBorder="1"/>
    <xf numFmtId="165" fontId="100" fillId="0" borderId="0" xfId="133" applyNumberFormat="1" applyFont="1"/>
    <xf numFmtId="3" fontId="88" fillId="0" borderId="0" xfId="943" applyNumberFormat="1" applyFont="1" applyFill="1"/>
    <xf numFmtId="165" fontId="88" fillId="0" borderId="0" xfId="133" applyNumberFormat="1" applyFont="1" applyBorder="1"/>
    <xf numFmtId="0" fontId="86" fillId="0" borderId="23" xfId="943" applyFont="1" applyBorder="1"/>
    <xf numFmtId="3" fontId="86" fillId="0" borderId="23" xfId="133" applyNumberFormat="1" applyFont="1" applyFill="1" applyBorder="1"/>
    <xf numFmtId="165" fontId="86" fillId="0" borderId="23" xfId="133" applyNumberFormat="1" applyFont="1" applyBorder="1"/>
    <xf numFmtId="165" fontId="86" fillId="0" borderId="0" xfId="133" applyNumberFormat="1" applyFont="1" applyBorder="1"/>
    <xf numFmtId="0" fontId="4" fillId="0" borderId="0" xfId="943" applyFont="1" applyFill="1"/>
    <xf numFmtId="0" fontId="4" fillId="0" borderId="0" xfId="943" applyFont="1"/>
    <xf numFmtId="0" fontId="104" fillId="0" borderId="0" xfId="939" applyFont="1"/>
    <xf numFmtId="0" fontId="4" fillId="0" borderId="0" xfId="939" quotePrefix="1" applyNumberFormat="1" applyFont="1" applyFill="1" applyBorder="1" applyAlignment="1" applyProtection="1">
      <alignment horizontal="left"/>
    </xf>
    <xf numFmtId="165" fontId="76" fillId="0" borderId="0" xfId="950" quotePrefix="1" applyNumberFormat="1" applyFont="1" applyFill="1" applyAlignment="1">
      <alignment horizontal="left"/>
    </xf>
    <xf numFmtId="41" fontId="1" fillId="0" borderId="27" xfId="775" applyNumberFormat="1" applyBorder="1"/>
    <xf numFmtId="0" fontId="35" fillId="0" borderId="0" xfId="939" applyFont="1"/>
    <xf numFmtId="0" fontId="0" fillId="0" borderId="0" xfId="0" applyFill="1"/>
    <xf numFmtId="165" fontId="53" fillId="0" borderId="27" xfId="0" applyNumberFormat="1" applyFont="1" applyFill="1" applyBorder="1"/>
    <xf numFmtId="17" fontId="0" fillId="0" borderId="0" xfId="0" applyNumberFormat="1"/>
    <xf numFmtId="173" fontId="55" fillId="0" borderId="0" xfId="892" applyNumberFormat="1" applyFont="1"/>
    <xf numFmtId="41" fontId="1" fillId="45" borderId="29" xfId="775" applyNumberFormat="1" applyFill="1" applyBorder="1"/>
    <xf numFmtId="41" fontId="1" fillId="45" borderId="21" xfId="775" applyNumberFormat="1" applyFill="1" applyBorder="1"/>
    <xf numFmtId="41" fontId="1" fillId="0" borderId="21" xfId="775" applyNumberFormat="1" applyBorder="1"/>
    <xf numFmtId="14" fontId="0" fillId="0" borderId="0" xfId="0" quotePrefix="1" applyNumberFormat="1" applyAlignment="1">
      <alignment horizontal="center"/>
    </xf>
    <xf numFmtId="40" fontId="0" fillId="0" borderId="23" xfId="0" applyNumberFormat="1" applyBorder="1"/>
    <xf numFmtId="165" fontId="53" fillId="0" borderId="0" xfId="0" applyNumberFormat="1" applyFont="1" applyFill="1" applyBorder="1"/>
    <xf numFmtId="0" fontId="106" fillId="0" borderId="0" xfId="939" applyFont="1"/>
    <xf numFmtId="0" fontId="107" fillId="0" borderId="0" xfId="0" applyFont="1"/>
    <xf numFmtId="0" fontId="4" fillId="0" borderId="0" xfId="0" applyFont="1" applyFill="1"/>
    <xf numFmtId="168" fontId="82" fillId="0" borderId="15" xfId="894" applyNumberFormat="1" applyFont="1" applyFill="1" applyBorder="1" applyProtection="1"/>
    <xf numFmtId="37" fontId="55" fillId="0" borderId="0" xfId="892" applyFont="1" applyAlignment="1">
      <alignment horizontal="center"/>
    </xf>
    <xf numFmtId="10" fontId="108" fillId="0" borderId="0" xfId="893" applyNumberFormat="1" applyFont="1"/>
    <xf numFmtId="37" fontId="108" fillId="0" borderId="0" xfId="892" applyFont="1" applyAlignment="1">
      <alignment horizontal="left"/>
    </xf>
    <xf numFmtId="10" fontId="108" fillId="0" borderId="0" xfId="893" applyNumberFormat="1" applyFont="1" applyAlignment="1">
      <alignment horizontal="center"/>
    </xf>
    <xf numFmtId="41" fontId="1" fillId="0" borderId="0" xfId="775" applyNumberFormat="1" applyBorder="1"/>
    <xf numFmtId="0" fontId="0" fillId="0" borderId="0" xfId="775" applyFont="1"/>
    <xf numFmtId="0" fontId="109" fillId="0" borderId="0" xfId="775" applyFont="1"/>
    <xf numFmtId="10" fontId="80" fillId="0" borderId="0" xfId="893" applyNumberFormat="1" applyFont="1" applyFill="1"/>
    <xf numFmtId="37" fontId="55" fillId="0" borderId="0" xfId="892" applyFont="1" applyFill="1" applyAlignment="1" applyProtection="1">
      <alignment horizontal="left"/>
    </xf>
    <xf numFmtId="37" fontId="55" fillId="0" borderId="0" xfId="892" applyFont="1" applyFill="1" applyAlignment="1" applyProtection="1">
      <alignment horizontal="center"/>
    </xf>
    <xf numFmtId="0" fontId="1" fillId="0" borderId="0" xfId="775"/>
    <xf numFmtId="0" fontId="76" fillId="0" borderId="0" xfId="775" quotePrefix="1" applyFont="1" applyFill="1" applyAlignment="1">
      <alignment horizontal="center"/>
    </xf>
    <xf numFmtId="41" fontId="53" fillId="0" borderId="0" xfId="775" applyNumberFormat="1" applyFont="1"/>
    <xf numFmtId="165" fontId="76" fillId="0" borderId="0" xfId="950" quotePrefix="1" applyNumberFormat="1" applyFont="1" applyFill="1" applyAlignment="1">
      <alignment horizontal="left"/>
    </xf>
    <xf numFmtId="41" fontId="1" fillId="0" borderId="27" xfId="775" applyNumberFormat="1" applyBorder="1"/>
    <xf numFmtId="37" fontId="92" fillId="0" borderId="0" xfId="892" applyFont="1" applyFill="1" applyAlignment="1">
      <alignment horizontal="center"/>
    </xf>
    <xf numFmtId="37" fontId="55" fillId="0" borderId="0" xfId="892" applyFont="1" applyFill="1" applyAlignment="1">
      <alignment horizontal="left"/>
    </xf>
    <xf numFmtId="37" fontId="55" fillId="0" borderId="0" xfId="892" applyFont="1" applyFill="1" applyAlignment="1">
      <alignment horizontal="centerContinuous"/>
    </xf>
    <xf numFmtId="37" fontId="79" fillId="0" borderId="0" xfId="892" applyFont="1" applyFill="1" applyAlignment="1" applyProtection="1">
      <alignment horizontal="left"/>
    </xf>
    <xf numFmtId="37" fontId="55" fillId="0" borderId="0" xfId="892" applyFont="1" applyFill="1" applyBorder="1"/>
    <xf numFmtId="37" fontId="55" fillId="0" borderId="0" xfId="892" applyFont="1" applyFill="1" applyBorder="1" applyAlignment="1" applyProtection="1">
      <alignment horizontal="center"/>
    </xf>
    <xf numFmtId="37" fontId="55" fillId="0" borderId="14" xfId="892" applyFont="1" applyFill="1" applyBorder="1" applyAlignment="1" applyProtection="1">
      <alignment horizontal="center"/>
    </xf>
    <xf numFmtId="41" fontId="55" fillId="0" borderId="0" xfId="894" applyNumberFormat="1" applyFont="1" applyFill="1" applyProtection="1"/>
    <xf numFmtId="41" fontId="1" fillId="0" borderId="0" xfId="775" applyNumberFormat="1" applyFont="1" applyFill="1" applyBorder="1"/>
    <xf numFmtId="37" fontId="55" fillId="0" borderId="0" xfId="892" applyFont="1" applyFill="1" applyAlignment="1" applyProtection="1">
      <alignment horizontal="center"/>
    </xf>
  </cellXfs>
  <cellStyles count="952">
    <cellStyle name="20% - Accent1 2" xfId="165"/>
    <cellStyle name="20% - Accent1 2 2" xfId="411"/>
    <cellStyle name="20% - Accent1 2 2 2" xfId="862"/>
    <cellStyle name="20% - Accent1 2 2 2 2" xfId="889"/>
    <cellStyle name="20% - Accent1 2 2 3" xfId="832"/>
    <cellStyle name="20% - Accent1 2 2 4" xfId="807"/>
    <cellStyle name="20% - Accent1 2 3" xfId="771"/>
    <cellStyle name="20% - Accent1 2 3 2" xfId="750"/>
    <cellStyle name="20% - Accent1 2 4" xfId="848"/>
    <cellStyle name="20% - Accent1 2 5" xfId="876"/>
    <cellStyle name="20% - Accent1 3" xfId="265"/>
    <cellStyle name="20% - Accent1 3 2" xfId="479"/>
    <cellStyle name="20% - Accent1 3 2 2" xfId="689"/>
    <cellStyle name="20% - Accent1 3 3" xfId="586"/>
    <cellStyle name="20% - Accent1 4" xfId="323"/>
    <cellStyle name="20% - Accent1 4 2" xfId="861"/>
    <cellStyle name="20% - Accent1 5" xfId="44"/>
    <cellStyle name="20% - Accent2 2" xfId="169"/>
    <cellStyle name="20% - Accent2 2 2" xfId="413"/>
    <cellStyle name="20% - Accent2 2 2 2" xfId="770"/>
    <cellStyle name="20% - Accent2 2 2 2 2" xfId="749"/>
    <cellStyle name="20% - Accent2 2 2 3" xfId="728"/>
    <cellStyle name="20% - Accent2 2 2 4" xfId="831"/>
    <cellStyle name="20% - Accent2 2 3" xfId="847"/>
    <cellStyle name="20% - Accent2 2 3 2" xfId="875"/>
    <cellStyle name="20% - Accent2 2 4" xfId="806"/>
    <cellStyle name="20% - Accent2 2 5" xfId="888"/>
    <cellStyle name="20% - Accent2 3" xfId="269"/>
    <cellStyle name="20% - Accent2 3 2" xfId="481"/>
    <cellStyle name="20% - Accent2 3 2 2" xfId="691"/>
    <cellStyle name="20% - Accent2 3 3" xfId="588"/>
    <cellStyle name="20% - Accent2 4" xfId="327"/>
    <cellStyle name="20% - Accent2 4 2" xfId="830"/>
    <cellStyle name="20% - Accent2 5" xfId="48"/>
    <cellStyle name="20% - Accent3 2" xfId="173"/>
    <cellStyle name="20% - Accent3 2 2" xfId="415"/>
    <cellStyle name="20% - Accent3 2 2 2" xfId="846"/>
    <cellStyle name="20% - Accent3 2 2 2 2" xfId="874"/>
    <cellStyle name="20% - Accent3 2 2 3" xfId="805"/>
    <cellStyle name="20% - Accent3 2 2 4" xfId="748"/>
    <cellStyle name="20% - Accent3 2 3" xfId="860"/>
    <cellStyle name="20% - Accent3 2 3 2" xfId="887"/>
    <cellStyle name="20% - Accent3 2 4" xfId="829"/>
    <cellStyle name="20% - Accent3 2 5" xfId="769"/>
    <cellStyle name="20% - Accent3 3" xfId="273"/>
    <cellStyle name="20% - Accent3 3 2" xfId="483"/>
    <cellStyle name="20% - Accent3 3 2 2" xfId="693"/>
    <cellStyle name="20% - Accent3 3 3" xfId="590"/>
    <cellStyle name="20% - Accent3 4" xfId="331"/>
    <cellStyle name="20% - Accent3 4 2" xfId="845"/>
    <cellStyle name="20% - Accent3 5" xfId="52"/>
    <cellStyle name="20% - Accent4 2" xfId="177"/>
    <cellStyle name="20% - Accent4 2 2" xfId="417"/>
    <cellStyle name="20% - Accent4 2 2 2" xfId="863"/>
    <cellStyle name="20% - Accent4 2 2 2 2" xfId="890"/>
    <cellStyle name="20% - Accent4 2 2 3" xfId="833"/>
    <cellStyle name="20% - Accent4 2 2 4" xfId="804"/>
    <cellStyle name="20% - Accent4 2 3" xfId="777"/>
    <cellStyle name="20% - Accent4 2 3 2" xfId="859"/>
    <cellStyle name="20% - Accent4 2 4" xfId="886"/>
    <cellStyle name="20% - Accent4 2 5" xfId="873"/>
    <cellStyle name="20% - Accent4 3" xfId="277"/>
    <cellStyle name="20% - Accent4 3 2" xfId="485"/>
    <cellStyle name="20% - Accent4 3 2 2" xfId="695"/>
    <cellStyle name="20% - Accent4 3 3" xfId="592"/>
    <cellStyle name="20% - Accent4 4" xfId="335"/>
    <cellStyle name="20% - Accent4 4 2" xfId="747"/>
    <cellStyle name="20% - Accent4 5" xfId="56"/>
    <cellStyle name="20% - Accent5 2" xfId="181"/>
    <cellStyle name="20% - Accent5 2 2" xfId="419"/>
    <cellStyle name="20% - Accent5 2 2 2" xfId="803"/>
    <cellStyle name="20% - Accent5 2 2 2 2" xfId="858"/>
    <cellStyle name="20% - Accent5 2 2 3" xfId="885"/>
    <cellStyle name="20% - Accent5 2 2 4" xfId="872"/>
    <cellStyle name="20% - Accent5 2 3" xfId="828"/>
    <cellStyle name="20% - Accent5 2 3 2" xfId="768"/>
    <cellStyle name="20% - Accent5 2 4" xfId="746"/>
    <cellStyle name="20% - Accent5 2 5" xfId="844"/>
    <cellStyle name="20% - Accent5 3" xfId="281"/>
    <cellStyle name="20% - Accent5 3 2" xfId="487"/>
    <cellStyle name="20% - Accent5 3 2 2" xfId="697"/>
    <cellStyle name="20% - Accent5 3 3" xfId="594"/>
    <cellStyle name="20% - Accent5 4" xfId="339"/>
    <cellStyle name="20% - Accent5 4 2" xfId="802"/>
    <cellStyle name="20% - Accent5 5" xfId="60"/>
    <cellStyle name="20% - Accent6 2" xfId="185"/>
    <cellStyle name="20% - Accent6 2 2" xfId="421"/>
    <cellStyle name="20% - Accent6 2 2 2" xfId="827"/>
    <cellStyle name="20% - Accent6 2 2 2 2" xfId="767"/>
    <cellStyle name="20% - Accent6 2 2 3" xfId="745"/>
    <cellStyle name="20% - Accent6 2 2 4" xfId="884"/>
    <cellStyle name="20% - Accent6 2 3" xfId="843"/>
    <cellStyle name="20% - Accent6 2 3 2" xfId="871"/>
    <cellStyle name="20% - Accent6 2 4" xfId="801"/>
    <cellStyle name="20% - Accent6 2 5" xfId="857"/>
    <cellStyle name="20% - Accent6 3" xfId="285"/>
    <cellStyle name="20% - Accent6 3 2" xfId="489"/>
    <cellStyle name="20% - Accent6 3 2 2" xfId="699"/>
    <cellStyle name="20% - Accent6 3 3" xfId="596"/>
    <cellStyle name="20% - Accent6 4" xfId="343"/>
    <cellStyle name="20% - Accent6 4 2" xfId="826"/>
    <cellStyle name="20% - Accent6 5" xfId="64"/>
    <cellStyle name="40% - Accent1 2" xfId="166"/>
    <cellStyle name="40% - Accent1 2 2" xfId="412"/>
    <cellStyle name="40% - Accent1 2 2 2" xfId="842"/>
    <cellStyle name="40% - Accent1 2 2 2 2" xfId="870"/>
    <cellStyle name="40% - Accent1 2 2 3" xfId="800"/>
    <cellStyle name="40% - Accent1 2 2 4" xfId="744"/>
    <cellStyle name="40% - Accent1 2 3" xfId="856"/>
    <cellStyle name="40% - Accent1 2 3 2" xfId="883"/>
    <cellStyle name="40% - Accent1 2 4" xfId="825"/>
    <cellStyle name="40% - Accent1 2 5" xfId="766"/>
    <cellStyle name="40% - Accent1 3" xfId="266"/>
    <cellStyle name="40% - Accent1 3 2" xfId="480"/>
    <cellStyle name="40% - Accent1 3 2 2" xfId="690"/>
    <cellStyle name="40% - Accent1 3 3" xfId="587"/>
    <cellStyle name="40% - Accent1 4" xfId="324"/>
    <cellStyle name="40% - Accent1 4 2" xfId="841"/>
    <cellStyle name="40% - Accent1 5" xfId="45"/>
    <cellStyle name="40% - Accent2 2" xfId="170"/>
    <cellStyle name="40% - Accent2 2 2" xfId="414"/>
    <cellStyle name="40% - Accent2 2 2 2" xfId="855"/>
    <cellStyle name="40% - Accent2 2 2 2 2" xfId="882"/>
    <cellStyle name="40% - Accent2 2 2 3" xfId="824"/>
    <cellStyle name="40% - Accent2 2 2 4" xfId="799"/>
    <cellStyle name="40% - Accent2 2 3" xfId="765"/>
    <cellStyle name="40% - Accent2 2 3 2" xfId="743"/>
    <cellStyle name="40% - Accent2 2 4" xfId="840"/>
    <cellStyle name="40% - Accent2 2 5" xfId="869"/>
    <cellStyle name="40% - Accent2 3" xfId="270"/>
    <cellStyle name="40% - Accent2 3 2" xfId="482"/>
    <cellStyle name="40% - Accent2 3 2 2" xfId="692"/>
    <cellStyle name="40% - Accent2 3 3" xfId="589"/>
    <cellStyle name="40% - Accent2 4" xfId="328"/>
    <cellStyle name="40% - Accent2 4 2" xfId="854"/>
    <cellStyle name="40% - Accent2 5" xfId="49"/>
    <cellStyle name="40% - Accent3 2" xfId="174"/>
    <cellStyle name="40% - Accent3 2 2" xfId="416"/>
    <cellStyle name="40% - Accent3 2 2 2" xfId="764"/>
    <cellStyle name="40% - Accent3 2 2 2 2" xfId="742"/>
    <cellStyle name="40% - Accent3 2 2 3" xfId="839"/>
    <cellStyle name="40% - Accent3 2 2 4" xfId="823"/>
    <cellStyle name="40% - Accent3 2 3" xfId="868"/>
    <cellStyle name="40% - Accent3 2 3 2" xfId="798"/>
    <cellStyle name="40% - Accent3 2 4" xfId="853"/>
    <cellStyle name="40% - Accent3 2 5" xfId="881"/>
    <cellStyle name="40% - Accent3 3" xfId="274"/>
    <cellStyle name="40% - Accent3 3 2" xfId="484"/>
    <cellStyle name="40% - Accent3 3 2 2" xfId="694"/>
    <cellStyle name="40% - Accent3 3 3" xfId="591"/>
    <cellStyle name="40% - Accent3 4" xfId="332"/>
    <cellStyle name="40% - Accent3 4 2" xfId="763"/>
    <cellStyle name="40% - Accent3 5" xfId="53"/>
    <cellStyle name="40% - Accent4 2" xfId="178"/>
    <cellStyle name="40% - Accent4 2 2" xfId="418"/>
    <cellStyle name="40% - Accent4 2 2 2" xfId="809"/>
    <cellStyle name="40% - Accent4 2 2 2 2" xfId="753"/>
    <cellStyle name="40% - Accent4 2 2 3" xfId="727"/>
    <cellStyle name="40% - Accent4 2 2 4" xfId="782"/>
    <cellStyle name="40% - Accent4 2 3" xfId="838"/>
    <cellStyle name="40% - Accent4 2 3 2" xfId="867"/>
    <cellStyle name="40% - Accent4 2 4" xfId="797"/>
    <cellStyle name="40% - Accent4 2 5" xfId="741"/>
    <cellStyle name="40% - Accent4 3" xfId="278"/>
    <cellStyle name="40% - Accent4 3 2" xfId="486"/>
    <cellStyle name="40% - Accent4 3 2 2" xfId="696"/>
    <cellStyle name="40% - Accent4 3 3" xfId="593"/>
    <cellStyle name="40% - Accent4 4" xfId="336"/>
    <cellStyle name="40% - Accent4 4 2" xfId="822"/>
    <cellStyle name="40% - Accent4 5" xfId="57"/>
    <cellStyle name="40% - Accent5 2" xfId="182"/>
    <cellStyle name="40% - Accent5 2 2" xfId="420"/>
    <cellStyle name="40% - Accent5 2 2 2" xfId="837"/>
    <cellStyle name="40% - Accent5 2 2 2 2" xfId="866"/>
    <cellStyle name="40% - Accent5 2 2 3" xfId="796"/>
    <cellStyle name="40% - Accent5 2 2 4" xfId="740"/>
    <cellStyle name="40% - Accent5 2 3" xfId="852"/>
    <cellStyle name="40% - Accent5 2 3 2" xfId="880"/>
    <cellStyle name="40% - Accent5 2 4" xfId="821"/>
    <cellStyle name="40% - Accent5 2 5" xfId="762"/>
    <cellStyle name="40% - Accent5 3" xfId="282"/>
    <cellStyle name="40% - Accent5 3 2" xfId="488"/>
    <cellStyle name="40% - Accent5 3 2 2" xfId="698"/>
    <cellStyle name="40% - Accent5 3 3" xfId="595"/>
    <cellStyle name="40% - Accent5 4" xfId="340"/>
    <cellStyle name="40% - Accent5 4 2" xfId="836"/>
    <cellStyle name="40% - Accent5 5" xfId="61"/>
    <cellStyle name="40% - Accent6 2" xfId="186"/>
    <cellStyle name="40% - Accent6 2 2" xfId="422"/>
    <cellStyle name="40% - Accent6 2 2 2" xfId="851"/>
    <cellStyle name="40% - Accent6 2 2 2 2" xfId="879"/>
    <cellStyle name="40% - Accent6 2 2 3" xfId="820"/>
    <cellStyle name="40% - Accent6 2 2 4" xfId="795"/>
    <cellStyle name="40% - Accent6 2 3" xfId="761"/>
    <cellStyle name="40% - Accent6 2 3 2" xfId="739"/>
    <cellStyle name="40% - Accent6 2 4" xfId="835"/>
    <cellStyle name="40% - Accent6 2 5" xfId="865"/>
    <cellStyle name="40% - Accent6 3" xfId="286"/>
    <cellStyle name="40% - Accent6 3 2" xfId="490"/>
    <cellStyle name="40% - Accent6 3 2 2" xfId="700"/>
    <cellStyle name="40% - Accent6 3 3" xfId="597"/>
    <cellStyle name="40% - Accent6 4" xfId="344"/>
    <cellStyle name="40% - Accent6 4 2" xfId="850"/>
    <cellStyle name="40% - Accent6 5" xfId="65"/>
    <cellStyle name="60% - Accent1 2" xfId="167"/>
    <cellStyle name="60% - Accent1 2 2" xfId="878"/>
    <cellStyle name="60% - Accent1 3" xfId="267"/>
    <cellStyle name="60% - Accent1 4" xfId="325"/>
    <cellStyle name="60% - Accent1 5" xfId="46"/>
    <cellStyle name="60% - Accent2 2" xfId="171"/>
    <cellStyle name="60% - Accent2 2 2" xfId="819"/>
    <cellStyle name="60% - Accent2 3" xfId="271"/>
    <cellStyle name="60% - Accent2 4" xfId="329"/>
    <cellStyle name="60% - Accent2 5" xfId="50"/>
    <cellStyle name="60% - Accent3 2" xfId="175"/>
    <cellStyle name="60% - Accent3 2 2" xfId="760"/>
    <cellStyle name="60% - Accent3 3" xfId="275"/>
    <cellStyle name="60% - Accent3 4" xfId="333"/>
    <cellStyle name="60% - Accent3 5" xfId="54"/>
    <cellStyle name="60% - Accent4 2" xfId="179"/>
    <cellStyle name="60% - Accent4 2 2" xfId="738"/>
    <cellStyle name="60% - Accent4 3" xfId="279"/>
    <cellStyle name="60% - Accent4 4" xfId="337"/>
    <cellStyle name="60% - Accent4 5" xfId="58"/>
    <cellStyle name="60% - Accent5 2" xfId="183"/>
    <cellStyle name="60% - Accent5 2 2" xfId="794"/>
    <cellStyle name="60% - Accent5 3" xfId="283"/>
    <cellStyle name="60% - Accent5 4" xfId="341"/>
    <cellStyle name="60% - Accent5 5" xfId="62"/>
    <cellStyle name="60% - Accent6 2" xfId="187"/>
    <cellStyle name="60% - Accent6 2 2" xfId="737"/>
    <cellStyle name="60% - Accent6 3" xfId="287"/>
    <cellStyle name="60% - Accent6 4" xfId="345"/>
    <cellStyle name="60% - Accent6 5" xfId="66"/>
    <cellStyle name="Accent1 2" xfId="164"/>
    <cellStyle name="Accent1 2 2" xfId="793"/>
    <cellStyle name="Accent1 3" xfId="264"/>
    <cellStyle name="Accent1 4" xfId="322"/>
    <cellStyle name="Accent1 5" xfId="43"/>
    <cellStyle name="Accent2 2" xfId="168"/>
    <cellStyle name="Accent2 2 2" xfId="818"/>
    <cellStyle name="Accent2 3" xfId="268"/>
    <cellStyle name="Accent2 4" xfId="326"/>
    <cellStyle name="Accent2 5" xfId="47"/>
    <cellStyle name="Accent3 2" xfId="172"/>
    <cellStyle name="Accent3 2 2" xfId="759"/>
    <cellStyle name="Accent3 3" xfId="272"/>
    <cellStyle name="Accent3 4" xfId="330"/>
    <cellStyle name="Accent3 5" xfId="51"/>
    <cellStyle name="Accent4 2" xfId="176"/>
    <cellStyle name="Accent4 2 2" xfId="736"/>
    <cellStyle name="Accent4 3" xfId="276"/>
    <cellStyle name="Accent4 4" xfId="334"/>
    <cellStyle name="Accent4 5" xfId="55"/>
    <cellStyle name="Accent5 2" xfId="180"/>
    <cellStyle name="Accent5 2 2" xfId="792"/>
    <cellStyle name="Accent5 3" xfId="280"/>
    <cellStyle name="Accent5 4" xfId="338"/>
    <cellStyle name="Accent5 5" xfId="59"/>
    <cellStyle name="Accent6 2" xfId="184"/>
    <cellStyle name="Accent6 2 2" xfId="817"/>
    <cellStyle name="Accent6 3" xfId="284"/>
    <cellStyle name="Accent6 4" xfId="342"/>
    <cellStyle name="Accent6 5" xfId="63"/>
    <cellStyle name="Actual Date" xfId="896"/>
    <cellStyle name="Affinity Input" xfId="897"/>
    <cellStyle name="Bad 2" xfId="154"/>
    <cellStyle name="Bad 2 2" xfId="758"/>
    <cellStyle name="Bad 3" xfId="253"/>
    <cellStyle name="Bad 4" xfId="312"/>
    <cellStyle name="Bad 5" xfId="33"/>
    <cellStyle name="Body" xfId="2"/>
    <cellStyle name="Calculation 2" xfId="158"/>
    <cellStyle name="Calculation 2 2" xfId="735"/>
    <cellStyle name="Calculation 3" xfId="257"/>
    <cellStyle name="Calculation 4" xfId="316"/>
    <cellStyle name="Calculation 5" xfId="37"/>
    <cellStyle name="Check Cell 2" xfId="160"/>
    <cellStyle name="Check Cell 2 2" xfId="791"/>
    <cellStyle name="Check Cell 3" xfId="259"/>
    <cellStyle name="Check Cell 4" xfId="318"/>
    <cellStyle name="Check Cell 5" xfId="39"/>
    <cellStyle name="Comma" xfId="938" builtinId="3"/>
    <cellStyle name="Comma 10" xfId="129"/>
    <cellStyle name="Comma 10 2" xfId="239"/>
    <cellStyle name="Comma 10 2 2" xfId="469"/>
    <cellStyle name="Comma 10 2 2 2" xfId="679"/>
    <cellStyle name="Comma 10 2 3" xfId="576"/>
    <cellStyle name="Comma 10 3" xfId="395"/>
    <cellStyle name="Comma 10 3 2" xfId="639"/>
    <cellStyle name="Comma 10 4" xfId="533"/>
    <cellStyle name="Comma 11" xfId="133"/>
    <cellStyle name="Comma 11 2" xfId="243"/>
    <cellStyle name="Comma 12" xfId="135"/>
    <cellStyle name="Comma 12 2" xfId="245"/>
    <cellStyle name="Comma 12 2 2" xfId="473"/>
    <cellStyle name="Comma 12 2 2 2" xfId="683"/>
    <cellStyle name="Comma 12 2 3" xfId="580"/>
    <cellStyle name="Comma 12 3" xfId="399"/>
    <cellStyle name="Comma 12 3 2" xfId="643"/>
    <cellStyle name="Comma 12 4" xfId="537"/>
    <cellStyle name="Comma 13" xfId="149"/>
    <cellStyle name="Comma 14" xfId="288"/>
    <cellStyle name="Comma 14 2" xfId="491"/>
    <cellStyle name="Comma 14 2 2" xfId="701"/>
    <cellStyle name="Comma 14 3" xfId="598"/>
    <cellStyle name="Comma 15" xfId="300"/>
    <cellStyle name="Comma 15 2" xfId="607"/>
    <cellStyle name="Comma 16" xfId="308"/>
    <cellStyle name="Comma 17" xfId="505"/>
    <cellStyle name="Comma 18" xfId="712"/>
    <cellStyle name="Comma 19" xfId="16"/>
    <cellStyle name="Comma 2" xfId="24"/>
    <cellStyle name="Comma 20" xfId="3"/>
    <cellStyle name="Comma 21" xfId="895"/>
    <cellStyle name="Comma 22" xfId="950"/>
    <cellStyle name="Comma 3" xfId="70"/>
    <cellStyle name="Comma 3 2" xfId="295"/>
    <cellStyle name="Comma 3 3" xfId="757"/>
    <cellStyle name="Comma 4" xfId="78"/>
    <cellStyle name="Comma 4 2" xfId="193"/>
    <cellStyle name="Comma 4 2 2" xfId="426"/>
    <cellStyle name="Comma 4 3" xfId="349"/>
    <cellStyle name="Comma 4 4" xfId="734"/>
    <cellStyle name="Comma 5" xfId="82"/>
    <cellStyle name="Comma 5 2" xfId="196"/>
    <cellStyle name="Comma 5 2 2" xfId="429"/>
    <cellStyle name="Comma 5 2 2 2" xfId="656"/>
    <cellStyle name="Comma 5 2 3" xfId="553"/>
    <cellStyle name="Comma 5 3" xfId="352"/>
    <cellStyle name="Comma 5 3 2" xfId="615"/>
    <cellStyle name="Comma 5 4" xfId="509"/>
    <cellStyle name="Comma 6" xfId="92"/>
    <cellStyle name="Comma 6 2" xfId="206"/>
    <cellStyle name="Comma 6 2 2" xfId="436"/>
    <cellStyle name="Comma 6 3" xfId="360"/>
    <cellStyle name="Comma 6 4" xfId="720"/>
    <cellStyle name="Comma 7" xfId="93"/>
    <cellStyle name="Comma 7 2" xfId="790"/>
    <cellStyle name="Comma 8" xfId="102"/>
    <cellStyle name="Comma 8 2" xfId="214"/>
    <cellStyle name="Comma 8 2 2" xfId="444"/>
    <cellStyle name="Comma 8 3" xfId="368"/>
    <cellStyle name="Comma 9" xfId="109"/>
    <cellStyle name="Comma 9 2" xfId="375"/>
    <cellStyle name="Comma 9 3" xfId="733"/>
    <cellStyle name="ContentsHyperlink" xfId="898"/>
    <cellStyle name="Currency [2]" xfId="899"/>
    <cellStyle name="Currency 2" xfId="81"/>
    <cellStyle name="Currency 2 2" xfId="816"/>
    <cellStyle name="Currency 2 3" xfId="789"/>
    <cellStyle name="Currency 3" xfId="198"/>
    <cellStyle name="Currency 4" xfId="296"/>
    <cellStyle name="Currency 5" xfId="354"/>
    <cellStyle name="Currency 6" xfId="84"/>
    <cellStyle name="Currency 7" xfId="894"/>
    <cellStyle name="Custom - Style1" xfId="900"/>
    <cellStyle name="Data   - Style2" xfId="901"/>
    <cellStyle name="Date" xfId="902"/>
    <cellStyle name="Edit" xfId="903"/>
    <cellStyle name="Engine" xfId="904"/>
    <cellStyle name="Explanatory Text 2" xfId="162"/>
    <cellStyle name="Explanatory Text 2 2" xfId="788"/>
    <cellStyle name="Explanatory Text 3" xfId="262"/>
    <cellStyle name="Explanatory Text 4" xfId="320"/>
    <cellStyle name="Explanatory Text 5" xfId="41"/>
    <cellStyle name="Fixed" xfId="905"/>
    <cellStyle name="Good 2" xfId="153"/>
    <cellStyle name="Good 2 2" xfId="815"/>
    <cellStyle name="Good 3" xfId="252"/>
    <cellStyle name="Good 4" xfId="311"/>
    <cellStyle name="Good 5" xfId="32"/>
    <cellStyle name="Grey" xfId="906"/>
    <cellStyle name="HEADER" xfId="907"/>
    <cellStyle name="Header1" xfId="4"/>
    <cellStyle name="Header2" xfId="5"/>
    <cellStyle name="heading" xfId="908"/>
    <cellStyle name="Heading 1 2" xfId="28"/>
    <cellStyle name="Heading 2 2" xfId="29"/>
    <cellStyle name="Heading 3 2" xfId="30"/>
    <cellStyle name="Heading 4 2" xfId="31"/>
    <cellStyle name="Heading1" xfId="909"/>
    <cellStyle name="Heading2" xfId="910"/>
    <cellStyle name="HIGHLIGHT" xfId="911"/>
    <cellStyle name="Input [yellow]" xfId="912"/>
    <cellStyle name="Input 2" xfId="156"/>
    <cellStyle name="Input 2 2" xfId="756"/>
    <cellStyle name="Input 3" xfId="255"/>
    <cellStyle name="Input 4" xfId="314"/>
    <cellStyle name="Input 5" xfId="35"/>
    <cellStyle name="ITALIC - Style2" xfId="6"/>
    <cellStyle name="Labels - Style3" xfId="913"/>
    <cellStyle name="Large Page Heading" xfId="914"/>
    <cellStyle name="Linked Cell 2" xfId="159"/>
    <cellStyle name="Linked Cell 2 2" xfId="732"/>
    <cellStyle name="Linked Cell 3" xfId="258"/>
    <cellStyle name="Linked Cell 4" xfId="317"/>
    <cellStyle name="Linked Cell 5" xfId="38"/>
    <cellStyle name="Neutral 2" xfId="155"/>
    <cellStyle name="Neutral 2 2" xfId="787"/>
    <cellStyle name="Neutral 3" xfId="254"/>
    <cellStyle name="Neutral 4" xfId="313"/>
    <cellStyle name="Neutral 5" xfId="34"/>
    <cellStyle name="no dec" xfId="7"/>
    <cellStyle name="No Edit" xfId="915"/>
    <cellStyle name="Normal" xfId="0" builtinId="0"/>
    <cellStyle name="Normal - Style1" xfId="8"/>
    <cellStyle name="Normal - Style2" xfId="916"/>
    <cellStyle name="Normal - Style3" xfId="917"/>
    <cellStyle name="Normal - Style4" xfId="918"/>
    <cellStyle name="Normal - Style5" xfId="919"/>
    <cellStyle name="Normal - Style6" xfId="920"/>
    <cellStyle name="Normal - Style7" xfId="921"/>
    <cellStyle name="Normal - Style8" xfId="922"/>
    <cellStyle name="Normal 10" xfId="75"/>
    <cellStyle name="Normal 10 2" xfId="190"/>
    <cellStyle name="Normal 10 3" xfId="814"/>
    <cellStyle name="Normal 100" xfId="15"/>
    <cellStyle name="Normal 101" xfId="23"/>
    <cellStyle name="Normal 102" xfId="713"/>
    <cellStyle name="Normal 103" xfId="714"/>
    <cellStyle name="Normal 104" xfId="1"/>
    <cellStyle name="Normal 105" xfId="715"/>
    <cellStyle name="Normal 106" xfId="772"/>
    <cellStyle name="Normal 107" xfId="726"/>
    <cellStyle name="Normal 108" xfId="808"/>
    <cellStyle name="Normal 109" xfId="892"/>
    <cellStyle name="Normal 11" xfId="76"/>
    <cellStyle name="Normal 11 2" xfId="191"/>
    <cellStyle name="Normal 110" xfId="939"/>
    <cellStyle name="Normal 111" xfId="943"/>
    <cellStyle name="Normal 112" xfId="951"/>
    <cellStyle name="Normal 12" xfId="77"/>
    <cellStyle name="Normal 12 2" xfId="192"/>
    <cellStyle name="Normal 12 2 2" xfId="425"/>
    <cellStyle name="Normal 12 3" xfId="348"/>
    <cellStyle name="Normal 13" xfId="79"/>
    <cellStyle name="Normal 13 2" xfId="194"/>
    <cellStyle name="Normal 13 2 2" xfId="427"/>
    <cellStyle name="Normal 13 3" xfId="350"/>
    <cellStyle name="Normal 14" xfId="80"/>
    <cellStyle name="Normal 14 2" xfId="195"/>
    <cellStyle name="Normal 14 2 2" xfId="428"/>
    <cellStyle name="Normal 14 2 2 2" xfId="655"/>
    <cellStyle name="Normal 14 2 3" xfId="552"/>
    <cellStyle name="Normal 14 3" xfId="351"/>
    <cellStyle name="Normal 14 3 2" xfId="614"/>
    <cellStyle name="Normal 14 4" xfId="508"/>
    <cellStyle name="Normal 15" xfId="83"/>
    <cellStyle name="Normal 15 2" xfId="197"/>
    <cellStyle name="Normal 15 2 2" xfId="430"/>
    <cellStyle name="Normal 15 3" xfId="353"/>
    <cellStyle name="Normal 16" xfId="85"/>
    <cellStyle name="Normal 16 2" xfId="199"/>
    <cellStyle name="Normal 17" xfId="86"/>
    <cellStyle name="Normal 17 2" xfId="200"/>
    <cellStyle name="Normal 18" xfId="87"/>
    <cellStyle name="Normal 18 2" xfId="201"/>
    <cellStyle name="Normal 18 2 2" xfId="431"/>
    <cellStyle name="Normal 18 3" xfId="355"/>
    <cellStyle name="Normal 19" xfId="88"/>
    <cellStyle name="Normal 19 2" xfId="202"/>
    <cellStyle name="Normal 19 2 2" xfId="432"/>
    <cellStyle name="Normal 19 2 2 2" xfId="657"/>
    <cellStyle name="Normal 19 2 3" xfId="554"/>
    <cellStyle name="Normal 19 3" xfId="356"/>
    <cellStyle name="Normal 19 3 2" xfId="616"/>
    <cellStyle name="Normal 19 4" xfId="510"/>
    <cellStyle name="Normal 2" xfId="17"/>
    <cellStyle name="Normal 2 2" xfId="136"/>
    <cellStyle name="Normal 2 2 2" xfId="246"/>
    <cellStyle name="Normal 2 2 2 2" xfId="755"/>
    <cellStyle name="Normal 2 2 2 3" xfId="813"/>
    <cellStyle name="Normal 2 2 3" xfId="731"/>
    <cellStyle name="Normal 2 2 4" xfId="786"/>
    <cellStyle name="Normal 2 3" xfId="150"/>
    <cellStyle name="Normal 2 3 2" xfId="812"/>
    <cellStyle name="Normal 2 3 3" xfId="754"/>
    <cellStyle name="Normal 2 3 4" xfId="785"/>
    <cellStyle name="Normal 2 4" xfId="730"/>
    <cellStyle name="Normal 2 4 2" xfId="784"/>
    <cellStyle name="Normal 2 5" xfId="811"/>
    <cellStyle name="Normal 2 6" xfId="849"/>
    <cellStyle name="Normal 20" xfId="89"/>
    <cellStyle name="Normal 20 2" xfId="203"/>
    <cellStyle name="Normal 20 2 2" xfId="433"/>
    <cellStyle name="Normal 20 2 2 2" xfId="658"/>
    <cellStyle name="Normal 20 2 3" xfId="555"/>
    <cellStyle name="Normal 20 3" xfId="357"/>
    <cellStyle name="Normal 20 3 2" xfId="617"/>
    <cellStyle name="Normal 20 4" xfId="511"/>
    <cellStyle name="Normal 21" xfId="90"/>
    <cellStyle name="Normal 21 2" xfId="204"/>
    <cellStyle name="Normal 21 2 2" xfId="434"/>
    <cellStyle name="Normal 21 2 2 2" xfId="659"/>
    <cellStyle name="Normal 21 2 3" xfId="556"/>
    <cellStyle name="Normal 21 3" xfId="358"/>
    <cellStyle name="Normal 21 3 2" xfId="618"/>
    <cellStyle name="Normal 21 4" xfId="512"/>
    <cellStyle name="Normal 22" xfId="91"/>
    <cellStyle name="Normal 22 2" xfId="205"/>
    <cellStyle name="Normal 22 2 2" xfId="435"/>
    <cellStyle name="Normal 22 3" xfId="359"/>
    <cellStyle name="Normal 23" xfId="95"/>
    <cellStyle name="Normal 23 2" xfId="207"/>
    <cellStyle name="Normal 23 2 2" xfId="437"/>
    <cellStyle name="Normal 23 3" xfId="361"/>
    <cellStyle name="Normal 24" xfId="96"/>
    <cellStyle name="Normal 24 2" xfId="208"/>
    <cellStyle name="Normal 24 2 2" xfId="438"/>
    <cellStyle name="Normal 24 3" xfId="362"/>
    <cellStyle name="Normal 25" xfId="97"/>
    <cellStyle name="Normal 25 2" xfId="209"/>
    <cellStyle name="Normal 25 2 2" xfId="439"/>
    <cellStyle name="Normal 25 3" xfId="363"/>
    <cellStyle name="Normal 26" xfId="98"/>
    <cellStyle name="Normal 26 2" xfId="210"/>
    <cellStyle name="Normal 26 2 2" xfId="440"/>
    <cellStyle name="Normal 26 3" xfId="364"/>
    <cellStyle name="Normal 27" xfId="99"/>
    <cellStyle name="Normal 27 2" xfId="211"/>
    <cellStyle name="Normal 27 2 2" xfId="441"/>
    <cellStyle name="Normal 27 3" xfId="365"/>
    <cellStyle name="Normal 28" xfId="100"/>
    <cellStyle name="Normal 28 2" xfId="212"/>
    <cellStyle name="Normal 28 2 2" xfId="442"/>
    <cellStyle name="Normal 28 3" xfId="366"/>
    <cellStyle name="Normal 29" xfId="101"/>
    <cellStyle name="Normal 29 2" xfId="213"/>
    <cellStyle name="Normal 29 2 2" xfId="443"/>
    <cellStyle name="Normal 29 3" xfId="367"/>
    <cellStyle name="Normal 3" xfId="25"/>
    <cellStyle name="Normal 3 2" xfId="716"/>
    <cellStyle name="Normal 30" xfId="103"/>
    <cellStyle name="Normal 30 2" xfId="215"/>
    <cellStyle name="Normal 30 2 2" xfId="445"/>
    <cellStyle name="Normal 30 3" xfId="369"/>
    <cellStyle name="Normal 31" xfId="104"/>
    <cellStyle name="Normal 31 2" xfId="216"/>
    <cellStyle name="Normal 31 2 2" xfId="446"/>
    <cellStyle name="Normal 31 3" xfId="370"/>
    <cellStyle name="Normal 32" xfId="105"/>
    <cellStyle name="Normal 32 2" xfId="217"/>
    <cellStyle name="Normal 32 2 2" xfId="447"/>
    <cellStyle name="Normal 32 3" xfId="371"/>
    <cellStyle name="Normal 33" xfId="106"/>
    <cellStyle name="Normal 33 2" xfId="218"/>
    <cellStyle name="Normal 33 2 2" xfId="448"/>
    <cellStyle name="Normal 33 3" xfId="372"/>
    <cellStyle name="Normal 34" xfId="107"/>
    <cellStyle name="Normal 34 2" xfId="219"/>
    <cellStyle name="Normal 34 2 2" xfId="449"/>
    <cellStyle name="Normal 34 3" xfId="373"/>
    <cellStyle name="Normal 35" xfId="108"/>
    <cellStyle name="Normal 35 2" xfId="374"/>
    <cellStyle name="Normal 36" xfId="110"/>
    <cellStyle name="Normal 36 2" xfId="220"/>
    <cellStyle name="Normal 36 2 2" xfId="450"/>
    <cellStyle name="Normal 36 2 2 2" xfId="660"/>
    <cellStyle name="Normal 36 2 3" xfId="557"/>
    <cellStyle name="Normal 36 3" xfId="376"/>
    <cellStyle name="Normal 36 3 2" xfId="620"/>
    <cellStyle name="Normal 36 4" xfId="514"/>
    <cellStyle name="Normal 37" xfId="111"/>
    <cellStyle name="Normal 37 2" xfId="221"/>
    <cellStyle name="Normal 37 2 2" xfId="451"/>
    <cellStyle name="Normal 37 2 2 2" xfId="661"/>
    <cellStyle name="Normal 37 2 3" xfId="558"/>
    <cellStyle name="Normal 37 3" xfId="377"/>
    <cellStyle name="Normal 37 3 2" xfId="621"/>
    <cellStyle name="Normal 37 4" xfId="515"/>
    <cellStyle name="Normal 38" xfId="112"/>
    <cellStyle name="Normal 38 2" xfId="222"/>
    <cellStyle name="Normal 38 2 2" xfId="452"/>
    <cellStyle name="Normal 38 2 2 2" xfId="662"/>
    <cellStyle name="Normal 38 2 3" xfId="559"/>
    <cellStyle name="Normal 38 3" xfId="378"/>
    <cellStyle name="Normal 38 3 2" xfId="622"/>
    <cellStyle name="Normal 38 4" xfId="516"/>
    <cellStyle name="Normal 39" xfId="113"/>
    <cellStyle name="Normal 39 2" xfId="223"/>
    <cellStyle name="Normal 39 2 2" xfId="453"/>
    <cellStyle name="Normal 39 2 2 2" xfId="663"/>
    <cellStyle name="Normal 39 2 3" xfId="560"/>
    <cellStyle name="Normal 39 3" xfId="379"/>
    <cellStyle name="Normal 39 3 2" xfId="623"/>
    <cellStyle name="Normal 39 4" xfId="517"/>
    <cellStyle name="Normal 4" xfId="67"/>
    <cellStyle name="Normal 4 2" xfId="188"/>
    <cellStyle name="Normal 4 2 2" xfId="423"/>
    <cellStyle name="Normal 4 2 2 2" xfId="864"/>
    <cellStyle name="Normal 4 2 3" xfId="834"/>
    <cellStyle name="Normal 4 3" xfId="346"/>
    <cellStyle name="Normal 4 3 2" xfId="783"/>
    <cellStyle name="Normal 4 4" xfId="718"/>
    <cellStyle name="Normal 40" xfId="114"/>
    <cellStyle name="Normal 40 2" xfId="224"/>
    <cellStyle name="Normal 40 2 2" xfId="454"/>
    <cellStyle name="Normal 40 2 2 2" xfId="664"/>
    <cellStyle name="Normal 40 2 3" xfId="561"/>
    <cellStyle name="Normal 40 3" xfId="380"/>
    <cellStyle name="Normal 40 3 2" xfId="624"/>
    <cellStyle name="Normal 40 4" xfId="518"/>
    <cellStyle name="Normal 41" xfId="115"/>
    <cellStyle name="Normal 41 2" xfId="225"/>
    <cellStyle name="Normal 41 2 2" xfId="455"/>
    <cellStyle name="Normal 41 2 2 2" xfId="665"/>
    <cellStyle name="Normal 41 2 3" xfId="562"/>
    <cellStyle name="Normal 41 3" xfId="381"/>
    <cellStyle name="Normal 41 3 2" xfId="625"/>
    <cellStyle name="Normal 41 4" xfId="519"/>
    <cellStyle name="Normal 42" xfId="116"/>
    <cellStyle name="Normal 42 2" xfId="226"/>
    <cellStyle name="Normal 42 2 2" xfId="456"/>
    <cellStyle name="Normal 42 2 2 2" xfId="666"/>
    <cellStyle name="Normal 42 2 3" xfId="563"/>
    <cellStyle name="Normal 42 3" xfId="382"/>
    <cellStyle name="Normal 42 3 2" xfId="626"/>
    <cellStyle name="Normal 42 4" xfId="520"/>
    <cellStyle name="Normal 43" xfId="117"/>
    <cellStyle name="Normal 43 2" xfId="227"/>
    <cellStyle name="Normal 43 2 2" xfId="457"/>
    <cellStyle name="Normal 43 2 2 2" xfId="667"/>
    <cellStyle name="Normal 43 2 3" xfId="564"/>
    <cellStyle name="Normal 43 3" xfId="383"/>
    <cellStyle name="Normal 43 3 2" xfId="627"/>
    <cellStyle name="Normal 43 4" xfId="521"/>
    <cellStyle name="Normal 44" xfId="118"/>
    <cellStyle name="Normal 44 2" xfId="228"/>
    <cellStyle name="Normal 44 2 2" xfId="458"/>
    <cellStyle name="Normal 44 2 2 2" xfId="668"/>
    <cellStyle name="Normal 44 2 3" xfId="565"/>
    <cellStyle name="Normal 44 3" xfId="384"/>
    <cellStyle name="Normal 44 3 2" xfId="628"/>
    <cellStyle name="Normal 44 4" xfId="522"/>
    <cellStyle name="Normal 45" xfId="119"/>
    <cellStyle name="Normal 45 2" xfId="229"/>
    <cellStyle name="Normal 45 2 2" xfId="459"/>
    <cellStyle name="Normal 45 2 2 2" xfId="669"/>
    <cellStyle name="Normal 45 2 3" xfId="566"/>
    <cellStyle name="Normal 45 3" xfId="385"/>
    <cellStyle name="Normal 45 3 2" xfId="629"/>
    <cellStyle name="Normal 45 4" xfId="523"/>
    <cellStyle name="Normal 46" xfId="120"/>
    <cellStyle name="Normal 46 2" xfId="230"/>
    <cellStyle name="Normal 46 2 2" xfId="460"/>
    <cellStyle name="Normal 46 2 2 2" xfId="670"/>
    <cellStyle name="Normal 46 2 3" xfId="567"/>
    <cellStyle name="Normal 46 3" xfId="386"/>
    <cellStyle name="Normal 46 3 2" xfId="630"/>
    <cellStyle name="Normal 46 4" xfId="524"/>
    <cellStyle name="Normal 47" xfId="121"/>
    <cellStyle name="Normal 47 2" xfId="231"/>
    <cellStyle name="Normal 47 2 2" xfId="461"/>
    <cellStyle name="Normal 47 2 2 2" xfId="671"/>
    <cellStyle name="Normal 47 2 3" xfId="568"/>
    <cellStyle name="Normal 47 3" xfId="294"/>
    <cellStyle name="Normal 47 3 2" xfId="497"/>
    <cellStyle name="Normal 47 3 2 2" xfId="707"/>
    <cellStyle name="Normal 47 3 3" xfId="604"/>
    <cellStyle name="Normal 47 4" xfId="387"/>
    <cellStyle name="Normal 47 4 2" xfId="631"/>
    <cellStyle name="Normal 47 5" xfId="525"/>
    <cellStyle name="Normal 48" xfId="122"/>
    <cellStyle name="Normal 48 2" xfId="232"/>
    <cellStyle name="Normal 48 2 2" xfId="462"/>
    <cellStyle name="Normal 48 2 2 2" xfId="672"/>
    <cellStyle name="Normal 48 2 3" xfId="569"/>
    <cellStyle name="Normal 48 3" xfId="388"/>
    <cellStyle name="Normal 48 3 2" xfId="632"/>
    <cellStyle name="Normal 48 4" xfId="526"/>
    <cellStyle name="Normal 49" xfId="123"/>
    <cellStyle name="Normal 49 2" xfId="233"/>
    <cellStyle name="Normal 49 2 2" xfId="463"/>
    <cellStyle name="Normal 49 2 2 2" xfId="673"/>
    <cellStyle name="Normal 49 2 3" xfId="570"/>
    <cellStyle name="Normal 49 3" xfId="389"/>
    <cellStyle name="Normal 49 3 2" xfId="633"/>
    <cellStyle name="Normal 49 4" xfId="527"/>
    <cellStyle name="Normal 5" xfId="69"/>
    <cellStyle name="Normal 5 2" xfId="729"/>
    <cellStyle name="Normal 50" xfId="124"/>
    <cellStyle name="Normal 50 2" xfId="234"/>
    <cellStyle name="Normal 50 2 2" xfId="464"/>
    <cellStyle name="Normal 50 2 2 2" xfId="674"/>
    <cellStyle name="Normal 50 2 3" xfId="571"/>
    <cellStyle name="Normal 50 3" xfId="390"/>
    <cellStyle name="Normal 50 3 2" xfId="634"/>
    <cellStyle name="Normal 50 4" xfId="528"/>
    <cellStyle name="Normal 51" xfId="125"/>
    <cellStyle name="Normal 51 2" xfId="235"/>
    <cellStyle name="Normal 51 2 2" xfId="465"/>
    <cellStyle name="Normal 51 2 2 2" xfId="675"/>
    <cellStyle name="Normal 51 2 3" xfId="572"/>
    <cellStyle name="Normal 51 3" xfId="391"/>
    <cellStyle name="Normal 51 3 2" xfId="635"/>
    <cellStyle name="Normal 51 4" xfId="529"/>
    <cellStyle name="Normal 52" xfId="126"/>
    <cellStyle name="Normal 52 2" xfId="236"/>
    <cellStyle name="Normal 52 2 2" xfId="466"/>
    <cellStyle name="Normal 52 2 2 2" xfId="676"/>
    <cellStyle name="Normal 52 2 3" xfId="573"/>
    <cellStyle name="Normal 52 3" xfId="392"/>
    <cellStyle name="Normal 52 3 2" xfId="636"/>
    <cellStyle name="Normal 52 4" xfId="530"/>
    <cellStyle name="Normal 53" xfId="127"/>
    <cellStyle name="Normal 53 2" xfId="237"/>
    <cellStyle name="Normal 53 2 2" xfId="467"/>
    <cellStyle name="Normal 53 2 2 2" xfId="677"/>
    <cellStyle name="Normal 53 2 3" xfId="574"/>
    <cellStyle name="Normal 53 3" xfId="393"/>
    <cellStyle name="Normal 53 3 2" xfId="637"/>
    <cellStyle name="Normal 53 4" xfId="531"/>
    <cellStyle name="Normal 54" xfId="128"/>
    <cellStyle name="Normal 54 2" xfId="238"/>
    <cellStyle name="Normal 54 2 2" xfId="468"/>
    <cellStyle name="Normal 54 2 2 2" xfId="678"/>
    <cellStyle name="Normal 54 2 3" xfId="575"/>
    <cellStyle name="Normal 54 3" xfId="394"/>
    <cellStyle name="Normal 54 3 2" xfId="638"/>
    <cellStyle name="Normal 54 4" xfId="532"/>
    <cellStyle name="Normal 55" xfId="130"/>
    <cellStyle name="Normal 55 2" xfId="240"/>
    <cellStyle name="Normal 55 2 2" xfId="470"/>
    <cellStyle name="Normal 55 2 2 2" xfId="680"/>
    <cellStyle name="Normal 55 2 3" xfId="577"/>
    <cellStyle name="Normal 55 3" xfId="396"/>
    <cellStyle name="Normal 55 3 2" xfId="640"/>
    <cellStyle name="Normal 55 4" xfId="534"/>
    <cellStyle name="Normal 56" xfId="131"/>
    <cellStyle name="Normal 56 2" xfId="241"/>
    <cellStyle name="Normal 56 2 2" xfId="471"/>
    <cellStyle name="Normal 56 2 2 2" xfId="681"/>
    <cellStyle name="Normal 56 2 3" xfId="578"/>
    <cellStyle name="Normal 56 3" xfId="397"/>
    <cellStyle name="Normal 56 3 2" xfId="641"/>
    <cellStyle name="Normal 56 4" xfId="535"/>
    <cellStyle name="Normal 57" xfId="132"/>
    <cellStyle name="Normal 57 2" xfId="242"/>
    <cellStyle name="Normal 58" xfId="134"/>
    <cellStyle name="Normal 58 2" xfId="244"/>
    <cellStyle name="Normal 58 2 2" xfId="472"/>
    <cellStyle name="Normal 58 2 2 2" xfId="682"/>
    <cellStyle name="Normal 58 2 3" xfId="579"/>
    <cellStyle name="Normal 58 3" xfId="398"/>
    <cellStyle name="Normal 58 3 2" xfId="642"/>
    <cellStyle name="Normal 58 4" xfId="536"/>
    <cellStyle name="Normal 59" xfId="137"/>
    <cellStyle name="Normal 59 2" xfId="247"/>
    <cellStyle name="Normal 59 2 2" xfId="474"/>
    <cellStyle name="Normal 59 2 2 2" xfId="684"/>
    <cellStyle name="Normal 59 2 3" xfId="581"/>
    <cellStyle name="Normal 59 3" xfId="400"/>
    <cellStyle name="Normal 59 3 2" xfId="644"/>
    <cellStyle name="Normal 59 4" xfId="538"/>
    <cellStyle name="Normal 6" xfId="71"/>
    <cellStyle name="Normal 6 2" xfId="810"/>
    <cellStyle name="Normal 6 3" xfId="877"/>
    <cellStyle name="Normal 60" xfId="139"/>
    <cellStyle name="Normal 60 2" xfId="249"/>
    <cellStyle name="Normal 60 2 2" xfId="475"/>
    <cellStyle name="Normal 60 2 2 2" xfId="685"/>
    <cellStyle name="Normal 60 2 3" xfId="582"/>
    <cellStyle name="Normal 60 3" xfId="401"/>
    <cellStyle name="Normal 60 3 2" xfId="645"/>
    <cellStyle name="Normal 60 4" xfId="539"/>
    <cellStyle name="Normal 61" xfId="140"/>
    <cellStyle name="Normal 61 2" xfId="402"/>
    <cellStyle name="Normal 61 2 2" xfId="646"/>
    <cellStyle name="Normal 61 3" xfId="540"/>
    <cellStyle name="Normal 62" xfId="141"/>
    <cellStyle name="Normal 62 2" xfId="289"/>
    <cellStyle name="Normal 62 2 2" xfId="492"/>
    <cellStyle name="Normal 62 2 2 2" xfId="702"/>
    <cellStyle name="Normal 62 2 3" xfId="599"/>
    <cellStyle name="Normal 62 3" xfId="403"/>
    <cellStyle name="Normal 62 3 2" xfId="647"/>
    <cellStyle name="Normal 62 4" xfId="541"/>
    <cellStyle name="Normal 63" xfId="142"/>
    <cellStyle name="Normal 63 2" xfId="404"/>
    <cellStyle name="Normal 63 2 2" xfId="648"/>
    <cellStyle name="Normal 63 3" xfId="542"/>
    <cellStyle name="Normal 64" xfId="143"/>
    <cellStyle name="Normal 64 2" xfId="290"/>
    <cellStyle name="Normal 64 2 2" xfId="493"/>
    <cellStyle name="Normal 64 2 2 2" xfId="703"/>
    <cellStyle name="Normal 64 2 3" xfId="600"/>
    <cellStyle name="Normal 64 3" xfId="405"/>
    <cellStyle name="Normal 64 3 2" xfId="649"/>
    <cellStyle name="Normal 64 4" xfId="543"/>
    <cellStyle name="Normal 65" xfId="144"/>
    <cellStyle name="Normal 65 2" xfId="148"/>
    <cellStyle name="Normal 65 2 2" xfId="719"/>
    <cellStyle name="Normal 65 2 3" xfId="891"/>
    <cellStyle name="Normal 65 3" xfId="292"/>
    <cellStyle name="Normal 65 3 2" xfId="495"/>
    <cellStyle name="Normal 65 3 2 2" xfId="705"/>
    <cellStyle name="Normal 65 3 3" xfId="602"/>
    <cellStyle name="Normal 65 4" xfId="406"/>
    <cellStyle name="Normal 65 4 2" xfId="650"/>
    <cellStyle name="Normal 65 5" xfId="544"/>
    <cellStyle name="Normal 66" xfId="145"/>
    <cellStyle name="Normal 66 2" xfId="293"/>
    <cellStyle name="Normal 66 2 2" xfId="496"/>
    <cellStyle name="Normal 66 2 2 2" xfId="706"/>
    <cellStyle name="Normal 66 2 3" xfId="603"/>
    <cellStyle name="Normal 66 3" xfId="407"/>
    <cellStyle name="Normal 66 3 2" xfId="651"/>
    <cellStyle name="Normal 66 4" xfId="545"/>
    <cellStyle name="Normal 67" xfId="146"/>
    <cellStyle name="Normal 67 2" xfId="408"/>
    <cellStyle name="Normal 67 2 2" xfId="652"/>
    <cellStyle name="Normal 67 3" xfId="546"/>
    <cellStyle name="Normal 68" xfId="147"/>
    <cellStyle name="Normal 68 2" xfId="409"/>
    <cellStyle name="Normal 68 2 2" xfId="653"/>
    <cellStyle name="Normal 68 3" xfId="547"/>
    <cellStyle name="Normal 69" xfId="151"/>
    <cellStyle name="Normal 69 2" xfId="291"/>
    <cellStyle name="Normal 69 2 2" xfId="494"/>
    <cellStyle name="Normal 69 2 2 2" xfId="704"/>
    <cellStyle name="Normal 69 2 3" xfId="601"/>
    <cellStyle name="Normal 69 3" xfId="410"/>
    <cellStyle name="Normal 69 3 2" xfId="654"/>
    <cellStyle name="Normal 69 4" xfId="549"/>
    <cellStyle name="Normal 7" xfId="72"/>
    <cellStyle name="Normal 7 2" xfId="725"/>
    <cellStyle name="Normal 70" xfId="250"/>
    <cellStyle name="Normal 70 2" xfId="476"/>
    <cellStyle name="Normal 70 2 2" xfId="686"/>
    <cellStyle name="Normal 70 3" xfId="583"/>
    <cellStyle name="Normal 71" xfId="251"/>
    <cellStyle name="Normal 71 2" xfId="477"/>
    <cellStyle name="Normal 71 2 2" xfId="687"/>
    <cellStyle name="Normal 71 3" xfId="584"/>
    <cellStyle name="Normal 72" xfId="298"/>
    <cellStyle name="Normal 72 2" xfId="605"/>
    <cellStyle name="Normal 73" xfId="299"/>
    <cellStyle name="Normal 73 2" xfId="606"/>
    <cellStyle name="Normal 74" xfId="301"/>
    <cellStyle name="Normal 74 2" xfId="608"/>
    <cellStyle name="Normal 75" xfId="302"/>
    <cellStyle name="Normal 75 2" xfId="609"/>
    <cellStyle name="Normal 76" xfId="303"/>
    <cellStyle name="Normal 76 2" xfId="610"/>
    <cellStyle name="Normal 77" xfId="304"/>
    <cellStyle name="Normal 77 2" xfId="611"/>
    <cellStyle name="Normal 78" xfId="305"/>
    <cellStyle name="Normal 78 2" xfId="612"/>
    <cellStyle name="Normal 79" xfId="307"/>
    <cellStyle name="Normal 8" xfId="73"/>
    <cellStyle name="Normal 8 2" xfId="780"/>
    <cellStyle name="Normal 80" xfId="310"/>
    <cellStyle name="Normal 81" xfId="499"/>
    <cellStyle name="Normal 82" xfId="500"/>
    <cellStyle name="Normal 83" xfId="306"/>
    <cellStyle name="Normal 83 2" xfId="613"/>
    <cellStyle name="Normal 84" xfId="503"/>
    <cellStyle name="Normal 85" xfId="498"/>
    <cellStyle name="Normal 86" xfId="501"/>
    <cellStyle name="Normal 87" xfId="502"/>
    <cellStyle name="Normal 88" xfId="504"/>
    <cellStyle name="Normal 89" xfId="506"/>
    <cellStyle name="Normal 9" xfId="74"/>
    <cellStyle name="Normal 9 2" xfId="775"/>
    <cellStyle name="Normal 90" xfId="548"/>
    <cellStyle name="Normal 91" xfId="709"/>
    <cellStyle name="Normal 92" xfId="513"/>
    <cellStyle name="Normal 93" xfId="708"/>
    <cellStyle name="Normal 94" xfId="710"/>
    <cellStyle name="Normal 95" xfId="619"/>
    <cellStyle name="Normal 96" xfId="507"/>
    <cellStyle name="Normal 97" xfId="550"/>
    <cellStyle name="Normal 98" xfId="551"/>
    <cellStyle name="Normal 99" xfId="711"/>
    <cellStyle name="Normal_Combined Data" xfId="941"/>
    <cellStyle name="Normal_MPUS 1-60 2009 SEBP SERP Roster" xfId="944"/>
    <cellStyle name="Normal_SSU Plant &amp; Accum Jun06" xfId="942"/>
    <cellStyle name="Note 2" xfId="68"/>
    <cellStyle name="Note 2 2" xfId="189"/>
    <cellStyle name="Note 2 2 2" xfId="424"/>
    <cellStyle name="Note 2 2 2 2" xfId="779"/>
    <cellStyle name="Note 2 2 2 3" xfId="724"/>
    <cellStyle name="Note 2 2 3" xfId="774"/>
    <cellStyle name="Note 2 2 4" xfId="717"/>
    <cellStyle name="Note 2 3" xfId="347"/>
    <cellStyle name="Note 2 3 2" xfId="722"/>
    <cellStyle name="Note 2 3 3" xfId="751"/>
    <cellStyle name="Note 2 4" xfId="721"/>
    <cellStyle name="Note 2 5" xfId="752"/>
    <cellStyle name="Note 3" xfId="261"/>
    <cellStyle name="Note 3 2" xfId="478"/>
    <cellStyle name="Note 3 2 2" xfId="688"/>
    <cellStyle name="Note 3 3" xfId="585"/>
    <cellStyle name="nPlosion" xfId="923"/>
    <cellStyle name="Output 2" xfId="157"/>
    <cellStyle name="Output 2 2" xfId="723"/>
    <cellStyle name="Output 3" xfId="256"/>
    <cellStyle name="Output 4" xfId="315"/>
    <cellStyle name="Output 5" xfId="36"/>
    <cellStyle name="Output Amounts" xfId="9"/>
    <cellStyle name="Output Amounts 2" xfId="18"/>
    <cellStyle name="Output Column Headings" xfId="10"/>
    <cellStyle name="Output Column Headings 2" xfId="19"/>
    <cellStyle name="Output Line Items" xfId="11"/>
    <cellStyle name="Output Line Items 2" xfId="20"/>
    <cellStyle name="Output Report Heading" xfId="12"/>
    <cellStyle name="Output Report Heading 2" xfId="21"/>
    <cellStyle name="Output Report Title" xfId="13"/>
    <cellStyle name="Output Report Title 2" xfId="22"/>
    <cellStyle name="Percent" xfId="937" builtinId="5"/>
    <cellStyle name="Percent [2]" xfId="924"/>
    <cellStyle name="Percent 2" xfId="94"/>
    <cellStyle name="Percent 2 2" xfId="138"/>
    <cellStyle name="Percent 2 2 2" xfId="248"/>
    <cellStyle name="Percent 2 2 3" xfId="773"/>
    <cellStyle name="Percent 2 3" xfId="778"/>
    <cellStyle name="Percent 3" xfId="152"/>
    <cellStyle name="Percent 4" xfId="297"/>
    <cellStyle name="Percent 5" xfId="309"/>
    <cellStyle name="Percent 6" xfId="26"/>
    <cellStyle name="Percent 7" xfId="893"/>
    <cellStyle name="Percent 8" xfId="940"/>
    <cellStyle name="PSChar" xfId="925"/>
    <cellStyle name="PSDate" xfId="945"/>
    <cellStyle name="PSDec" xfId="946"/>
    <cellStyle name="PSHeading" xfId="947"/>
    <cellStyle name="PSInt" xfId="948"/>
    <cellStyle name="PSSpacer" xfId="949"/>
    <cellStyle name="Reset  - Style4" xfId="926"/>
    <cellStyle name="shade - Style1" xfId="14"/>
    <cellStyle name="Small Page Heading" xfId="927"/>
    <cellStyle name="Table  - Style5" xfId="928"/>
    <cellStyle name="Title  - Style6" xfId="929"/>
    <cellStyle name="Title 2" xfId="27"/>
    <cellStyle name="title1" xfId="930"/>
    <cellStyle name="Total 2" xfId="163"/>
    <cellStyle name="Total 2 2" xfId="781"/>
    <cellStyle name="Total 3" xfId="263"/>
    <cellStyle name="Total 4" xfId="321"/>
    <cellStyle name="Total 5" xfId="42"/>
    <cellStyle name="TotCol - Style7" xfId="931"/>
    <cellStyle name="TotRow - Style8" xfId="932"/>
    <cellStyle name="Unprot" xfId="933"/>
    <cellStyle name="Unprot$" xfId="934"/>
    <cellStyle name="Unprotect" xfId="935"/>
    <cellStyle name="Warning Text 2" xfId="161"/>
    <cellStyle name="Warning Text 2 2" xfId="776"/>
    <cellStyle name="Warning Text 3" xfId="260"/>
    <cellStyle name="Warning Text 4" xfId="319"/>
    <cellStyle name="Warning Text 5" xfId="40"/>
    <cellStyle name="一般_dept code" xfId="936"/>
  </cellStyles>
  <dxfs count="2"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FFFFCC"/>
      <color rgb="FFFFCCFF"/>
      <color rgb="FF0000FF"/>
      <color rgb="FFB2B2B2"/>
      <color rgb="FF0033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Feb05%20Reserve%20Adj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EssD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CO-KS%20Div%20Rate%20Case\2011%20Kansas%20Rate%20Case\Discovery\Responses\CURB%20Set%201\2010%20CURB%20Response\CURB%20Set%201_Attachments\notes5\data\ArcLight\Joint%20Venture%20Model%20-%202002%20Business%20Plan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atct.internal.towerswatson.com/clients/608898/2015RET/Documents/Rate%20Case/02%20Analysis/FY15%20SERP%20Allocation%20by%20Pers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Downloads\080%20-%20April%201080%20activity.txt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CO-KS%20Div%20Rate%20Case\2011%20Kansas%20Rate%20Case\Discovery\Responses\CURB%20Set%201\2010%20CURB%20Response\CURB%20Set%201_Attachments\Extra%20files%20for%20calculating%20allocation%20basis%20for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CO-KS%20Div%20Rate%20Case\2011%20Kansas%20Rate%20Case\Discovery\Responses\CURB%20Set%201\2010%20CURB%20Response\CURB%20Set%201_Attachments\Budget\Acquisitions\BT\EBITDA%20Model%2005.03.2004%20formated%20(corrected%20and%20final%20order%20-%20v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2-05%20Reserve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CO-KS%20Div%20Rate%20Case\2011%20Kansas%20Rate%20Case\Discovery\Responses\CURB%20Set%201\2010%20CURB%20Response\CURB%20Set%201_Attachments\Budget\2005%20Plan\FAQs\CompositeCalculation%20for%20Fiscal%202005%20-%20Prel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Utility\UTILITY%20FINANCIAL%20PACKAGES_Feb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CO-KS%20Div%20Rate%20Case\2011%20Kansas%20Rate%20Case\Discovery\Responses\CURB%20Set%201\2010%20CURB%20Response\CURB%20Set%201_Attachments\FY%202003%20Capital%20Budget\AEL\AEL%20Capital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75886\07\RET\FAS87%20Forecast\SEBP\SEBP%20Budget%20Forecast%206.3%2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75886\03RET\WS\FAS%2087\SEBP%20Valuation%20for%20Forecas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Allocation"/>
      <sheetName val="Valuation"/>
      <sheetName val="Participant Recon"/>
      <sheetName val="PY"/>
      <sheetName val="Data Received"/>
      <sheetName val="409A"/>
      <sheetName val="Calculations"/>
      <sheetName val="SEBP 401k"/>
      <sheetName val="Raw Data"/>
      <sheetName val="Funding Info"/>
      <sheetName val="RFATablesByYear"/>
      <sheetName val="RFATablesByAge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M12" t="str">
            <v>RP2000PROJ2025PRPSEDBBWHCOL_M</v>
          </cell>
        </row>
        <row r="13">
          <cell r="M13" t="str">
            <v>RP2000PROJ2025PRPSEDBBWHCOL_F</v>
          </cell>
          <cell r="Q13" t="str">
            <v>IRS2014PRESCRIBED417E3UNISEX</v>
          </cell>
        </row>
      </sheetData>
      <sheetData sheetId="8"/>
      <sheetData sheetId="9"/>
      <sheetData sheetId="10"/>
      <sheetData sheetId="11"/>
      <sheetData sheetId="12">
        <row r="1">
          <cell r="B1">
            <v>30284</v>
          </cell>
        </row>
        <row r="2">
          <cell r="B2" t="str">
            <v>83 GAM UNISEX (RPA 94) FROM JIM DURFEE (DP1731)</v>
          </cell>
        </row>
        <row r="3">
          <cell r="B3" t="str">
            <v>Ensemble System</v>
          </cell>
        </row>
        <row r="5">
          <cell r="B5">
            <v>100</v>
          </cell>
        </row>
        <row r="6">
          <cell r="B6">
            <v>1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2</v>
          </cell>
        </row>
        <row r="11">
          <cell r="B11">
            <v>1</v>
          </cell>
        </row>
        <row r="12">
          <cell r="B12" t="str">
            <v>GAM83UNI</v>
          </cell>
        </row>
        <row r="13">
          <cell r="B13" t="str">
            <v>UNISEX</v>
          </cell>
        </row>
        <row r="14">
          <cell r="B14" t="b">
            <v>0</v>
          </cell>
        </row>
        <row r="15">
          <cell r="B15" t="str">
            <v>Rates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2.565E-4</v>
          </cell>
        </row>
        <row r="22">
          <cell r="B22">
            <v>2.2900000000000001E-4</v>
          </cell>
        </row>
        <row r="23">
          <cell r="B23">
            <v>2.1000000000000001E-4</v>
          </cell>
        </row>
        <row r="24">
          <cell r="B24">
            <v>1.9900000000000001E-4</v>
          </cell>
        </row>
        <row r="25">
          <cell r="B25">
            <v>1.9450000000000001E-4</v>
          </cell>
        </row>
        <row r="26">
          <cell r="B26">
            <v>1.9450000000000001E-4</v>
          </cell>
        </row>
        <row r="27">
          <cell r="B27">
            <v>2.0100000000000001E-4</v>
          </cell>
        </row>
        <row r="28">
          <cell r="B28">
            <v>2.085E-4</v>
          </cell>
        </row>
        <row r="29">
          <cell r="B29">
            <v>2.1550000000000001E-4</v>
          </cell>
        </row>
        <row r="30">
          <cell r="B30">
            <v>2.24E-4</v>
          </cell>
        </row>
        <row r="31">
          <cell r="B31">
            <v>2.3250000000000001E-4</v>
          </cell>
        </row>
        <row r="32">
          <cell r="B32">
            <v>2.41E-4</v>
          </cell>
        </row>
        <row r="33">
          <cell r="B33">
            <v>2.5099999999999998E-4</v>
          </cell>
        </row>
        <row r="34">
          <cell r="B34">
            <v>2.6049999999999999E-4</v>
          </cell>
        </row>
        <row r="35">
          <cell r="B35">
            <v>2.72E-4</v>
          </cell>
        </row>
        <row r="36">
          <cell r="B36">
            <v>2.8299999999999999E-4</v>
          </cell>
        </row>
        <row r="37">
          <cell r="B37">
            <v>2.965E-4</v>
          </cell>
        </row>
        <row r="38">
          <cell r="B38">
            <v>3.1E-4</v>
          </cell>
        </row>
        <row r="39">
          <cell r="B39">
            <v>3.2449999999999997E-4</v>
          </cell>
        </row>
        <row r="40">
          <cell r="B40">
            <v>3.4099999999999999E-4</v>
          </cell>
        </row>
        <row r="41">
          <cell r="B41">
            <v>3.5849999999999999E-4</v>
          </cell>
        </row>
        <row r="42">
          <cell r="B42">
            <v>3.7800000000000003E-4</v>
          </cell>
        </row>
        <row r="43">
          <cell r="B43">
            <v>3.9800000000000002E-4</v>
          </cell>
        </row>
        <row r="44">
          <cell r="B44">
            <v>4.215E-4</v>
          </cell>
        </row>
        <row r="45">
          <cell r="B45">
            <v>4.46E-4</v>
          </cell>
        </row>
        <row r="46">
          <cell r="B46">
            <v>4.7449999999999999E-4</v>
          </cell>
        </row>
        <row r="47">
          <cell r="B47">
            <v>5.0449999999999996E-4</v>
          </cell>
        </row>
        <row r="48">
          <cell r="B48">
            <v>5.375E-4</v>
          </cell>
        </row>
        <row r="49">
          <cell r="B49">
            <v>5.7399999999999997E-4</v>
          </cell>
        </row>
        <row r="50">
          <cell r="B50">
            <v>6.1399999999999996E-4</v>
          </cell>
        </row>
        <row r="51">
          <cell r="B51">
            <v>6.6799999999999997E-4</v>
          </cell>
        </row>
        <row r="52">
          <cell r="B52">
            <v>7.0450000000000005E-4</v>
          </cell>
        </row>
        <row r="53">
          <cell r="B53">
            <v>7.5049999999999997E-4</v>
          </cell>
        </row>
        <row r="54">
          <cell r="B54">
            <v>8.0599999999999997E-4</v>
          </cell>
        </row>
        <row r="55">
          <cell r="B55">
            <v>8.7250000000000001E-4</v>
          </cell>
        </row>
        <row r="56">
          <cell r="B56">
            <v>9.5149999999999998E-4</v>
          </cell>
        </row>
        <row r="57">
          <cell r="B57">
            <v>1.0430000000000001E-3</v>
          </cell>
        </row>
        <row r="58">
          <cell r="B58">
            <v>1.1509999999999999E-3</v>
          </cell>
        </row>
        <row r="59">
          <cell r="B59">
            <v>1.2780000000000001E-3</v>
          </cell>
        </row>
        <row r="60">
          <cell r="B60">
            <v>1.4254999999999999E-3</v>
          </cell>
        </row>
        <row r="61">
          <cell r="B61">
            <v>1.5965E-3</v>
          </cell>
        </row>
        <row r="62">
          <cell r="B62">
            <v>1.794E-3</v>
          </cell>
        </row>
        <row r="63">
          <cell r="B63">
            <v>2.0135000000000001E-3</v>
          </cell>
        </row>
        <row r="64">
          <cell r="B64">
            <v>2.2520000000000001E-3</v>
          </cell>
        </row>
        <row r="65">
          <cell r="B65">
            <v>2.5089999999999999E-3</v>
          </cell>
        </row>
        <row r="66">
          <cell r="B66">
            <v>2.7780000000000001E-3</v>
          </cell>
        </row>
        <row r="67">
          <cell r="B67">
            <v>3.0585E-3</v>
          </cell>
        </row>
        <row r="68">
          <cell r="B68">
            <v>3.3514999999999999E-3</v>
          </cell>
        </row>
        <row r="69">
          <cell r="B69">
            <v>3.6595E-3</v>
          </cell>
        </row>
        <row r="70">
          <cell r="B70">
            <v>3.9874999999999997E-3</v>
          </cell>
        </row>
        <row r="71">
          <cell r="B71">
            <v>4.3359999999999996E-3</v>
          </cell>
        </row>
        <row r="72">
          <cell r="B72">
            <v>4.7105000000000003E-3</v>
          </cell>
        </row>
        <row r="73">
          <cell r="B73">
            <v>5.1209999999999997E-3</v>
          </cell>
        </row>
        <row r="74">
          <cell r="B74">
            <v>5.5805000000000004E-3</v>
          </cell>
        </row>
        <row r="75">
          <cell r="B75">
            <v>6.1025000000000003E-3</v>
          </cell>
        </row>
        <row r="76">
          <cell r="B76">
            <v>6.6994999999999997E-3</v>
          </cell>
        </row>
        <row r="77">
          <cell r="B77">
            <v>7.3829999999999998E-3</v>
          </cell>
        </row>
        <row r="78">
          <cell r="B78">
            <v>8.1714999999999999E-3</v>
          </cell>
        </row>
        <row r="79">
          <cell r="B79">
            <v>9.0799999999999995E-3</v>
          </cell>
        </row>
        <row r="80">
          <cell r="B80">
            <v>1.01265E-2</v>
          </cell>
        </row>
        <row r="81">
          <cell r="B81">
            <v>1.1328E-2</v>
          </cell>
        </row>
        <row r="82">
          <cell r="B82">
            <v>1.2697999999999999E-2</v>
          </cell>
        </row>
        <row r="83">
          <cell r="B83">
            <v>1.42425E-2</v>
          </cell>
        </row>
        <row r="84">
          <cell r="B84">
            <v>1.5965500000000001E-2</v>
          </cell>
        </row>
        <row r="85">
          <cell r="B85">
            <v>1.7868999999999999E-2</v>
          </cell>
        </row>
        <row r="86">
          <cell r="B86">
            <v>1.99575E-2</v>
          </cell>
        </row>
        <row r="87">
          <cell r="B87">
            <v>2.2241E-2</v>
          </cell>
        </row>
        <row r="88">
          <cell r="B88">
            <v>2.4764499999999998E-2</v>
          </cell>
        </row>
        <row r="89">
          <cell r="B89">
            <v>2.7580500000000001E-2</v>
          </cell>
        </row>
        <row r="90">
          <cell r="B90">
            <v>3.0739499999999999E-2</v>
          </cell>
        </row>
        <row r="91">
          <cell r="B91">
            <v>3.4294499999999999E-2</v>
          </cell>
        </row>
        <row r="92">
          <cell r="B92">
            <v>3.8286000000000001E-2</v>
          </cell>
        </row>
        <row r="93">
          <cell r="B93">
            <v>4.2715000000000003E-2</v>
          </cell>
        </row>
        <row r="94">
          <cell r="B94">
            <v>4.75685E-2</v>
          </cell>
        </row>
        <row r="95">
          <cell r="B95">
            <v>5.2837000000000002E-2</v>
          </cell>
        </row>
        <row r="96">
          <cell r="B96">
            <v>5.8507499999999997E-2</v>
          </cell>
        </row>
        <row r="97">
          <cell r="B97">
            <v>6.4569500000000002E-2</v>
          </cell>
        </row>
        <row r="98">
          <cell r="B98">
            <v>7.1005499999999999E-2</v>
          </cell>
        </row>
        <row r="99">
          <cell r="B99">
            <v>7.7798000000000006E-2</v>
          </cell>
        </row>
        <row r="100">
          <cell r="B100">
            <v>8.4927000000000002E-2</v>
          </cell>
        </row>
        <row r="101">
          <cell r="B101">
            <v>9.2377000000000001E-2</v>
          </cell>
        </row>
        <row r="102">
          <cell r="B102">
            <v>0.10037</v>
          </cell>
        </row>
        <row r="103">
          <cell r="B103">
            <v>0.10886999999999999</v>
          </cell>
        </row>
        <row r="104">
          <cell r="B104">
            <v>0.118004</v>
          </cell>
        </row>
        <row r="105">
          <cell r="B105">
            <v>0.12810650000000001</v>
          </cell>
        </row>
        <row r="106">
          <cell r="B106">
            <v>0.1390285</v>
          </cell>
        </row>
        <row r="107">
          <cell r="B107">
            <v>0.150645</v>
          </cell>
        </row>
        <row r="108">
          <cell r="B108">
            <v>0.163045</v>
          </cell>
        </row>
        <row r="109">
          <cell r="B109">
            <v>0.176292</v>
          </cell>
        </row>
        <row r="110">
          <cell r="B110">
            <v>0.19150349999999999</v>
          </cell>
        </row>
        <row r="111">
          <cell r="B111">
            <v>0.20825250000000001</v>
          </cell>
        </row>
        <row r="112">
          <cell r="B112">
            <v>0.2250965</v>
          </cell>
        </row>
        <row r="113">
          <cell r="B113">
            <v>0.24299850000000001</v>
          </cell>
        </row>
        <row r="114">
          <cell r="B114">
            <v>0.262351</v>
          </cell>
        </row>
        <row r="115">
          <cell r="B115">
            <v>0.28366950000000002</v>
          </cell>
        </row>
        <row r="116">
          <cell r="B116">
            <v>0.30718600000000001</v>
          </cell>
        </row>
        <row r="117">
          <cell r="B117">
            <v>0.33315549999999999</v>
          </cell>
        </row>
        <row r="118">
          <cell r="B118">
            <v>0.36197449999999998</v>
          </cell>
        </row>
        <row r="119">
          <cell r="B119">
            <v>0.39447199999999999</v>
          </cell>
        </row>
        <row r="120">
          <cell r="B120">
            <v>0.43280750000000001</v>
          </cell>
        </row>
        <row r="121">
          <cell r="B121">
            <v>0.47867349999999997</v>
          </cell>
        </row>
        <row r="122">
          <cell r="B122">
            <v>0.53391549999999999</v>
          </cell>
        </row>
        <row r="123">
          <cell r="B123">
            <v>0.60041350000000004</v>
          </cell>
        </row>
        <row r="124">
          <cell r="B124">
            <v>0.68007600000000001</v>
          </cell>
        </row>
        <row r="125">
          <cell r="B125">
            <v>0.77484450000000005</v>
          </cell>
        </row>
        <row r="126">
          <cell r="B126">
            <v>1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</sheetData>
      <sheetData sheetId="13">
        <row r="4">
          <cell r="J4">
            <v>14</v>
          </cell>
          <cell r="K4">
            <v>0.9</v>
          </cell>
        </row>
        <row r="5">
          <cell r="J5">
            <v>13</v>
          </cell>
          <cell r="K5">
            <v>0.65</v>
          </cell>
        </row>
        <row r="6">
          <cell r="J6">
            <v>12</v>
          </cell>
          <cell r="K6">
            <v>0.6</v>
          </cell>
        </row>
        <row r="7">
          <cell r="J7">
            <v>11</v>
          </cell>
          <cell r="K7">
            <v>0.55000000000000004</v>
          </cell>
        </row>
        <row r="8">
          <cell r="J8">
            <v>10</v>
          </cell>
          <cell r="K8">
            <v>0.45</v>
          </cell>
        </row>
        <row r="9">
          <cell r="J9">
            <v>9</v>
          </cell>
          <cell r="K9">
            <v>0.4</v>
          </cell>
        </row>
        <row r="10">
          <cell r="J10">
            <v>8</v>
          </cell>
          <cell r="K10">
            <v>0.35</v>
          </cell>
        </row>
        <row r="11">
          <cell r="J11">
            <v>7</v>
          </cell>
          <cell r="K11">
            <v>0.3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ummary"/>
      <sheetName val="080 - April 1080 activit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0"/>
      <sheetData sheetId="1"/>
      <sheetData sheetId="2" refreshError="1">
        <row r="2">
          <cell r="A2">
            <v>1</v>
          </cell>
          <cell r="B2">
            <v>301</v>
          </cell>
          <cell r="G2">
            <v>166.68</v>
          </cell>
        </row>
        <row r="3">
          <cell r="A3">
            <v>1</v>
          </cell>
          <cell r="B3">
            <v>20</v>
          </cell>
          <cell r="G3">
            <v>0</v>
          </cell>
        </row>
        <row r="4">
          <cell r="A4">
            <v>1</v>
          </cell>
          <cell r="B4">
            <v>20</v>
          </cell>
          <cell r="G4">
            <v>2.2737367544323201E-13</v>
          </cell>
        </row>
        <row r="5">
          <cell r="A5">
            <v>1</v>
          </cell>
          <cell r="B5">
            <v>30</v>
          </cell>
          <cell r="G5">
            <v>7.2759576141834308E-12</v>
          </cell>
        </row>
        <row r="6">
          <cell r="A6">
            <v>1</v>
          </cell>
          <cell r="B6">
            <v>30</v>
          </cell>
          <cell r="G6">
            <v>6742.97</v>
          </cell>
        </row>
        <row r="7">
          <cell r="A7">
            <v>1</v>
          </cell>
          <cell r="B7">
            <v>50</v>
          </cell>
          <cell r="G7">
            <v>-4.1836756281554699E-11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2</v>
          </cell>
          <cell r="B11">
            <v>20</v>
          </cell>
          <cell r="G11">
            <v>-2.18278728425503E-11</v>
          </cell>
        </row>
        <row r="12">
          <cell r="A12">
            <v>2</v>
          </cell>
          <cell r="B12">
            <v>20</v>
          </cell>
          <cell r="G12">
            <v>0</v>
          </cell>
        </row>
        <row r="13">
          <cell r="A13">
            <v>2</v>
          </cell>
          <cell r="B13">
            <v>30</v>
          </cell>
          <cell r="G13">
            <v>7.2759576141834308E-12</v>
          </cell>
        </row>
        <row r="14">
          <cell r="A14">
            <v>2</v>
          </cell>
          <cell r="B14">
            <v>30</v>
          </cell>
          <cell r="G14">
            <v>1.06581410364015E-14</v>
          </cell>
        </row>
        <row r="15">
          <cell r="A15">
            <v>2</v>
          </cell>
          <cell r="B15">
            <v>50</v>
          </cell>
          <cell r="G15">
            <v>3.6379788070917097E-11</v>
          </cell>
        </row>
        <row r="16">
          <cell r="A16">
            <v>2</v>
          </cell>
          <cell r="B16">
            <v>50</v>
          </cell>
          <cell r="G16">
            <v>-4.2632564145605999E-14</v>
          </cell>
        </row>
        <row r="17">
          <cell r="A17">
            <v>2</v>
          </cell>
          <cell r="B17">
            <v>50</v>
          </cell>
          <cell r="G17">
            <v>1.0800249583553501E-12</v>
          </cell>
        </row>
        <row r="18">
          <cell r="A18">
            <v>2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2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2</v>
          </cell>
          <cell r="B24">
            <v>40</v>
          </cell>
          <cell r="G24">
            <v>633.86</v>
          </cell>
        </row>
        <row r="25">
          <cell r="A25">
            <v>2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1</v>
          </cell>
          <cell r="B27">
            <v>50</v>
          </cell>
          <cell r="G27">
            <v>11967.42</v>
          </cell>
        </row>
        <row r="28">
          <cell r="A28">
            <v>1</v>
          </cell>
          <cell r="B28">
            <v>60</v>
          </cell>
          <cell r="G28">
            <v>13458.65</v>
          </cell>
        </row>
        <row r="29">
          <cell r="A29">
            <v>1</v>
          </cell>
          <cell r="B29">
            <v>70</v>
          </cell>
          <cell r="G29">
            <v>17838.400000000001</v>
          </cell>
        </row>
        <row r="30">
          <cell r="A30">
            <v>1</v>
          </cell>
          <cell r="B30">
            <v>180</v>
          </cell>
          <cell r="G30">
            <v>150088.01999999999</v>
          </cell>
        </row>
        <row r="31">
          <cell r="A31">
            <v>1</v>
          </cell>
          <cell r="B31">
            <v>232</v>
          </cell>
          <cell r="G31">
            <v>12735.7</v>
          </cell>
        </row>
        <row r="32">
          <cell r="A32">
            <v>1</v>
          </cell>
          <cell r="B32">
            <v>233</v>
          </cell>
          <cell r="G32">
            <v>22212.41</v>
          </cell>
        </row>
        <row r="33">
          <cell r="A33">
            <v>1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1</v>
          </cell>
          <cell r="B41">
            <v>20</v>
          </cell>
          <cell r="G41">
            <v>16441.22</v>
          </cell>
        </row>
        <row r="42">
          <cell r="A42">
            <v>1</v>
          </cell>
          <cell r="B42">
            <v>30</v>
          </cell>
          <cell r="G42">
            <v>18527.669999999998</v>
          </cell>
        </row>
        <row r="43">
          <cell r="A43">
            <v>1</v>
          </cell>
          <cell r="B43">
            <v>40</v>
          </cell>
          <cell r="G43">
            <v>29660.82</v>
          </cell>
        </row>
        <row r="44">
          <cell r="A44">
            <v>1</v>
          </cell>
          <cell r="B44">
            <v>50</v>
          </cell>
          <cell r="G44">
            <v>60448.23</v>
          </cell>
        </row>
        <row r="45">
          <cell r="A45">
            <v>1</v>
          </cell>
          <cell r="B45">
            <v>60</v>
          </cell>
          <cell r="G45">
            <v>18114</v>
          </cell>
        </row>
        <row r="46">
          <cell r="A46">
            <v>1</v>
          </cell>
          <cell r="B46">
            <v>70</v>
          </cell>
          <cell r="G46">
            <v>58806.6</v>
          </cell>
        </row>
        <row r="47">
          <cell r="A47">
            <v>1</v>
          </cell>
          <cell r="B47">
            <v>180</v>
          </cell>
          <cell r="G47">
            <v>898805.72</v>
          </cell>
        </row>
        <row r="48">
          <cell r="A48">
            <v>1</v>
          </cell>
          <cell r="B48">
            <v>303</v>
          </cell>
          <cell r="G48">
            <v>49808.480000000003</v>
          </cell>
        </row>
        <row r="49">
          <cell r="A49">
            <v>2</v>
          </cell>
          <cell r="B49">
            <v>20</v>
          </cell>
          <cell r="G49">
            <v>16717.16</v>
          </cell>
        </row>
        <row r="50">
          <cell r="A50">
            <v>2</v>
          </cell>
          <cell r="B50">
            <v>30</v>
          </cell>
          <cell r="G50">
            <v>18514.52</v>
          </cell>
        </row>
        <row r="51">
          <cell r="A51">
            <v>2</v>
          </cell>
          <cell r="B51">
            <v>40</v>
          </cell>
          <cell r="G51">
            <v>29669.58</v>
          </cell>
        </row>
        <row r="52">
          <cell r="A52">
            <v>2</v>
          </cell>
          <cell r="B52">
            <v>50</v>
          </cell>
          <cell r="G52">
            <v>60448.23</v>
          </cell>
        </row>
        <row r="53">
          <cell r="A53">
            <v>2</v>
          </cell>
          <cell r="B53">
            <v>60</v>
          </cell>
          <cell r="G53">
            <v>18114</v>
          </cell>
        </row>
        <row r="54">
          <cell r="A54">
            <v>2</v>
          </cell>
          <cell r="B54">
            <v>70</v>
          </cell>
          <cell r="G54">
            <v>59259.26</v>
          </cell>
        </row>
        <row r="55">
          <cell r="A55">
            <v>2</v>
          </cell>
          <cell r="B55">
            <v>303</v>
          </cell>
          <cell r="G55">
            <v>49808.480000000003</v>
          </cell>
        </row>
        <row r="56">
          <cell r="A56">
            <v>1</v>
          </cell>
          <cell r="B56">
            <v>20</v>
          </cell>
          <cell r="G56">
            <v>1328879.06</v>
          </cell>
        </row>
        <row r="57">
          <cell r="A57">
            <v>1</v>
          </cell>
          <cell r="B57">
            <v>30</v>
          </cell>
          <cell r="G57">
            <v>760292.42</v>
          </cell>
        </row>
        <row r="58">
          <cell r="A58">
            <v>1</v>
          </cell>
          <cell r="B58">
            <v>40</v>
          </cell>
          <cell r="G58">
            <v>733457.48</v>
          </cell>
        </row>
        <row r="59">
          <cell r="A59">
            <v>1</v>
          </cell>
          <cell r="B59">
            <v>50</v>
          </cell>
          <cell r="G59">
            <v>1476490.75</v>
          </cell>
        </row>
        <row r="60">
          <cell r="A60">
            <v>1</v>
          </cell>
          <cell r="B60">
            <v>60</v>
          </cell>
          <cell r="G60">
            <v>818049.8</v>
          </cell>
        </row>
        <row r="61">
          <cell r="A61">
            <v>1</v>
          </cell>
          <cell r="B61">
            <v>70</v>
          </cell>
          <cell r="G61">
            <v>369202.87</v>
          </cell>
        </row>
        <row r="62">
          <cell r="A62">
            <v>1</v>
          </cell>
          <cell r="B62">
            <v>180</v>
          </cell>
          <cell r="G62">
            <v>31840.09</v>
          </cell>
        </row>
        <row r="63">
          <cell r="A63">
            <v>1</v>
          </cell>
          <cell r="B63">
            <v>212</v>
          </cell>
          <cell r="G63">
            <v>11958.43</v>
          </cell>
        </row>
        <row r="64">
          <cell r="A64">
            <v>1</v>
          </cell>
          <cell r="B64">
            <v>303</v>
          </cell>
          <cell r="G64">
            <v>6462.72</v>
          </cell>
        </row>
        <row r="65">
          <cell r="A65">
            <v>2</v>
          </cell>
          <cell r="B65">
            <v>20</v>
          </cell>
          <cell r="G65">
            <v>1315587.95</v>
          </cell>
        </row>
        <row r="66">
          <cell r="A66">
            <v>2</v>
          </cell>
          <cell r="B66">
            <v>30</v>
          </cell>
          <cell r="G66">
            <v>752005.98</v>
          </cell>
        </row>
        <row r="67">
          <cell r="A67">
            <v>2</v>
          </cell>
          <cell r="B67">
            <v>40</v>
          </cell>
          <cell r="G67">
            <v>704344.2</v>
          </cell>
        </row>
        <row r="68">
          <cell r="A68">
            <v>2</v>
          </cell>
          <cell r="B68">
            <v>50</v>
          </cell>
          <cell r="G68">
            <v>1464133.81</v>
          </cell>
        </row>
        <row r="69">
          <cell r="A69">
            <v>2</v>
          </cell>
          <cell r="B69">
            <v>60</v>
          </cell>
          <cell r="G69">
            <v>818935.74</v>
          </cell>
        </row>
        <row r="70">
          <cell r="A70">
            <v>2</v>
          </cell>
          <cell r="B70">
            <v>70</v>
          </cell>
          <cell r="G70">
            <v>535143.73</v>
          </cell>
        </row>
        <row r="71">
          <cell r="A71">
            <v>2</v>
          </cell>
          <cell r="B71">
            <v>212</v>
          </cell>
          <cell r="G71">
            <v>11991.98</v>
          </cell>
        </row>
        <row r="72">
          <cell r="A72">
            <v>2</v>
          </cell>
          <cell r="B72">
            <v>303</v>
          </cell>
          <cell r="G72">
            <v>6462.72</v>
          </cell>
        </row>
        <row r="73">
          <cell r="A73">
            <v>1</v>
          </cell>
          <cell r="B73">
            <v>10</v>
          </cell>
          <cell r="G73">
            <v>1009214.23</v>
          </cell>
        </row>
        <row r="74">
          <cell r="A74">
            <v>1</v>
          </cell>
          <cell r="B74">
            <v>20</v>
          </cell>
          <cell r="G74">
            <v>128461.51</v>
          </cell>
        </row>
        <row r="75">
          <cell r="A75">
            <v>1</v>
          </cell>
          <cell r="B75">
            <v>30</v>
          </cell>
          <cell r="G75">
            <v>91271.73</v>
          </cell>
        </row>
        <row r="76">
          <cell r="A76">
            <v>1</v>
          </cell>
          <cell r="B76">
            <v>40</v>
          </cell>
          <cell r="G76">
            <v>70475.399999999994</v>
          </cell>
        </row>
        <row r="77">
          <cell r="A77">
            <v>1</v>
          </cell>
          <cell r="B77">
            <v>50</v>
          </cell>
          <cell r="G77">
            <v>74877.899999999994</v>
          </cell>
        </row>
        <row r="78">
          <cell r="A78">
            <v>1</v>
          </cell>
          <cell r="B78">
            <v>60</v>
          </cell>
          <cell r="G78">
            <v>101847.09</v>
          </cell>
        </row>
        <row r="79">
          <cell r="A79">
            <v>1</v>
          </cell>
          <cell r="B79">
            <v>70</v>
          </cell>
          <cell r="G79">
            <v>44540.22</v>
          </cell>
        </row>
        <row r="80">
          <cell r="A80">
            <v>1</v>
          </cell>
          <cell r="B80">
            <v>212</v>
          </cell>
          <cell r="G80">
            <v>23.01</v>
          </cell>
        </row>
        <row r="81">
          <cell r="A81">
            <v>1</v>
          </cell>
          <cell r="B81">
            <v>303</v>
          </cell>
          <cell r="G81">
            <v>23.92</v>
          </cell>
        </row>
        <row r="82">
          <cell r="A82">
            <v>2</v>
          </cell>
          <cell r="B82">
            <v>10</v>
          </cell>
          <cell r="G82">
            <v>1022767.54</v>
          </cell>
        </row>
        <row r="83">
          <cell r="A83">
            <v>2</v>
          </cell>
          <cell r="B83">
            <v>20</v>
          </cell>
          <cell r="G83">
            <v>129203.5</v>
          </cell>
        </row>
        <row r="84">
          <cell r="A84">
            <v>2</v>
          </cell>
          <cell r="B84">
            <v>30</v>
          </cell>
          <cell r="G84">
            <v>89083.4</v>
          </cell>
        </row>
        <row r="85">
          <cell r="A85">
            <v>2</v>
          </cell>
          <cell r="B85">
            <v>40</v>
          </cell>
          <cell r="G85">
            <v>72001.64</v>
          </cell>
        </row>
        <row r="86">
          <cell r="A86">
            <v>2</v>
          </cell>
          <cell r="B86">
            <v>50</v>
          </cell>
          <cell r="G86">
            <v>73445.23</v>
          </cell>
        </row>
        <row r="87">
          <cell r="A87">
            <v>2</v>
          </cell>
          <cell r="B87">
            <v>60</v>
          </cell>
          <cell r="G87">
            <v>103090.68</v>
          </cell>
        </row>
        <row r="88">
          <cell r="A88">
            <v>2</v>
          </cell>
          <cell r="B88">
            <v>70</v>
          </cell>
          <cell r="G88">
            <v>44677.72</v>
          </cell>
        </row>
        <row r="89">
          <cell r="A89">
            <v>2</v>
          </cell>
          <cell r="B89">
            <v>212</v>
          </cell>
          <cell r="G89">
            <v>23.01</v>
          </cell>
        </row>
        <row r="90">
          <cell r="A90">
            <v>2</v>
          </cell>
          <cell r="B90">
            <v>303</v>
          </cell>
          <cell r="G90">
            <v>23.92</v>
          </cell>
        </row>
        <row r="91">
          <cell r="A91">
            <v>1</v>
          </cell>
          <cell r="B91">
            <v>221</v>
          </cell>
          <cell r="G91">
            <v>66.95</v>
          </cell>
        </row>
        <row r="92">
          <cell r="A92">
            <v>2</v>
          </cell>
          <cell r="B92">
            <v>221</v>
          </cell>
          <cell r="G92">
            <v>66.95</v>
          </cell>
        </row>
        <row r="93">
          <cell r="A93">
            <v>1</v>
          </cell>
          <cell r="B93">
            <v>40</v>
          </cell>
          <cell r="G93">
            <v>3.59</v>
          </cell>
        </row>
        <row r="94">
          <cell r="A94">
            <v>2</v>
          </cell>
          <cell r="B94">
            <v>40</v>
          </cell>
          <cell r="G94">
            <v>3.59</v>
          </cell>
        </row>
        <row r="95">
          <cell r="A95">
            <v>1</v>
          </cell>
          <cell r="B95">
            <v>10</v>
          </cell>
          <cell r="G95">
            <v>163477.16</v>
          </cell>
        </row>
        <row r="96">
          <cell r="A96">
            <v>1</v>
          </cell>
          <cell r="B96">
            <v>10</v>
          </cell>
          <cell r="G96">
            <v>57147.56</v>
          </cell>
        </row>
        <row r="97">
          <cell r="A97">
            <v>1</v>
          </cell>
          <cell r="B97">
            <v>20</v>
          </cell>
          <cell r="G97">
            <v>191.52</v>
          </cell>
        </row>
        <row r="98">
          <cell r="A98">
            <v>1</v>
          </cell>
          <cell r="B98">
            <v>20</v>
          </cell>
          <cell r="G98">
            <v>104747.45</v>
          </cell>
        </row>
        <row r="99">
          <cell r="A99">
            <v>1</v>
          </cell>
          <cell r="B99">
            <v>30</v>
          </cell>
          <cell r="G99">
            <v>2078.36</v>
          </cell>
        </row>
        <row r="100">
          <cell r="A100">
            <v>1</v>
          </cell>
          <cell r="B100">
            <v>30</v>
          </cell>
          <cell r="G100">
            <v>9103.9</v>
          </cell>
        </row>
        <row r="101">
          <cell r="A101">
            <v>1</v>
          </cell>
          <cell r="B101">
            <v>40</v>
          </cell>
          <cell r="G101">
            <v>958.32</v>
          </cell>
        </row>
        <row r="102">
          <cell r="A102">
            <v>1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32444.46</v>
          </cell>
        </row>
        <row r="104">
          <cell r="A104">
            <v>1</v>
          </cell>
          <cell r="B104">
            <v>60</v>
          </cell>
          <cell r="G104">
            <v>66.81</v>
          </cell>
        </row>
        <row r="105">
          <cell r="A105">
            <v>1</v>
          </cell>
          <cell r="B105">
            <v>60</v>
          </cell>
          <cell r="G105">
            <v>3637.48</v>
          </cell>
        </row>
        <row r="106">
          <cell r="A106">
            <v>1</v>
          </cell>
          <cell r="B106">
            <v>70</v>
          </cell>
          <cell r="G106">
            <v>45444.81</v>
          </cell>
        </row>
        <row r="107">
          <cell r="A107">
            <v>1</v>
          </cell>
          <cell r="B107">
            <v>212</v>
          </cell>
          <cell r="G107">
            <v>9199.1</v>
          </cell>
        </row>
        <row r="108">
          <cell r="A108">
            <v>2</v>
          </cell>
          <cell r="B108">
            <v>10</v>
          </cell>
          <cell r="G108">
            <v>163477.16</v>
          </cell>
        </row>
        <row r="109">
          <cell r="A109">
            <v>2</v>
          </cell>
          <cell r="B109">
            <v>10</v>
          </cell>
          <cell r="G109">
            <v>57514.7</v>
          </cell>
        </row>
        <row r="110">
          <cell r="A110">
            <v>2</v>
          </cell>
          <cell r="B110">
            <v>20</v>
          </cell>
          <cell r="G110">
            <v>191.52</v>
          </cell>
        </row>
        <row r="111">
          <cell r="A111">
            <v>2</v>
          </cell>
          <cell r="B111">
            <v>20</v>
          </cell>
          <cell r="G111">
            <v>104779.2</v>
          </cell>
        </row>
        <row r="112">
          <cell r="A112">
            <v>2</v>
          </cell>
          <cell r="B112">
            <v>30</v>
          </cell>
          <cell r="G112">
            <v>2078.36</v>
          </cell>
        </row>
        <row r="113">
          <cell r="A113">
            <v>2</v>
          </cell>
          <cell r="B113">
            <v>30</v>
          </cell>
          <cell r="G113">
            <v>9102.4500000000007</v>
          </cell>
        </row>
        <row r="114">
          <cell r="A114">
            <v>2</v>
          </cell>
          <cell r="B114">
            <v>40</v>
          </cell>
          <cell r="G114">
            <v>958.32</v>
          </cell>
        </row>
        <row r="115">
          <cell r="A115">
            <v>2</v>
          </cell>
          <cell r="B115">
            <v>40</v>
          </cell>
          <cell r="G115">
            <v>5679.37</v>
          </cell>
        </row>
        <row r="116">
          <cell r="A116">
            <v>2</v>
          </cell>
          <cell r="B116">
            <v>50</v>
          </cell>
          <cell r="G116">
            <v>20277.27</v>
          </cell>
        </row>
        <row r="117">
          <cell r="A117">
            <v>2</v>
          </cell>
          <cell r="B117">
            <v>60</v>
          </cell>
          <cell r="G117">
            <v>22.2</v>
          </cell>
        </row>
        <row r="118">
          <cell r="A118">
            <v>2</v>
          </cell>
          <cell r="B118">
            <v>60</v>
          </cell>
          <cell r="G118">
            <v>3690.99</v>
          </cell>
        </row>
        <row r="119">
          <cell r="A119">
            <v>2</v>
          </cell>
          <cell r="B119">
            <v>70</v>
          </cell>
          <cell r="G119">
            <v>45450.86</v>
          </cell>
        </row>
        <row r="120">
          <cell r="A120">
            <v>2</v>
          </cell>
          <cell r="B120">
            <v>212</v>
          </cell>
          <cell r="G120">
            <v>9199.11</v>
          </cell>
        </row>
        <row r="121">
          <cell r="A121">
            <v>1</v>
          </cell>
          <cell r="B121">
            <v>20</v>
          </cell>
          <cell r="G121">
            <v>-4732.8599999999997</v>
          </cell>
        </row>
        <row r="122">
          <cell r="A122">
            <v>1</v>
          </cell>
          <cell r="B122">
            <v>50</v>
          </cell>
          <cell r="G122">
            <v>47207.23</v>
          </cell>
        </row>
        <row r="123">
          <cell r="A123">
            <v>1</v>
          </cell>
          <cell r="B123">
            <v>60</v>
          </cell>
          <cell r="G123">
            <v>31438.55</v>
          </cell>
        </row>
        <row r="124">
          <cell r="A124">
            <v>1</v>
          </cell>
          <cell r="B124">
            <v>180</v>
          </cell>
          <cell r="G124">
            <v>152768.95000000001</v>
          </cell>
        </row>
        <row r="125">
          <cell r="A125">
            <v>1</v>
          </cell>
          <cell r="B125">
            <v>180</v>
          </cell>
          <cell r="G125">
            <v>-68641.850000000006</v>
          </cell>
        </row>
        <row r="126">
          <cell r="A126">
            <v>2</v>
          </cell>
          <cell r="B126">
            <v>20</v>
          </cell>
          <cell r="G126">
            <v>-4732.8599999999997</v>
          </cell>
        </row>
        <row r="127">
          <cell r="A127">
            <v>2</v>
          </cell>
          <cell r="B127">
            <v>50</v>
          </cell>
          <cell r="G127">
            <v>47207.23</v>
          </cell>
        </row>
        <row r="128">
          <cell r="A128">
            <v>2</v>
          </cell>
          <cell r="B128">
            <v>60</v>
          </cell>
          <cell r="G128">
            <v>31438.55</v>
          </cell>
        </row>
        <row r="129">
          <cell r="A129">
            <v>1</v>
          </cell>
          <cell r="B129">
            <v>212</v>
          </cell>
          <cell r="G129">
            <v>8394</v>
          </cell>
        </row>
        <row r="130">
          <cell r="A130">
            <v>1</v>
          </cell>
          <cell r="B130">
            <v>221</v>
          </cell>
          <cell r="G130">
            <v>7755</v>
          </cell>
        </row>
        <row r="131">
          <cell r="A131">
            <v>2</v>
          </cell>
          <cell r="B131">
            <v>212</v>
          </cell>
          <cell r="G131">
            <v>8394</v>
          </cell>
        </row>
        <row r="132">
          <cell r="A132">
            <v>2</v>
          </cell>
          <cell r="B132">
            <v>221</v>
          </cell>
          <cell r="G132">
            <v>7755</v>
          </cell>
        </row>
        <row r="133">
          <cell r="A133">
            <v>1</v>
          </cell>
          <cell r="B133">
            <v>180</v>
          </cell>
          <cell r="G133">
            <v>13755.75</v>
          </cell>
        </row>
        <row r="134">
          <cell r="A134">
            <v>1</v>
          </cell>
          <cell r="B134">
            <v>212</v>
          </cell>
          <cell r="G134">
            <v>71983.679999999993</v>
          </cell>
        </row>
        <row r="135">
          <cell r="A135">
            <v>2</v>
          </cell>
          <cell r="B135">
            <v>212</v>
          </cell>
          <cell r="G135">
            <v>72969.84</v>
          </cell>
        </row>
        <row r="136">
          <cell r="A136">
            <v>1</v>
          </cell>
          <cell r="B136">
            <v>180</v>
          </cell>
          <cell r="G136">
            <v>1133.5</v>
          </cell>
        </row>
        <row r="137">
          <cell r="A137">
            <v>2</v>
          </cell>
          <cell r="B137">
            <v>301</v>
          </cell>
          <cell r="G137">
            <v>81</v>
          </cell>
        </row>
        <row r="138">
          <cell r="A138">
            <v>1</v>
          </cell>
          <cell r="B138">
            <v>212</v>
          </cell>
          <cell r="G138">
            <v>16875</v>
          </cell>
        </row>
        <row r="139">
          <cell r="A139">
            <v>2</v>
          </cell>
          <cell r="B139">
            <v>212</v>
          </cell>
          <cell r="G139">
            <v>16875</v>
          </cell>
        </row>
        <row r="140">
          <cell r="A140">
            <v>1</v>
          </cell>
          <cell r="B140">
            <v>212</v>
          </cell>
          <cell r="G140">
            <v>48711.5</v>
          </cell>
        </row>
        <row r="141">
          <cell r="A141">
            <v>2</v>
          </cell>
          <cell r="B141">
            <v>212</v>
          </cell>
          <cell r="G141">
            <v>48711.5</v>
          </cell>
        </row>
        <row r="142">
          <cell r="A142">
            <v>1</v>
          </cell>
          <cell r="B142">
            <v>221</v>
          </cell>
          <cell r="G142">
            <v>1578.13</v>
          </cell>
        </row>
        <row r="143">
          <cell r="A143">
            <v>2</v>
          </cell>
          <cell r="B143">
            <v>221</v>
          </cell>
          <cell r="G143">
            <v>1578.13</v>
          </cell>
        </row>
        <row r="144">
          <cell r="A144">
            <v>2</v>
          </cell>
          <cell r="B144">
            <v>301</v>
          </cell>
          <cell r="G144">
            <v>166.68</v>
          </cell>
        </row>
        <row r="145">
          <cell r="A145">
            <v>1</v>
          </cell>
          <cell r="B145">
            <v>20</v>
          </cell>
          <cell r="G145">
            <v>14816.16</v>
          </cell>
        </row>
        <row r="146">
          <cell r="A146">
            <v>1</v>
          </cell>
          <cell r="B146">
            <v>30</v>
          </cell>
          <cell r="G146">
            <v>2010.59</v>
          </cell>
        </row>
        <row r="147">
          <cell r="A147">
            <v>1</v>
          </cell>
          <cell r="B147">
            <v>40</v>
          </cell>
          <cell r="G147">
            <v>3483.88</v>
          </cell>
        </row>
        <row r="148">
          <cell r="A148">
            <v>1</v>
          </cell>
          <cell r="B148">
            <v>50</v>
          </cell>
          <cell r="G148">
            <v>5110.24</v>
          </cell>
        </row>
        <row r="149">
          <cell r="A149">
            <v>1</v>
          </cell>
          <cell r="B149">
            <v>60</v>
          </cell>
          <cell r="G149">
            <v>3011.91</v>
          </cell>
        </row>
        <row r="150">
          <cell r="A150">
            <v>1</v>
          </cell>
          <cell r="B150">
            <v>70</v>
          </cell>
          <cell r="G150">
            <v>17527.84</v>
          </cell>
        </row>
        <row r="151">
          <cell r="A151">
            <v>2</v>
          </cell>
          <cell r="B151">
            <v>20</v>
          </cell>
          <cell r="G151">
            <v>14516.12</v>
          </cell>
        </row>
        <row r="152">
          <cell r="A152">
            <v>2</v>
          </cell>
          <cell r="B152">
            <v>30</v>
          </cell>
          <cell r="G152">
            <v>1357.44</v>
          </cell>
        </row>
        <row r="153">
          <cell r="A153">
            <v>2</v>
          </cell>
          <cell r="B153">
            <v>40</v>
          </cell>
          <cell r="G153">
            <v>3320.32</v>
          </cell>
        </row>
        <row r="154">
          <cell r="A154">
            <v>2</v>
          </cell>
          <cell r="B154">
            <v>50</v>
          </cell>
          <cell r="G154">
            <v>3625.29</v>
          </cell>
        </row>
        <row r="155">
          <cell r="A155">
            <v>2</v>
          </cell>
          <cell r="B155">
            <v>60</v>
          </cell>
          <cell r="G155">
            <v>2799.73</v>
          </cell>
        </row>
        <row r="156">
          <cell r="A156">
            <v>2</v>
          </cell>
          <cell r="B156">
            <v>70</v>
          </cell>
          <cell r="G156">
            <v>16695.68</v>
          </cell>
        </row>
        <row r="157">
          <cell r="A157">
            <v>1</v>
          </cell>
          <cell r="B157">
            <v>20</v>
          </cell>
          <cell r="G157">
            <v>-8343.3799999999992</v>
          </cell>
        </row>
        <row r="158">
          <cell r="A158">
            <v>1</v>
          </cell>
          <cell r="B158">
            <v>30</v>
          </cell>
          <cell r="G158">
            <v>-1736.68</v>
          </cell>
        </row>
        <row r="159">
          <cell r="A159">
            <v>1</v>
          </cell>
          <cell r="B159">
            <v>40</v>
          </cell>
          <cell r="G159">
            <v>-3483.88</v>
          </cell>
        </row>
        <row r="160">
          <cell r="A160">
            <v>1</v>
          </cell>
          <cell r="B160">
            <v>50</v>
          </cell>
          <cell r="G160">
            <v>-5110.24</v>
          </cell>
        </row>
        <row r="161">
          <cell r="A161">
            <v>1</v>
          </cell>
          <cell r="B161">
            <v>60</v>
          </cell>
          <cell r="G161">
            <v>-2955.12</v>
          </cell>
        </row>
        <row r="162">
          <cell r="A162">
            <v>1</v>
          </cell>
          <cell r="B162">
            <v>70</v>
          </cell>
          <cell r="G162">
            <v>-17527.84</v>
          </cell>
        </row>
        <row r="163">
          <cell r="A163">
            <v>2</v>
          </cell>
          <cell r="B163">
            <v>20</v>
          </cell>
          <cell r="G163">
            <v>-7973</v>
          </cell>
        </row>
        <row r="164">
          <cell r="A164">
            <v>2</v>
          </cell>
          <cell r="B164">
            <v>30</v>
          </cell>
          <cell r="G164">
            <v>-1054.8800000000001</v>
          </cell>
        </row>
        <row r="165">
          <cell r="A165">
            <v>2</v>
          </cell>
          <cell r="B165">
            <v>40</v>
          </cell>
          <cell r="G165">
            <v>-3320.32</v>
          </cell>
        </row>
        <row r="166">
          <cell r="A166">
            <v>2</v>
          </cell>
          <cell r="B166">
            <v>50</v>
          </cell>
          <cell r="G166">
            <v>-3625.29</v>
          </cell>
        </row>
        <row r="167">
          <cell r="A167">
            <v>2</v>
          </cell>
          <cell r="B167">
            <v>60</v>
          </cell>
          <cell r="G167">
            <v>-2706.7</v>
          </cell>
        </row>
        <row r="168">
          <cell r="A168">
            <v>2</v>
          </cell>
          <cell r="B168">
            <v>70</v>
          </cell>
          <cell r="G168">
            <v>-16695.68</v>
          </cell>
        </row>
        <row r="169">
          <cell r="A169">
            <v>1</v>
          </cell>
          <cell r="B169">
            <v>20</v>
          </cell>
          <cell r="G169">
            <v>20297.93</v>
          </cell>
        </row>
        <row r="170">
          <cell r="A170">
            <v>1</v>
          </cell>
          <cell r="B170">
            <v>30</v>
          </cell>
          <cell r="G170">
            <v>4144.99</v>
          </cell>
        </row>
        <row r="171">
          <cell r="A171">
            <v>1</v>
          </cell>
          <cell r="B171">
            <v>40</v>
          </cell>
          <cell r="G171">
            <v>2080.63</v>
          </cell>
        </row>
        <row r="172">
          <cell r="A172">
            <v>1</v>
          </cell>
          <cell r="B172">
            <v>50</v>
          </cell>
          <cell r="G172">
            <v>16579.77</v>
          </cell>
        </row>
        <row r="173">
          <cell r="A173">
            <v>1</v>
          </cell>
          <cell r="B173">
            <v>60</v>
          </cell>
          <cell r="G173">
            <v>7705.52</v>
          </cell>
        </row>
        <row r="174">
          <cell r="A174">
            <v>1</v>
          </cell>
          <cell r="B174">
            <v>70</v>
          </cell>
          <cell r="G174">
            <v>7805.63</v>
          </cell>
        </row>
        <row r="175">
          <cell r="A175">
            <v>2</v>
          </cell>
          <cell r="B175">
            <v>20</v>
          </cell>
          <cell r="G175">
            <v>20518.09</v>
          </cell>
        </row>
        <row r="176">
          <cell r="A176">
            <v>2</v>
          </cell>
          <cell r="B176">
            <v>30</v>
          </cell>
          <cell r="G176">
            <v>4126.1000000000004</v>
          </cell>
        </row>
        <row r="177">
          <cell r="A177">
            <v>2</v>
          </cell>
          <cell r="B177">
            <v>40</v>
          </cell>
          <cell r="G177">
            <v>2075.4</v>
          </cell>
        </row>
        <row r="178">
          <cell r="A178">
            <v>2</v>
          </cell>
          <cell r="B178">
            <v>50</v>
          </cell>
          <cell r="G178">
            <v>16701.580000000002</v>
          </cell>
        </row>
        <row r="179">
          <cell r="A179">
            <v>2</v>
          </cell>
          <cell r="B179">
            <v>60</v>
          </cell>
          <cell r="G179">
            <v>7828.88</v>
          </cell>
        </row>
        <row r="180">
          <cell r="A180">
            <v>2</v>
          </cell>
          <cell r="B180">
            <v>70</v>
          </cell>
          <cell r="G180">
            <v>7512.24</v>
          </cell>
        </row>
        <row r="181">
          <cell r="A181">
            <v>1</v>
          </cell>
          <cell r="B181">
            <v>20</v>
          </cell>
          <cell r="G181">
            <v>-20297.93</v>
          </cell>
        </row>
        <row r="182">
          <cell r="A182">
            <v>1</v>
          </cell>
          <cell r="B182">
            <v>30</v>
          </cell>
          <cell r="G182">
            <v>-4092.86</v>
          </cell>
        </row>
        <row r="183">
          <cell r="A183">
            <v>1</v>
          </cell>
          <cell r="B183">
            <v>40</v>
          </cell>
          <cell r="G183">
            <v>-2080.63</v>
          </cell>
        </row>
        <row r="184">
          <cell r="A184">
            <v>1</v>
          </cell>
          <cell r="B184">
            <v>50</v>
          </cell>
          <cell r="G184">
            <v>-16570.54</v>
          </cell>
        </row>
        <row r="185">
          <cell r="A185">
            <v>1</v>
          </cell>
          <cell r="B185">
            <v>60</v>
          </cell>
          <cell r="G185">
            <v>-7678.26</v>
          </cell>
        </row>
        <row r="186">
          <cell r="A186">
            <v>1</v>
          </cell>
          <cell r="B186">
            <v>70</v>
          </cell>
          <cell r="G186">
            <v>-7799.3</v>
          </cell>
        </row>
        <row r="187">
          <cell r="A187">
            <v>2</v>
          </cell>
          <cell r="B187">
            <v>20</v>
          </cell>
          <cell r="G187">
            <v>-20518.09</v>
          </cell>
        </row>
        <row r="188">
          <cell r="A188">
            <v>2</v>
          </cell>
          <cell r="B188">
            <v>30</v>
          </cell>
          <cell r="G188">
            <v>-4073.97</v>
          </cell>
        </row>
        <row r="189">
          <cell r="A189">
            <v>2</v>
          </cell>
          <cell r="B189">
            <v>40</v>
          </cell>
          <cell r="G189">
            <v>-2075.4</v>
          </cell>
        </row>
        <row r="190">
          <cell r="A190">
            <v>2</v>
          </cell>
          <cell r="B190">
            <v>50</v>
          </cell>
          <cell r="G190">
            <v>-16692.349999999999</v>
          </cell>
        </row>
        <row r="191">
          <cell r="A191">
            <v>2</v>
          </cell>
          <cell r="B191">
            <v>60</v>
          </cell>
          <cell r="G191">
            <v>-7790.71</v>
          </cell>
        </row>
        <row r="192">
          <cell r="A192">
            <v>2</v>
          </cell>
          <cell r="B192">
            <v>70</v>
          </cell>
          <cell r="G192">
            <v>-7505.99</v>
          </cell>
        </row>
        <row r="193">
          <cell r="A193">
            <v>1</v>
          </cell>
          <cell r="B193">
            <v>20</v>
          </cell>
          <cell r="G193">
            <v>325.39999999999998</v>
          </cell>
        </row>
        <row r="194">
          <cell r="A194">
            <v>2</v>
          </cell>
          <cell r="B194">
            <v>20</v>
          </cell>
          <cell r="G194">
            <v>365.38</v>
          </cell>
        </row>
        <row r="195">
          <cell r="A195">
            <v>1</v>
          </cell>
          <cell r="B195">
            <v>20</v>
          </cell>
          <cell r="G195">
            <v>-112.06</v>
          </cell>
        </row>
        <row r="196">
          <cell r="A196">
            <v>2</v>
          </cell>
          <cell r="B196">
            <v>20</v>
          </cell>
          <cell r="G196">
            <v>-122.55</v>
          </cell>
        </row>
        <row r="197">
          <cell r="A197">
            <v>1</v>
          </cell>
          <cell r="B197">
            <v>20</v>
          </cell>
          <cell r="G197">
            <v>29.76</v>
          </cell>
        </row>
        <row r="198">
          <cell r="A198">
            <v>2</v>
          </cell>
          <cell r="B198">
            <v>20</v>
          </cell>
          <cell r="G198">
            <v>29.68</v>
          </cell>
        </row>
        <row r="199">
          <cell r="A199">
            <v>2</v>
          </cell>
          <cell r="B199">
            <v>10</v>
          </cell>
          <cell r="G199">
            <v>-229722.36</v>
          </cell>
        </row>
        <row r="200">
          <cell r="A200">
            <v>2</v>
          </cell>
          <cell r="B200">
            <v>70</v>
          </cell>
          <cell r="G200">
            <v>72635</v>
          </cell>
        </row>
        <row r="201">
          <cell r="A201">
            <v>1</v>
          </cell>
          <cell r="B201">
            <v>80</v>
          </cell>
          <cell r="G201">
            <v>4751759.75</v>
          </cell>
        </row>
        <row r="202">
          <cell r="A202">
            <v>1</v>
          </cell>
          <cell r="B202">
            <v>80</v>
          </cell>
          <cell r="G202">
            <v>62127.74</v>
          </cell>
        </row>
        <row r="203">
          <cell r="A203">
            <v>1</v>
          </cell>
          <cell r="B203">
            <v>80</v>
          </cell>
          <cell r="G203">
            <v>532736.51</v>
          </cell>
        </row>
        <row r="204">
          <cell r="A204">
            <v>1</v>
          </cell>
          <cell r="B204">
            <v>80</v>
          </cell>
          <cell r="G204">
            <v>52991.02</v>
          </cell>
        </row>
        <row r="205">
          <cell r="A205">
            <v>1</v>
          </cell>
          <cell r="B205">
            <v>180</v>
          </cell>
          <cell r="G205">
            <v>1287765.97</v>
          </cell>
        </row>
        <row r="206">
          <cell r="A206">
            <v>1</v>
          </cell>
          <cell r="B206">
            <v>180</v>
          </cell>
          <cell r="G206">
            <v>152768.95000000001</v>
          </cell>
        </row>
        <row r="207">
          <cell r="A207">
            <v>1</v>
          </cell>
          <cell r="B207">
            <v>180</v>
          </cell>
          <cell r="G207">
            <v>-68641.850000000006</v>
          </cell>
        </row>
        <row r="208">
          <cell r="A208">
            <v>1</v>
          </cell>
          <cell r="B208">
            <v>10</v>
          </cell>
          <cell r="G208">
            <v>18514.52</v>
          </cell>
        </row>
        <row r="209">
          <cell r="A209">
            <v>1</v>
          </cell>
          <cell r="B209">
            <v>20</v>
          </cell>
          <cell r="G209">
            <v>752005.98</v>
          </cell>
        </row>
        <row r="210">
          <cell r="A210">
            <v>1</v>
          </cell>
          <cell r="B210">
            <v>30</v>
          </cell>
          <cell r="G210">
            <v>89083.4</v>
          </cell>
        </row>
        <row r="211">
          <cell r="A211">
            <v>1</v>
          </cell>
          <cell r="B211">
            <v>40</v>
          </cell>
          <cell r="G211">
            <v>2078.36</v>
          </cell>
        </row>
        <row r="212">
          <cell r="A212">
            <v>1</v>
          </cell>
          <cell r="B212">
            <v>50</v>
          </cell>
          <cell r="G212">
            <v>1357.44</v>
          </cell>
        </row>
        <row r="213">
          <cell r="A213">
            <v>1</v>
          </cell>
          <cell r="B213">
            <v>60</v>
          </cell>
          <cell r="G213">
            <v>-1054.8800000000001</v>
          </cell>
        </row>
        <row r="214">
          <cell r="A214">
            <v>1</v>
          </cell>
          <cell r="B214">
            <v>70</v>
          </cell>
          <cell r="G214">
            <v>4126.1000000000004</v>
          </cell>
        </row>
        <row r="215">
          <cell r="A215">
            <v>1</v>
          </cell>
          <cell r="B215">
            <v>80</v>
          </cell>
          <cell r="G215">
            <v>-4073.97</v>
          </cell>
        </row>
        <row r="216">
          <cell r="A216">
            <v>1</v>
          </cell>
          <cell r="B216">
            <v>80</v>
          </cell>
          <cell r="G216">
            <v>202110.9</v>
          </cell>
        </row>
        <row r="217">
          <cell r="A217">
            <v>1</v>
          </cell>
          <cell r="B217">
            <v>80</v>
          </cell>
          <cell r="G217">
            <v>-1.7763568394002501E-14</v>
          </cell>
        </row>
        <row r="218">
          <cell r="A218">
            <v>1</v>
          </cell>
          <cell r="B218">
            <v>80</v>
          </cell>
          <cell r="G218">
            <v>9102.4500000000007</v>
          </cell>
        </row>
        <row r="219">
          <cell r="A219">
            <v>1</v>
          </cell>
          <cell r="B219">
            <v>180</v>
          </cell>
          <cell r="G219">
            <v>633.86</v>
          </cell>
        </row>
        <row r="220">
          <cell r="A220">
            <v>1</v>
          </cell>
          <cell r="B220">
            <v>180</v>
          </cell>
          <cell r="G220">
            <v>9094.9500000000007</v>
          </cell>
        </row>
        <row r="221">
          <cell r="A221">
            <v>1</v>
          </cell>
          <cell r="B221">
            <v>180</v>
          </cell>
          <cell r="G221">
            <v>29669.58</v>
          </cell>
        </row>
        <row r="222">
          <cell r="A222">
            <v>1</v>
          </cell>
          <cell r="B222">
            <v>212</v>
          </cell>
          <cell r="G222">
            <v>704344.2</v>
          </cell>
        </row>
        <row r="223">
          <cell r="A223">
            <v>1</v>
          </cell>
          <cell r="B223">
            <v>221</v>
          </cell>
          <cell r="G223">
            <v>72001.64</v>
          </cell>
        </row>
        <row r="224">
          <cell r="A224">
            <v>1</v>
          </cell>
          <cell r="B224">
            <v>232</v>
          </cell>
          <cell r="G224">
            <v>958.32</v>
          </cell>
        </row>
        <row r="225">
          <cell r="A225">
            <v>1</v>
          </cell>
          <cell r="B225">
            <v>233</v>
          </cell>
          <cell r="G225">
            <v>3320.32</v>
          </cell>
        </row>
        <row r="226">
          <cell r="A226">
            <v>1</v>
          </cell>
          <cell r="B226">
            <v>234</v>
          </cell>
          <cell r="G226">
            <v>-3320.32</v>
          </cell>
        </row>
        <row r="227">
          <cell r="A227">
            <v>1</v>
          </cell>
          <cell r="B227">
            <v>303</v>
          </cell>
          <cell r="G227">
            <v>2075.4</v>
          </cell>
        </row>
        <row r="228">
          <cell r="A228">
            <v>2</v>
          </cell>
          <cell r="B228">
            <v>10</v>
          </cell>
          <cell r="G228">
            <v>-2075.4</v>
          </cell>
        </row>
        <row r="229">
          <cell r="A229">
            <v>2</v>
          </cell>
          <cell r="B229">
            <v>20</v>
          </cell>
          <cell r="G229">
            <v>124127.19</v>
          </cell>
        </row>
        <row r="230">
          <cell r="A230">
            <v>2</v>
          </cell>
          <cell r="B230">
            <v>30</v>
          </cell>
          <cell r="G230">
            <v>3.59</v>
          </cell>
        </row>
        <row r="231">
          <cell r="A231">
            <v>2</v>
          </cell>
          <cell r="B231">
            <v>40</v>
          </cell>
          <cell r="G231">
            <v>5679.37</v>
          </cell>
        </row>
        <row r="232">
          <cell r="A232">
            <v>2</v>
          </cell>
          <cell r="B232">
            <v>50</v>
          </cell>
          <cell r="G232">
            <v>3.6379788070917097E-11</v>
          </cell>
        </row>
        <row r="233">
          <cell r="A233">
            <v>2</v>
          </cell>
          <cell r="B233">
            <v>60</v>
          </cell>
          <cell r="G233">
            <v>3651.35</v>
          </cell>
        </row>
        <row r="234">
          <cell r="A234">
            <v>2</v>
          </cell>
          <cell r="B234">
            <v>70</v>
          </cell>
          <cell r="G234">
            <v>11967.42</v>
          </cell>
        </row>
        <row r="235">
          <cell r="A235">
            <v>2</v>
          </cell>
          <cell r="B235">
            <v>80</v>
          </cell>
          <cell r="G235">
            <v>60448.23</v>
          </cell>
        </row>
        <row r="236">
          <cell r="A236">
            <v>2</v>
          </cell>
          <cell r="B236">
            <v>80</v>
          </cell>
          <cell r="G236">
            <v>1464133.81</v>
          </cell>
        </row>
        <row r="237">
          <cell r="A237">
            <v>2</v>
          </cell>
          <cell r="B237">
            <v>80</v>
          </cell>
          <cell r="G237">
            <v>73445.23</v>
          </cell>
        </row>
        <row r="238">
          <cell r="A238">
            <v>2</v>
          </cell>
          <cell r="B238">
            <v>80</v>
          </cell>
          <cell r="G238">
            <v>3625.29</v>
          </cell>
        </row>
        <row r="239">
          <cell r="A239">
            <v>2</v>
          </cell>
          <cell r="B239">
            <v>180</v>
          </cell>
          <cell r="G239">
            <v>-3625.29</v>
          </cell>
        </row>
        <row r="240">
          <cell r="A240">
            <v>2</v>
          </cell>
          <cell r="B240">
            <v>180</v>
          </cell>
          <cell r="G240">
            <v>16701.580000000002</v>
          </cell>
        </row>
        <row r="241">
          <cell r="A241">
            <v>2</v>
          </cell>
          <cell r="B241">
            <v>180</v>
          </cell>
          <cell r="G241">
            <v>-16692.349999999999</v>
          </cell>
        </row>
        <row r="242">
          <cell r="A242">
            <v>2</v>
          </cell>
          <cell r="B242">
            <v>212</v>
          </cell>
          <cell r="G242">
            <v>266164.51</v>
          </cell>
        </row>
        <row r="243">
          <cell r="A243">
            <v>2</v>
          </cell>
          <cell r="B243">
            <v>221</v>
          </cell>
          <cell r="G243">
            <v>0</v>
          </cell>
        </row>
        <row r="244">
          <cell r="A244">
            <v>2</v>
          </cell>
          <cell r="B244">
            <v>232</v>
          </cell>
          <cell r="G244">
            <v>20277.27</v>
          </cell>
        </row>
        <row r="245">
          <cell r="A245">
            <v>2</v>
          </cell>
          <cell r="B245">
            <v>233</v>
          </cell>
          <cell r="G245">
            <v>1.7053025658242399E-13</v>
          </cell>
        </row>
        <row r="246">
          <cell r="A246">
            <v>2</v>
          </cell>
          <cell r="B246">
            <v>234</v>
          </cell>
          <cell r="G246">
            <v>47207.23</v>
          </cell>
        </row>
        <row r="247">
          <cell r="A247">
            <v>2</v>
          </cell>
          <cell r="B247">
            <v>303</v>
          </cell>
          <cell r="G247">
            <v>0</v>
          </cell>
        </row>
        <row r="248">
          <cell r="A248">
            <v>2</v>
          </cell>
          <cell r="B248">
            <v>60</v>
          </cell>
          <cell r="G248">
            <v>7663.37</v>
          </cell>
        </row>
        <row r="249">
          <cell r="A249">
            <v>2</v>
          </cell>
          <cell r="B249">
            <v>60</v>
          </cell>
          <cell r="G249">
            <v>13458.65</v>
          </cell>
        </row>
        <row r="250">
          <cell r="A250">
            <v>2</v>
          </cell>
          <cell r="B250">
            <v>60</v>
          </cell>
          <cell r="G250">
            <v>18114</v>
          </cell>
        </row>
        <row r="251">
          <cell r="A251">
            <v>2</v>
          </cell>
          <cell r="B251">
            <v>60</v>
          </cell>
          <cell r="G251">
            <v>818935.74</v>
          </cell>
        </row>
        <row r="252">
          <cell r="A252">
            <v>2</v>
          </cell>
          <cell r="B252">
            <v>60</v>
          </cell>
          <cell r="G252">
            <v>103090.68</v>
          </cell>
        </row>
        <row r="253">
          <cell r="A253">
            <v>2</v>
          </cell>
          <cell r="B253">
            <v>60</v>
          </cell>
          <cell r="G253">
            <v>22.2</v>
          </cell>
        </row>
        <row r="254">
          <cell r="A254">
            <v>2</v>
          </cell>
          <cell r="B254">
            <v>60</v>
          </cell>
          <cell r="G254">
            <v>2799.73</v>
          </cell>
        </row>
        <row r="255">
          <cell r="A255">
            <v>2</v>
          </cell>
          <cell r="B255">
            <v>60</v>
          </cell>
          <cell r="G255">
            <v>-2706.7</v>
          </cell>
        </row>
        <row r="256">
          <cell r="A256">
            <v>2</v>
          </cell>
          <cell r="B256">
            <v>60</v>
          </cell>
          <cell r="G256">
            <v>7828.88</v>
          </cell>
        </row>
        <row r="257">
          <cell r="A257">
            <v>2</v>
          </cell>
          <cell r="B257">
            <v>60</v>
          </cell>
          <cell r="G257">
            <v>-7790.71</v>
          </cell>
        </row>
        <row r="258">
          <cell r="A258">
            <v>2</v>
          </cell>
          <cell r="B258">
            <v>60</v>
          </cell>
          <cell r="G258">
            <v>170021.91</v>
          </cell>
        </row>
        <row r="259">
          <cell r="A259">
            <v>2</v>
          </cell>
          <cell r="B259">
            <v>60</v>
          </cell>
          <cell r="G259">
            <v>3690.99</v>
          </cell>
        </row>
        <row r="260">
          <cell r="A260">
            <v>2</v>
          </cell>
          <cell r="B260">
            <v>60</v>
          </cell>
          <cell r="G260">
            <v>31438.55</v>
          </cell>
        </row>
        <row r="261">
          <cell r="A261">
            <v>2</v>
          </cell>
          <cell r="B261">
            <v>70</v>
          </cell>
          <cell r="G261">
            <v>17838.400000000001</v>
          </cell>
        </row>
        <row r="262">
          <cell r="A262">
            <v>2</v>
          </cell>
          <cell r="B262">
            <v>70</v>
          </cell>
          <cell r="G262">
            <v>59259.26</v>
          </cell>
        </row>
        <row r="263">
          <cell r="A263">
            <v>2</v>
          </cell>
          <cell r="B263">
            <v>70</v>
          </cell>
          <cell r="G263">
            <v>683633.73</v>
          </cell>
        </row>
        <row r="264">
          <cell r="A264">
            <v>2</v>
          </cell>
          <cell r="B264">
            <v>70</v>
          </cell>
          <cell r="G264">
            <v>44677.72</v>
          </cell>
        </row>
        <row r="265">
          <cell r="A265">
            <v>2</v>
          </cell>
          <cell r="B265">
            <v>70</v>
          </cell>
          <cell r="G265">
            <v>16695.68</v>
          </cell>
        </row>
        <row r="266">
          <cell r="A266">
            <v>2</v>
          </cell>
          <cell r="B266">
            <v>70</v>
          </cell>
          <cell r="G266">
            <v>-16695.68</v>
          </cell>
        </row>
        <row r="267">
          <cell r="A267">
            <v>2</v>
          </cell>
          <cell r="B267">
            <v>70</v>
          </cell>
          <cell r="G267">
            <v>7512.24</v>
          </cell>
        </row>
        <row r="268">
          <cell r="A268">
            <v>2</v>
          </cell>
          <cell r="B268">
            <v>70</v>
          </cell>
          <cell r="G268">
            <v>-7505.99</v>
          </cell>
        </row>
        <row r="269">
          <cell r="A269">
            <v>2</v>
          </cell>
          <cell r="B269">
            <v>70</v>
          </cell>
          <cell r="G269">
            <v>-75855</v>
          </cell>
        </row>
        <row r="270">
          <cell r="A270">
            <v>2</v>
          </cell>
          <cell r="B270">
            <v>70</v>
          </cell>
          <cell r="G270">
            <v>45450.86</v>
          </cell>
        </row>
        <row r="271">
          <cell r="A271">
            <v>2</v>
          </cell>
          <cell r="B271">
            <v>80</v>
          </cell>
          <cell r="G271">
            <v>4755579.7499999898</v>
          </cell>
        </row>
        <row r="272">
          <cell r="A272">
            <v>2</v>
          </cell>
          <cell r="B272">
            <v>80</v>
          </cell>
          <cell r="G272">
            <v>5724.59</v>
          </cell>
        </row>
        <row r="273">
          <cell r="A273">
            <v>2</v>
          </cell>
          <cell r="B273">
            <v>80</v>
          </cell>
          <cell r="G273">
            <v>1300.6500000000001</v>
          </cell>
        </row>
        <row r="274">
          <cell r="A274">
            <v>2</v>
          </cell>
          <cell r="B274">
            <v>80</v>
          </cell>
          <cell r="G274">
            <v>62127.73</v>
          </cell>
        </row>
        <row r="275">
          <cell r="A275">
            <v>2</v>
          </cell>
          <cell r="B275">
            <v>80</v>
          </cell>
          <cell r="G275">
            <v>532900.66</v>
          </cell>
        </row>
        <row r="276">
          <cell r="A276">
            <v>2</v>
          </cell>
          <cell r="B276">
            <v>80</v>
          </cell>
          <cell r="G276">
            <v>322036.27</v>
          </cell>
        </row>
        <row r="277">
          <cell r="A277">
            <v>2</v>
          </cell>
          <cell r="B277">
            <v>180</v>
          </cell>
          <cell r="G277">
            <v>193688.72</v>
          </cell>
        </row>
        <row r="278">
          <cell r="A278">
            <v>2</v>
          </cell>
          <cell r="B278">
            <v>180</v>
          </cell>
          <cell r="G278">
            <v>150105.88</v>
          </cell>
        </row>
        <row r="279">
          <cell r="A279">
            <v>2</v>
          </cell>
          <cell r="B279">
            <v>180</v>
          </cell>
          <cell r="G279">
            <v>902958.07999999996</v>
          </cell>
        </row>
        <row r="280">
          <cell r="A280">
            <v>2</v>
          </cell>
          <cell r="B280">
            <v>180</v>
          </cell>
          <cell r="G280">
            <v>31840.09</v>
          </cell>
        </row>
        <row r="281">
          <cell r="A281">
            <v>2</v>
          </cell>
          <cell r="B281">
            <v>180</v>
          </cell>
          <cell r="G281">
            <v>13755.75</v>
          </cell>
        </row>
        <row r="282">
          <cell r="A282">
            <v>2</v>
          </cell>
          <cell r="B282">
            <v>180</v>
          </cell>
          <cell r="G282">
            <v>1133.5</v>
          </cell>
        </row>
        <row r="283">
          <cell r="A283">
            <v>2</v>
          </cell>
          <cell r="B283">
            <v>180</v>
          </cell>
          <cell r="G283">
            <v>131914.04999999999</v>
          </cell>
        </row>
        <row r="284">
          <cell r="A284">
            <v>2</v>
          </cell>
          <cell r="B284">
            <v>180</v>
          </cell>
          <cell r="G284">
            <v>-68641.850000000006</v>
          </cell>
        </row>
        <row r="285">
          <cell r="A285">
            <v>2</v>
          </cell>
          <cell r="B285">
            <v>212</v>
          </cell>
          <cell r="G285">
            <v>11991.98</v>
          </cell>
        </row>
        <row r="286">
          <cell r="A286">
            <v>2</v>
          </cell>
          <cell r="B286">
            <v>212</v>
          </cell>
          <cell r="G286">
            <v>23.01</v>
          </cell>
        </row>
        <row r="287">
          <cell r="A287">
            <v>2</v>
          </cell>
          <cell r="B287">
            <v>212</v>
          </cell>
          <cell r="G287">
            <v>9199.11</v>
          </cell>
        </row>
        <row r="288">
          <cell r="A288">
            <v>2</v>
          </cell>
          <cell r="B288">
            <v>212</v>
          </cell>
          <cell r="G288">
            <v>8394</v>
          </cell>
        </row>
        <row r="289">
          <cell r="A289">
            <v>2</v>
          </cell>
          <cell r="B289">
            <v>212</v>
          </cell>
          <cell r="G289">
            <v>72969.84</v>
          </cell>
        </row>
        <row r="290">
          <cell r="A290">
            <v>2</v>
          </cell>
          <cell r="B290">
            <v>212</v>
          </cell>
          <cell r="G290">
            <v>16875</v>
          </cell>
        </row>
        <row r="291">
          <cell r="A291">
            <v>2</v>
          </cell>
          <cell r="B291">
            <v>212</v>
          </cell>
          <cell r="G291">
            <v>48711.5</v>
          </cell>
        </row>
        <row r="292">
          <cell r="A292">
            <v>2</v>
          </cell>
          <cell r="B292">
            <v>221</v>
          </cell>
          <cell r="G292">
            <v>66.95</v>
          </cell>
        </row>
        <row r="293">
          <cell r="A293">
            <v>2</v>
          </cell>
          <cell r="B293">
            <v>221</v>
          </cell>
          <cell r="G293">
            <v>7755</v>
          </cell>
        </row>
        <row r="294">
          <cell r="A294">
            <v>2</v>
          </cell>
          <cell r="B294">
            <v>221</v>
          </cell>
          <cell r="G294">
            <v>1578.13</v>
          </cell>
        </row>
        <row r="295">
          <cell r="A295">
            <v>2</v>
          </cell>
          <cell r="B295">
            <v>232</v>
          </cell>
          <cell r="G295">
            <v>12755.89</v>
          </cell>
        </row>
        <row r="296">
          <cell r="A296">
            <v>2</v>
          </cell>
          <cell r="B296">
            <v>233</v>
          </cell>
          <cell r="G296">
            <v>22212.41</v>
          </cell>
        </row>
        <row r="297">
          <cell r="A297">
            <v>2</v>
          </cell>
          <cell r="B297">
            <v>234</v>
          </cell>
          <cell r="G297">
            <v>17248.28</v>
          </cell>
        </row>
        <row r="298">
          <cell r="A298">
            <v>2</v>
          </cell>
          <cell r="B298">
            <v>301</v>
          </cell>
          <cell r="G298">
            <v>81</v>
          </cell>
        </row>
        <row r="299">
          <cell r="A299">
            <v>2</v>
          </cell>
          <cell r="B299">
            <v>301</v>
          </cell>
          <cell r="G299">
            <v>166.68</v>
          </cell>
        </row>
        <row r="300">
          <cell r="A300">
            <v>2</v>
          </cell>
          <cell r="B300">
            <v>303</v>
          </cell>
          <cell r="G300">
            <v>49808.480000000003</v>
          </cell>
        </row>
        <row r="301">
          <cell r="A301">
            <v>2</v>
          </cell>
          <cell r="B301">
            <v>303</v>
          </cell>
          <cell r="G301">
            <v>6462.72</v>
          </cell>
        </row>
        <row r="302">
          <cell r="A302">
            <v>2</v>
          </cell>
          <cell r="B302">
            <v>303</v>
          </cell>
          <cell r="G302">
            <v>23.92</v>
          </cell>
        </row>
        <row r="303">
          <cell r="A303">
            <v>3</v>
          </cell>
          <cell r="B303">
            <v>10</v>
          </cell>
          <cell r="G303">
            <v>1018277.23</v>
          </cell>
        </row>
        <row r="304">
          <cell r="A304">
            <v>3</v>
          </cell>
          <cell r="B304">
            <v>10</v>
          </cell>
          <cell r="G304">
            <v>163477.16</v>
          </cell>
        </row>
        <row r="305">
          <cell r="A305">
            <v>3</v>
          </cell>
          <cell r="B305">
            <v>10</v>
          </cell>
          <cell r="G305">
            <v>-201381.23</v>
          </cell>
        </row>
        <row r="306">
          <cell r="A306">
            <v>3</v>
          </cell>
          <cell r="B306">
            <v>10</v>
          </cell>
          <cell r="G306">
            <v>-169408.08</v>
          </cell>
        </row>
        <row r="307">
          <cell r="A307">
            <v>3</v>
          </cell>
          <cell r="B307">
            <v>10</v>
          </cell>
          <cell r="G307">
            <v>-250704.14</v>
          </cell>
        </row>
        <row r="308">
          <cell r="A308">
            <v>3</v>
          </cell>
          <cell r="B308">
            <v>10</v>
          </cell>
          <cell r="G308">
            <v>-265203.59000000003</v>
          </cell>
        </row>
        <row r="309">
          <cell r="A309">
            <v>3</v>
          </cell>
          <cell r="B309">
            <v>10</v>
          </cell>
          <cell r="G309">
            <v>-123679.06</v>
          </cell>
        </row>
        <row r="310">
          <cell r="A310">
            <v>3</v>
          </cell>
          <cell r="B310">
            <v>10</v>
          </cell>
          <cell r="G310">
            <v>-228893</v>
          </cell>
        </row>
        <row r="311">
          <cell r="A311">
            <v>3</v>
          </cell>
          <cell r="B311">
            <v>10</v>
          </cell>
          <cell r="G311">
            <v>57514.7</v>
          </cell>
        </row>
        <row r="312">
          <cell r="A312">
            <v>3</v>
          </cell>
          <cell r="B312">
            <v>20</v>
          </cell>
          <cell r="G312">
            <v>-7.2759576141834308E-12</v>
          </cell>
        </row>
        <row r="313">
          <cell r="A313">
            <v>3</v>
          </cell>
          <cell r="B313">
            <v>20</v>
          </cell>
          <cell r="G313">
            <v>16662.009999999998</v>
          </cell>
        </row>
        <row r="314">
          <cell r="A314">
            <v>3</v>
          </cell>
          <cell r="B314">
            <v>20</v>
          </cell>
          <cell r="G314">
            <v>1328847.02</v>
          </cell>
        </row>
        <row r="315">
          <cell r="A315">
            <v>3</v>
          </cell>
          <cell r="B315">
            <v>20</v>
          </cell>
          <cell r="G315">
            <v>129040.22</v>
          </cell>
        </row>
        <row r="316">
          <cell r="A316">
            <v>3</v>
          </cell>
          <cell r="B316">
            <v>20</v>
          </cell>
          <cell r="G316">
            <v>191.52</v>
          </cell>
        </row>
        <row r="317">
          <cell r="A317">
            <v>3</v>
          </cell>
          <cell r="B317">
            <v>20</v>
          </cell>
          <cell r="G317">
            <v>14525.78</v>
          </cell>
        </row>
        <row r="318">
          <cell r="A318">
            <v>3</v>
          </cell>
          <cell r="B318">
            <v>20</v>
          </cell>
          <cell r="G318">
            <v>-7997.94</v>
          </cell>
        </row>
        <row r="319">
          <cell r="A319">
            <v>3</v>
          </cell>
          <cell r="B319">
            <v>20</v>
          </cell>
          <cell r="G319">
            <v>20518.09</v>
          </cell>
        </row>
        <row r="320">
          <cell r="A320">
            <v>3</v>
          </cell>
          <cell r="B320">
            <v>20</v>
          </cell>
          <cell r="G320">
            <v>-20518.09</v>
          </cell>
        </row>
        <row r="321">
          <cell r="A321">
            <v>3</v>
          </cell>
          <cell r="B321">
            <v>20</v>
          </cell>
          <cell r="G321">
            <v>364.75</v>
          </cell>
        </row>
        <row r="322">
          <cell r="A322">
            <v>3</v>
          </cell>
          <cell r="B322">
            <v>20</v>
          </cell>
          <cell r="G322">
            <v>-122.49</v>
          </cell>
        </row>
        <row r="323">
          <cell r="A323">
            <v>3</v>
          </cell>
          <cell r="B323">
            <v>20</v>
          </cell>
          <cell r="G323">
            <v>30.31</v>
          </cell>
        </row>
        <row r="324">
          <cell r="A324">
            <v>3</v>
          </cell>
          <cell r="B324">
            <v>20</v>
          </cell>
          <cell r="G324">
            <v>250704.14</v>
          </cell>
        </row>
        <row r="325">
          <cell r="A325">
            <v>3</v>
          </cell>
          <cell r="B325">
            <v>20</v>
          </cell>
          <cell r="G325">
            <v>2.2737367544323201E-13</v>
          </cell>
        </row>
        <row r="326">
          <cell r="A326">
            <v>3</v>
          </cell>
          <cell r="B326">
            <v>20</v>
          </cell>
          <cell r="G326">
            <v>104779.2</v>
          </cell>
        </row>
        <row r="327">
          <cell r="A327">
            <v>3</v>
          </cell>
          <cell r="B327">
            <v>20</v>
          </cell>
          <cell r="G327">
            <v>-4732.8599999999997</v>
          </cell>
        </row>
        <row r="328">
          <cell r="A328">
            <v>3</v>
          </cell>
          <cell r="B328">
            <v>30</v>
          </cell>
          <cell r="G328">
            <v>2.91038304567337E-11</v>
          </cell>
        </row>
        <row r="329">
          <cell r="A329">
            <v>3</v>
          </cell>
          <cell r="B329">
            <v>30</v>
          </cell>
          <cell r="G329">
            <v>18521.5</v>
          </cell>
        </row>
        <row r="330">
          <cell r="A330">
            <v>3</v>
          </cell>
          <cell r="B330">
            <v>30</v>
          </cell>
          <cell r="G330">
            <v>744879.44</v>
          </cell>
        </row>
        <row r="331">
          <cell r="A331">
            <v>3</v>
          </cell>
          <cell r="B331">
            <v>30</v>
          </cell>
          <cell r="G331">
            <v>106351.7</v>
          </cell>
        </row>
        <row r="332">
          <cell r="A332">
            <v>3</v>
          </cell>
          <cell r="B332">
            <v>30</v>
          </cell>
          <cell r="G332">
            <v>2078.36</v>
          </cell>
        </row>
        <row r="333">
          <cell r="A333">
            <v>3</v>
          </cell>
          <cell r="B333">
            <v>30</v>
          </cell>
          <cell r="G333">
            <v>1321.61</v>
          </cell>
        </row>
        <row r="334">
          <cell r="A334">
            <v>3</v>
          </cell>
          <cell r="B334">
            <v>30</v>
          </cell>
          <cell r="G334">
            <v>-984.95</v>
          </cell>
        </row>
        <row r="335">
          <cell r="A335">
            <v>3</v>
          </cell>
          <cell r="B335">
            <v>30</v>
          </cell>
          <cell r="G335">
            <v>4559.26</v>
          </cell>
        </row>
        <row r="336">
          <cell r="A336">
            <v>3</v>
          </cell>
          <cell r="B336">
            <v>30</v>
          </cell>
          <cell r="G336">
            <v>-4073.95</v>
          </cell>
        </row>
        <row r="337">
          <cell r="A337">
            <v>3</v>
          </cell>
          <cell r="B337">
            <v>30</v>
          </cell>
          <cell r="G337">
            <v>201381.23</v>
          </cell>
        </row>
        <row r="338">
          <cell r="A338">
            <v>3</v>
          </cell>
          <cell r="B338">
            <v>30</v>
          </cell>
          <cell r="G338">
            <v>0</v>
          </cell>
        </row>
        <row r="339">
          <cell r="A339">
            <v>3</v>
          </cell>
          <cell r="B339">
            <v>30</v>
          </cell>
          <cell r="G339">
            <v>9102.4500000000007</v>
          </cell>
        </row>
        <row r="340">
          <cell r="A340">
            <v>3</v>
          </cell>
          <cell r="B340">
            <v>40</v>
          </cell>
          <cell r="G340">
            <v>633.86</v>
          </cell>
        </row>
        <row r="341">
          <cell r="A341">
            <v>3</v>
          </cell>
          <cell r="B341">
            <v>40</v>
          </cell>
          <cell r="G341">
            <v>9094.9500000000007</v>
          </cell>
        </row>
        <row r="342">
          <cell r="A342">
            <v>3</v>
          </cell>
          <cell r="B342">
            <v>40</v>
          </cell>
          <cell r="G342">
            <v>29667.1</v>
          </cell>
        </row>
        <row r="343">
          <cell r="A343">
            <v>3</v>
          </cell>
          <cell r="B343">
            <v>40</v>
          </cell>
          <cell r="G343">
            <v>713648.25</v>
          </cell>
        </row>
        <row r="344">
          <cell r="A344">
            <v>3</v>
          </cell>
          <cell r="B344">
            <v>40</v>
          </cell>
          <cell r="G344">
            <v>71510.36</v>
          </cell>
        </row>
        <row r="345">
          <cell r="A345">
            <v>3</v>
          </cell>
          <cell r="B345">
            <v>40</v>
          </cell>
          <cell r="G345">
            <v>958.32</v>
          </cell>
        </row>
        <row r="346">
          <cell r="A346">
            <v>3</v>
          </cell>
          <cell r="B346">
            <v>40</v>
          </cell>
          <cell r="G346">
            <v>6219.84</v>
          </cell>
        </row>
        <row r="347">
          <cell r="A347">
            <v>3</v>
          </cell>
          <cell r="B347">
            <v>40</v>
          </cell>
          <cell r="G347">
            <v>-6219.84</v>
          </cell>
        </row>
        <row r="348">
          <cell r="A348">
            <v>3</v>
          </cell>
          <cell r="B348">
            <v>40</v>
          </cell>
          <cell r="G348">
            <v>2325.15</v>
          </cell>
        </row>
        <row r="349">
          <cell r="A349">
            <v>3</v>
          </cell>
          <cell r="B349">
            <v>40</v>
          </cell>
          <cell r="G349">
            <v>-2325.15</v>
          </cell>
        </row>
        <row r="350">
          <cell r="A350">
            <v>3</v>
          </cell>
          <cell r="B350">
            <v>40</v>
          </cell>
          <cell r="G350">
            <v>123679.06</v>
          </cell>
        </row>
        <row r="351">
          <cell r="A351">
            <v>3</v>
          </cell>
          <cell r="B351">
            <v>40</v>
          </cell>
          <cell r="G351">
            <v>3.59</v>
          </cell>
        </row>
        <row r="352">
          <cell r="A352">
            <v>3</v>
          </cell>
          <cell r="B352">
            <v>40</v>
          </cell>
          <cell r="G352">
            <v>5679.37</v>
          </cell>
        </row>
        <row r="353">
          <cell r="A353">
            <v>3</v>
          </cell>
          <cell r="B353">
            <v>50</v>
          </cell>
          <cell r="G353">
            <v>2.0918378140777301E-11</v>
          </cell>
        </row>
        <row r="354">
          <cell r="A354">
            <v>3</v>
          </cell>
          <cell r="B354">
            <v>50</v>
          </cell>
          <cell r="G354">
            <v>3651.35</v>
          </cell>
        </row>
        <row r="355">
          <cell r="A355">
            <v>3</v>
          </cell>
          <cell r="B355">
            <v>50</v>
          </cell>
          <cell r="G355">
            <v>11967.42</v>
          </cell>
        </row>
        <row r="356">
          <cell r="A356">
            <v>3</v>
          </cell>
          <cell r="B356">
            <v>50</v>
          </cell>
          <cell r="G356">
            <v>60448.23</v>
          </cell>
        </row>
        <row r="357">
          <cell r="A357">
            <v>3</v>
          </cell>
          <cell r="B357">
            <v>50</v>
          </cell>
          <cell r="G357">
            <v>1494106.9</v>
          </cell>
        </row>
        <row r="358">
          <cell r="A358">
            <v>3</v>
          </cell>
          <cell r="B358">
            <v>50</v>
          </cell>
          <cell r="G358">
            <v>73426.52</v>
          </cell>
        </row>
        <row r="359">
          <cell r="A359">
            <v>3</v>
          </cell>
          <cell r="B359">
            <v>50</v>
          </cell>
          <cell r="G359">
            <v>3589.86</v>
          </cell>
        </row>
        <row r="360">
          <cell r="A360">
            <v>3</v>
          </cell>
          <cell r="B360">
            <v>50</v>
          </cell>
          <cell r="G360">
            <v>-3589.86</v>
          </cell>
        </row>
        <row r="361">
          <cell r="A361">
            <v>3</v>
          </cell>
          <cell r="B361">
            <v>50</v>
          </cell>
          <cell r="G361">
            <v>16700.150000000001</v>
          </cell>
        </row>
        <row r="362">
          <cell r="A362">
            <v>3</v>
          </cell>
          <cell r="B362">
            <v>50</v>
          </cell>
          <cell r="G362">
            <v>-16690.919999999998</v>
          </cell>
        </row>
        <row r="363">
          <cell r="A363">
            <v>3</v>
          </cell>
          <cell r="B363">
            <v>50</v>
          </cell>
          <cell r="G363">
            <v>265203.59000000003</v>
          </cell>
        </row>
        <row r="364">
          <cell r="A364">
            <v>3</v>
          </cell>
          <cell r="B364">
            <v>50</v>
          </cell>
          <cell r="G364">
            <v>-5.6843418860808002E-14</v>
          </cell>
        </row>
        <row r="365">
          <cell r="A365">
            <v>3</v>
          </cell>
          <cell r="B365">
            <v>50</v>
          </cell>
          <cell r="G365">
            <v>19805.580000000002</v>
          </cell>
        </row>
        <row r="366">
          <cell r="A366">
            <v>3</v>
          </cell>
          <cell r="B366">
            <v>50</v>
          </cell>
          <cell r="G366">
            <v>1.9895196601282801E-12</v>
          </cell>
        </row>
        <row r="367">
          <cell r="A367">
            <v>3</v>
          </cell>
          <cell r="B367">
            <v>50</v>
          </cell>
          <cell r="G367">
            <v>47207.23</v>
          </cell>
        </row>
        <row r="368">
          <cell r="A368">
            <v>3</v>
          </cell>
          <cell r="B368">
            <v>60</v>
          </cell>
          <cell r="G368">
            <v>1.45519152283669E-11</v>
          </cell>
        </row>
        <row r="369">
          <cell r="A369">
            <v>3</v>
          </cell>
          <cell r="B369">
            <v>60</v>
          </cell>
          <cell r="G369">
            <v>7663.37</v>
          </cell>
        </row>
        <row r="370">
          <cell r="A370">
            <v>3</v>
          </cell>
          <cell r="B370">
            <v>60</v>
          </cell>
          <cell r="G370">
            <v>13458.65</v>
          </cell>
        </row>
        <row r="371">
          <cell r="A371">
            <v>3</v>
          </cell>
          <cell r="B371">
            <v>60</v>
          </cell>
          <cell r="G371">
            <v>18114</v>
          </cell>
        </row>
        <row r="372">
          <cell r="A372">
            <v>3</v>
          </cell>
          <cell r="B372">
            <v>60</v>
          </cell>
          <cell r="G372">
            <v>832571.13</v>
          </cell>
        </row>
        <row r="373">
          <cell r="A373">
            <v>3</v>
          </cell>
          <cell r="B373">
            <v>60</v>
          </cell>
          <cell r="G373">
            <v>107176.62</v>
          </cell>
        </row>
        <row r="374">
          <cell r="A374">
            <v>3</v>
          </cell>
          <cell r="B374">
            <v>60</v>
          </cell>
          <cell r="G374">
            <v>47.18</v>
          </cell>
        </row>
        <row r="375">
          <cell r="A375">
            <v>3</v>
          </cell>
          <cell r="B375">
            <v>60</v>
          </cell>
          <cell r="G375">
            <v>2555.9499999999998</v>
          </cell>
        </row>
        <row r="376">
          <cell r="A376">
            <v>3</v>
          </cell>
          <cell r="B376">
            <v>60</v>
          </cell>
          <cell r="G376">
            <v>-2458.59</v>
          </cell>
        </row>
        <row r="377">
          <cell r="A377">
            <v>3</v>
          </cell>
          <cell r="B377">
            <v>60</v>
          </cell>
          <cell r="G377">
            <v>7828.88</v>
          </cell>
        </row>
        <row r="378">
          <cell r="A378">
            <v>3</v>
          </cell>
          <cell r="B378">
            <v>60</v>
          </cell>
          <cell r="G378">
            <v>-7790.71</v>
          </cell>
        </row>
        <row r="379">
          <cell r="A379">
            <v>3</v>
          </cell>
          <cell r="B379">
            <v>60</v>
          </cell>
          <cell r="G379">
            <v>169408.08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31438.55</v>
          </cell>
        </row>
        <row r="382">
          <cell r="A382">
            <v>3</v>
          </cell>
          <cell r="B382">
            <v>70</v>
          </cell>
          <cell r="G382">
            <v>17838.400000000001</v>
          </cell>
        </row>
        <row r="383">
          <cell r="A383">
            <v>3</v>
          </cell>
          <cell r="B383">
            <v>70</v>
          </cell>
          <cell r="G383">
            <v>59316.56</v>
          </cell>
        </row>
        <row r="384">
          <cell r="A384">
            <v>3</v>
          </cell>
          <cell r="B384">
            <v>70</v>
          </cell>
          <cell r="G384">
            <v>533400.14</v>
          </cell>
        </row>
        <row r="385">
          <cell r="A385">
            <v>3</v>
          </cell>
          <cell r="B385">
            <v>70</v>
          </cell>
          <cell r="G385">
            <v>44671.33</v>
          </cell>
        </row>
        <row r="386">
          <cell r="A386">
            <v>3</v>
          </cell>
          <cell r="B386">
            <v>70</v>
          </cell>
          <cell r="G386">
            <v>14940.81</v>
          </cell>
        </row>
        <row r="387">
          <cell r="A387">
            <v>3</v>
          </cell>
          <cell r="B387">
            <v>70</v>
          </cell>
          <cell r="G387">
            <v>-14940.81</v>
          </cell>
        </row>
        <row r="388">
          <cell r="A388">
            <v>3</v>
          </cell>
          <cell r="B388">
            <v>70</v>
          </cell>
          <cell r="G388">
            <v>7461.7</v>
          </cell>
        </row>
        <row r="389">
          <cell r="A389">
            <v>3</v>
          </cell>
          <cell r="B389">
            <v>70</v>
          </cell>
          <cell r="G389">
            <v>-7455.45</v>
          </cell>
        </row>
        <row r="390">
          <cell r="A390">
            <v>3</v>
          </cell>
          <cell r="B390">
            <v>70</v>
          </cell>
          <cell r="G390">
            <v>72635</v>
          </cell>
        </row>
        <row r="391">
          <cell r="A391">
            <v>3</v>
          </cell>
          <cell r="B391">
            <v>70</v>
          </cell>
          <cell r="G391">
            <v>45450.86</v>
          </cell>
        </row>
        <row r="392">
          <cell r="A392">
            <v>3</v>
          </cell>
          <cell r="B392">
            <v>80</v>
          </cell>
          <cell r="G392">
            <v>4774858.24</v>
          </cell>
        </row>
        <row r="393">
          <cell r="A393">
            <v>3</v>
          </cell>
          <cell r="B393">
            <v>80</v>
          </cell>
          <cell r="G393">
            <v>5724.59</v>
          </cell>
        </row>
        <row r="394">
          <cell r="A394">
            <v>3</v>
          </cell>
          <cell r="B394">
            <v>80</v>
          </cell>
          <cell r="G394">
            <v>1300.6500000000001</v>
          </cell>
        </row>
        <row r="395">
          <cell r="A395">
            <v>3</v>
          </cell>
          <cell r="B395">
            <v>80</v>
          </cell>
          <cell r="G395">
            <v>-124255.47</v>
          </cell>
        </row>
        <row r="396">
          <cell r="A396">
            <v>3</v>
          </cell>
          <cell r="B396">
            <v>80</v>
          </cell>
          <cell r="G396">
            <v>-1065637.17</v>
          </cell>
        </row>
        <row r="397">
          <cell r="A397">
            <v>3</v>
          </cell>
          <cell r="B397">
            <v>80</v>
          </cell>
          <cell r="G397">
            <v>1784921.04</v>
          </cell>
        </row>
        <row r="398">
          <cell r="A398">
            <v>3</v>
          </cell>
          <cell r="B398">
            <v>80</v>
          </cell>
          <cell r="G398">
            <v>-1132812.51</v>
          </cell>
        </row>
        <row r="399">
          <cell r="A399">
            <v>3</v>
          </cell>
          <cell r="B399">
            <v>80</v>
          </cell>
          <cell r="G399">
            <v>409563.2</v>
          </cell>
        </row>
        <row r="400">
          <cell r="A400">
            <v>3</v>
          </cell>
          <cell r="B400">
            <v>180</v>
          </cell>
          <cell r="G400">
            <v>193869.2</v>
          </cell>
        </row>
        <row r="401">
          <cell r="A401">
            <v>3</v>
          </cell>
          <cell r="B401">
            <v>180</v>
          </cell>
          <cell r="G401">
            <v>151210.74</v>
          </cell>
        </row>
        <row r="402">
          <cell r="A402">
            <v>3</v>
          </cell>
          <cell r="B402">
            <v>180</v>
          </cell>
          <cell r="G402">
            <v>904779.28</v>
          </cell>
        </row>
        <row r="403">
          <cell r="A403">
            <v>3</v>
          </cell>
          <cell r="B403">
            <v>180</v>
          </cell>
          <cell r="G403">
            <v>30617.41</v>
          </cell>
        </row>
        <row r="404">
          <cell r="A404">
            <v>3</v>
          </cell>
          <cell r="B404">
            <v>180</v>
          </cell>
          <cell r="G404">
            <v>13755.75</v>
          </cell>
        </row>
        <row r="405">
          <cell r="A405">
            <v>3</v>
          </cell>
          <cell r="B405">
            <v>180</v>
          </cell>
          <cell r="G405">
            <v>1133.9100000000001</v>
          </cell>
        </row>
        <row r="406">
          <cell r="A406">
            <v>3</v>
          </cell>
          <cell r="B406">
            <v>180</v>
          </cell>
          <cell r="G406">
            <v>-284683</v>
          </cell>
        </row>
        <row r="407">
          <cell r="A407">
            <v>3</v>
          </cell>
          <cell r="B407">
            <v>180</v>
          </cell>
          <cell r="G407">
            <v>416597.05</v>
          </cell>
        </row>
        <row r="408">
          <cell r="A408">
            <v>3</v>
          </cell>
          <cell r="B408">
            <v>180</v>
          </cell>
          <cell r="G408">
            <v>-68641.850000000006</v>
          </cell>
        </row>
        <row r="409">
          <cell r="A409">
            <v>3</v>
          </cell>
          <cell r="B409">
            <v>212</v>
          </cell>
          <cell r="G409">
            <v>11961.56</v>
          </cell>
        </row>
        <row r="410">
          <cell r="A410">
            <v>3</v>
          </cell>
          <cell r="B410">
            <v>212</v>
          </cell>
          <cell r="G410">
            <v>23.01</v>
          </cell>
        </row>
        <row r="411">
          <cell r="A411">
            <v>3</v>
          </cell>
          <cell r="B411">
            <v>212</v>
          </cell>
          <cell r="G411">
            <v>10279.450000000001</v>
          </cell>
        </row>
        <row r="412">
          <cell r="A412">
            <v>3</v>
          </cell>
          <cell r="B412">
            <v>212</v>
          </cell>
          <cell r="G412">
            <v>8394</v>
          </cell>
        </row>
        <row r="413">
          <cell r="A413">
            <v>3</v>
          </cell>
          <cell r="B413">
            <v>212</v>
          </cell>
          <cell r="G413">
            <v>73228.5</v>
          </cell>
        </row>
        <row r="414">
          <cell r="A414">
            <v>3</v>
          </cell>
          <cell r="B414">
            <v>212</v>
          </cell>
          <cell r="G414">
            <v>16875</v>
          </cell>
        </row>
        <row r="415">
          <cell r="A415">
            <v>3</v>
          </cell>
          <cell r="B415">
            <v>212</v>
          </cell>
          <cell r="G415">
            <v>48711.5</v>
          </cell>
        </row>
        <row r="416">
          <cell r="A416">
            <v>3</v>
          </cell>
          <cell r="B416">
            <v>221</v>
          </cell>
          <cell r="G416">
            <v>66.95</v>
          </cell>
        </row>
        <row r="417">
          <cell r="A417">
            <v>3</v>
          </cell>
          <cell r="B417">
            <v>221</v>
          </cell>
          <cell r="G417">
            <v>7755</v>
          </cell>
        </row>
        <row r="418">
          <cell r="A418">
            <v>3</v>
          </cell>
          <cell r="B418">
            <v>221</v>
          </cell>
          <cell r="G418">
            <v>1578.13</v>
          </cell>
        </row>
        <row r="419">
          <cell r="A419">
            <v>3</v>
          </cell>
          <cell r="B419">
            <v>232</v>
          </cell>
          <cell r="G419">
            <v>12755.89</v>
          </cell>
        </row>
        <row r="420">
          <cell r="A420">
            <v>3</v>
          </cell>
          <cell r="B420">
            <v>233</v>
          </cell>
          <cell r="G420">
            <v>22212.41</v>
          </cell>
        </row>
        <row r="421">
          <cell r="A421">
            <v>3</v>
          </cell>
          <cell r="B421">
            <v>234</v>
          </cell>
          <cell r="G421">
            <v>17248.28</v>
          </cell>
        </row>
        <row r="422">
          <cell r="A422">
            <v>3</v>
          </cell>
          <cell r="B422">
            <v>301</v>
          </cell>
          <cell r="G422">
            <v>81</v>
          </cell>
        </row>
        <row r="423">
          <cell r="A423">
            <v>3</v>
          </cell>
          <cell r="B423">
            <v>301</v>
          </cell>
          <cell r="G423">
            <v>166.68</v>
          </cell>
        </row>
        <row r="424">
          <cell r="A424">
            <v>3</v>
          </cell>
          <cell r="B424">
            <v>303</v>
          </cell>
          <cell r="G424">
            <v>49808.480000000003</v>
          </cell>
        </row>
        <row r="425">
          <cell r="A425">
            <v>3</v>
          </cell>
          <cell r="B425">
            <v>303</v>
          </cell>
          <cell r="G425">
            <v>6462.72</v>
          </cell>
        </row>
        <row r="426">
          <cell r="A426">
            <v>3</v>
          </cell>
          <cell r="B426">
            <v>303</v>
          </cell>
          <cell r="G426">
            <v>23.92</v>
          </cell>
        </row>
        <row r="427">
          <cell r="A427">
            <v>4</v>
          </cell>
          <cell r="B427">
            <v>20</v>
          </cell>
          <cell r="G427">
            <v>0</v>
          </cell>
        </row>
        <row r="428">
          <cell r="A428">
            <v>4</v>
          </cell>
          <cell r="B428">
            <v>20</v>
          </cell>
          <cell r="G428">
            <v>16681.38</v>
          </cell>
        </row>
        <row r="429">
          <cell r="A429">
            <v>4</v>
          </cell>
          <cell r="B429">
            <v>20</v>
          </cell>
          <cell r="G429">
            <v>1315716.02</v>
          </cell>
        </row>
        <row r="430">
          <cell r="A430">
            <v>4</v>
          </cell>
          <cell r="B430">
            <v>20</v>
          </cell>
          <cell r="G430">
            <v>477987.76</v>
          </cell>
        </row>
        <row r="431">
          <cell r="A431">
            <v>4</v>
          </cell>
          <cell r="B431">
            <v>20</v>
          </cell>
          <cell r="G431">
            <v>25421.86</v>
          </cell>
        </row>
        <row r="432">
          <cell r="A432">
            <v>4</v>
          </cell>
          <cell r="B432">
            <v>20</v>
          </cell>
          <cell r="G432">
            <v>-21614.05</v>
          </cell>
        </row>
        <row r="433">
          <cell r="A433">
            <v>4</v>
          </cell>
          <cell r="B433">
            <v>20</v>
          </cell>
          <cell r="G433">
            <v>2133.13</v>
          </cell>
        </row>
        <row r="434">
          <cell r="A434">
            <v>4</v>
          </cell>
          <cell r="B434">
            <v>20</v>
          </cell>
          <cell r="G434">
            <v>-827.06</v>
          </cell>
        </row>
        <row r="435">
          <cell r="A435">
            <v>4</v>
          </cell>
          <cell r="B435">
            <v>20</v>
          </cell>
          <cell r="G435">
            <v>30675.37</v>
          </cell>
        </row>
        <row r="436">
          <cell r="A436">
            <v>4</v>
          </cell>
          <cell r="B436">
            <v>20</v>
          </cell>
          <cell r="G436">
            <v>-11893.46</v>
          </cell>
        </row>
        <row r="437">
          <cell r="A437">
            <v>4</v>
          </cell>
          <cell r="B437">
            <v>20</v>
          </cell>
          <cell r="G437">
            <v>3020.09</v>
          </cell>
        </row>
        <row r="438">
          <cell r="A438">
            <v>4</v>
          </cell>
          <cell r="B438">
            <v>20</v>
          </cell>
          <cell r="G438">
            <v>-1170.95</v>
          </cell>
        </row>
        <row r="439">
          <cell r="A439">
            <v>4</v>
          </cell>
          <cell r="B439">
            <v>20</v>
          </cell>
          <cell r="G439">
            <v>0</v>
          </cell>
        </row>
        <row r="440">
          <cell r="A440">
            <v>4</v>
          </cell>
          <cell r="B440">
            <v>20</v>
          </cell>
          <cell r="G440">
            <v>-4732.8599999999997</v>
          </cell>
        </row>
        <row r="441">
          <cell r="A441">
            <v>4</v>
          </cell>
          <cell r="B441">
            <v>30</v>
          </cell>
          <cell r="G441">
            <v>-9.0949470177292804E-13</v>
          </cell>
        </row>
        <row r="442">
          <cell r="A442">
            <v>4</v>
          </cell>
          <cell r="B442">
            <v>30</v>
          </cell>
          <cell r="G442">
            <v>18512.18</v>
          </cell>
        </row>
        <row r="443">
          <cell r="A443">
            <v>4</v>
          </cell>
          <cell r="B443">
            <v>30</v>
          </cell>
          <cell r="G443">
            <v>731652.65</v>
          </cell>
        </row>
        <row r="444">
          <cell r="A444">
            <v>4</v>
          </cell>
          <cell r="B444">
            <v>30</v>
          </cell>
          <cell r="G444">
            <v>322740.57</v>
          </cell>
        </row>
        <row r="445">
          <cell r="A445">
            <v>4</v>
          </cell>
          <cell r="B445">
            <v>30</v>
          </cell>
          <cell r="G445">
            <v>5552.59</v>
          </cell>
        </row>
        <row r="446">
          <cell r="A446">
            <v>4</v>
          </cell>
          <cell r="B446">
            <v>30</v>
          </cell>
          <cell r="G446">
            <v>-4719.7</v>
          </cell>
        </row>
        <row r="447">
          <cell r="A447">
            <v>4</v>
          </cell>
          <cell r="B447">
            <v>30</v>
          </cell>
          <cell r="G447">
            <v>370.17</v>
          </cell>
        </row>
        <row r="448">
          <cell r="A448">
            <v>4</v>
          </cell>
          <cell r="B448">
            <v>30</v>
          </cell>
          <cell r="G448">
            <v>-161.91</v>
          </cell>
        </row>
        <row r="449">
          <cell r="A449">
            <v>4</v>
          </cell>
          <cell r="B449">
            <v>30</v>
          </cell>
          <cell r="G449">
            <v>15632.17</v>
          </cell>
        </row>
        <row r="450">
          <cell r="A450">
            <v>4</v>
          </cell>
          <cell r="B450">
            <v>30</v>
          </cell>
          <cell r="G450">
            <v>-6837.55</v>
          </cell>
        </row>
        <row r="451">
          <cell r="A451">
            <v>4</v>
          </cell>
          <cell r="B451">
            <v>30</v>
          </cell>
          <cell r="G451">
            <v>-6742.97</v>
          </cell>
        </row>
        <row r="452">
          <cell r="A452">
            <v>4</v>
          </cell>
          <cell r="B452">
            <v>40</v>
          </cell>
          <cell r="G452">
            <v>28356.34</v>
          </cell>
        </row>
        <row r="453">
          <cell r="A453">
            <v>4</v>
          </cell>
          <cell r="B453">
            <v>40</v>
          </cell>
          <cell r="G453">
            <v>43148.69</v>
          </cell>
        </row>
        <row r="454">
          <cell r="A454">
            <v>4</v>
          </cell>
          <cell r="B454">
            <v>40</v>
          </cell>
          <cell r="G454">
            <v>493044.12</v>
          </cell>
        </row>
        <row r="455">
          <cell r="A455">
            <v>4</v>
          </cell>
          <cell r="B455">
            <v>40</v>
          </cell>
          <cell r="G455">
            <v>366388.22</v>
          </cell>
        </row>
        <row r="456">
          <cell r="A456">
            <v>4</v>
          </cell>
          <cell r="B456">
            <v>40</v>
          </cell>
          <cell r="G456">
            <v>3.59</v>
          </cell>
        </row>
        <row r="457">
          <cell r="A457">
            <v>4</v>
          </cell>
          <cell r="B457">
            <v>40</v>
          </cell>
          <cell r="G457">
            <v>2533.4499999999998</v>
          </cell>
        </row>
        <row r="458">
          <cell r="A458">
            <v>4</v>
          </cell>
          <cell r="B458">
            <v>40</v>
          </cell>
          <cell r="G458">
            <v>-2533.4499999999998</v>
          </cell>
        </row>
        <row r="459">
          <cell r="A459">
            <v>4</v>
          </cell>
          <cell r="B459">
            <v>40</v>
          </cell>
          <cell r="G459">
            <v>1542.93</v>
          </cell>
        </row>
        <row r="460">
          <cell r="A460">
            <v>4</v>
          </cell>
          <cell r="B460">
            <v>40</v>
          </cell>
          <cell r="G460">
            <v>-1311.49</v>
          </cell>
        </row>
        <row r="461">
          <cell r="A461">
            <v>4</v>
          </cell>
          <cell r="B461">
            <v>40</v>
          </cell>
          <cell r="G461">
            <v>5675.66</v>
          </cell>
        </row>
        <row r="462">
          <cell r="A462">
            <v>4</v>
          </cell>
          <cell r="B462">
            <v>40</v>
          </cell>
          <cell r="G462">
            <v>-2647.56</v>
          </cell>
        </row>
        <row r="463">
          <cell r="A463">
            <v>4</v>
          </cell>
          <cell r="B463">
            <v>50</v>
          </cell>
          <cell r="G463">
            <v>1.02318153949454E-12</v>
          </cell>
        </row>
        <row r="464">
          <cell r="A464">
            <v>4</v>
          </cell>
          <cell r="B464">
            <v>50</v>
          </cell>
          <cell r="G464">
            <v>3640.63</v>
          </cell>
        </row>
        <row r="465">
          <cell r="A465">
            <v>4</v>
          </cell>
          <cell r="B465">
            <v>50</v>
          </cell>
          <cell r="G465">
            <v>13728.76</v>
          </cell>
        </row>
        <row r="466">
          <cell r="A466">
            <v>4</v>
          </cell>
          <cell r="B466">
            <v>50</v>
          </cell>
          <cell r="G466">
            <v>61175.79</v>
          </cell>
        </row>
        <row r="467">
          <cell r="A467">
            <v>4</v>
          </cell>
          <cell r="B467">
            <v>50</v>
          </cell>
          <cell r="G467">
            <v>1448741.62</v>
          </cell>
        </row>
        <row r="468">
          <cell r="A468">
            <v>4</v>
          </cell>
          <cell r="B468">
            <v>50</v>
          </cell>
          <cell r="G468">
            <v>383534.95</v>
          </cell>
        </row>
        <row r="469">
          <cell r="A469">
            <v>4</v>
          </cell>
          <cell r="B469">
            <v>50</v>
          </cell>
          <cell r="G469">
            <v>4574.57</v>
          </cell>
        </row>
        <row r="470">
          <cell r="A470">
            <v>4</v>
          </cell>
          <cell r="B470">
            <v>50</v>
          </cell>
          <cell r="G470">
            <v>-4574.57</v>
          </cell>
        </row>
        <row r="471">
          <cell r="A471">
            <v>4</v>
          </cell>
          <cell r="B471">
            <v>50</v>
          </cell>
          <cell r="G471">
            <v>26173.3</v>
          </cell>
        </row>
        <row r="472">
          <cell r="A472">
            <v>4</v>
          </cell>
          <cell r="B472">
            <v>50</v>
          </cell>
          <cell r="G472">
            <v>-22247.31</v>
          </cell>
        </row>
        <row r="473">
          <cell r="A473">
            <v>4</v>
          </cell>
          <cell r="B473">
            <v>50</v>
          </cell>
          <cell r="G473">
            <v>389.9</v>
          </cell>
        </row>
        <row r="474">
          <cell r="A474">
            <v>4</v>
          </cell>
          <cell r="B474">
            <v>50</v>
          </cell>
          <cell r="G474">
            <v>-197.75</v>
          </cell>
        </row>
        <row r="475">
          <cell r="A475">
            <v>4</v>
          </cell>
          <cell r="B475">
            <v>50</v>
          </cell>
          <cell r="G475">
            <v>10840.2</v>
          </cell>
        </row>
        <row r="476">
          <cell r="A476">
            <v>4</v>
          </cell>
          <cell r="B476">
            <v>50</v>
          </cell>
          <cell r="G476">
            <v>-5497.9</v>
          </cell>
        </row>
        <row r="477">
          <cell r="A477">
            <v>4</v>
          </cell>
          <cell r="B477">
            <v>50</v>
          </cell>
          <cell r="G477">
            <v>171.41</v>
          </cell>
        </row>
        <row r="478">
          <cell r="A478">
            <v>4</v>
          </cell>
          <cell r="B478">
            <v>50</v>
          </cell>
          <cell r="G478">
            <v>-86.93</v>
          </cell>
        </row>
        <row r="479">
          <cell r="A479">
            <v>4</v>
          </cell>
          <cell r="B479">
            <v>50</v>
          </cell>
          <cell r="G479">
            <v>1.0800249583553501E-12</v>
          </cell>
        </row>
        <row r="480">
          <cell r="A480">
            <v>4</v>
          </cell>
          <cell r="B480">
            <v>50</v>
          </cell>
          <cell r="G480">
            <v>47207.23</v>
          </cell>
        </row>
        <row r="481">
          <cell r="A481">
            <v>4</v>
          </cell>
          <cell r="B481">
            <v>60</v>
          </cell>
          <cell r="G481">
            <v>2.7569058147491899E-12</v>
          </cell>
        </row>
        <row r="482">
          <cell r="A482">
            <v>4</v>
          </cell>
          <cell r="B482">
            <v>60</v>
          </cell>
          <cell r="G482">
            <v>7712.83</v>
          </cell>
        </row>
        <row r="483">
          <cell r="A483">
            <v>4</v>
          </cell>
          <cell r="B483">
            <v>60</v>
          </cell>
          <cell r="G483">
            <v>13458.65</v>
          </cell>
        </row>
        <row r="484">
          <cell r="A484">
            <v>4</v>
          </cell>
          <cell r="B484">
            <v>60</v>
          </cell>
          <cell r="G484">
            <v>18114.02</v>
          </cell>
        </row>
        <row r="485">
          <cell r="A485">
            <v>4</v>
          </cell>
          <cell r="B485">
            <v>60</v>
          </cell>
          <cell r="G485">
            <v>778700.99</v>
          </cell>
        </row>
        <row r="486">
          <cell r="A486">
            <v>4</v>
          </cell>
          <cell r="B486">
            <v>60</v>
          </cell>
          <cell r="G486">
            <v>280671.84000000003</v>
          </cell>
        </row>
        <row r="487">
          <cell r="A487">
            <v>4</v>
          </cell>
          <cell r="B487">
            <v>60</v>
          </cell>
          <cell r="G487">
            <v>2130.5</v>
          </cell>
        </row>
        <row r="488">
          <cell r="A488">
            <v>4</v>
          </cell>
          <cell r="B488">
            <v>60</v>
          </cell>
          <cell r="G488">
            <v>-1858.79</v>
          </cell>
        </row>
        <row r="489">
          <cell r="A489">
            <v>4</v>
          </cell>
          <cell r="B489">
            <v>60</v>
          </cell>
          <cell r="G489">
            <v>12142</v>
          </cell>
        </row>
        <row r="490">
          <cell r="A490">
            <v>4</v>
          </cell>
          <cell r="B490">
            <v>60</v>
          </cell>
          <cell r="G490">
            <v>-10320.709999999999</v>
          </cell>
        </row>
        <row r="491">
          <cell r="A491">
            <v>4</v>
          </cell>
          <cell r="B491">
            <v>60</v>
          </cell>
          <cell r="G491">
            <v>80.8</v>
          </cell>
        </row>
        <row r="492">
          <cell r="A492">
            <v>4</v>
          </cell>
          <cell r="B492">
            <v>60</v>
          </cell>
          <cell r="G492">
            <v>-40.07</v>
          </cell>
        </row>
        <row r="493">
          <cell r="A493">
            <v>4</v>
          </cell>
          <cell r="B493">
            <v>60</v>
          </cell>
          <cell r="G493">
            <v>16274.71</v>
          </cell>
        </row>
        <row r="494">
          <cell r="A494">
            <v>4</v>
          </cell>
          <cell r="B494">
            <v>60</v>
          </cell>
          <cell r="G494">
            <v>-8071.2</v>
          </cell>
        </row>
        <row r="495">
          <cell r="A495">
            <v>4</v>
          </cell>
          <cell r="B495">
            <v>60</v>
          </cell>
          <cell r="G495">
            <v>649.51</v>
          </cell>
        </row>
        <row r="496">
          <cell r="A496">
            <v>4</v>
          </cell>
          <cell r="B496">
            <v>60</v>
          </cell>
          <cell r="G496">
            <v>-322.12</v>
          </cell>
        </row>
        <row r="497">
          <cell r="A497">
            <v>4</v>
          </cell>
          <cell r="B497">
            <v>60</v>
          </cell>
          <cell r="G497">
            <v>31438.55</v>
          </cell>
        </row>
        <row r="498">
          <cell r="A498">
            <v>4</v>
          </cell>
          <cell r="B498">
            <v>70</v>
          </cell>
          <cell r="G498">
            <v>17818.14</v>
          </cell>
        </row>
        <row r="499">
          <cell r="A499">
            <v>4</v>
          </cell>
          <cell r="B499">
            <v>70</v>
          </cell>
          <cell r="G499">
            <v>59209.42</v>
          </cell>
        </row>
        <row r="500">
          <cell r="A500">
            <v>4</v>
          </cell>
          <cell r="B500">
            <v>70</v>
          </cell>
          <cell r="G500">
            <v>535386.69999999995</v>
          </cell>
        </row>
        <row r="501">
          <cell r="A501">
            <v>4</v>
          </cell>
          <cell r="B501">
            <v>70</v>
          </cell>
          <cell r="G501">
            <v>322725.84999999998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4</v>
          </cell>
          <cell r="B503">
            <v>70</v>
          </cell>
          <cell r="G503">
            <v>-16335.72</v>
          </cell>
        </row>
        <row r="504">
          <cell r="A504">
            <v>4</v>
          </cell>
          <cell r="B504">
            <v>70</v>
          </cell>
          <cell r="G504">
            <v>8779.93</v>
          </cell>
        </row>
        <row r="505">
          <cell r="A505">
            <v>4</v>
          </cell>
          <cell r="B505">
            <v>70</v>
          </cell>
          <cell r="G505">
            <v>-7462.94</v>
          </cell>
        </row>
        <row r="506">
          <cell r="A506">
            <v>4</v>
          </cell>
          <cell r="B506">
            <v>70</v>
          </cell>
          <cell r="G506">
            <v>1411.08</v>
          </cell>
        </row>
        <row r="507">
          <cell r="A507">
            <v>4</v>
          </cell>
          <cell r="B507">
            <v>70</v>
          </cell>
          <cell r="G507">
            <v>-261.47000000000003</v>
          </cell>
        </row>
        <row r="508">
          <cell r="A508">
            <v>4</v>
          </cell>
          <cell r="B508">
            <v>70</v>
          </cell>
          <cell r="G508">
            <v>14668.68</v>
          </cell>
        </row>
        <row r="509">
          <cell r="A509">
            <v>4</v>
          </cell>
          <cell r="B509">
            <v>70</v>
          </cell>
          <cell r="G509">
            <v>-2718.07</v>
          </cell>
        </row>
        <row r="510">
          <cell r="A510">
            <v>4</v>
          </cell>
          <cell r="B510">
            <v>70</v>
          </cell>
          <cell r="G510">
            <v>93.99</v>
          </cell>
        </row>
        <row r="511">
          <cell r="A511">
            <v>4</v>
          </cell>
          <cell r="B511">
            <v>70</v>
          </cell>
          <cell r="G511">
            <v>-17.420000000000002</v>
          </cell>
        </row>
        <row r="512">
          <cell r="A512">
            <v>4</v>
          </cell>
          <cell r="B512">
            <v>80</v>
          </cell>
          <cell r="G512">
            <v>4820538.5</v>
          </cell>
        </row>
        <row r="513">
          <cell r="A513">
            <v>4</v>
          </cell>
          <cell r="B513">
            <v>80</v>
          </cell>
          <cell r="G513">
            <v>5724.59</v>
          </cell>
        </row>
        <row r="514">
          <cell r="A514">
            <v>4</v>
          </cell>
          <cell r="B514">
            <v>80</v>
          </cell>
          <cell r="G514">
            <v>1324.15</v>
          </cell>
        </row>
        <row r="515">
          <cell r="A515">
            <v>4</v>
          </cell>
          <cell r="B515">
            <v>80</v>
          </cell>
          <cell r="G515">
            <v>244284.62</v>
          </cell>
        </row>
        <row r="516">
          <cell r="A516">
            <v>4</v>
          </cell>
          <cell r="B516">
            <v>80</v>
          </cell>
          <cell r="G516">
            <v>75520.83</v>
          </cell>
        </row>
        <row r="517">
          <cell r="A517">
            <v>4</v>
          </cell>
          <cell r="B517">
            <v>80</v>
          </cell>
          <cell r="G517">
            <v>515611.14</v>
          </cell>
        </row>
        <row r="518">
          <cell r="A518">
            <v>4</v>
          </cell>
          <cell r="B518">
            <v>180</v>
          </cell>
          <cell r="G518">
            <v>193997.82</v>
          </cell>
        </row>
        <row r="519">
          <cell r="A519">
            <v>4</v>
          </cell>
          <cell r="B519">
            <v>180</v>
          </cell>
          <cell r="G519">
            <v>151324.56</v>
          </cell>
        </row>
        <row r="520">
          <cell r="A520">
            <v>4</v>
          </cell>
          <cell r="B520">
            <v>180</v>
          </cell>
          <cell r="G520">
            <v>923579.84</v>
          </cell>
        </row>
        <row r="521">
          <cell r="A521">
            <v>4</v>
          </cell>
          <cell r="B521">
            <v>180</v>
          </cell>
          <cell r="G521">
            <v>30917.33</v>
          </cell>
        </row>
        <row r="522">
          <cell r="A522">
            <v>4</v>
          </cell>
          <cell r="B522">
            <v>180</v>
          </cell>
          <cell r="G522">
            <v>13755.75</v>
          </cell>
        </row>
        <row r="523">
          <cell r="A523">
            <v>4</v>
          </cell>
          <cell r="B523">
            <v>180</v>
          </cell>
          <cell r="G523">
            <v>1133.9100000000001</v>
          </cell>
        </row>
        <row r="524">
          <cell r="A524">
            <v>4</v>
          </cell>
          <cell r="B524">
            <v>180</v>
          </cell>
          <cell r="G524">
            <v>110148.99</v>
          </cell>
        </row>
        <row r="525">
          <cell r="A525">
            <v>4</v>
          </cell>
          <cell r="B525">
            <v>180</v>
          </cell>
          <cell r="G525">
            <v>-453125</v>
          </cell>
        </row>
        <row r="526">
          <cell r="A526">
            <v>4</v>
          </cell>
          <cell r="B526">
            <v>180</v>
          </cell>
          <cell r="G526">
            <v>-68641.850000000006</v>
          </cell>
        </row>
        <row r="527">
          <cell r="A527">
            <v>4</v>
          </cell>
          <cell r="B527">
            <v>212</v>
          </cell>
          <cell r="G527">
            <v>11945.16</v>
          </cell>
        </row>
        <row r="528">
          <cell r="A528">
            <v>4</v>
          </cell>
          <cell r="B528">
            <v>212</v>
          </cell>
          <cell r="G528">
            <v>23.01</v>
          </cell>
        </row>
        <row r="529">
          <cell r="A529">
            <v>4</v>
          </cell>
          <cell r="B529">
            <v>212</v>
          </cell>
          <cell r="G529">
            <v>9559.2199999999993</v>
          </cell>
        </row>
        <row r="530">
          <cell r="A530">
            <v>4</v>
          </cell>
          <cell r="B530">
            <v>212</v>
          </cell>
          <cell r="G530">
            <v>8394</v>
          </cell>
        </row>
        <row r="531">
          <cell r="A531">
            <v>4</v>
          </cell>
          <cell r="B531">
            <v>212</v>
          </cell>
          <cell r="G531">
            <v>73246.240000000005</v>
          </cell>
        </row>
        <row r="532">
          <cell r="A532">
            <v>4</v>
          </cell>
          <cell r="B532">
            <v>212</v>
          </cell>
          <cell r="G532">
            <v>16875</v>
          </cell>
        </row>
        <row r="533">
          <cell r="A533">
            <v>4</v>
          </cell>
          <cell r="B533">
            <v>212</v>
          </cell>
          <cell r="G533">
            <v>48711.5</v>
          </cell>
        </row>
        <row r="534">
          <cell r="A534">
            <v>4</v>
          </cell>
          <cell r="B534">
            <v>221</v>
          </cell>
          <cell r="G534">
            <v>66.95</v>
          </cell>
        </row>
        <row r="535">
          <cell r="A535">
            <v>4</v>
          </cell>
          <cell r="B535">
            <v>221</v>
          </cell>
          <cell r="G535">
            <v>7755</v>
          </cell>
        </row>
        <row r="536">
          <cell r="A536">
            <v>4</v>
          </cell>
          <cell r="B536">
            <v>221</v>
          </cell>
          <cell r="G536">
            <v>1578.13</v>
          </cell>
        </row>
        <row r="537">
          <cell r="A537">
            <v>4</v>
          </cell>
          <cell r="B537">
            <v>232</v>
          </cell>
          <cell r="G537">
            <v>12755.89</v>
          </cell>
        </row>
        <row r="538">
          <cell r="A538">
            <v>4</v>
          </cell>
          <cell r="B538">
            <v>233</v>
          </cell>
          <cell r="G538">
            <v>22212.41</v>
          </cell>
        </row>
        <row r="539">
          <cell r="A539">
            <v>4</v>
          </cell>
          <cell r="B539">
            <v>234</v>
          </cell>
          <cell r="G539">
            <v>17248.28</v>
          </cell>
        </row>
        <row r="540">
          <cell r="A540">
            <v>4</v>
          </cell>
          <cell r="B540">
            <v>301</v>
          </cell>
          <cell r="G540">
            <v>81</v>
          </cell>
        </row>
        <row r="541">
          <cell r="A541">
            <v>4</v>
          </cell>
          <cell r="B541">
            <v>301</v>
          </cell>
          <cell r="G541">
            <v>166.68</v>
          </cell>
        </row>
        <row r="542">
          <cell r="A542">
            <v>4</v>
          </cell>
          <cell r="B542">
            <v>303</v>
          </cell>
          <cell r="G542">
            <v>49808.480000000003</v>
          </cell>
        </row>
        <row r="543">
          <cell r="A543">
            <v>4</v>
          </cell>
          <cell r="B543">
            <v>303</v>
          </cell>
          <cell r="G543">
            <v>6462.72</v>
          </cell>
        </row>
        <row r="544">
          <cell r="A544">
            <v>4</v>
          </cell>
          <cell r="B544">
            <v>303</v>
          </cell>
          <cell r="G544">
            <v>23.92</v>
          </cell>
        </row>
        <row r="545">
          <cell r="A545">
            <v>4</v>
          </cell>
          <cell r="B545">
            <v>10</v>
          </cell>
          <cell r="G545">
            <v>-453125</v>
          </cell>
        </row>
        <row r="546">
          <cell r="A546">
            <v>4</v>
          </cell>
          <cell r="B546">
            <v>10</v>
          </cell>
          <cell r="G546">
            <v>-68641.850000000006</v>
          </cell>
        </row>
        <row r="547">
          <cell r="A547">
            <v>4</v>
          </cell>
          <cell r="B547">
            <v>20</v>
          </cell>
          <cell r="G547">
            <v>11945.16</v>
          </cell>
        </row>
        <row r="548">
          <cell r="A548">
            <v>4</v>
          </cell>
          <cell r="B548">
            <v>30</v>
          </cell>
          <cell r="G548">
            <v>23.01</v>
          </cell>
        </row>
        <row r="549">
          <cell r="A549">
            <v>4</v>
          </cell>
          <cell r="B549">
            <v>40</v>
          </cell>
          <cell r="G549">
            <v>9559.2199999999993</v>
          </cell>
        </row>
        <row r="550">
          <cell r="A550">
            <v>4</v>
          </cell>
          <cell r="B550">
            <v>50</v>
          </cell>
          <cell r="G550">
            <v>8394</v>
          </cell>
        </row>
        <row r="551">
          <cell r="A551">
            <v>4</v>
          </cell>
          <cell r="B551">
            <v>60</v>
          </cell>
          <cell r="G551">
            <v>73246.240000000005</v>
          </cell>
        </row>
        <row r="552">
          <cell r="A552">
            <v>4</v>
          </cell>
          <cell r="B552">
            <v>70</v>
          </cell>
          <cell r="G552">
            <v>16875</v>
          </cell>
        </row>
        <row r="553">
          <cell r="A553">
            <v>4</v>
          </cell>
          <cell r="B553">
            <v>20</v>
          </cell>
          <cell r="G553">
            <v>48711.5</v>
          </cell>
        </row>
        <row r="554">
          <cell r="A554">
            <v>4</v>
          </cell>
          <cell r="B554">
            <v>30</v>
          </cell>
          <cell r="G554">
            <v>66.95</v>
          </cell>
        </row>
        <row r="555">
          <cell r="A555">
            <v>4</v>
          </cell>
          <cell r="B555">
            <v>40</v>
          </cell>
          <cell r="G555">
            <v>7755</v>
          </cell>
        </row>
        <row r="556">
          <cell r="A556">
            <v>4</v>
          </cell>
          <cell r="B556">
            <v>50</v>
          </cell>
          <cell r="G556">
            <v>1578.13</v>
          </cell>
        </row>
        <row r="557">
          <cell r="A557">
            <v>4</v>
          </cell>
          <cell r="B557">
            <v>60</v>
          </cell>
          <cell r="G557">
            <v>12755.89</v>
          </cell>
        </row>
        <row r="558">
          <cell r="A558">
            <v>4</v>
          </cell>
          <cell r="B558">
            <v>70</v>
          </cell>
          <cell r="G558">
            <v>22212.41</v>
          </cell>
        </row>
        <row r="559">
          <cell r="A559">
            <v>4</v>
          </cell>
          <cell r="B559">
            <v>20</v>
          </cell>
          <cell r="G559">
            <v>17248.28</v>
          </cell>
        </row>
        <row r="560">
          <cell r="A560">
            <v>4</v>
          </cell>
          <cell r="B560">
            <v>30</v>
          </cell>
          <cell r="G560">
            <v>81</v>
          </cell>
        </row>
        <row r="561">
          <cell r="A561">
            <v>4</v>
          </cell>
          <cell r="B561">
            <v>40</v>
          </cell>
          <cell r="G561">
            <v>166.68</v>
          </cell>
        </row>
        <row r="562">
          <cell r="A562">
            <v>4</v>
          </cell>
          <cell r="B562">
            <v>50</v>
          </cell>
          <cell r="G562">
            <v>49808.480000000003</v>
          </cell>
        </row>
        <row r="563">
          <cell r="A563">
            <v>4</v>
          </cell>
          <cell r="B563">
            <v>60</v>
          </cell>
          <cell r="G563">
            <v>6462.72</v>
          </cell>
        </row>
        <row r="564">
          <cell r="A564">
            <v>4</v>
          </cell>
          <cell r="B564">
            <v>70</v>
          </cell>
          <cell r="G564">
            <v>23.92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1-1-2007 trust info"/>
      <sheetName val="Salary-Bonus Info"/>
      <sheetName val="New Officers Info"/>
      <sheetName val="Lookup"/>
      <sheetName val="Raw Data"/>
      <sheetName val="TPACT"/>
      <sheetName val="TPActV3"/>
      <sheetName val="Calculations"/>
      <sheetName val="Valuation"/>
      <sheetName val="CIC"/>
      <sheetName val="Cov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51">
          <cell r="B851" t="str">
            <v>S&amp;U-Q</v>
          </cell>
        </row>
        <row r="852">
          <cell r="B852">
            <v>1</v>
          </cell>
        </row>
        <row r="853">
          <cell r="B853">
            <v>125</v>
          </cell>
        </row>
        <row r="854">
          <cell r="B854">
            <v>1</v>
          </cell>
        </row>
        <row r="855">
          <cell r="B855">
            <v>126</v>
          </cell>
        </row>
        <row r="856">
          <cell r="B856">
            <v>-1</v>
          </cell>
        </row>
        <row r="857">
          <cell r="B857">
            <v>1</v>
          </cell>
        </row>
        <row r="858">
          <cell r="B858">
            <v>0</v>
          </cell>
        </row>
        <row r="859">
          <cell r="B859">
            <v>1</v>
          </cell>
        </row>
        <row r="860">
          <cell r="B860">
            <v>1</v>
          </cell>
        </row>
        <row r="861">
          <cell r="B861">
            <v>120</v>
          </cell>
        </row>
        <row r="862">
          <cell r="B862">
            <v>2</v>
          </cell>
        </row>
        <row r="863">
          <cell r="B863">
            <v>10000000</v>
          </cell>
        </row>
        <row r="864">
          <cell r="B864">
            <v>9994800</v>
          </cell>
        </row>
        <row r="865">
          <cell r="B865">
            <v>9991291.8252000008</v>
          </cell>
        </row>
        <row r="866">
          <cell r="B866">
            <v>9988374.3679870423</v>
          </cell>
        </row>
        <row r="867">
          <cell r="B867">
            <v>9986107.007005509</v>
          </cell>
        </row>
        <row r="868">
          <cell r="B868">
            <v>9984029.8967480529</v>
          </cell>
        </row>
        <row r="869">
          <cell r="B869">
            <v>9982043.0747986007</v>
          </cell>
        </row>
        <row r="870">
          <cell r="B870">
            <v>9980136.504571313</v>
          </cell>
        </row>
        <row r="871">
          <cell r="B871">
            <v>9978380.0005465094</v>
          </cell>
        </row>
        <row r="872">
          <cell r="B872">
            <v>9976673.6975664161</v>
          </cell>
        </row>
        <row r="873">
          <cell r="B873">
            <v>9974947.7330167368</v>
          </cell>
        </row>
        <row r="874">
          <cell r="B874">
            <v>9973162.2173725255</v>
          </cell>
        </row>
        <row r="875">
          <cell r="B875">
            <v>9971307.2092000935</v>
          </cell>
        </row>
        <row r="876">
          <cell r="B876">
            <v>9969352.8329870906</v>
          </cell>
        </row>
        <row r="877">
          <cell r="B877">
            <v>9967259.2688921634</v>
          </cell>
        </row>
        <row r="878">
          <cell r="B878">
            <v>9965046.5373344701</v>
          </cell>
        </row>
        <row r="879">
          <cell r="B879">
            <v>9962714.7164447345</v>
          </cell>
        </row>
        <row r="880">
          <cell r="B880">
            <v>9960243.9631950557</v>
          </cell>
        </row>
        <row r="881">
          <cell r="B881">
            <v>9957644.339520663</v>
          </cell>
        </row>
        <row r="882">
          <cell r="B882">
            <v>9954925.9026159737</v>
          </cell>
        </row>
        <row r="883">
          <cell r="B883">
            <v>9952088.7487337291</v>
          </cell>
        </row>
        <row r="884">
          <cell r="B884">
            <v>9949123.0262866057</v>
          </cell>
        </row>
        <row r="885">
          <cell r="B885">
            <v>9946058.6963945106</v>
          </cell>
        </row>
        <row r="886">
          <cell r="B886">
            <v>9942866.0115529671</v>
          </cell>
        </row>
        <row r="887">
          <cell r="B887">
            <v>9939584.8657691535</v>
          </cell>
        </row>
        <row r="888">
          <cell r="B888">
            <v>9936205.4069147911</v>
          </cell>
        </row>
        <row r="889">
          <cell r="B889">
            <v>9932668.1177899297</v>
          </cell>
        </row>
        <row r="890">
          <cell r="B890">
            <v>9929062.5592631716</v>
          </cell>
        </row>
        <row r="891">
          <cell r="B891">
            <v>9925349.0898660067</v>
          </cell>
        </row>
        <row r="892">
          <cell r="B892">
            <v>9921458.3530227803</v>
          </cell>
        </row>
        <row r="893">
          <cell r="B893">
            <v>9918124.7430161647</v>
          </cell>
        </row>
        <row r="894">
          <cell r="B894">
            <v>9914464.954985993</v>
          </cell>
        </row>
        <row r="895">
          <cell r="B895">
            <v>9910400.0243544485</v>
          </cell>
        </row>
        <row r="896">
          <cell r="B896">
            <v>9905870.9715433177</v>
          </cell>
        </row>
        <row r="897">
          <cell r="B897">
            <v>9900838.7890897747</v>
          </cell>
        </row>
        <row r="898">
          <cell r="B898">
            <v>9895274.5176903065</v>
          </cell>
        </row>
        <row r="899">
          <cell r="B899">
            <v>9889169.1333128922</v>
          </cell>
        </row>
        <row r="900">
          <cell r="B900">
            <v>9882523.6116553061</v>
          </cell>
        </row>
        <row r="901">
          <cell r="B901">
            <v>9875398.3121313024</v>
          </cell>
        </row>
        <row r="902">
          <cell r="B902">
            <v>9867784.3800326493</v>
          </cell>
        </row>
        <row r="903">
          <cell r="B903">
            <v>9859682.9290566426</v>
          </cell>
        </row>
        <row r="904">
          <cell r="B904">
            <v>9851055.7064937185</v>
          </cell>
        </row>
        <row r="905">
          <cell r="B905">
            <v>9841835.1183524393</v>
          </cell>
        </row>
        <row r="906">
          <cell r="B906">
            <v>9831934.2322233766</v>
          </cell>
        </row>
        <row r="907">
          <cell r="B907">
            <v>9821256.7516471818</v>
          </cell>
        </row>
        <row r="908">
          <cell r="B908">
            <v>9809697.1324504931</v>
          </cell>
        </row>
        <row r="909">
          <cell r="B909">
            <v>9797278.0558808111</v>
          </cell>
        </row>
        <row r="910">
          <cell r="B910">
            <v>9783943.9604467582</v>
          </cell>
        </row>
        <row r="911">
          <cell r="B911">
            <v>9769698.5380403474</v>
          </cell>
        </row>
        <row r="912">
          <cell r="B912">
            <v>9754526.1962107699</v>
          </cell>
        </row>
        <row r="913">
          <cell r="B913">
            <v>9738440.9825132191</v>
          </cell>
        </row>
        <row r="914">
          <cell r="B914">
            <v>9719928.2062054612</v>
          </cell>
        </row>
        <row r="915">
          <cell r="B915">
            <v>9700089.8327365965</v>
          </cell>
        </row>
        <row r="916">
          <cell r="B916">
            <v>9678575.0334875863</v>
          </cell>
        </row>
        <row r="917">
          <cell r="B917">
            <v>9655259.3462319151</v>
          </cell>
        </row>
        <row r="918">
          <cell r="B918">
            <v>9628939.1092540864</v>
          </cell>
        </row>
        <row r="919">
          <cell r="B919">
            <v>9598839.0455985591</v>
          </cell>
        </row>
        <row r="920">
          <cell r="B920">
            <v>9565761.4462474268</v>
          </cell>
        </row>
        <row r="921">
          <cell r="B921">
            <v>9529229.8032842074</v>
          </cell>
        </row>
        <row r="922">
          <cell r="B922">
            <v>9488949.7489057258</v>
          </cell>
        </row>
        <row r="923">
          <cell r="B923">
            <v>9443867.7486486752</v>
          </cell>
        </row>
        <row r="924">
          <cell r="B924">
            <v>9392285.3430055566</v>
          </cell>
        </row>
        <row r="925">
          <cell r="B925">
            <v>9333226.6527687386</v>
          </cell>
        </row>
        <row r="926">
          <cell r="B926">
            <v>9264515.4381510559</v>
          </cell>
        </row>
        <row r="927">
          <cell r="B927">
            <v>9186545.2762235776</v>
          </cell>
        </row>
        <row r="928">
          <cell r="B928">
            <v>9098299.3223001733</v>
          </cell>
        </row>
        <row r="929">
          <cell r="B929">
            <v>8997872.2943806238</v>
          </cell>
        </row>
        <row r="930">
          <cell r="B930">
            <v>8887063.4970753267</v>
          </cell>
        </row>
        <row r="931">
          <cell r="B931">
            <v>8766883.7374043781</v>
          </cell>
        </row>
        <row r="932">
          <cell r="B932">
            <v>8635959.0956699811</v>
          </cell>
        </row>
        <row r="933">
          <cell r="B933">
            <v>8492852.6174956337</v>
          </cell>
        </row>
        <row r="934">
          <cell r="B934">
            <v>8336601.1150389491</v>
          </cell>
        </row>
        <row r="935">
          <cell r="B935">
            <v>8165509.0503550051</v>
          </cell>
        </row>
        <row r="936">
          <cell r="B936">
            <v>7978004.4660317032</v>
          </cell>
        </row>
        <row r="937">
          <cell r="B937">
            <v>7772459.1589688621</v>
          </cell>
        </row>
        <row r="938">
          <cell r="B938">
            <v>7545417.8544762228</v>
          </cell>
        </row>
        <row r="939">
          <cell r="B939">
            <v>7297822.5129994396</v>
          </cell>
        </row>
        <row r="940">
          <cell r="B940">
            <v>7026628.130593867</v>
          </cell>
        </row>
        <row r="941">
          <cell r="B941">
            <v>6730919.5123459548</v>
          </cell>
        </row>
        <row r="942">
          <cell r="B942">
            <v>6410467.165282676</v>
          </cell>
        </row>
        <row r="943">
          <cell r="B943">
            <v>6066026.3540248731</v>
          </cell>
        </row>
        <row r="944">
          <cell r="B944">
            <v>5695944.1521921698</v>
          </cell>
        </row>
        <row r="945">
          <cell r="B945">
            <v>5302075.3100122334</v>
          </cell>
        </row>
        <row r="946">
          <cell r="B946">
            <v>4891190.9838628359</v>
          </cell>
        </row>
        <row r="947">
          <cell r="B947">
            <v>4463554.1561437082</v>
          </cell>
        </row>
        <row r="948">
          <cell r="B948">
            <v>4028067.4948995472</v>
          </cell>
        </row>
        <row r="949">
          <cell r="B949">
            <v>3589580.1235397724</v>
          </cell>
        </row>
        <row r="950">
          <cell r="B950">
            <v>3149537.0857751551</v>
          </cell>
        </row>
        <row r="951">
          <cell r="B951">
            <v>2715578.1184116253</v>
          </cell>
        </row>
        <row r="952">
          <cell r="B952">
            <v>2299499.9546867143</v>
          </cell>
        </row>
        <row r="953">
          <cell r="B953">
            <v>1905666.8969474754</v>
          </cell>
        </row>
        <row r="954">
          <cell r="B954">
            <v>1548706.902145759</v>
          </cell>
        </row>
        <row r="955">
          <cell r="B955">
            <v>1230013.9958222047</v>
          </cell>
        </row>
        <row r="956">
          <cell r="B956">
            <v>956132.92944245355</v>
          </cell>
        </row>
        <row r="957">
          <cell r="B957">
            <v>727486.16909437359</v>
          </cell>
        </row>
        <row r="958">
          <cell r="B958">
            <v>539799.10238503967</v>
          </cell>
        </row>
        <row r="959">
          <cell r="B959">
            <v>389584.88777153561</v>
          </cell>
        </row>
        <row r="960">
          <cell r="B960">
            <v>275082.38299149135</v>
          </cell>
        </row>
        <row r="961">
          <cell r="B961">
            <v>189213.49156401638</v>
          </cell>
        </row>
        <row r="962">
          <cell r="B962">
            <v>127355.81690190815</v>
          </cell>
        </row>
        <row r="963">
          <cell r="B963">
            <v>83911.436505427831</v>
          </cell>
        </row>
        <row r="964">
          <cell r="B964">
            <v>53818.445854359263</v>
          </cell>
        </row>
        <row r="965">
          <cell r="B965">
            <v>33814.936806981736</v>
          </cell>
        </row>
        <row r="966">
          <cell r="B966">
            <v>20862.463412435449</v>
          </cell>
        </row>
        <row r="967">
          <cell r="B967">
            <v>12684.315167370516</v>
          </cell>
        </row>
        <row r="968">
          <cell r="B968">
            <v>7637.4037426861314</v>
          </cell>
        </row>
        <row r="969">
          <cell r="B969">
            <v>4582.442245611679</v>
          </cell>
        </row>
        <row r="970">
          <cell r="B970">
            <v>2749.4653473670073</v>
          </cell>
        </row>
        <row r="971">
          <cell r="B971">
            <v>1649.6792084202043</v>
          </cell>
        </row>
        <row r="972">
          <cell r="B972">
            <v>989.80752505212251</v>
          </cell>
        </row>
        <row r="973">
          <cell r="B973">
            <v>593.88451503127351</v>
          </cell>
        </row>
        <row r="974">
          <cell r="B974">
            <v>356.33070901876408</v>
          </cell>
        </row>
        <row r="975">
          <cell r="B975">
            <v>213.79842541125845</v>
          </cell>
        </row>
        <row r="976">
          <cell r="B976">
            <v>128.27905524675506</v>
          </cell>
        </row>
        <row r="977">
          <cell r="B977">
            <v>76.967433148053033</v>
          </cell>
        </row>
        <row r="978">
          <cell r="B978">
            <v>46.18045988883182</v>
          </cell>
        </row>
        <row r="979">
          <cell r="B979">
            <v>27.708275933299092</v>
          </cell>
        </row>
        <row r="980">
          <cell r="B980">
            <v>16.624965559979454</v>
          </cell>
        </row>
        <row r="981">
          <cell r="B981">
            <v>9.9749793359876726</v>
          </cell>
        </row>
        <row r="982">
          <cell r="B982">
            <v>5.9849876015926036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92">
          <cell r="B992" t="str">
            <v>S&amp;U-Q</v>
          </cell>
        </row>
        <row r="993">
          <cell r="B993">
            <v>1</v>
          </cell>
        </row>
        <row r="994">
          <cell r="B994">
            <v>125</v>
          </cell>
        </row>
        <row r="995">
          <cell r="B995">
            <v>1</v>
          </cell>
        </row>
        <row r="996">
          <cell r="B996">
            <v>126</v>
          </cell>
        </row>
        <row r="997">
          <cell r="B997">
            <v>-1</v>
          </cell>
        </row>
        <row r="998">
          <cell r="B998">
            <v>1</v>
          </cell>
        </row>
        <row r="999">
          <cell r="B999">
            <v>0</v>
          </cell>
        </row>
        <row r="1000">
          <cell r="B1000">
            <v>1</v>
          </cell>
        </row>
        <row r="1001">
          <cell r="B1001">
            <v>1</v>
          </cell>
        </row>
        <row r="1002">
          <cell r="B1002">
            <v>120</v>
          </cell>
        </row>
        <row r="1003">
          <cell r="B1003">
            <v>2</v>
          </cell>
        </row>
        <row r="1004">
          <cell r="B1004">
            <v>10000000</v>
          </cell>
        </row>
        <row r="1005">
          <cell r="B1005">
            <v>9995330</v>
          </cell>
        </row>
        <row r="1006">
          <cell r="B1006">
            <v>9992291.4196800012</v>
          </cell>
        </row>
        <row r="1007">
          <cell r="B1007">
            <v>9990023.1695277337</v>
          </cell>
        </row>
        <row r="1008">
          <cell r="B1008">
            <v>9988324.8655889146</v>
          </cell>
        </row>
        <row r="1009">
          <cell r="B1009">
            <v>9986786.6635596137</v>
          </cell>
        </row>
        <row r="1010">
          <cell r="B1010">
            <v>9985348.5662800614</v>
          </cell>
        </row>
        <row r="1011">
          <cell r="B1011">
            <v>9984000.544223614</v>
          </cell>
        </row>
        <row r="1012">
          <cell r="B1012">
            <v>9982802.4641583078</v>
          </cell>
        </row>
        <row r="1013">
          <cell r="B1013">
            <v>9981664.4246773943</v>
          </cell>
        </row>
        <row r="1014">
          <cell r="B1014">
            <v>9980516.533268556</v>
          </cell>
        </row>
        <row r="1015">
          <cell r="B1015">
            <v>9979348.8128341641</v>
          </cell>
        </row>
        <row r="1016">
          <cell r="B1016">
            <v>9978141.3116278108</v>
          </cell>
        </row>
        <row r="1017">
          <cell r="B1017">
            <v>9976874.0876812339</v>
          </cell>
        </row>
        <row r="1018">
          <cell r="B1018">
            <v>9975527.2096793968</v>
          </cell>
        </row>
        <row r="1019">
          <cell r="B1019">
            <v>9974080.7582339942</v>
          </cell>
        </row>
        <row r="1020">
          <cell r="B1020">
            <v>9972564.6979587432</v>
          </cell>
        </row>
        <row r="1021">
          <cell r="B1021">
            <v>9970969.0876070689</v>
          </cell>
        </row>
        <row r="1022">
          <cell r="B1022">
            <v>9969343.8196457885</v>
          </cell>
        </row>
        <row r="1023">
          <cell r="B1023">
            <v>9967718.8166031856</v>
          </cell>
        </row>
        <row r="1024">
          <cell r="B1024">
            <v>9966094.0784360785</v>
          </cell>
        </row>
        <row r="1025">
          <cell r="B1025">
            <v>9964479.5711953714</v>
          </cell>
        </row>
        <row r="1026">
          <cell r="B1026">
            <v>9962855.3610252663</v>
          </cell>
        </row>
        <row r="1027">
          <cell r="B1027">
            <v>9961181.6013246141</v>
          </cell>
        </row>
        <row r="1028">
          <cell r="B1028">
            <v>9959458.3169075847</v>
          </cell>
        </row>
        <row r="1029">
          <cell r="B1029">
            <v>9957665.614410542</v>
          </cell>
        </row>
        <row r="1030">
          <cell r="B1030">
            <v>9955773.6579438038</v>
          </cell>
        </row>
        <row r="1031">
          <cell r="B1031">
            <v>9953802.4147595298</v>
          </cell>
        </row>
        <row r="1032">
          <cell r="B1032">
            <v>9951732.0238572601</v>
          </cell>
        </row>
        <row r="1033">
          <cell r="B1033">
            <v>9949542.6428120118</v>
          </cell>
        </row>
        <row r="1034">
          <cell r="B1034">
            <v>9946985.6103528105</v>
          </cell>
        </row>
        <row r="1035">
          <cell r="B1035">
            <v>9944001.5146697052</v>
          </cell>
        </row>
        <row r="1036">
          <cell r="B1036">
            <v>9940670.2741622906</v>
          </cell>
        </row>
        <row r="1037">
          <cell r="B1037">
            <v>9937031.9888419472</v>
          </cell>
        </row>
        <row r="1038">
          <cell r="B1038">
            <v>9933126.7352703325</v>
          </cell>
        </row>
        <row r="1039">
          <cell r="B1039">
            <v>9928984.6214217246</v>
          </cell>
        </row>
        <row r="1040">
          <cell r="B1040">
            <v>9924615.8681882992</v>
          </cell>
        </row>
        <row r="1041">
          <cell r="B1041">
            <v>9920030.6956571974</v>
          </cell>
        </row>
        <row r="1042">
          <cell r="B1042">
            <v>9915189.7206777167</v>
          </cell>
        </row>
        <row r="1043">
          <cell r="B1043">
            <v>9910083.3979715668</v>
          </cell>
        </row>
        <row r="1044">
          <cell r="B1044">
            <v>9904583.3016856927</v>
          </cell>
        </row>
        <row r="1045">
          <cell r="B1045">
            <v>9898630.6471213792</v>
          </cell>
        </row>
        <row r="1046">
          <cell r="B1046">
            <v>9892137.145416867</v>
          </cell>
        </row>
        <row r="1047">
          <cell r="B1047">
            <v>9885014.806672167</v>
          </cell>
        </row>
        <row r="1048">
          <cell r="B1048">
            <v>9877175.9899304751</v>
          </cell>
        </row>
        <row r="1049">
          <cell r="B1049">
            <v>9868632.2326991856</v>
          </cell>
        </row>
        <row r="1050">
          <cell r="B1050">
            <v>9859326.1125037502</v>
          </cell>
        </row>
        <row r="1051">
          <cell r="B1051">
            <v>9849220.3032384329</v>
          </cell>
        </row>
        <row r="1052">
          <cell r="B1052">
            <v>9838179.3272785023</v>
          </cell>
        </row>
        <row r="1053">
          <cell r="B1053">
            <v>9826176.7484992221</v>
          </cell>
        </row>
        <row r="1054">
          <cell r="B1054">
            <v>9813019.4978329819</v>
          </cell>
        </row>
        <row r="1055">
          <cell r="B1055">
            <v>9798260.7165082414</v>
          </cell>
        </row>
        <row r="1056">
          <cell r="B1056">
            <v>9781887.8228509557</v>
          </cell>
        </row>
        <row r="1057">
          <cell r="B1057">
            <v>9763693.5115004536</v>
          </cell>
        </row>
        <row r="1058">
          <cell r="B1058">
            <v>9743355.7379159983</v>
          </cell>
        </row>
        <row r="1059">
          <cell r="B1059">
            <v>9720108.09112533</v>
          </cell>
        </row>
        <row r="1060">
          <cell r="B1060">
            <v>9693095.9107400924</v>
          </cell>
        </row>
        <row r="1061">
          <cell r="B1061">
            <v>9662523.8862376176</v>
          </cell>
        </row>
        <row r="1062">
          <cell r="B1062">
            <v>9628347.5392519943</v>
          </cell>
        </row>
        <row r="1063">
          <cell r="B1063">
            <v>9590190.3979539387</v>
          </cell>
        </row>
        <row r="1064">
          <cell r="B1064">
            <v>9547533.231063839</v>
          </cell>
        </row>
        <row r="1065">
          <cell r="B1065">
            <v>9499413.6635792777</v>
          </cell>
        </row>
        <row r="1066">
          <cell r="B1066">
            <v>9445314.5027651936</v>
          </cell>
        </row>
        <row r="1067">
          <cell r="B1067">
            <v>9384099.4194727726</v>
          </cell>
        </row>
        <row r="1068">
          <cell r="B1068">
            <v>9315642.4142077174</v>
          </cell>
        </row>
        <row r="1069">
          <cell r="B1069">
            <v>9238993.308423616</v>
          </cell>
        </row>
        <row r="1070">
          <cell r="B1070">
            <v>9152969.041728884</v>
          </cell>
        </row>
        <row r="1071">
          <cell r="B1071">
            <v>9057686.6340044867</v>
          </cell>
        </row>
        <row r="1072">
          <cell r="B1072">
            <v>8952889.1996490546</v>
          </cell>
        </row>
        <row r="1073">
          <cell r="B1073">
            <v>8837871.4321011622</v>
          </cell>
        </row>
        <row r="1074">
          <cell r="B1074">
            <v>8710226.0550073255</v>
          </cell>
        </row>
        <row r="1075">
          <cell r="B1075">
            <v>8571864.1141235344</v>
          </cell>
        </row>
        <row r="1076">
          <cell r="B1076">
            <v>8420253.5535370316</v>
          </cell>
        </row>
        <row r="1077">
          <cell r="B1077">
            <v>8256184.9130463628</v>
          </cell>
        </row>
        <row r="1078">
          <cell r="B1078">
            <v>8077496.3029733002</v>
          </cell>
        </row>
        <row r="1079">
          <cell r="B1079">
            <v>7885801.1607111385</v>
          </cell>
        </row>
        <row r="1080">
          <cell r="B1080">
            <v>7678483.4481960423</v>
          </cell>
        </row>
        <row r="1081">
          <cell r="B1081">
            <v>7452682.2854349418</v>
          </cell>
        </row>
        <row r="1082">
          <cell r="B1082">
            <v>7209791.9170703311</v>
          </cell>
        </row>
        <row r="1083">
          <cell r="B1083">
            <v>6949251.6665631607</v>
          </cell>
        </row>
        <row r="1084">
          <cell r="B1084">
            <v>6670183.6181373168</v>
          </cell>
        </row>
        <row r="1085">
          <cell r="B1085">
            <v>6372133.1333444696</v>
          </cell>
        </row>
        <row r="1086">
          <cell r="B1086">
            <v>6055138.6263599824</v>
          </cell>
        </row>
        <row r="1087">
          <cell r="B1087">
            <v>5719266.1418944206</v>
          </cell>
        </row>
        <row r="1088">
          <cell r="B1088">
            <v>5365329.3567032842</v>
          </cell>
        </row>
        <row r="1089">
          <cell r="B1089">
            <v>4990507.4478439922</v>
          </cell>
        </row>
        <row r="1090">
          <cell r="B1090">
            <v>4597330.3185656033</v>
          </cell>
        </row>
        <row r="1091">
          <cell r="B1091">
            <v>4188852.9224307309</v>
          </cell>
        </row>
        <row r="1092">
          <cell r="B1092">
            <v>3774307.281815296</v>
          </cell>
        </row>
        <row r="1093">
          <cell r="B1093">
            <v>3355785.6702566436</v>
          </cell>
        </row>
        <row r="1094">
          <cell r="B1094">
            <v>2944980.455860836</v>
          </cell>
        </row>
        <row r="1095">
          <cell r="B1095">
            <v>2549083.788199008</v>
          </cell>
        </row>
        <row r="1096">
          <cell r="B1096">
            <v>2175569.0897979955</v>
          </cell>
        </row>
        <row r="1097">
          <cell r="B1097">
            <v>1827032.0437669079</v>
          </cell>
        </row>
        <row r="1098">
          <cell r="B1098">
            <v>1512766.0889506058</v>
          </cell>
        </row>
        <row r="1099">
          <cell r="B1099">
            <v>1235600.1116652538</v>
          </cell>
        </row>
        <row r="1100">
          <cell r="B1100">
            <v>986863.92438614485</v>
          </cell>
        </row>
        <row r="1101">
          <cell r="B1101">
            <v>776566.18269123056</v>
          </cell>
        </row>
        <row r="1102">
          <cell r="B1102">
            <v>604387.48179729632</v>
          </cell>
        </row>
        <row r="1103">
          <cell r="B1103">
            <v>465931.97991724446</v>
          </cell>
        </row>
        <row r="1104">
          <cell r="B1104">
            <v>356389.97364276048</v>
          </cell>
        </row>
        <row r="1105">
          <cell r="B1105">
            <v>269133.59083590884</v>
          </cell>
        </row>
        <row r="1106">
          <cell r="B1106">
            <v>200639.63023535171</v>
          </cell>
        </row>
        <row r="1107">
          <cell r="B1107">
            <v>147260.6604490178</v>
          </cell>
        </row>
        <row r="1108">
          <cell r="B1108">
            <v>106166.83684741713</v>
          </cell>
        </row>
        <row r="1109">
          <cell r="B1109">
            <v>75047.638298049613</v>
          </cell>
        </row>
        <row r="1110">
          <cell r="B1110">
            <v>51947.14970588866</v>
          </cell>
        </row>
        <row r="1111">
          <cell r="B1111">
            <v>35182.505817055746</v>
          </cell>
        </row>
        <row r="1112">
          <cell r="B1112">
            <v>23310.485871642639</v>
          </cell>
        </row>
        <row r="1113">
          <cell r="B1113">
            <v>15115.824426381898</v>
          </cell>
        </row>
        <row r="1114">
          <cell r="B1114">
            <v>9604.3378715078106</v>
          </cell>
        </row>
        <row r="1115">
          <cell r="B1115">
            <v>5990.7441647044825</v>
          </cell>
        </row>
        <row r="1116">
          <cell r="B1116">
            <v>3678.2270559660815</v>
          </cell>
        </row>
        <row r="1117">
          <cell r="B1117">
            <v>2230.8189618540364</v>
          </cell>
        </row>
        <row r="1118">
          <cell r="B1118">
            <v>1342.2659227958789</v>
          </cell>
        </row>
        <row r="1119">
          <cell r="B1119">
            <v>805.35955367752729</v>
          </cell>
        </row>
        <row r="1120">
          <cell r="B1120">
            <v>483.21573220651635</v>
          </cell>
        </row>
        <row r="1121">
          <cell r="B1121">
            <v>289.92943932390978</v>
          </cell>
        </row>
        <row r="1122">
          <cell r="B1122">
            <v>173.95766359434586</v>
          </cell>
        </row>
        <row r="1123">
          <cell r="B1123">
            <v>104.37459815660752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0</v>
          </cell>
        </row>
        <row r="1128">
          <cell r="B1128">
            <v>0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Statement"/>
      <sheetName val="Raw Data"/>
      <sheetName val="TPACT"/>
      <sheetName val="Calculations"/>
      <sheetName val="Valuation"/>
      <sheetName val="CIC"/>
      <sheetName val="CovComp"/>
    </sheetNames>
    <sheetDataSet>
      <sheetData sheetId="0"/>
      <sheetData sheetId="1"/>
      <sheetData sheetId="2"/>
      <sheetData sheetId="3">
        <row r="569">
          <cell r="B569" t="str">
            <v>S&amp;U-Q</v>
          </cell>
        </row>
        <row r="570">
          <cell r="B570">
            <v>1</v>
          </cell>
        </row>
        <row r="571">
          <cell r="B571">
            <v>125</v>
          </cell>
        </row>
        <row r="572">
          <cell r="B572">
            <v>1</v>
          </cell>
        </row>
        <row r="573">
          <cell r="B573">
            <v>126</v>
          </cell>
        </row>
        <row r="574">
          <cell r="B574">
            <v>-1</v>
          </cell>
        </row>
        <row r="575">
          <cell r="B575">
            <v>1</v>
          </cell>
        </row>
        <row r="576">
          <cell r="B576">
            <v>0</v>
          </cell>
        </row>
        <row r="577">
          <cell r="B577">
            <v>1</v>
          </cell>
        </row>
        <row r="578">
          <cell r="B578">
            <v>1</v>
          </cell>
        </row>
        <row r="579">
          <cell r="B579">
            <v>120</v>
          </cell>
        </row>
        <row r="580">
          <cell r="B580">
            <v>2</v>
          </cell>
        </row>
        <row r="581">
          <cell r="B581">
            <v>10000000</v>
          </cell>
        </row>
        <row r="582">
          <cell r="B582">
            <v>9994080</v>
          </cell>
        </row>
        <row r="583">
          <cell r="B583">
            <v>9990082.3680000007</v>
          </cell>
        </row>
        <row r="584">
          <cell r="B584">
            <v>9986765.660653824</v>
          </cell>
        </row>
        <row r="585">
          <cell r="B585">
            <v>9984179.0883477144</v>
          </cell>
        </row>
        <row r="586">
          <cell r="B586">
            <v>9981812.8379037753</v>
          </cell>
        </row>
        <row r="587">
          <cell r="B587">
            <v>9979546.9663895722</v>
          </cell>
        </row>
        <row r="588">
          <cell r="B588">
            <v>9977381.4046978652</v>
          </cell>
        </row>
        <row r="589">
          <cell r="B589">
            <v>9975375.9510355201</v>
          </cell>
        </row>
        <row r="590">
          <cell r="B590">
            <v>9973440.7281010188</v>
          </cell>
        </row>
        <row r="591">
          <cell r="B591">
            <v>9971475.9602775835</v>
          </cell>
        </row>
        <row r="592">
          <cell r="B592">
            <v>9969401.8932778463</v>
          </cell>
        </row>
        <row r="593">
          <cell r="B593">
            <v>9967148.8084499668</v>
          </cell>
        </row>
        <row r="594">
          <cell r="B594">
            <v>9964607.1855038125</v>
          </cell>
        </row>
        <row r="595">
          <cell r="B595">
            <v>9961647.6971697174</v>
          </cell>
        </row>
        <row r="596">
          <cell r="B596">
            <v>9958210.9287141934</v>
          </cell>
        </row>
        <row r="597">
          <cell r="B597">
            <v>9954317.2682410665</v>
          </cell>
        </row>
        <row r="598">
          <cell r="B598">
            <v>9950036.9118157215</v>
          </cell>
        </row>
        <row r="599">
          <cell r="B599">
            <v>9945459.8948362861</v>
          </cell>
        </row>
        <row r="600">
          <cell r="B600">
            <v>9940646.2922471855</v>
          </cell>
        </row>
        <row r="601">
          <cell r="B601">
            <v>9935606.3845770154</v>
          </cell>
        </row>
        <row r="602">
          <cell r="B602">
            <v>9930340.5131931901</v>
          </cell>
        </row>
        <row r="603">
          <cell r="B603">
            <v>9924819.2438678555</v>
          </cell>
        </row>
        <row r="604">
          <cell r="B604">
            <v>9918973.5253332183</v>
          </cell>
        </row>
        <row r="605">
          <cell r="B605">
            <v>9912784.0858534109</v>
          </cell>
        </row>
        <row r="606">
          <cell r="B606">
            <v>9906231.7355726622</v>
          </cell>
        </row>
        <row r="607">
          <cell r="B607">
            <v>9899336.9982847031</v>
          </cell>
        </row>
        <row r="608">
          <cell r="B608">
            <v>9892140.1802869495</v>
          </cell>
        </row>
        <row r="609">
          <cell r="B609">
            <v>9884681.5065910127</v>
          </cell>
        </row>
        <row r="610">
          <cell r="B610">
            <v>9876981.3396973778</v>
          </cell>
        </row>
        <row r="611">
          <cell r="B611">
            <v>9869069.87764428</v>
          </cell>
        </row>
        <row r="612">
          <cell r="B612">
            <v>9860967.3712747339</v>
          </cell>
        </row>
        <row r="613">
          <cell r="B613">
            <v>9852694.0196502339</v>
          </cell>
        </row>
        <row r="614">
          <cell r="B614">
            <v>9844338.9351215716</v>
          </cell>
        </row>
        <row r="615">
          <cell r="B615">
            <v>9835981.091365654</v>
          </cell>
        </row>
        <row r="616">
          <cell r="B616">
            <v>9827610.6714569014</v>
          </cell>
        </row>
        <row r="617">
          <cell r="B617">
            <v>9819139.2710581049</v>
          </cell>
        </row>
        <row r="618">
          <cell r="B618">
            <v>9810390.4179675933</v>
          </cell>
        </row>
        <row r="619">
          <cell r="B619">
            <v>9801178.4613651223</v>
          </cell>
        </row>
        <row r="620">
          <cell r="B620">
            <v>9791387.0840822197</v>
          </cell>
        </row>
        <row r="621">
          <cell r="B621">
            <v>9780890.7171280831</v>
          </cell>
        </row>
        <row r="622">
          <cell r="B622">
            <v>9769584.0074590817</v>
          </cell>
        </row>
        <row r="623">
          <cell r="B623">
            <v>9757352.4882817417</v>
          </cell>
        </row>
        <row r="624">
          <cell r="B624">
            <v>9744160.5477175843</v>
          </cell>
        </row>
        <row r="625">
          <cell r="B625">
            <v>9729953.5616390128</v>
          </cell>
        </row>
        <row r="626">
          <cell r="B626">
            <v>9714599.6949187461</v>
          </cell>
        </row>
        <row r="627">
          <cell r="B627">
            <v>9697871.1542440969</v>
          </cell>
        </row>
        <row r="628">
          <cell r="B628">
            <v>9679454.8969221879</v>
          </cell>
        </row>
        <row r="629">
          <cell r="B629">
            <v>9659108.6827288568</v>
          </cell>
        </row>
        <row r="630">
          <cell r="B630">
            <v>9636641.5959328283</v>
          </cell>
        </row>
        <row r="631">
          <cell r="B631">
            <v>9611788.6972569171</v>
          </cell>
        </row>
        <row r="632">
          <cell r="B632">
            <v>9584183.6401183959</v>
          </cell>
        </row>
        <row r="633">
          <cell r="B633">
            <v>9553389.6580826957</v>
          </cell>
        </row>
        <row r="634">
          <cell r="B634">
            <v>9519150.3095481265</v>
          </cell>
        </row>
        <row r="635">
          <cell r="B635">
            <v>9481273.6104664356</v>
          </cell>
        </row>
        <row r="636">
          <cell r="B636">
            <v>9439318.9747401215</v>
          </cell>
        </row>
        <row r="637">
          <cell r="B637">
            <v>9392603.785134133</v>
          </cell>
        </row>
        <row r="638">
          <cell r="B638">
            <v>9340183.6634093001</v>
          </cell>
        </row>
        <row r="639">
          <cell r="B639">
            <v>9281340.5063298214</v>
          </cell>
        </row>
        <row r="640">
          <cell r="B640">
            <v>9215535.8021399435</v>
          </cell>
        </row>
        <row r="641">
          <cell r="B641">
            <v>9142032.6885820758</v>
          </cell>
        </row>
        <row r="642">
          <cell r="B642">
            <v>9059882.3828424774</v>
          </cell>
        </row>
        <row r="643">
          <cell r="B643">
            <v>8967951.7563037742</v>
          </cell>
        </row>
        <row r="644">
          <cell r="B644">
            <v>8865080.3817072138</v>
          </cell>
        </row>
        <row r="645">
          <cell r="B645">
            <v>8750366.2415679228</v>
          </cell>
        </row>
        <row r="646">
          <cell r="B646">
            <v>8623179.668246733</v>
          </cell>
        </row>
        <row r="647">
          <cell r="B647">
            <v>8483147.8536140751</v>
          </cell>
        </row>
        <row r="648">
          <cell r="B648">
            <v>8330162.765221999</v>
          </cell>
        </row>
        <row r="649">
          <cell r="B649">
            <v>8164734.0628674561</v>
          </cell>
        </row>
        <row r="650">
          <cell r="B650">
            <v>7987322.5564154088</v>
          </cell>
        </row>
        <row r="651">
          <cell r="B651">
            <v>7797783.3921516705</v>
          </cell>
        </row>
        <row r="652">
          <cell r="B652">
            <v>7595423.1153419428</v>
          </cell>
        </row>
        <row r="653">
          <cell r="B653">
            <v>7379097.8695938895</v>
          </cell>
        </row>
        <row r="654">
          <cell r="B654">
            <v>7148862.6369646899</v>
          </cell>
        </row>
        <row r="655">
          <cell r="B655">
            <v>6905436.7153134048</v>
          </cell>
        </row>
        <row r="656">
          <cell r="B656">
            <v>6648478.5096998774</v>
          </cell>
        </row>
        <row r="657">
          <cell r="B657">
            <v>6376834.9747505598</v>
          </cell>
        </row>
        <row r="658">
          <cell r="B658">
            <v>6088786.9621061021</v>
          </cell>
        </row>
        <row r="659">
          <cell r="B659">
            <v>5783062.8799517928</v>
          </cell>
        </row>
        <row r="660">
          <cell r="B660">
            <v>5460015.2044148054</v>
          </cell>
        </row>
        <row r="661">
          <cell r="B661">
            <v>5121346.8413305683</v>
          </cell>
        </row>
        <row r="662">
          <cell r="B662">
            <v>4769945.6278126715</v>
          </cell>
        </row>
        <row r="663">
          <cell r="B663">
            <v>4409662.0946527245</v>
          </cell>
        </row>
        <row r="664">
          <cell r="B664">
            <v>4045820.8752229284</v>
          </cell>
        </row>
        <row r="665">
          <cell r="B665">
            <v>3683262.7291315761</v>
          </cell>
        </row>
        <row r="666">
          <cell r="B666">
            <v>3325102.2613508217</v>
          </cell>
        </row>
        <row r="667">
          <cell r="B667">
            <v>2973333.0429179957</v>
          </cell>
        </row>
        <row r="668">
          <cell r="B668">
            <v>2629404.6365106283</v>
          </cell>
        </row>
        <row r="669">
          <cell r="B669">
            <v>2295522.8357665087</v>
          </cell>
        </row>
        <row r="670">
          <cell r="B670">
            <v>1975407.5852731974</v>
          </cell>
        </row>
        <row r="671">
          <cell r="B671">
            <v>1673306.527849782</v>
          </cell>
        </row>
        <row r="672">
          <cell r="B672">
            <v>1393429.2780016277</v>
          </cell>
        </row>
        <row r="673">
          <cell r="B673">
            <v>1139433.5957782129</v>
          </cell>
        </row>
        <row r="674">
          <cell r="B674">
            <v>913379.08584458171</v>
          </cell>
        </row>
        <row r="675">
          <cell r="B675">
            <v>716363.2170279054</v>
          </cell>
        </row>
        <row r="676">
          <cell r="B676">
            <v>549016.47135088453</v>
          </cell>
        </row>
        <row r="677">
          <cell r="B677">
            <v>410933.33864142356</v>
          </cell>
        </row>
        <row r="678">
          <cell r="B678">
            <v>300468.29321452929</v>
          </cell>
        </row>
        <row r="679">
          <cell r="B679">
            <v>214751.59993116802</v>
          </cell>
        </row>
        <row r="680">
          <cell r="B680">
            <v>150047.37237510693</v>
          </cell>
        </row>
        <row r="681">
          <cell r="B681">
            <v>102446.64405757276</v>
          </cell>
        </row>
        <row r="682">
          <cell r="B682">
            <v>68284.683683490497</v>
          </cell>
        </row>
        <row r="683">
          <cell r="B683">
            <v>44362.510448653273</v>
          </cell>
        </row>
        <row r="684">
          <cell r="B684">
            <v>28013.062122885702</v>
          </cell>
        </row>
        <row r="685">
          <cell r="B685">
            <v>17148.055913213866</v>
          </cell>
        </row>
        <row r="686">
          <cell r="B686">
            <v>10164.955992011262</v>
          </cell>
        </row>
        <row r="687">
          <cell r="B687">
            <v>5838.7608867672607</v>
          </cell>
        </row>
        <row r="688">
          <cell r="B688">
            <v>3258.4080942737714</v>
          </cell>
        </row>
        <row r="689">
          <cell r="B689">
            <v>1767.5136955145244</v>
          </cell>
        </row>
        <row r="690">
          <cell r="B690">
            <v>931.21459048182726</v>
          </cell>
        </row>
        <row r="691">
          <cell r="B691">
            <v>477.95054463775028</v>
          </cell>
        </row>
        <row r="692">
          <cell r="B692">
            <v>240.71692410353509</v>
          </cell>
        </row>
        <row r="693">
          <cell r="B693">
            <v>120.35846205176755</v>
          </cell>
        </row>
        <row r="694">
          <cell r="B694">
            <v>60.179231025883773</v>
          </cell>
        </row>
        <row r="695">
          <cell r="B695">
            <v>30.089615512941887</v>
          </cell>
        </row>
        <row r="696">
          <cell r="B696">
            <v>15.044807756470943</v>
          </cell>
        </row>
        <row r="697">
          <cell r="B697">
            <v>7.5224038782354716</v>
          </cell>
        </row>
        <row r="698">
          <cell r="B698">
            <v>3.7612019391177358</v>
          </cell>
        </row>
        <row r="699">
          <cell r="B699">
            <v>1.8806009695588679</v>
          </cell>
        </row>
        <row r="700">
          <cell r="B700">
            <v>0.94030048477943395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10">
          <cell r="B710" t="str">
            <v>S&amp;U-Q</v>
          </cell>
        </row>
        <row r="711">
          <cell r="B711">
            <v>1</v>
          </cell>
        </row>
        <row r="712">
          <cell r="B712">
            <v>125</v>
          </cell>
        </row>
        <row r="713">
          <cell r="B713">
            <v>1</v>
          </cell>
        </row>
        <row r="714">
          <cell r="B714">
            <v>126</v>
          </cell>
        </row>
        <row r="715">
          <cell r="B715">
            <v>-1</v>
          </cell>
        </row>
        <row r="716">
          <cell r="B716">
            <v>1</v>
          </cell>
        </row>
        <row r="717">
          <cell r="B717">
            <v>0</v>
          </cell>
        </row>
        <row r="718">
          <cell r="B718">
            <v>1</v>
          </cell>
        </row>
        <row r="719">
          <cell r="B719">
            <v>1</v>
          </cell>
        </row>
        <row r="720">
          <cell r="B720">
            <v>120</v>
          </cell>
        </row>
        <row r="721">
          <cell r="B721">
            <v>2</v>
          </cell>
        </row>
        <row r="722">
          <cell r="B722">
            <v>10000000</v>
          </cell>
        </row>
        <row r="723">
          <cell r="B723">
            <v>9994690</v>
          </cell>
        </row>
        <row r="724">
          <cell r="B724">
            <v>9991231.8372600004</v>
          </cell>
        </row>
        <row r="725">
          <cell r="B725">
            <v>9988654.0994459875</v>
          </cell>
        </row>
        <row r="726">
          <cell r="B726">
            <v>9986716.3005506955</v>
          </cell>
        </row>
        <row r="727">
          <cell r="B727">
            <v>9984968.6251980979</v>
          </cell>
        </row>
        <row r="728">
          <cell r="B728">
            <v>9983341.0753121898</v>
          </cell>
        </row>
        <row r="729">
          <cell r="B729">
            <v>9981813.6241276674</v>
          </cell>
        </row>
        <row r="730">
          <cell r="B730">
            <v>9980446.115661161</v>
          </cell>
        </row>
        <row r="731">
          <cell r="B731">
            <v>9979148.6576661263</v>
          </cell>
        </row>
        <row r="732">
          <cell r="B732">
            <v>9977841.3891919721</v>
          </cell>
        </row>
        <row r="733">
          <cell r="B733">
            <v>9976464.4470802639</v>
          </cell>
        </row>
        <row r="734">
          <cell r="B734">
            <v>9974987.930342095</v>
          </cell>
        </row>
        <row r="735">
          <cell r="B735">
            <v>9973352.0323215183</v>
          </cell>
        </row>
        <row r="736">
          <cell r="B736">
            <v>9971467.068787409</v>
          </cell>
        </row>
        <row r="737">
          <cell r="B737">
            <v>9969313.2319005504</v>
          </cell>
        </row>
        <row r="738">
          <cell r="B738">
            <v>9966900.6580984313</v>
          </cell>
        </row>
        <row r="739">
          <cell r="B739">
            <v>9964289.3301260099</v>
          </cell>
        </row>
        <row r="740">
          <cell r="B740">
            <v>9961569.0791388862</v>
          </cell>
        </row>
        <row r="741">
          <cell r="B741">
            <v>9958779.8397967275</v>
          </cell>
        </row>
        <row r="742">
          <cell r="B742">
            <v>9955951.5463222265</v>
          </cell>
        </row>
        <row r="743">
          <cell r="B743">
            <v>9953104.1441799775</v>
          </cell>
        </row>
        <row r="744">
          <cell r="B744">
            <v>9950227.6970823091</v>
          </cell>
        </row>
        <row r="745">
          <cell r="B745">
            <v>9947322.2305947617</v>
          </cell>
        </row>
        <row r="746">
          <cell r="B746">
            <v>9944427.5598256588</v>
          </cell>
        </row>
        <row r="747">
          <cell r="B747">
            <v>9941533.7314057499</v>
          </cell>
        </row>
        <row r="748">
          <cell r="B748">
            <v>9938610.920488717</v>
          </cell>
        </row>
        <row r="749">
          <cell r="B749">
            <v>9935609.4599907286</v>
          </cell>
        </row>
        <row r="750">
          <cell r="B750">
            <v>9932489.6786202919</v>
          </cell>
        </row>
        <row r="751">
          <cell r="B751">
            <v>9929202.0245366693</v>
          </cell>
        </row>
        <row r="752">
          <cell r="B752">
            <v>9925716.8746260572</v>
          </cell>
        </row>
        <row r="753">
          <cell r="B753">
            <v>9922014.5822318215</v>
          </cell>
        </row>
        <row r="754">
          <cell r="B754">
            <v>9918075.5424426757</v>
          </cell>
        </row>
        <row r="755">
          <cell r="B755">
            <v>9913890.114563765</v>
          </cell>
        </row>
        <row r="756">
          <cell r="B756">
            <v>9909438.7779023256</v>
          </cell>
        </row>
        <row r="757">
          <cell r="B757">
            <v>9904702.0661664885</v>
          </cell>
        </row>
        <row r="758">
          <cell r="B758">
            <v>9899630.8587086108</v>
          </cell>
        </row>
        <row r="759">
          <cell r="B759">
            <v>9894176.1621054634</v>
          </cell>
        </row>
        <row r="760">
          <cell r="B760">
            <v>9888259.4447605237</v>
          </cell>
        </row>
        <row r="761">
          <cell r="B761">
            <v>9881812.2996025402</v>
          </cell>
        </row>
        <row r="762">
          <cell r="B762">
            <v>9874806.0946821216</v>
          </cell>
        </row>
        <row r="763">
          <cell r="B763">
            <v>9867222.243601406</v>
          </cell>
        </row>
        <row r="764">
          <cell r="B764">
            <v>9859081.7852504347</v>
          </cell>
        </row>
        <row r="765">
          <cell r="B765">
            <v>9850435.3705247696</v>
          </cell>
        </row>
        <row r="766">
          <cell r="B766">
            <v>9841343.4186777752</v>
          </cell>
        </row>
        <row r="767">
          <cell r="B767">
            <v>9831767.7915314026</v>
          </cell>
        </row>
        <row r="768">
          <cell r="B768">
            <v>9821611.5754027516</v>
          </cell>
        </row>
        <row r="769">
          <cell r="B769">
            <v>9810689.9433309045</v>
          </cell>
        </row>
        <row r="770">
          <cell r="B770">
            <v>9798858.2512592468</v>
          </cell>
        </row>
        <row r="771">
          <cell r="B771">
            <v>9786021.7469500974</v>
          </cell>
        </row>
        <row r="772">
          <cell r="B772">
            <v>9772047.3078954536</v>
          </cell>
        </row>
        <row r="773">
          <cell r="B773">
            <v>9756724.7377166729</v>
          </cell>
        </row>
        <row r="774">
          <cell r="B774">
            <v>9739806.5770214722</v>
          </cell>
        </row>
        <row r="775">
          <cell r="B775">
            <v>9721232.7658790927</v>
          </cell>
        </row>
        <row r="776">
          <cell r="B776">
            <v>9700973.7167950012</v>
          </cell>
        </row>
        <row r="777">
          <cell r="B777">
            <v>9678719.6830886733</v>
          </cell>
        </row>
        <row r="778">
          <cell r="B778">
            <v>9653913.1245409176</v>
          </cell>
        </row>
        <row r="779">
          <cell r="B779">
            <v>9625733.3521303833</v>
          </cell>
        </row>
        <row r="780">
          <cell r="B780">
            <v>9593400.5138005782</v>
          </cell>
        </row>
        <row r="781">
          <cell r="B781">
            <v>9556341.2076157667</v>
          </cell>
        </row>
        <row r="782">
          <cell r="B782">
            <v>9513920.6089951601</v>
          </cell>
        </row>
        <row r="783">
          <cell r="B783">
            <v>9465466.2113335468</v>
          </cell>
        </row>
        <row r="784">
          <cell r="B784">
            <v>9410263.6123890504</v>
          </cell>
        </row>
        <row r="785">
          <cell r="B785">
            <v>9347431.2822491284</v>
          </cell>
        </row>
        <row r="786">
          <cell r="B786">
            <v>9276194.5084471088</v>
          </cell>
        </row>
        <row r="787">
          <cell r="B787">
            <v>9196085.2926721592</v>
          </cell>
        </row>
        <row r="788">
          <cell r="B788">
            <v>9106938.4418449961</v>
          </cell>
        </row>
        <row r="789">
          <cell r="B789">
            <v>9008911.3564569764</v>
          </cell>
        </row>
        <row r="790">
          <cell r="B790">
            <v>8902939.5321709737</v>
          </cell>
        </row>
        <row r="791">
          <cell r="B791">
            <v>8789792.073656613</v>
          </cell>
        </row>
        <row r="792">
          <cell r="B792">
            <v>8669108.2284853067</v>
          </cell>
        </row>
        <row r="793">
          <cell r="B793">
            <v>8539479.053144766</v>
          </cell>
        </row>
        <row r="794">
          <cell r="B794">
            <v>8398526.4118935578</v>
          </cell>
        </row>
        <row r="795">
          <cell r="B795">
            <v>8244463.8433937822</v>
          </cell>
        </row>
        <row r="796">
          <cell r="B796">
            <v>8076433.4258015733</v>
          </cell>
        </row>
        <row r="797">
          <cell r="B797">
            <v>7893211.4571038391</v>
          </cell>
        </row>
        <row r="798">
          <cell r="B798">
            <v>7693315.8769526845</v>
          </cell>
        </row>
        <row r="799">
          <cell r="B799">
            <v>7475087.2787870448</v>
          </cell>
        </row>
        <row r="800">
          <cell r="B800">
            <v>7237925.1846929686</v>
          </cell>
        </row>
        <row r="801">
          <cell r="B801">
            <v>6981977.6743118558</v>
          </cell>
        </row>
        <row r="802">
          <cell r="B802">
            <v>6706915.6818546662</v>
          </cell>
        </row>
        <row r="803">
          <cell r="B803">
            <v>6412133.3238057904</v>
          </cell>
        </row>
        <row r="804">
          <cell r="B804">
            <v>6096957.7345407642</v>
          </cell>
        </row>
        <row r="805">
          <cell r="B805">
            <v>5762496.9240970612</v>
          </cell>
        </row>
        <row r="806">
          <cell r="B806">
            <v>5411105.6241625464</v>
          </cell>
        </row>
        <row r="807">
          <cell r="B807">
            <v>5044568.1513930243</v>
          </cell>
        </row>
        <row r="808">
          <cell r="B808">
            <v>4664475.0748900138</v>
          </cell>
        </row>
        <row r="809">
          <cell r="B809">
            <v>4272551.8856725302</v>
          </cell>
        </row>
        <row r="810">
          <cell r="B810">
            <v>3871701.0677587334</v>
          </cell>
        </row>
        <row r="811">
          <cell r="B811">
            <v>3466744.3662775764</v>
          </cell>
        </row>
        <row r="812">
          <cell r="B812">
            <v>3063683.3325323141</v>
          </cell>
        </row>
        <row r="813">
          <cell r="B813">
            <v>2669231.0397854461</v>
          </cell>
        </row>
        <row r="814">
          <cell r="B814">
            <v>2290272.301373987</v>
          </cell>
        </row>
        <row r="815">
          <cell r="B815">
            <v>1933147.8511484398</v>
          </cell>
        </row>
        <row r="816">
          <cell r="B816">
            <v>1603203.9753579777</v>
          </cell>
        </row>
        <row r="817">
          <cell r="B817">
            <v>1304666.5534946427</v>
          </cell>
        </row>
        <row r="818">
          <cell r="B818">
            <v>1040421.9990829448</v>
          </cell>
        </row>
        <row r="819">
          <cell r="B819">
            <v>811888.10487438063</v>
          </cell>
        </row>
        <row r="820">
          <cell r="B820">
            <v>618891.74780037696</v>
          </cell>
        </row>
        <row r="821">
          <cell r="B821">
            <v>460014.80943904654</v>
          </cell>
        </row>
        <row r="822">
          <cell r="B822">
            <v>332854.29571023921</v>
          </cell>
        </row>
        <row r="823">
          <cell r="B823">
            <v>234120.05882800664</v>
          </cell>
        </row>
        <row r="824">
          <cell r="B824">
            <v>159882.22701405751</v>
          </cell>
        </row>
        <row r="825">
          <cell r="B825">
            <v>105761.29375866396</v>
          </cell>
        </row>
        <row r="826">
          <cell r="B826">
            <v>67579.774531086136</v>
          </cell>
        </row>
        <row r="827">
          <cell r="B827">
            <v>41656.375760285089</v>
          </cell>
        </row>
        <row r="828">
          <cell r="B828">
            <v>24776.50414382965</v>
          </cell>
        </row>
        <row r="829">
          <cell r="B829">
            <v>14250.305464340197</v>
          </cell>
        </row>
        <row r="830">
          <cell r="B830">
            <v>7917.925725762273</v>
          </cell>
        </row>
        <row r="831">
          <cell r="B831">
            <v>4240.2946818431956</v>
          </cell>
        </row>
        <row r="832">
          <cell r="B832">
            <v>2195.0945494231764</v>
          </cell>
        </row>
        <row r="833">
          <cell r="B833">
            <v>1108.2812870582677</v>
          </cell>
        </row>
        <row r="834">
          <cell r="B834">
            <v>554.14064352913385</v>
          </cell>
        </row>
        <row r="835">
          <cell r="B835">
            <v>277.07032176456693</v>
          </cell>
        </row>
        <row r="836">
          <cell r="B836">
            <v>138.53516088228346</v>
          </cell>
        </row>
        <row r="837">
          <cell r="B837">
            <v>69.267580441141732</v>
          </cell>
        </row>
        <row r="838">
          <cell r="B838">
            <v>34.633790220570866</v>
          </cell>
        </row>
        <row r="839">
          <cell r="B839">
            <v>17.316895110285433</v>
          </cell>
        </row>
        <row r="840">
          <cell r="B840">
            <v>8.6584475551427165</v>
          </cell>
        </row>
        <row r="841">
          <cell r="B841">
            <v>4.3292237775713582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</sheetData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tayl12a\AppData\Local\Microsoft\Windows\INetCache\Content.Outlook\777X71R9\Melissa%20Workpaper%20Restricted%20Stock%20for%20G3%20Kentucky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tayl12a\AppData\Local\Microsoft\Windows\INetCache\Content.Outlook\777X71R9\Melissa%20Workpaper%20Restricted%20Stock%20for%20G3%20Kentucky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issa  Cheng" refreshedDate="42940.459285763885" createdVersion="4" refreshedVersion="4" minRefreshableVersion="3" recordCount="1609">
  <cacheSource type="worksheet">
    <worksheetSource ref="A5:CV1614" sheet="T1.3 Database (Jul16-Sep16)" r:id="rId2"/>
  </cacheSource>
  <cacheFields count="100">
    <cacheField name="New Seq" numFmtId="0">
      <sharedItems containsMixedTypes="1" containsNumber="1" containsInteger="1" minValue="1" maxValue="1608"/>
    </cacheField>
    <cacheField name="EE#" numFmtId="0">
      <sharedItems containsMixedTypes="1" containsNumber="1" containsInteger="1" minValue="10005" maxValue="26516"/>
    </cacheField>
    <cacheField name="EASI Combined" numFmtId="0">
      <sharedItems/>
    </cacheField>
    <cacheField name="Code" numFmtId="0">
      <sharedItems/>
    </cacheField>
    <cacheField name="Name" numFmtId="0">
      <sharedItems count="221">
        <s v="AmbroseBonnie"/>
        <s v="WomerScott"/>
        <s v="MartinMark"/>
        <s v="HawkinsTom"/>
        <s v="WatkinsPaul"/>
        <s v="AllbrittenPhillip"/>
        <s v="GrimesKelly"/>
        <s v="CashClay"/>
        <s v="JohnsonSuzanne"/>
        <s v="PerrymanJeffrey"/>
        <s v="MervickerFarren"/>
        <s v="HollowayJohn"/>
        <s v="FrihartMatthew"/>
        <s v="ArmstrongBarton"/>
        <s v="BuchananRebecca"/>
        <s v="WaltherDouglas"/>
        <s v="PetersenThomas"/>
        <s v="AckerRonald"/>
        <s v="GoodDavid"/>
        <s v="StroudBryan"/>
        <s v="MancilMichael"/>
        <s v="SmithKenneth"/>
        <s v="GregoryGary"/>
        <s v="ElliotShon"/>
        <s v="BetzenKelvin"/>
        <s v="AldersonDaniel"/>
        <s v="AstonVerlon"/>
        <s v="GatesDavid"/>
        <s v="ParisJohn"/>
        <s v="ChristianJoe"/>
        <s v="WilkesKaren"/>
        <s v="SenterWilliam"/>
        <s v="AkersJohn"/>
        <s v="KissingerRichard"/>
        <s v="LoyalStephen"/>
        <s v="SmithGary"/>
        <s v="DobbsJay"/>
        <s v="DoggetteDavid"/>
        <s v="WillisJohn"/>
        <s v="GruberConrad"/>
        <s v="HillSam"/>
        <s v="MarinoFrank"/>
        <s v="BroussardBrian"/>
        <s v="HebertDavid"/>
        <s v="BowersMellisa"/>
        <s v="YoungDenise"/>
        <s v="GreerWilliam"/>
        <s v="EllisMichael"/>
        <s v="KerleyRobert"/>
        <s v="SadlerWennetta"/>
        <s v="ChildersPatricia"/>
        <s v="NapierEarnest"/>
        <s v="AnglinDavid"/>
        <s v="BlodgettBronson"/>
        <s v="ConnerBrian"/>
        <s v="HicksRandy"/>
        <s v="SweetinMarvin"/>
        <s v="GregoryLouis"/>
        <s v="ReynoldsMichael"/>
        <s v="HoweyDouglas"/>
        <s v="BurkeRicky"/>
        <s v="OrdemannMarshall"/>
        <s v="StrainGeorge"/>
        <s v="HunterGerald"/>
        <s v="KappesGilesSusan"/>
        <s v="QuachChi"/>
        <s v="McDonaldEdward"/>
        <s v="MeziereDaniel"/>
        <s v="RoweSheri"/>
        <s v="GilbertCullen"/>
        <s v="McDillJohn"/>
        <s v="CumminsKaren"/>
        <s v="TreadwayLawrence "/>
        <s v="ButlerJohnnie"/>
        <s v="SouthJane"/>
        <s v="MossSteven"/>
        <s v="RehmGary"/>
        <s v="BradshawJoel"/>
        <s v="FoleyJeffrey "/>
        <s v="ForsytheChristopher"/>
        <s v="WallerGregory"/>
        <s v="CookRobert"/>
        <s v="SchneiderJason"/>
        <s v="KnightsJeffrey"/>
        <s v="RodgersRobert"/>
        <s v="MyersBarbara"/>
        <s v="DicksonMichael"/>
        <s v="WeaverEllen"/>
        <s v="YarbroughCharles"/>
        <s v="ErskineRichard"/>
        <s v="WrightTony"/>
        <s v="PowellScott"/>
        <s v="SmirinJeff"/>
        <s v="WhiteJason"/>
        <s v="KelleySherry"/>
        <s v="StamportDarwin"/>
        <s v="AndrewsLance"/>
        <s v="MartinezJeffery"/>
        <s v="MartinTed"/>
        <s v="StadlerJohn"/>
        <s v="ThigpenGary"/>
        <s v="RothbauerMarc"/>
        <s v="MasonGary"/>
        <s v="BrockTommy"/>
        <s v="SlaughterKyle"/>
        <s v="EasleyStephen"/>
        <s v="VinsonFred"/>
        <s v="WeathersbeeBarbara"/>
        <s v="DavisMatthew"/>
        <s v="GordonDennis"/>
        <s v="HardgraveJohn"/>
        <s v="FletcherRalyn"/>
        <s v="ParkDavid"/>
        <s v="BrownRussell"/>
        <s v="GreenwoodDavid (Mike)"/>
        <s v="ErickstadBradley"/>
        <s v="WalkerOric"/>
        <s v="MatthewsStephen"/>
        <s v="TrivediBharat"/>
        <s v="MurdockPhillip"/>
        <s v="JohnsonDanny"/>
        <s v="KlinkovskyFrank"/>
        <s v="DoyleSandra"/>
        <s v="HockinRyan"/>
        <s v="WhiteCraig"/>
        <s v="DeVincenzoVictor"/>
        <s v="PalmerBecky"/>
        <s v="GintyRyan"/>
        <s v="PartrickHoward"/>
        <s v="HofmannHarold(Nick)"/>
        <s v="DensmanJosh"/>
        <s v="AudibertShawn"/>
        <s v="BahrRonald"/>
        <s v="BergeronMark"/>
        <s v="BoeckmanClarence"/>
        <s v="DavidsonMathew"/>
        <s v="EllisIIIRobert"/>
        <s v="FelgerBrian"/>
        <s v="LeeWilliam"/>
        <s v="LittrellZachary"/>
        <s v="MalterKenneth"/>
        <s v="MarieaJude"/>
        <s v="RandelRandy"/>
        <s v="ReidHarold"/>
        <s v="RoseJoseph"/>
        <s v="RozellTerri"/>
        <s v="RuffingPatrick"/>
        <s v="SadlerJames(Wade)"/>
        <s v="TuckerDavid"/>
        <s v="VilasGary"/>
        <s v="Wellman, Jr.Gerald"/>
        <s v="White,JJames"/>
        <s v="EricksonDon"/>
        <s v="FelanChristopher"/>
        <s v="CocklinKim"/>
        <s v="AtkinsTrevor"/>
        <s v="StoryJennifer"/>
        <s v="McWhortherAndrew"/>
        <s v="HabererMatthew"/>
        <s v="McAhrenDavid"/>
        <s v="GiusRichard"/>
        <s v="FogleKendall"/>
        <s v="MitschkeRichard"/>
        <s v="EstesAndrew"/>
        <s v="HaefnerMichael"/>
        <s v="JohnsonAshley"/>
        <s v="EngelRachael"/>
        <s v="MartinKelli "/>
        <s v="KlabenesKyle"/>
        <s v="GilmoreCindy"/>
        <s v="McNairPaula"/>
        <s v="LittlejohnPhilip"/>
        <s v="PriceJames"/>
        <s v="HefnerMichelle"/>
        <s v="WebbRobert"/>
        <s v="NewcombBethany"/>
        <s v="SandersonDean"/>
        <s v="LanceStamportTamara"/>
        <s v="LelandEdwin"/>
        <s v="SaenzArturo"/>
        <s v="HartleySheila"/>
        <s v="SandersMorgan"/>
        <s v="BoydDerek"/>
        <s v="FrankKevin "/>
        <s v="MainpriceJennifer"/>
        <s v="EckertBret J"/>
        <s v="RobbinsJohn"/>
        <s v="ThomasRichard"/>
        <s v="BerryJoseph"/>
        <s v="FloodRaphael"/>
        <s v="CockerellPhillip"/>
        <s v="HarpoleMaureen "/>
        <s v="BeauchampElizabeth "/>
        <s v="HartsfieldKaren"/>
        <s v="PearsonDevery"/>
        <s v="RiesJennifer"/>
        <s v="ConnelyMelanie"/>
        <s v="GarciaCarlos"/>
        <s v="JarzombekMarlan"/>
        <s v="BaldwinRick"/>
        <s v="GovoniMarco"/>
        <s v="HardyJulie"/>
        <s v="HawkinsJerry(Allen)"/>
        <s v="LittleJim"/>
        <s v="LeonMikala"/>
        <s v="NewcombJerry(Scott)"/>
        <s v="YoungTrisha"/>
        <s v="MeadeJim"/>
        <s v="SprinklePhil"/>
        <s v="JollyKodey"/>
        <s v="SuttonMarlo"/>
        <s v="DeArmondMike"/>
        <s v="SingletaryEric"/>
        <s v="WestTristan"/>
        <s v="HarmonStephen"/>
        <s v="TaborChristine"/>
        <s v="ChapmanMarcus"/>
        <e v="#N/A"/>
        <s v="BestRobert"/>
        <s v="RichardsPatsy"/>
        <s v="&gt;&gt;&gt;&gt;&gt;"/>
      </sharedItems>
    </cacheField>
    <cacheField name="Description" numFmtId="0">
      <sharedItems/>
    </cacheField>
    <cacheField name="Sub Acct" numFmtId="0">
      <sharedItems containsMixedTypes="1" containsNumber="1" containsInteger="1" minValue="10257" maxValue="10265"/>
    </cacheField>
    <cacheField name="Co" numFmtId="0">
      <sharedItems containsMixedTypes="1" containsNumber="1" containsInteger="1" minValue="10" maxValue="303"/>
    </cacheField>
    <cacheField name="Cost Center" numFmtId="0">
      <sharedItems containsMixedTypes="1" containsNumber="1" containsInteger="1" minValue="1001" maxValue="9650" count="146">
        <n v="1403"/>
        <n v="1134"/>
        <n v="2604"/>
        <n v="2401"/>
        <n v="1135"/>
        <n v="1501"/>
        <n v="2231"/>
        <n v="1226"/>
        <n v="8566"/>
        <n v="9612"/>
        <n v="3131"/>
        <n v="1829"/>
        <n v="1154"/>
        <n v="3031"/>
        <n v="1130"/>
        <n v="2516"/>
        <n v="5031"/>
        <n v="3001"/>
        <n v="2008"/>
        <n v="2131"/>
        <n v="1508"/>
        <n v="1503"/>
        <n v="5001"/>
        <n v="4101"/>
        <n v="3004"/>
        <n v="5004"/>
        <n v="3301"/>
        <n v="2005"/>
        <n v="2631"/>
        <n v="5005"/>
        <n v="3005"/>
        <n v="1150"/>
        <n v="2404"/>
        <n v="2408"/>
        <n v="2403"/>
        <n v="2407"/>
        <n v="8571"/>
        <n v="3308"/>
        <n v="3331"/>
        <n v="5008"/>
        <n v="3303"/>
        <n v="3304"/>
        <n v="3305"/>
        <n v="1229"/>
        <n v="1227"/>
        <n v="1128"/>
        <n v="1133"/>
        <n v="1205"/>
        <n v="1110"/>
        <n v="2003"/>
        <n v="4016"/>
        <n v="2405"/>
        <n v="1132"/>
        <n v="1125"/>
        <n v="1116"/>
        <n v="1106"/>
        <n v="1828"/>
        <n v="1228"/>
        <n v="5131"/>
        <n v="1825"/>
        <n v="1107"/>
        <n v="1156"/>
        <n v="4108"/>
        <n v="2007"/>
        <n v="1114"/>
        <n v="4131"/>
        <n v="1117"/>
        <n v="4106"/>
        <n v="4163"/>
        <n v="1215"/>
        <n v="9620"/>
        <n v="9621"/>
        <n v="1822"/>
        <n v="1209"/>
        <n v="9607"/>
        <n v="1823"/>
        <n v="4231"/>
        <n v="4541"/>
        <n v="4531"/>
        <n v="4431"/>
        <n v="4581"/>
        <n v="4129"/>
        <n v="1838"/>
        <n v="1837"/>
        <n v="4145"/>
        <n v="1836"/>
        <n v="4109"/>
        <n v="4606"/>
        <n v="4331"/>
        <n v="1401"/>
        <n v="2001"/>
        <n v="4160"/>
        <n v="4590"/>
        <n v="4140"/>
        <n v="4165"/>
        <n v="4330"/>
        <n v="4113"/>
        <n v="3007"/>
        <n v="2004"/>
        <n v="5003"/>
        <n v="3307"/>
        <n v="9001"/>
        <n v="8561"/>
        <n v="1826"/>
        <n v="8574"/>
        <n v="8577"/>
        <n v="8575"/>
        <n v="1821"/>
        <n v="8570"/>
        <n v="8564"/>
        <n v="8565"/>
        <n v="8585"/>
        <n v="8582"/>
        <n v="8573"/>
        <n v="1833"/>
        <n v="4104"/>
        <n v="1201"/>
        <n v="1129"/>
        <n v="8578"/>
        <n v="9613"/>
        <n v="1001"/>
        <n v="1159"/>
        <n v="1408"/>
        <n v="5007"/>
        <n v="1123"/>
        <n v="8584"/>
        <n v="3003"/>
        <n v="1407"/>
        <n v="1212"/>
        <n v="1507"/>
        <n v="4103"/>
        <n v="8572"/>
        <n v="1108"/>
        <n v="1131"/>
        <n v="1101"/>
        <n v="1145"/>
        <n v="1416"/>
        <n v="9643"/>
        <n v="4561"/>
        <n v="8567"/>
        <n v="1827"/>
        <n v="4164"/>
        <n v="9650"/>
        <n v="4119"/>
        <n v="2406"/>
        <s v="&gt;&gt;&gt;&gt;&gt;"/>
      </sharedItems>
    </cacheField>
    <cacheField name="Expense Account" numFmtId="0">
      <sharedItems containsMixedTypes="1" containsNumber="1" containsInteger="1" minValue="4264" maxValue="9260"/>
    </cacheField>
    <cacheField name="Expense Sub Account" numFmtId="0">
      <sharedItems count="4">
        <s v="07458"/>
        <s v="07460"/>
        <s v="07463"/>
        <s v="&gt;&gt;&gt;&gt;&gt;"/>
      </sharedItems>
    </cacheField>
    <cacheField name="Service Area" numFmtId="0">
      <sharedItems containsMixedTypes="1" containsNumber="1" containsInteger="1" minValue="2000" maxValue="834000"/>
    </cacheField>
    <cacheField name="Future Growth" numFmtId="0">
      <sharedItems containsMixedTypes="1" containsNumber="1" containsInteger="1" minValue="0" maxValue="0"/>
    </cacheField>
    <cacheField name="Amount" numFmtId="0">
      <sharedItems containsMixedTypes="1" containsNumber="1" containsInteger="1" minValue="0" maxValue="0"/>
    </cacheField>
    <cacheField name="Description for JE" numFmtId="0">
      <sharedItems/>
    </cacheField>
    <cacheField name="Type of Issuance" numFmtId="0">
      <sharedItems/>
    </cacheField>
    <cacheField name="Type of Issuance by Date" numFmtId="0">
      <sharedItems/>
    </cacheField>
    <cacheField name="Vesting Period" numFmtId="0">
      <sharedItems/>
    </cacheField>
    <cacheField name="Grant Date" numFmtId="0">
      <sharedItems containsDate="1" containsMixedTypes="1" minDate="2012-11-06T00:00:00" maxDate="2016-06-07T00:00:00"/>
    </cacheField>
    <cacheField name="Vest Date" numFmtId="0">
      <sharedItems containsDate="1" containsMixedTypes="1" minDate="2015-11-06T00:00:00" maxDate="2019-06-07T00:00:00"/>
    </cacheField>
    <cacheField name="1) Origin Shrs" numFmtId="164">
      <sharedItems containsMixedTypes="1" containsNumber="1" containsInteger="1" minValue="0" maxValue="27350"/>
    </cacheField>
    <cacheField name="Add EVF" numFmtId="43">
      <sharedItems containsMixedTypes="1" containsNumber="1" minValue="0" maxValue="4881.239999999998"/>
    </cacheField>
    <cacheField name="Add EVF73115" numFmtId="43">
      <sharedItems containsMixedTypes="1" containsNumber="1" minValue="0" maxValue="10533.554982"/>
    </cacheField>
    <cacheField name="Add EVF70116" numFmtId="0">
      <sharedItems containsMixedTypes="1" containsNumber="1" minValue="0" maxValue="318.18149999999878"/>
    </cacheField>
    <cacheField name="Add EVF80116" numFmtId="0">
      <sharedItems containsMixedTypes="1" containsNumber="1" minValue="0" maxValue="257.02500000000146"/>
    </cacheField>
    <cacheField name="Add EVF90116" numFmtId="0">
      <sharedItems containsMixedTypes="1" containsNumber="1" minValue="0" maxValue="1285.125"/>
    </cacheField>
    <cacheField name="Roundup Fraction Shares" numFmtId="0">
      <sharedItems containsBlank="1" containsMixedTypes="1" containsNumber="1" minValue="0" maxValue="0.96000000000015007"/>
    </cacheField>
    <cacheField name="EVF Units (Not Excluded Fort Shares)" numFmtId="0">
      <sharedItems containsMixedTypes="1" containsNumber="1" minValue="0" maxValue="39562"/>
    </cacheField>
    <cacheField name="EVF/Prorated Factor" numFmtId="167">
      <sharedItems containsMixedTypes="1" containsNumber="1" minValue="1" maxValue="1.4792000000000001"/>
    </cacheField>
    <cacheField name="EVF check" numFmtId="0">
      <sharedItems containsMixedTypes="1" containsNumber="1" minValue="-2.0000000000095497E-3" maxValue="2.4999999999977263E-3"/>
    </cacheField>
    <cacheField name="Prorated Shares" numFmtId="164">
      <sharedItems containsMixedTypes="1" containsNumber="1" containsInteger="1" minValue="0" maxValue="400"/>
    </cacheField>
    <cacheField name="1) Orig GV" numFmtId="0">
      <sharedItems containsMixedTypes="1" containsNumber="1" minValue="0" maxValue="1241412.8999999999"/>
    </cacheField>
    <cacheField name="GV Addl EVF" numFmtId="0">
      <sharedItems containsMixedTypes="1" containsNumber="1" minValue="0" maxValue="249040.86479999992"/>
    </cacheField>
    <cacheField name="GV Add EVF73115" numFmtId="0">
      <sharedItems containsMixedTypes="1" containsNumber="1" minValue="0" maxValue="537421.97518164001"/>
    </cacheField>
    <cacheField name="GV Add EVF70116" numFmtId="0">
      <sharedItems containsMixedTypes="1" containsNumber="1" minValue="0" maxValue="23462.703809999908"/>
    </cacheField>
    <cacheField name="GV Add EVF80116" numFmtId="0">
      <sharedItems containsMixedTypes="1" containsNumber="1" minValue="0" maxValue="13113.415500000076"/>
    </cacheField>
    <cacheField name="GV Add EVF90116" numFmtId="0">
      <sharedItems containsMixedTypes="1" containsNumber="1" minValue="0" maxValue="65567.077499999999"/>
    </cacheField>
    <cacheField name="GV Roundup Faction Shares" numFmtId="0">
      <sharedItems containsMixedTypes="1" containsNumber="1" minValue="0" maxValue="48.979200000007658"/>
    </cacheField>
    <cacheField name="Total Grant Value (Not Excluded Fort Shares)" numFmtId="0">
      <sharedItems containsMixedTypes="1" containsNumber="1" minValue="0" maxValue="2018453.2399999998"/>
    </cacheField>
    <cacheField name="Shares O/S" numFmtId="0">
      <sharedItems containsMixedTypes="1" containsNumber="1" minValue="0" maxValue="39562"/>
    </cacheField>
    <cacheField name="5)Less:Shrs Vest" numFmtId="0">
      <sharedItems containsMixedTypes="1" containsNumber="1" minValue="-39562" maxValue="0"/>
    </cacheField>
    <cacheField name="9)Less:Shrs Fort" numFmtId="0">
      <sharedItems containsMixedTypes="1" containsNumber="1" minValue="-971.58" maxValue="0"/>
    </cacheField>
    <cacheField name="Shrs Left to be Issued" numFmtId="0">
      <sharedItems containsMixedTypes="1" containsNumber="1" minValue="0" maxValue="27527.912"/>
    </cacheField>
    <cacheField name="Grant Price" numFmtId="0">
      <sharedItems containsMixedTypes="1" containsNumber="1" minValue="35.549999999999997" maxValue="74.599999999999994"/>
    </cacheField>
    <cacheField name=" GV Unvest" numFmtId="0">
      <sharedItems containsMixedTypes="1" containsNumber="1" minValue="0" maxValue="1468889.38432"/>
    </cacheField>
    <cacheField name="Less: Est 2% Fort" numFmtId="0">
      <sharedItems containsMixedTypes="1" containsNumber="1" minValue="-29380.725465168638" maxValue="0"/>
    </cacheField>
    <cacheField name="FV 98%" numFmtId="0">
      <sharedItems containsMixedTypes="1" containsNumber="1" minValue="0" maxValue="1439508.6588548312"/>
    </cacheField>
    <cacheField name="100% MIP Exp " numFmtId="0">
      <sharedItems containsMixedTypes="1" containsNumber="1" minValue="0" maxValue="593507.25"/>
    </cacheField>
    <cacheField name="MIP 20% prem to amort" numFmtId="0">
      <sharedItems containsMixedTypes="1" containsNumber="1" minValue="0" maxValue="118701.45"/>
    </cacheField>
    <cacheField name="Less: Est 2% Fort2" numFmtId="0">
      <sharedItems containsMixedTypes="1" containsNumber="1" minValue="-2374.2664028999998" maxValue="0"/>
    </cacheField>
    <cacheField name="FV 20% include MIP" numFmtId="0">
      <sharedItems containsMixedTypes="1" containsNumber="1" minValue="0" maxValue="116327.1835971"/>
    </cacheField>
    <cacheField name="Net Cost to Amort " numFmtId="0">
      <sharedItems containsMixedTypes="1" containsNumber="1" minValue="0" maxValue="2018453.2399999998"/>
    </cacheField>
    <cacheField name="Daily Amort $" numFmtId="43">
      <sharedItems containsMixedTypes="1" containsNumber="1" minValue="0" maxValue="1839.9756061987237"/>
    </cacheField>
    <cacheField name="(A) DaysAmortized" numFmtId="0">
      <sharedItems containsMixedTypes="1" containsNumber="1" containsInteger="1" minValue="117" maxValue="1097"/>
    </cacheField>
    <cacheField name="(A)Man Calc   Accum Amort" numFmtId="43">
      <sharedItems containsMixedTypes="1" containsNumber="1" minValue="0" maxValue="2018453.2399999998"/>
    </cacheField>
    <cacheField name="Man Calc Accum Amort incl 100%" numFmtId="43">
      <sharedItems containsMixedTypes="1" containsNumber="1" minValue="0" maxValue="2018453.2399999998"/>
    </cacheField>
    <cacheField name="Unamortized " numFmtId="43">
      <sharedItems containsMixedTypes="1" containsNumber="1" minValue="0" maxValue="870699.09219185193"/>
    </cacheField>
    <cacheField name="FY13 GL Exp" numFmtId="43">
      <sharedItems containsMixedTypes="1" containsNumber="1" minValue="0" maxValue="1204767.5"/>
    </cacheField>
    <cacheField name="FY14 GL Exp" numFmtId="43">
      <sharedItems containsMixedTypes="1" containsNumber="1" minValue="-1636.24" maxValue="1140297"/>
    </cacheField>
    <cacheField name=" FY15 GL Exp" numFmtId="43">
      <sharedItems containsMixedTypes="1" containsNumber="1" minValue="-5514.37" maxValue="993029.6"/>
    </cacheField>
    <cacheField name="FY16 GL Exp" numFmtId="43">
      <sharedItems containsMixedTypes="1" containsNumber="1" minValue="-32370.83" maxValue="1241412.8999999999"/>
    </cacheField>
    <cacheField name="Accum 100% MIP " numFmtId="43">
      <sharedItems containsMixedTypes="1" containsNumber="1" minValue="0" maxValue="593507.25"/>
    </cacheField>
    <cacheField name="(A) GL Accum Amort End Bal" numFmtId="43">
      <sharedItems containsMixedTypes="1" containsNumber="1" minValue="-9.0951551845463996E-15" maxValue="2018453.2399999998"/>
    </cacheField>
    <cacheField name="(A)Man vs GL Accum Amort " numFmtId="43">
      <sharedItems containsMixedTypes="1" containsNumber="1" minValue="-1.0000000009313226E-2" maxValue="1.0000000002037268E-2"/>
    </cacheField>
    <cacheField name="EASI Accum vs GL" numFmtId="43">
      <sharedItems containsMixedTypes="1" containsNumber="1" minValue="-0.17999999999938154" maxValue="48.980000000003201"/>
    </cacheField>
    <cacheField name="Man vs EASI Accum Amort" numFmtId="43">
      <sharedItems containsMixedTypes="1" containsNumber="1" minValue="-0.18434999999999491" maxValue="48.980000000003201"/>
    </cacheField>
    <cacheField name="(A) Adj Notes" numFmtId="0">
      <sharedItems containsBlank="1"/>
    </cacheField>
    <cacheField name="Oct-15" numFmtId="43">
      <sharedItems containsMixedTypes="1" containsNumber="1" minValue="-32370.83" maxValue="53359.02"/>
    </cacheField>
    <cacheField name="Nov-15" numFmtId="43">
      <sharedItems containsMixedTypes="1" containsNumber="1" minValue="0" maxValue="79327.429999999993"/>
    </cacheField>
    <cacheField name="Dec-15" numFmtId="43">
      <sharedItems containsMixedTypes="1" containsNumber="1" minValue="-8384.56" maxValue="53359.02"/>
    </cacheField>
    <cacheField name="Qtr1" numFmtId="43">
      <sharedItems containsMixedTypes="1" containsNumber="1" minValue="-32370.83" maxValue="158355.79999999999"/>
    </cacheField>
    <cacheField name="Jan-16" numFmtId="43">
      <sharedItems containsMixedTypes="1" containsNumber="1" minValue="-5168.6900000000005" maxValue="53359.02"/>
    </cacheField>
    <cacheField name="Feb-16 Adj" numFmtId="43">
      <sharedItems containsBlank="1" containsMixedTypes="1" containsNumber="1" minValue="-7.08" maxValue="54.71"/>
    </cacheField>
    <cacheField name="Feb-16" numFmtId="43">
      <sharedItems containsMixedTypes="1" containsNumber="1" minValue="-5387.79" maxValue="49916.5"/>
    </cacheField>
    <cacheField name="Total Feb-16" numFmtId="43">
      <sharedItems containsSemiMixedTypes="0" containsString="0" containsNumber="1" minValue="-5387.79" maxValue="49916.5"/>
    </cacheField>
    <cacheField name="Mar-16" numFmtId="43">
      <sharedItems containsMixedTypes="1" containsNumber="1" minValue="-5573.03" maxValue="53359.02"/>
    </cacheField>
    <cacheField name="Qtr2" numFmtId="43">
      <sharedItems containsMixedTypes="1" containsNumber="1" minValue="-5168.68" maxValue="156634.53999999998"/>
    </cacheField>
    <cacheField name="Apr-16" numFmtId="43">
      <sharedItems containsMixedTypes="1" containsNumber="1" minValue="0" maxValue="51637.760000000002"/>
    </cacheField>
    <cacheField name="May-16" numFmtId="43">
      <sharedItems containsMixedTypes="1" containsNumber="1" minValue="0" maxValue="1241412.8999999999"/>
    </cacheField>
    <cacheField name="Jun-16 Adj (May-16 PSU RE)" numFmtId="43">
      <sharedItems containsMixedTypes="1" containsNumber="1" minValue="-9263.08" maxValue="0"/>
    </cacheField>
    <cacheField name="Jun-16" numFmtId="43">
      <sharedItems containsMixedTypes="1" containsNumber="1" minValue="-6213.42" maxValue="51637.760000000002"/>
    </cacheField>
    <cacheField name="Jun-16 Adj (Jun)" numFmtId="43">
      <sharedItems containsMixedTypes="1" containsNumber="1" minValue="-0.16" maxValue="12.919999999999991"/>
    </cacheField>
    <cacheField name="Total Jun-16" numFmtId="43">
      <sharedItems containsSemiMixedTypes="0" containsString="0" containsNumber="1" minValue="-8945.27" maxValue="51637.760000000002"/>
    </cacheField>
    <cacheField name="Qtr3" numFmtId="43">
      <sharedItems containsMixedTypes="1" containsNumber="1" minValue="-5179.8999999999996" maxValue="1241412.8999999999"/>
    </cacheField>
    <cacheField name="Jul-16 New EVF Exp fr Incept-Jun16" numFmtId="43">
      <sharedItems containsBlank="1" containsMixedTypes="1" containsNumber="1" minValue="0" maxValue="13108.1"/>
    </cacheField>
    <cacheField name="Jul-16 New EVF Exp fr Jul16-Sep16" numFmtId="43">
      <sharedItems containsBlank="1" containsMixedTypes="1" containsNumber="1" minValue="0" maxValue="1928.34"/>
    </cacheField>
    <cacheField name="Jul-16  2% Add back" numFmtId="43">
      <sharedItems containsBlank="1" containsMixedTypes="1" containsNumber="1" minValue="260.14" maxValue="38799.06"/>
    </cacheField>
    <cacheField name="Jul-16 Sep16" numFmtId="43">
      <sharedItems containsBlank="1" containsMixedTypes="1" containsNumber="1" minValue="-6415.58" maxValue="158355.81"/>
    </cacheField>
    <cacheField name="Total Jul-16" numFmtId="43">
      <sharedItems containsSemiMixedTypes="0" containsString="0" containsNumber="1" minValue="-1854.1" maxValue="209894.24"/>
    </cacheField>
    <cacheField name="Aug-16 New EVF Exp fr Incept-Jun16" numFmtId="43">
      <sharedItems containsMixedTypes="1" containsNumber="1" minValue="0" maxValue="11773.35"/>
    </cacheField>
    <cacheField name="Aug-16 New EVF Exp fr Jul16-Sep16" numFmtId="43">
      <sharedItems containsMixedTypes="1" containsNumber="1" minValue="0" maxValue="1077.76"/>
    </cacheField>
    <cacheField name="Aug-16  2% Add back" numFmtId="43">
      <sharedItems containsMixedTypes="1" containsNumber="1" minValue="0" maxValue="262.3"/>
    </cacheField>
    <cacheField name="Total Aug-16" numFmtId="43">
      <sharedItems containsSemiMixedTypes="0" containsString="0" containsNumber="1" minValue="0" maxValue="13113.41"/>
    </cacheField>
    <cacheField name="Sep-16 New EVF Exp fr Incept-Jun16" numFmtId="43">
      <sharedItems containsMixedTypes="1" containsNumber="1" minValue="0" maxValue="58866.810000000005"/>
    </cacheField>
    <cacheField name="Sep-16 New EVF Exp fr Jul16-Sep16" numFmtId="43">
      <sharedItems containsMixedTypes="1" containsNumber="1" minValue="0" maxValue="5388.8"/>
    </cacheField>
    <cacheField name="Sep-16  2% Add back" numFmtId="43">
      <sharedItems containsMixedTypes="1" containsNumber="1" minValue="0" maxValue="1311.47"/>
    </cacheField>
    <cacheField name="Sep-16 Roundup Exp Factional Vest Shares and Fort Exp for 388G &amp; 47AN" numFmtId="43">
      <sharedItems containsBlank="1" containsMixedTypes="1" containsNumber="1" minValue="-4954.8900000000003" maxValue="48.980000000003201"/>
    </cacheField>
    <cacheField name="Total Sep-16" numFmtId="43">
      <sharedItems containsSemiMixedTypes="0" containsString="0" containsNumber="1" minValue="-4391.3200000000006" maxValue="65580.60000000002"/>
    </cacheField>
    <cacheField name="Qtr4" numFmtId="43">
      <sharedItems containsMixedTypes="1" containsNumber="1" minValue="-2254.4400000000005" maxValue="288588.25"/>
    </cacheField>
    <cacheField name="Total FY Year" numFmtId="43">
      <sharedItems containsMixedTypes="1" containsNumber="1" minValue="-32370.83" maxValue="1241412.8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elissa  Cheng" refreshedDate="42940.469480671294" createdVersion="4" refreshedVersion="4" minRefreshableVersion="3" recordCount="1754">
  <cacheSource type="worksheet">
    <worksheetSource ref="A5:BZ1759" sheet="T1.3 Database (Oct16-Jun17)" r:id="rId2"/>
  </cacheSource>
  <cacheFields count="78">
    <cacheField name="New Seq" numFmtId="0">
      <sharedItems containsSemiMixedTypes="0" containsString="0" containsNumber="1" containsInteger="1" minValue="1" maxValue="1754"/>
    </cacheField>
    <cacheField name="EE#" numFmtId="0">
      <sharedItems containsSemiMixedTypes="0" containsString="0" containsNumber="1" containsInteger="1" minValue="10005" maxValue="27135"/>
    </cacheField>
    <cacheField name="EASI Combined" numFmtId="0">
      <sharedItems/>
    </cacheField>
    <cacheField name="Code" numFmtId="0">
      <sharedItems/>
    </cacheField>
    <cacheField name="Name" numFmtId="0">
      <sharedItems count="227">
        <s v="AmbroseBonnie"/>
        <s v="WomerScott"/>
        <s v="MartinMark"/>
        <s v="HawkinsTom"/>
        <s v="WatkinsPaul"/>
        <s v="AllbrittenPhillip"/>
        <s v="GrimesKelly"/>
        <s v="CashClay"/>
        <s v="JohnsonSuzanne"/>
        <s v="PerrymanJeffrey"/>
        <s v="MervickerFarren"/>
        <s v="HollowayJohn"/>
        <s v="FrihartMatthew"/>
        <s v="ArmstrongBarton"/>
        <s v="BuchananRebecca"/>
        <s v="WaltherDouglas"/>
        <s v="PetersenThomas"/>
        <s v="AckerRonald"/>
        <s v="GoodDavid"/>
        <s v="StroudBryan"/>
        <s v="MancilMichael"/>
        <s v="SmithKenneth"/>
        <s v="GregoryGary"/>
        <s v="ElliotShon"/>
        <s v="BetzenKelvin"/>
        <s v="AldersonDaniel"/>
        <s v="AstonVerlon"/>
        <s v="GatesDavid"/>
        <s v="ParisJohn"/>
        <s v="ChristianJoe"/>
        <s v="WilkesKaren"/>
        <s v="SenterWilliam"/>
        <s v="AkersJohn"/>
        <s v="KissingerRichard"/>
        <s v="LoyalStephen"/>
        <s v="SmithGary"/>
        <s v="DobbsJay"/>
        <s v="DoggetteDavid"/>
        <s v="WillisJohn"/>
        <s v="GruberConrad"/>
        <s v="HillSam"/>
        <s v="MarinoFrank"/>
        <s v="BroussardBrian"/>
        <s v="HebertDavid"/>
        <s v="BowersMellisa"/>
        <s v="YoungDenise"/>
        <s v="GreerWilliam"/>
        <s v="EllisMichael"/>
        <s v="KerleyRobert"/>
        <s v="SadlerWennetta"/>
        <s v="ChildersPatricia"/>
        <s v="NapierEarnest"/>
        <s v="AnglinDavid"/>
        <s v="BlodgettBronson"/>
        <s v="ConnerBrian"/>
        <s v="HicksRandy"/>
        <s v="SweetinMarvin"/>
        <s v="GregoryLouis"/>
        <s v="ReynoldsMichael"/>
        <s v="HoweyDouglas"/>
        <s v="BurkeRicky"/>
        <s v="OrdemannMarshall"/>
        <s v="StrainGeorge"/>
        <s v="HunterGerald"/>
        <s v="KappesGilesSusan"/>
        <s v="QuachChi"/>
        <s v="McDonaldEdward"/>
        <s v="MeziereDaniel"/>
        <s v="RoweSheri"/>
        <s v="GilbertCullen"/>
        <s v="McDillJohn"/>
        <s v="CumminsKaren"/>
        <s v="TreadwayLawrence "/>
        <s v="ButlerJohnnie"/>
        <s v="SouthJane"/>
        <s v="MossSteven"/>
        <s v="RehmGary"/>
        <s v="BradshawJoel"/>
        <s v="FoleyJeffrey "/>
        <s v="ForsytheChristopher"/>
        <s v="WallerGregory"/>
        <s v="CookRobert"/>
        <s v="SchneiderJason"/>
        <s v="KnightsJeffrey"/>
        <s v="RodgersRobert"/>
        <s v="MyersBarbara"/>
        <s v="DicksonMichael"/>
        <s v="WeaverEllen"/>
        <s v="YarbroughCharles"/>
        <s v="ErskineRichard"/>
        <s v="WrightTony"/>
        <s v="PowellScott"/>
        <s v="SmirinJeff"/>
        <s v="WhiteJason"/>
        <s v="KelleySherry"/>
        <s v="StamportDarwin"/>
        <s v="AndrewsLance"/>
        <s v="MartinezJeffery"/>
        <s v="MartinTed"/>
        <s v="StadlerJohn"/>
        <s v="ThigpenGary"/>
        <s v="RothbauerMarc"/>
        <s v="MasonGary"/>
        <s v="BrockTommy"/>
        <s v="SlaughterKyle"/>
        <s v="EasleyStephen"/>
        <s v="VinsonFred"/>
        <s v="WeathersbeeBarbara"/>
        <s v="DavisMatthew"/>
        <s v="GordonDennis"/>
        <s v="HardgraveJohn"/>
        <s v="FletcherRalyn"/>
        <s v="ParkDavid"/>
        <s v="BrownRussell"/>
        <s v="GreenwoodDavid (Mike)"/>
        <s v="ErickstadBradley"/>
        <s v="WalkerOric"/>
        <s v="MatthewsStephen"/>
        <s v="TrivediBharat"/>
        <s v="MurdockPhillip"/>
        <s v="JohnsonDanny"/>
        <s v="KlinkovskyFrank"/>
        <s v="DoyleSandra"/>
        <s v="HockinRyan"/>
        <s v="WhiteCraig"/>
        <s v="DeVincenzoVictor"/>
        <s v="PalmerBecky"/>
        <s v="GintyRyan"/>
        <s v="PartrickHoward"/>
        <s v="HofmannHarold(Nick)"/>
        <s v="DensmanJosh"/>
        <s v="AudibertShawn"/>
        <s v="BahrRonald"/>
        <s v="BergeronMark"/>
        <s v="BoeckmanClarence"/>
        <s v="DavidsonMathew"/>
        <s v="EllisIIIRobert"/>
        <s v="FelgerBrian"/>
        <s v="LeeWilliam"/>
        <s v="LittrellZachary"/>
        <s v="MalterKenneth"/>
        <s v="MarieaJude"/>
        <s v="RandelRandy"/>
        <s v="ReidHarold"/>
        <s v="RoseJoseph"/>
        <s v="RozellTerri"/>
        <s v="RuffingPatrick"/>
        <s v="SadlerJames(Wade)"/>
        <s v="TuckerDavid"/>
        <s v="VilasGary"/>
        <s v="Wellman, Jr.Gerald"/>
        <s v="White,JJames"/>
        <s v="EricksonDon"/>
        <s v="FelanChristopher"/>
        <s v="CocklinKim"/>
        <s v="AtkinsTrevor"/>
        <s v="StoryJennifer"/>
        <s v="McWhortherAndrew"/>
        <s v="HabererMatthew"/>
        <s v="McAhrenDavid"/>
        <s v="GiusRichard"/>
        <s v="FogleKendall"/>
        <s v="MitschkeRichard"/>
        <s v="EstesAndrew"/>
        <s v="HaefnerMichael"/>
        <s v="JohnsonAshley"/>
        <s v="EngelRachael"/>
        <s v="MartinKelli "/>
        <s v="KlabenesKyle"/>
        <s v="GilmoreCindy"/>
        <s v="McNairPaula"/>
        <s v="LittlejohnPhilip"/>
        <s v="PriceJames"/>
        <s v="HefnerMichelle"/>
        <s v="WebbRobert"/>
        <s v="NewcombBethany"/>
        <s v="SandersonDean"/>
        <s v="LanceStamportTamara"/>
        <s v="LelandEdwin"/>
        <s v="SaenzArturo"/>
        <s v="HartleySheila"/>
        <s v="SandersMorgan"/>
        <s v="BoydDerek"/>
        <s v="FrankKevin "/>
        <s v="MainpriceJennifer"/>
        <s v="EckertBret J"/>
        <s v="RobbinsJohn"/>
        <s v="ThomasRichard"/>
        <s v="BerryJoseph"/>
        <s v="FloodRaphael"/>
        <s v="CockerellPhillip"/>
        <s v="HarpoleMaureen "/>
        <s v="BeauchampElizabeth "/>
        <s v="HartsfieldKaren"/>
        <s v="PearsonDevery"/>
        <s v="RiesJennifer"/>
        <s v="ConnelyMelanie"/>
        <s v="GarciaCarlos"/>
        <s v="JarzombekMarlan"/>
        <s v="BaldwinRick"/>
        <s v="GovoniMarco"/>
        <s v="HardyJulie"/>
        <s v="HawkinsJerry(Allen)"/>
        <s v="LittleJim"/>
        <s v="LeonMikala"/>
        <s v="NewcombJerry(Scott)"/>
        <s v="YoungTrisha"/>
        <s v="MeadeJim"/>
        <s v="SprinklePhil"/>
        <s v="JollyKodey"/>
        <s v="SuttonMarlo"/>
        <s v="DeArmondMike"/>
        <s v="SingletaryEric"/>
        <s v="MossRoyL"/>
        <s v="JohnsonJohnB"/>
        <s v="CooperTravisC"/>
        <s v="EspinozaTammyL"/>
        <s v="GillhamLaura"/>
        <s v="AustinTimothy"/>
        <s v="McKenzieJames"/>
        <s v="PaigeChristianL"/>
        <s v="BestRobert"/>
        <s v="WestTristan"/>
        <s v="HarmonStephen"/>
        <s v="TaborChristine"/>
        <s v="ChapmanMarcus"/>
        <s v="RichardsPatsy"/>
      </sharedItems>
    </cacheField>
    <cacheField name="Description" numFmtId="0">
      <sharedItems/>
    </cacheField>
    <cacheField name="Sub Acct" numFmtId="0">
      <sharedItems containsSemiMixedTypes="0" containsString="0" containsNumber="1" containsInteger="1" minValue="10257" maxValue="10265"/>
    </cacheField>
    <cacheField name="Co" numFmtId="0">
      <sharedItems containsSemiMixedTypes="0" containsString="0" containsNumber="1" containsInteger="1" minValue="10" maxValue="212"/>
    </cacheField>
    <cacheField name="Cost Center" numFmtId="0">
      <sharedItems containsSemiMixedTypes="0" containsString="0" containsNumber="1" containsInteger="1" minValue="1001" maxValue="9650" count="147">
        <n v="1403"/>
        <n v="1134"/>
        <n v="2604"/>
        <n v="2401"/>
        <n v="1135"/>
        <n v="1501"/>
        <n v="2231"/>
        <n v="1226"/>
        <n v="8566"/>
        <n v="9612"/>
        <n v="3131"/>
        <n v="1829"/>
        <n v="1154"/>
        <n v="3031"/>
        <n v="1130"/>
        <n v="2516"/>
        <n v="5031"/>
        <n v="3001"/>
        <n v="2008"/>
        <n v="2131"/>
        <n v="1508"/>
        <n v="1503"/>
        <n v="5001"/>
        <n v="4101"/>
        <n v="3004"/>
        <n v="5004"/>
        <n v="1205"/>
        <n v="2005"/>
        <n v="2703"/>
        <n v="3301"/>
        <n v="5005"/>
        <n v="3005"/>
        <n v="1150"/>
        <n v="2404"/>
        <n v="2408"/>
        <n v="2403"/>
        <n v="2407"/>
        <n v="8571"/>
        <n v="3308"/>
        <n v="3331"/>
        <n v="5008"/>
        <n v="3303"/>
        <n v="3304"/>
        <n v="3305"/>
        <n v="1229"/>
        <n v="1227"/>
        <n v="1128"/>
        <n v="1133"/>
        <n v="1903"/>
        <n v="1110"/>
        <n v="2003"/>
        <n v="4016"/>
        <n v="2405"/>
        <n v="1132"/>
        <n v="1125"/>
        <n v="1116"/>
        <n v="1106"/>
        <n v="1828"/>
        <n v="1228"/>
        <n v="5131"/>
        <n v="1825"/>
        <n v="1107"/>
        <n v="1156"/>
        <n v="4108"/>
        <n v="2007"/>
        <n v="1101"/>
        <n v="4131"/>
        <n v="1117"/>
        <n v="4106"/>
        <n v="4163"/>
        <n v="1215"/>
        <n v="9620"/>
        <n v="9621"/>
        <n v="1822"/>
        <n v="1209"/>
        <n v="9607"/>
        <n v="1823"/>
        <n v="4231"/>
        <n v="4531"/>
        <n v="4431"/>
        <n v="4581"/>
        <n v="4129"/>
        <n v="1838"/>
        <n v="1837"/>
        <n v="4541"/>
        <n v="1836"/>
        <n v="4109"/>
        <n v="4606"/>
        <n v="4331"/>
        <n v="1401"/>
        <n v="1102"/>
        <n v="4160"/>
        <n v="4140"/>
        <n v="4165"/>
        <n v="4330"/>
        <n v="4113"/>
        <n v="3007"/>
        <n v="2001"/>
        <n v="1123"/>
        <n v="5003"/>
        <n v="3307"/>
        <n v="1221"/>
        <n v="8561"/>
        <n v="1826"/>
        <n v="8577"/>
        <n v="8575"/>
        <n v="1821"/>
        <n v="8570"/>
        <n v="8564"/>
        <n v="8565"/>
        <n v="8585"/>
        <n v="8582"/>
        <n v="8573"/>
        <n v="1833"/>
        <n v="4104"/>
        <n v="1201"/>
        <n v="1129"/>
        <n v="8578"/>
        <n v="9613"/>
        <n v="1001"/>
        <n v="1159"/>
        <n v="1408"/>
        <n v="5007"/>
        <n v="2004"/>
        <n v="8584"/>
        <n v="3003"/>
        <n v="1407"/>
        <n v="1212"/>
        <n v="1507"/>
        <n v="4103"/>
        <n v="8572"/>
        <n v="1108"/>
        <n v="1114"/>
        <n v="1145"/>
        <n v="1416"/>
        <n v="9643"/>
        <n v="4561"/>
        <n v="8567"/>
        <n v="1827"/>
        <n v="4164"/>
        <n v="9650"/>
        <n v="4119"/>
        <n v="4590"/>
        <n v="4177"/>
        <n v="4145"/>
        <n v="4141"/>
        <n v="2631"/>
      </sharedItems>
    </cacheField>
    <cacheField name="Expense Account" numFmtId="0">
      <sharedItems containsSemiMixedTypes="0" containsString="0" containsNumber="1" containsInteger="1" minValue="4264" maxValue="9260"/>
    </cacheField>
    <cacheField name="Expense Sub Account" numFmtId="0">
      <sharedItems count="3">
        <s v="07458"/>
        <s v="07460"/>
        <s v="07463"/>
      </sharedItems>
    </cacheField>
    <cacheField name="Service Area" numFmtId="0">
      <sharedItems containsSemiMixedTypes="0" containsString="0" containsNumber="1" containsInteger="1" minValue="2000" maxValue="834000"/>
    </cacheField>
    <cacheField name="Future Growth" numFmtId="0">
      <sharedItems containsSemiMixedTypes="0" containsString="0" containsNumber="1" containsInteger="1" minValue="0" maxValue="0"/>
    </cacheField>
    <cacheField name="Amount" numFmtId="43">
      <sharedItems containsSemiMixedTypes="0" containsString="0" containsNumber="1" containsInteger="1" minValue="0" maxValue="0"/>
    </cacheField>
    <cacheField name="Description for JE" numFmtId="0">
      <sharedItems/>
    </cacheField>
    <cacheField name="Type of Issuance" numFmtId="0">
      <sharedItems/>
    </cacheField>
    <cacheField name="Type of Issuance by Date" numFmtId="0">
      <sharedItems/>
    </cacheField>
    <cacheField name="Vesting Period" numFmtId="0">
      <sharedItems/>
    </cacheField>
    <cacheField name="Grant Date" numFmtId="14">
      <sharedItems containsSemiMixedTypes="0" containsNonDate="0" containsDate="1" containsString="0" minDate="2013-11-05T00:00:00" maxDate="2017-06-20T00:00:00"/>
    </cacheField>
    <cacheField name="Vest Date" numFmtId="14">
      <sharedItems containsSemiMixedTypes="0" containsNonDate="0" containsDate="1" containsString="0" minDate="2016-09-30T00:00:00" maxDate="2020-06-20T00:00:00"/>
    </cacheField>
    <cacheField name="1) Origin Shrs" numFmtId="164">
      <sharedItems containsSemiMixedTypes="0" containsString="0" containsNumber="1" containsInteger="1" minValue="107" maxValue="22350"/>
    </cacheField>
    <cacheField name="Add EVF from Prior Years" numFmtId="43">
      <sharedItems containsSemiMixedTypes="0" containsString="0" containsNumber="1" minValue="0" maxValue="17212"/>
    </cacheField>
    <cacheField name="Adj EVF and RoundUp 10/2016" numFmtId="43">
      <sharedItems containsSemiMixedTypes="0" containsString="0" containsNumber="1" minValue="-257" maxValue="0"/>
    </cacheField>
    <cacheField name="Add'l EVF due to AEH Sale" numFmtId="0">
      <sharedItems containsString="0" containsBlank="1" containsNumber="1" minValue="0" maxValue="13.157500000000027"/>
    </cacheField>
    <cacheField name="Add'l EVF 03/2017" numFmtId="0">
      <sharedItems containsBlank="1" containsMixedTypes="1" containsNumber="1" minValue="0" maxValue="3682.9190000000017"/>
    </cacheField>
    <cacheField name="Add'l EVF 05/2017" numFmtId="0">
      <sharedItems containsString="0" containsBlank="1" containsNumber="1" minValue="22.105999999999995" maxValue="2274.5494999999974"/>
    </cacheField>
    <cacheField name="Add'l (Reduction) EVF 06/2017" numFmtId="0">
      <sharedItems containsBlank="1" containsMixedTypes="1" containsNumber="1" minValue="-1745.6180000000022" maxValue="11.045999999999992"/>
    </cacheField>
    <cacheField name="EVF Units (Not Excluded Fort Shares)" numFmtId="0">
      <sharedItems containsSemiMixedTypes="0" containsString="0" containsNumber="1" minValue="107" maxValue="39305"/>
    </cacheField>
    <cacheField name="EVF/Prorated Factor" numFmtId="167">
      <sharedItems containsSemiMixedTypes="0" containsString="0" containsNumber="1" minValue="1" maxValue="1.7585999999999999"/>
    </cacheField>
    <cacheField name="EVF check" numFmtId="43">
      <sharedItems containsMixedTypes="1" containsNumber="1" minValue="-9.0949470177292824E-13" maxValue="0"/>
    </cacheField>
    <cacheField name="Prorated Shares" numFmtId="164">
      <sharedItems containsSemiMixedTypes="0" containsString="0" containsNumber="1" minValue="0" maxValue="7274"/>
    </cacheField>
    <cacheField name="1) Orig GV" numFmtId="0">
      <sharedItems containsSemiMixedTypes="0" containsString="0" containsNumber="1" minValue="7645.5" maxValue="1241412.8999999999"/>
    </cacheField>
    <cacheField name="GV Addl EVF from Prior Years" numFmtId="0">
      <sharedItems containsSemiMixedTypes="0" containsString="0" containsNumber="1" minValue="0" maxValue="878156.24000000011"/>
    </cacheField>
    <cacheField name="GV Adj EVF and RoundUp" numFmtId="0">
      <sharedItems containsSemiMixedTypes="0" containsString="0" containsNumber="1" minValue="-13112.140000000001" maxValue="0"/>
    </cacheField>
    <cacheField name="GV Add'l due to AEH Sale" numFmtId="0">
      <sharedItems containsSemiMixedTypes="0" containsString="0" containsNumber="1" minValue="0" maxValue="970.23405000000196"/>
    </cacheField>
    <cacheField name="GV Add'l 03/2017" numFmtId="0">
      <sharedItems containsMixedTypes="1" containsNumber="1" minValue="0" maxValue="245923.89549000005"/>
    </cacheField>
    <cacheField name="GV Add'l 05/2017" numFmtId="0">
      <sharedItems containsMixedTypes="1" containsNumber="1" minValue="1790.1438799999996" maxValue="184193.01850999979"/>
    </cacheField>
    <cacheField name="GV Add'l (Reduction)  06/2017" numFmtId="0">
      <sharedItems containsMixedTypes="1" containsNumber="1" minValue="-105395.95520999994" maxValue="940.12505999999928"/>
    </cacheField>
    <cacheField name="Total Grant Value (Not Excluded Fort Shares)" numFmtId="0">
      <sharedItems containsSemiMixedTypes="0" containsString="0" containsNumber="1" minValue="7645.5" maxValue="2005341.1000000003"/>
    </cacheField>
    <cacheField name="Shares O/S" numFmtId="0">
      <sharedItems containsSemiMixedTypes="0" containsString="0" containsNumber="1" minValue="107" maxValue="39305"/>
    </cacheField>
    <cacheField name="5)Less:Shrs Vest" numFmtId="0">
      <sharedItems containsSemiMixedTypes="0" containsString="0" containsNumber="1" containsInteger="1" minValue="-39305" maxValue="0"/>
    </cacheField>
    <cacheField name="9)Less:Shrs Fort" numFmtId="0">
      <sharedItems containsString="0" containsBlank="1" containsNumber="1" minValue="-6944.8440000000001" maxValue="0"/>
    </cacheField>
    <cacheField name="Shrs Left to be Issued" numFmtId="0">
      <sharedItems containsSemiMixedTypes="0" containsString="0" containsNumber="1" minValue="0" maxValue="29465.213"/>
    </cacheField>
    <cacheField name="Grant Price" numFmtId="0">
      <sharedItems containsSemiMixedTypes="0" containsString="0" containsNumber="1" minValue="44.29" maxValue="85.11"/>
    </cacheField>
    <cacheField name=" GV Unvest" numFmtId="0">
      <sharedItems containsSemiMixedTypes="0" containsString="0" containsNumber="1" minValue="0" maxValue="1572263.76568"/>
    </cacheField>
    <cacheField name="Less: Est 2% Fort" numFmtId="0">
      <sharedItems containsSemiMixedTypes="0" containsString="0" containsNumber="1" minValue="-31448.419841131359" maxValue="0"/>
    </cacheField>
    <cacheField name="FV 98%" numFmtId="0">
      <sharedItems containsSemiMixedTypes="0" containsString="0" containsNumber="1" minValue="0" maxValue="1540815.3458388685"/>
    </cacheField>
    <cacheField name="100% MIP Exp " numFmtId="0">
      <sharedItems containsSemiMixedTypes="0" containsString="0" containsNumber="1" minValue="0" maxValue="417388.96"/>
    </cacheField>
    <cacheField name="MIP 20% prem to amort" numFmtId="0">
      <sharedItems containsSemiMixedTypes="0" containsString="0" containsNumber="1" minValue="0" maxValue="83486.649999999994"/>
    </cacheField>
    <cacheField name="Less: Est 2% Fort2" numFmtId="0">
      <sharedItems containsSemiMixedTypes="0" containsString="0" containsNumber="1" minValue="-1669.8999732999998" maxValue="0"/>
    </cacheField>
    <cacheField name="FV 20% include MIP" numFmtId="0">
      <sharedItems containsSemiMixedTypes="0" containsString="0" containsNumber="1" minValue="0" maxValue="81816.7500267"/>
    </cacheField>
    <cacheField name="Net Cost to Amort " numFmtId="0">
      <sharedItems containsSemiMixedTypes="0" containsString="0" containsNumber="1" minValue="-5.8207660913467407E-11" maxValue="2005341.1000000003"/>
    </cacheField>
    <cacheField name="Daily Amort $" numFmtId="43">
      <sharedItems containsSemiMixedTypes="0" containsString="0" containsNumber="1" minValue="-5.3060766557399641E-14" maxValue="1828.0228805834097"/>
    </cacheField>
    <cacheField name="(A) DaysAmortized" numFmtId="0">
      <sharedItems containsSemiMixedTypes="0" containsString="0" containsNumber="1" containsInteger="1" minValue="12" maxValue="1097"/>
    </cacheField>
    <cacheField name="(A)Man Calc   Accum Amort" numFmtId="43">
      <sharedItems containsSemiMixedTypes="0" containsString="0" containsNumber="1" minValue="-5.8207660913467407E-11" maxValue="2005341.1000000003"/>
    </cacheField>
    <cacheField name="Man Calc Accum Amort incl 100%" numFmtId="43">
      <sharedItems containsSemiMixedTypes="0" containsString="0" containsNumber="1" minValue="-5.8207660913467407E-11" maxValue="2005341.1000000003"/>
    </cacheField>
    <cacheField name="Unamortized " numFmtId="43">
      <sharedItems containsSemiMixedTypes="0" containsString="0" containsNumber="1" minValue="0" maxValue="925053.08862313442"/>
    </cacheField>
    <cacheField name="FY14 GL Exp" numFmtId="43">
      <sharedItems containsSemiMixedTypes="0" containsString="0" containsNumber="1" minValue="0" maxValue="1140297"/>
    </cacheField>
    <cacheField name=" FY15 GL Exp" numFmtId="43">
      <sharedItems containsSemiMixedTypes="0" containsString="0" containsNumber="1" minValue="-4471.49" maxValue="993029.6"/>
    </cacheField>
    <cacheField name="FY16 GL Exp" numFmtId="43">
      <sharedItems containsSemiMixedTypes="0" containsString="0" containsNumber="1" minValue="-32370.83" maxValue="1241412.8999999999"/>
    </cacheField>
    <cacheField name="FY17 GL Exp" numFmtId="43">
      <sharedItems containsSemiMixedTypes="0" containsString="0" containsNumber="1" minValue="-242330.44" maxValue="1166516.8999999999"/>
    </cacheField>
    <cacheField name="Accum 100% MIP " numFmtId="43">
      <sharedItems containsSemiMixedTypes="0" containsString="0" containsNumber="1" minValue="0" maxValue="417388.96"/>
    </cacheField>
    <cacheField name="(A) GL Accum Amort End Bal" numFmtId="43">
      <sharedItems containsSemiMixedTypes="0" containsString="0" containsNumber="1" minValue="-1.4551915228366852E-11" maxValue="2005341.1000000003"/>
    </cacheField>
    <cacheField name="(A)Man vs GL Accum Amort " numFmtId="43">
      <sharedItems containsSemiMixedTypes="0" containsString="0" containsNumber="1" minValue="-2.9299999999998363" maxValue="0.2000000000007276"/>
    </cacheField>
    <cacheField name="(A) Adj Notes" numFmtId="0">
      <sharedItems containsNonDate="0" containsString="0" containsBlank="1"/>
    </cacheField>
    <cacheField name="Oct-16" numFmtId="43">
      <sharedItems containsSemiMixedTypes="0" containsString="0" containsNumber="1" minValue="-13112.139999999508" maxValue="40678.92"/>
    </cacheField>
    <cacheField name="Nov-16" numFmtId="43">
      <sharedItems containsSemiMixedTypes="0" containsString="0" containsNumber="1" minValue="0" maxValue="54820.92"/>
    </cacheField>
    <cacheField name="Dec-16" numFmtId="43">
      <sharedItems containsSemiMixedTypes="0" containsString="0" containsNumber="1" minValue="-4901.0200000000004" maxValue="176490.83999999997"/>
    </cacheField>
    <cacheField name="Qtr1" numFmtId="43">
      <sharedItems containsSemiMixedTypes="0" containsString="0" containsNumber="1" minValue="-13112.139999999508" maxValue="188356.10999999996"/>
    </cacheField>
    <cacheField name="Jan-17" numFmtId="43">
      <sharedItems containsSemiMixedTypes="0" containsString="0" containsNumber="1" minValue="-5098.3899999999994" maxValue="40678.910000000003"/>
    </cacheField>
    <cacheField name="Feb-17" numFmtId="43">
      <sharedItems containsSemiMixedTypes="0" containsString="0" containsNumber="1" minValue="-283049.89" maxValue="36742.25"/>
    </cacheField>
    <cacheField name="Mar-17" numFmtId="43">
      <sharedItems containsSemiMixedTypes="0" containsString="0" containsNumber="1" minValue="0" maxValue="201141.11"/>
    </cacheField>
    <cacheField name="Qtr2" numFmtId="43">
      <sharedItems containsSemiMixedTypes="0" containsString="0" containsNumber="1" minValue="-272787.27" maxValue="278562.27"/>
    </cacheField>
    <cacheField name="Apr-17" numFmtId="43">
      <sharedItems containsSemiMixedTypes="0" containsString="0" containsNumber="1" minValue="-4980.3600000000006" maxValue="44633.51"/>
    </cacheField>
    <cacheField name="May-17" numFmtId="43">
      <sharedItems containsSemiMixedTypes="0" containsString="0" containsNumber="1" minValue="0" maxValue="1166516.8999999999"/>
    </cacheField>
    <cacheField name="Jun-17" numFmtId="43">
      <sharedItems containsSemiMixedTypes="0" containsString="0" containsNumber="1" minValue="-38994.090000000004" maxValue="13654.84"/>
    </cacheField>
    <cacheField name="Qtr3" numFmtId="43">
      <sharedItems containsSemiMixedTypes="0" containsString="0" containsNumber="1" minValue="-18468.55" maxValue="1166516.8999999999"/>
    </cacheField>
    <cacheField name="Total" numFmtId="43">
      <sharedItems containsSemiMixedTypes="0" containsString="0" containsNumber="1" minValue="-242330.44" maxValue="1166516.8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9">
  <r>
    <n v="1"/>
    <n v="10005"/>
    <s v="417655McEPSU"/>
    <s v="5McE"/>
    <x v="0"/>
    <s v="14LTIP - Perf"/>
    <n v="10257"/>
    <n v="10"/>
    <x v="0"/>
    <n v="9260"/>
    <x v="0"/>
    <n v="2000"/>
    <n v="0"/>
    <n v="0"/>
    <s v="417655McEPSU14LTIP - Perf"/>
    <s v="LTIP - Perf"/>
    <s v="LTIP - Perf - 05/06/2014"/>
    <s v="3 years"/>
    <d v="2014-05-06T00:00:00"/>
    <d v="2016-09-30T00:00:00"/>
    <n v="220"/>
    <n v="48.047999999999988"/>
    <n v="103.68200000000002"/>
    <n v="120.58920000000001"/>
    <n v="1.9779999999999731"/>
    <n v="9.8899999999999864"/>
    <n v="0.54280000000005657"/>
    <n v="504.73"/>
    <n v="1"/>
    <s v=""/>
    <n v="172"/>
    <n v="11224.400000000001"/>
    <n v="2451.4089599999993"/>
    <n v="5289.8556400000016"/>
    <n v="6152.4609840000003"/>
    <n v="100.91755999999863"/>
    <n v="504.58779999999933"/>
    <n v="27.693656000002889"/>
    <n v="25751.324600000007"/>
    <n v="504.73"/>
    <n v="-305"/>
    <n v="-199.73"/>
    <n v="0"/>
    <n v="51.02"/>
    <n v="0"/>
    <n v="0"/>
    <n v="0"/>
    <n v="0"/>
    <n v="0"/>
    <n v="0"/>
    <n v="0"/>
    <n v="15561.100000000008"/>
    <n v="14.185141294439386"/>
    <n v="1097"/>
    <n v="15561.100000000008"/>
    <n v="15561.100000000008"/>
    <n v="0"/>
    <n v="0"/>
    <n v="4471.49"/>
    <n v="7913.869999999999"/>
    <n v="3175.7400000000089"/>
    <n v="0"/>
    <n v="15561.100000000008"/>
    <n v="0"/>
    <n v="27.690000000005966"/>
    <n v="27.690000000005966"/>
    <m/>
    <n v="525.24"/>
    <n v="508.29"/>
    <n v="525.23"/>
    <n v="1558.76"/>
    <n v="-5168.6900000000005"/>
    <n v="0.01"/>
    <n v="0"/>
    <n v="0.01"/>
    <n v="0"/>
    <n v="-5168.68"/>
    <n v="0"/>
    <n v="0"/>
    <n v="0"/>
    <n v="0"/>
    <n v="0.01"/>
    <n v="0.01"/>
    <n v="0.01"/>
    <n v="5636.48"/>
    <n v="515.98"/>
    <m/>
    <n v="0"/>
    <n v="6152.4599999999991"/>
    <n v="92.460000000000008"/>
    <n v="8.4600000000000009"/>
    <n v="0"/>
    <n v="100.92000000000002"/>
    <n v="462.27"/>
    <n v="42.32"/>
    <n v="0"/>
    <n v="27.680000000009386"/>
    <n v="532.2700000000093"/>
    <n v="6785.6500000000087"/>
    <n v="3175.7400000000089"/>
  </r>
  <r>
    <n v="2"/>
    <n v="10015"/>
    <s v="4176515WoPSU"/>
    <s v="15Wo"/>
    <x v="1"/>
    <s v="14LTIP - Perf"/>
    <n v="10257"/>
    <n v="10"/>
    <x v="1"/>
    <n v="9260"/>
    <x v="0"/>
    <n v="2000"/>
    <n v="0"/>
    <n v="0"/>
    <s v="4176515Wo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3"/>
    <n v="10034"/>
    <s v="4176534MaPSU"/>
    <s v="34Ma"/>
    <x v="2"/>
    <s v="14LTIP - Perf"/>
    <n v="10257"/>
    <n v="50"/>
    <x v="2"/>
    <n v="9260"/>
    <x v="0"/>
    <n v="91000"/>
    <n v="0"/>
    <n v="0"/>
    <s v="4176534Ma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4"/>
    <n v="10070"/>
    <s v="4176570HaPSU"/>
    <s v="70Ha"/>
    <x v="3"/>
    <s v="14LTIP - Perf"/>
    <n v="10257"/>
    <n v="20"/>
    <x v="3"/>
    <n v="9260"/>
    <x v="0"/>
    <n v="107000"/>
    <n v="0"/>
    <n v="0"/>
    <s v="4176570HaPSU14LTIP - Perf"/>
    <s v="LTIP - Perf"/>
    <s v="LTIP - Perf - 05/06/2014"/>
    <s v="3 years"/>
    <d v="2014-05-06T00:00:00"/>
    <d v="2016-09-30T00:00:00"/>
    <n v="1295"/>
    <n v="282.82799999999992"/>
    <n v="610.33350499999995"/>
    <n v="14.762995000000046"/>
    <n v="14.892499999999927"/>
    <n v="74.462500000000091"/>
    <n v="0.72049999999990177"/>
    <n v="2293"/>
    <n v="1"/>
    <s v=""/>
    <n v="0"/>
    <n v="66070.900000000009"/>
    <n v="14429.884559999997"/>
    <n v="31139.215425099999"/>
    <n v="753.20800490000238"/>
    <n v="759.81534999999633"/>
    <n v="3799.0767500000047"/>
    <n v="36.759909999994989"/>
    <n v="116988.86"/>
    <n v="2293"/>
    <n v="-2293"/>
    <n v="0"/>
    <n v="0"/>
    <n v="51.02"/>
    <n v="0"/>
    <n v="0"/>
    <n v="0"/>
    <n v="0"/>
    <n v="0"/>
    <n v="0"/>
    <n v="0"/>
    <n v="116988.86"/>
    <n v="106.64435733819508"/>
    <n v="1097"/>
    <n v="116988.86"/>
    <n v="116988.86"/>
    <n v="0"/>
    <n v="0"/>
    <n v="26320.84"/>
    <n v="46583.899999999994"/>
    <n v="44084.12000000001"/>
    <n v="0"/>
    <n v="116988.86"/>
    <n v="0"/>
    <n v="36.759999999994761"/>
    <n v="36.759999999994761"/>
    <m/>
    <n v="3091.72"/>
    <n v="2991.99"/>
    <n v="3091.72"/>
    <n v="9175.4299999999985"/>
    <n v="3091.72"/>
    <n v="0"/>
    <n v="2892.25"/>
    <n v="2892.25"/>
    <n v="3091.72"/>
    <n v="9075.6899999999987"/>
    <n v="2991.99"/>
    <n v="3091.71"/>
    <n v="0"/>
    <n v="2991.99"/>
    <n v="0"/>
    <n v="2991.99"/>
    <n v="9075.6899999999987"/>
    <n v="676.24"/>
    <n v="61.9"/>
    <n v="2248.09"/>
    <n v="9175.43"/>
    <n v="12161.66"/>
    <n v="682.16"/>
    <n v="62.45"/>
    <n v="15.2"/>
    <n v="759.81000000000006"/>
    <n v="3410.85"/>
    <n v="312.24"/>
    <n v="75.989999999999995"/>
    <n v="36.760000000009313"/>
    <n v="3835.8400000000092"/>
    <n v="16757.310000000012"/>
    <n v="44084.12000000001"/>
  </r>
  <r>
    <n v="5"/>
    <n v="10101"/>
    <s v="41765101WPSU"/>
    <s v="101W"/>
    <x v="4"/>
    <s v="14LTIP - Perf"/>
    <n v="10257"/>
    <n v="10"/>
    <x v="4"/>
    <n v="9260"/>
    <x v="0"/>
    <n v="2000"/>
    <n v="0"/>
    <n v="0"/>
    <s v="41765101W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6"/>
    <n v="10105"/>
    <s v="41765105APSU"/>
    <s v="105A"/>
    <x v="5"/>
    <s v="14LTIP - Perf"/>
    <n v="10257"/>
    <n v="10"/>
    <x v="5"/>
    <n v="9260"/>
    <x v="0"/>
    <n v="2000"/>
    <n v="0"/>
    <n v="0"/>
    <s v="41765105APSU14LTIP - Perf"/>
    <s v="LTIP - Perf"/>
    <s v="LTIP - Perf - 05/06/2014"/>
    <s v="3 years"/>
    <d v="2014-05-06T00:00:00"/>
    <d v="2016-09-30T00:00:00"/>
    <n v="575"/>
    <n v="125.57999999999996"/>
    <n v="270.99742099999997"/>
    <n v="6.5550790000000916"/>
    <n v="6.6124999999998408"/>
    <n v="33.062500000000114"/>
    <n v="0.19249999999999545"/>
    <n v="1018"/>
    <n v="1"/>
    <s v=""/>
    <n v="0"/>
    <n v="29336.5"/>
    <n v="6407.0915999999979"/>
    <n v="13826.28841942"/>
    <n v="334.44013058000468"/>
    <n v="337.36974999999188"/>
    <n v="1686.8487500000058"/>
    <n v="9.821349999999768"/>
    <n v="51938.36"/>
    <n v="1018"/>
    <n v="-1018"/>
    <n v="0"/>
    <n v="0"/>
    <n v="51.02"/>
    <n v="0"/>
    <n v="0"/>
    <n v="0"/>
    <n v="0"/>
    <n v="0"/>
    <n v="0"/>
    <n v="0"/>
    <n v="51938.36"/>
    <n v="47.345815861440293"/>
    <n v="1097"/>
    <n v="51938.36"/>
    <n v="51938.36"/>
    <n v="0"/>
    <n v="0"/>
    <n v="11686.86"/>
    <n v="20683.97"/>
    <n v="19567.53"/>
    <n v="0"/>
    <n v="51938.36"/>
    <n v="0"/>
    <n v="9.819999999999709"/>
    <n v="9.819999999999709"/>
    <m/>
    <n v="1372.77"/>
    <n v="1328.49"/>
    <n v="1372.77"/>
    <n v="4074.03"/>
    <n v="1372.77"/>
    <n v="0"/>
    <n v="1284.2"/>
    <n v="1284.2"/>
    <n v="1372.78"/>
    <n v="4029.75"/>
    <n v="1328.48"/>
    <n v="1372.77"/>
    <n v="0"/>
    <n v="1328.49"/>
    <n v="0"/>
    <n v="1328.49"/>
    <n v="4029.74"/>
    <n v="300.26"/>
    <n v="27.49"/>
    <n v="998.19"/>
    <n v="4074.03"/>
    <n v="5399.97"/>
    <n v="302.89999999999998"/>
    <n v="27.73"/>
    <n v="6.74"/>
    <n v="337.37"/>
    <n v="1514.47"/>
    <n v="138.63999999999999"/>
    <n v="33.74"/>
    <n v="9.819999999999709"/>
    <n v="1696.6699999999998"/>
    <n v="7434.0099999999993"/>
    <n v="19567.53"/>
  </r>
  <r>
    <n v="7"/>
    <n v="10106"/>
    <s v="41765106GPSU"/>
    <s v="106G"/>
    <x v="6"/>
    <s v="14LTIP - Perf"/>
    <n v="10257"/>
    <n v="30"/>
    <x v="6"/>
    <n v="9260"/>
    <x v="0"/>
    <n v="10000"/>
    <n v="0"/>
    <n v="0"/>
    <s v="41765106G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8"/>
    <n v="10107"/>
    <s v="41765107CPSU"/>
    <s v="107C"/>
    <x v="7"/>
    <s v="14LTIP - Perf"/>
    <n v="10257"/>
    <n v="10"/>
    <x v="7"/>
    <n v="9260"/>
    <x v="0"/>
    <n v="12000"/>
    <n v="0"/>
    <n v="0"/>
    <s v="41765107CPSU14LTIP - Perf"/>
    <s v="LTIP - Perf"/>
    <s v="LTIP - Perf - 05/06/2014"/>
    <s v="3 years"/>
    <d v="2014-05-06T00:00:00"/>
    <d v="2016-09-30T00:00:00"/>
    <n v="1295"/>
    <n v="282.82799999999992"/>
    <n v="610.33350499999995"/>
    <n v="14.762995000000046"/>
    <n v="14.892499999999927"/>
    <n v="74.462500000000091"/>
    <n v="0.72049999999990177"/>
    <n v="2293"/>
    <n v="1"/>
    <s v=""/>
    <n v="0"/>
    <n v="66070.900000000009"/>
    <n v="14429.884559999997"/>
    <n v="31139.215425099999"/>
    <n v="753.20800490000238"/>
    <n v="759.81534999999633"/>
    <n v="3799.0767500000047"/>
    <n v="36.759909999994989"/>
    <n v="116988.86"/>
    <n v="2293"/>
    <n v="-2293"/>
    <n v="0"/>
    <n v="0"/>
    <n v="51.02"/>
    <n v="0"/>
    <n v="0"/>
    <n v="0"/>
    <n v="0"/>
    <n v="0"/>
    <n v="0"/>
    <n v="0"/>
    <n v="116988.86"/>
    <n v="106.64435733819508"/>
    <n v="1097"/>
    <n v="116988.86"/>
    <n v="116988.86"/>
    <n v="0"/>
    <n v="0"/>
    <n v="26320.84"/>
    <n v="46583.899999999994"/>
    <n v="44084.12000000001"/>
    <n v="0"/>
    <n v="116988.86"/>
    <n v="0"/>
    <n v="36.759999999994761"/>
    <n v="36.759999999994761"/>
    <m/>
    <n v="3091.72"/>
    <n v="2991.99"/>
    <n v="3091.72"/>
    <n v="9175.4299999999985"/>
    <n v="3091.72"/>
    <n v="0"/>
    <n v="2892.25"/>
    <n v="2892.25"/>
    <n v="3091.72"/>
    <n v="9075.6899999999987"/>
    <n v="2991.99"/>
    <n v="3091.71"/>
    <n v="0"/>
    <n v="2991.99"/>
    <n v="0"/>
    <n v="2991.99"/>
    <n v="9075.6899999999987"/>
    <n v="676.24"/>
    <n v="61.9"/>
    <n v="2248.09"/>
    <n v="9175.43"/>
    <n v="12161.66"/>
    <n v="682.16"/>
    <n v="62.45"/>
    <n v="15.2"/>
    <n v="759.81000000000006"/>
    <n v="3410.85"/>
    <n v="312.24"/>
    <n v="75.989999999999995"/>
    <n v="36.760000000009313"/>
    <n v="3835.8400000000092"/>
    <n v="16757.310000000012"/>
    <n v="44084.12000000001"/>
  </r>
  <r>
    <n v="9"/>
    <n v="10138"/>
    <s v="41765138JPSU"/>
    <s v="138J"/>
    <x v="8"/>
    <s v="14LTIP - Perf"/>
    <n v="10257"/>
    <n v="10"/>
    <x v="5"/>
    <n v="9260"/>
    <x v="0"/>
    <n v="2000"/>
    <n v="0"/>
    <n v="0"/>
    <s v="41765138J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0"/>
    <n v="10153"/>
    <s v="41765153PPSU"/>
    <s v="153P"/>
    <x v="9"/>
    <s v="14LTIP - Perf"/>
    <n v="10257"/>
    <n v="212"/>
    <x v="8"/>
    <n v="9260"/>
    <x v="0"/>
    <n v="821000"/>
    <n v="0"/>
    <n v="0"/>
    <s v="41765153P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1"/>
    <n v="10155"/>
    <s v="41765155MPSU"/>
    <s v="155M"/>
    <x v="10"/>
    <s v="14LTIP - Perf"/>
    <n v="10257"/>
    <n v="10"/>
    <x v="4"/>
    <n v="9260"/>
    <x v="0"/>
    <n v="2000"/>
    <n v="0"/>
    <n v="0"/>
    <s v="41765155M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2"/>
    <n v="10219"/>
    <s v="41765219HPSU"/>
    <s v="219H"/>
    <x v="11"/>
    <s v="14LTIP - Perf"/>
    <n v="10257"/>
    <n v="10"/>
    <x v="5"/>
    <n v="9260"/>
    <x v="0"/>
    <n v="2000"/>
    <n v="0"/>
    <n v="0"/>
    <s v="41765219HPSU14LTIP - Perf"/>
    <s v="LTIP - Perf"/>
    <s v="LTIP - Perf - 05/06/2014"/>
    <s v="3 years"/>
    <d v="2014-05-06T00:00:00"/>
    <d v="2016-09-30T00:00:00"/>
    <n v="370"/>
    <n v="80.807999999999979"/>
    <n v="2E-3"/>
    <n v="159.1497"/>
    <n v="2.6104999999999645"/>
    <n v="13.052500000000009"/>
    <n v="0.18729999999999336"/>
    <n v="625.80999999999995"/>
    <n v="1"/>
    <s v=""/>
    <n v="227"/>
    <n v="18877.400000000001"/>
    <n v="4122.8241599999992"/>
    <n v="0.10204000000000001"/>
    <n v="8119.8176940000003"/>
    <n v="133.18770999999819"/>
    <n v="665.93855000000053"/>
    <n v="9.556045999999661"/>
    <n v="31928.8262"/>
    <n v="625.80999999999995"/>
    <n v="-401.99999999999994"/>
    <n v="-223.81"/>
    <n v="0"/>
    <n v="51.02"/>
    <n v="0"/>
    <n v="0"/>
    <n v="0"/>
    <n v="0"/>
    <n v="0"/>
    <n v="0"/>
    <n v="0"/>
    <n v="20510.04"/>
    <n v="18.696481312670922"/>
    <n v="1097"/>
    <n v="20510.04"/>
    <n v="20510.04"/>
    <n v="0"/>
    <n v="0"/>
    <n v="7520.24"/>
    <n v="4061.2000000000007"/>
    <n v="8928.5999999999985"/>
    <n v="0"/>
    <n v="20510.04"/>
    <n v="0"/>
    <n v="9.5599999999976717"/>
    <n v="9.5599999999976717"/>
    <m/>
    <n v="0"/>
    <n v="0"/>
    <n v="0"/>
    <n v="0"/>
    <n v="0"/>
    <n v="0.1"/>
    <n v="0"/>
    <n v="0.1"/>
    <n v="0"/>
    <n v="0.1"/>
    <n v="0"/>
    <n v="0"/>
    <n v="0"/>
    <n v="0"/>
    <n v="0"/>
    <n v="0"/>
    <n v="0"/>
    <n v="7438.85"/>
    <n v="680.97"/>
    <m/>
    <n v="0"/>
    <n v="8119.8200000000006"/>
    <n v="122.02"/>
    <n v="11.17"/>
    <n v="0"/>
    <n v="133.19"/>
    <n v="610.08000000000004"/>
    <n v="55.85"/>
    <n v="0"/>
    <n v="9.5599999999976717"/>
    <n v="675.48999999999774"/>
    <n v="8928.4999999999982"/>
    <n v="8928.5999999999985"/>
  </r>
  <r>
    <n v="13"/>
    <n v="10239"/>
    <s v="41765239FPSU"/>
    <s v="239F"/>
    <x v="12"/>
    <s v="14LTIP - Perf"/>
    <n v="10257"/>
    <n v="180"/>
    <x v="9"/>
    <n v="9260"/>
    <x v="0"/>
    <n v="700000"/>
    <n v="0"/>
    <n v="0"/>
    <s v="41765239F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4"/>
    <n v="10284"/>
    <s v="41765284APSU"/>
    <s v="284A"/>
    <x v="13"/>
    <s v="14LTIP - Perf"/>
    <n v="10257"/>
    <n v="60"/>
    <x v="10"/>
    <n v="9260"/>
    <x v="0"/>
    <n v="81000"/>
    <n v="0"/>
    <n v="0"/>
    <s v="41765284A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5"/>
    <n v="10366"/>
    <s v="41765366BPSU"/>
    <s v="366B"/>
    <x v="14"/>
    <s v="14LTIP - Perf"/>
    <n v="10257"/>
    <n v="50"/>
    <x v="11"/>
    <n v="9260"/>
    <x v="0"/>
    <n v="9000"/>
    <n v="0"/>
    <n v="0"/>
    <s v="41765366B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6"/>
    <n v="10368"/>
    <s v="41765368WPSU"/>
    <s v="368W"/>
    <x v="15"/>
    <s v="14LTIP - Perf"/>
    <n v="10257"/>
    <n v="10"/>
    <x v="5"/>
    <n v="9260"/>
    <x v="0"/>
    <n v="2000"/>
    <n v="0"/>
    <n v="0"/>
    <s v="41765368WPSU14LTIP - Perf"/>
    <s v="LTIP - Perf"/>
    <s v="LTIP - Perf - 05/06/2014"/>
    <s v="3 years"/>
    <d v="2014-05-06T00:00:00"/>
    <d v="2016-09-30T00:00:00"/>
    <n v="575"/>
    <n v="125.57999999999996"/>
    <n v="270.99742099999997"/>
    <n v="6.5550790000000916"/>
    <n v="6.6124999999998408"/>
    <n v="33.062500000000114"/>
    <n v="0.19249999999999545"/>
    <n v="1018"/>
    <n v="1"/>
    <s v=""/>
    <n v="0"/>
    <n v="29336.5"/>
    <n v="6407.0915999999979"/>
    <n v="13826.28841942"/>
    <n v="334.44013058000468"/>
    <n v="337.36974999999188"/>
    <n v="1686.8487500000058"/>
    <n v="9.821349999999768"/>
    <n v="51938.36"/>
    <n v="1018"/>
    <n v="-1018"/>
    <n v="0"/>
    <n v="0"/>
    <n v="51.02"/>
    <n v="0"/>
    <n v="0"/>
    <n v="0"/>
    <n v="0"/>
    <n v="0"/>
    <n v="0"/>
    <n v="0"/>
    <n v="51938.36"/>
    <n v="47.345815861440293"/>
    <n v="1097"/>
    <n v="51938.36"/>
    <n v="51938.36"/>
    <n v="0"/>
    <n v="0"/>
    <n v="11686.86"/>
    <n v="20683.97"/>
    <n v="19567.53"/>
    <n v="0"/>
    <n v="51938.36"/>
    <n v="0"/>
    <n v="9.819999999999709"/>
    <n v="9.819999999999709"/>
    <m/>
    <n v="1372.77"/>
    <n v="1328.49"/>
    <n v="1372.77"/>
    <n v="4074.03"/>
    <n v="1372.77"/>
    <n v="0"/>
    <n v="1284.2"/>
    <n v="1284.2"/>
    <n v="1372.78"/>
    <n v="4029.75"/>
    <n v="1328.48"/>
    <n v="1372.77"/>
    <n v="0"/>
    <n v="1328.49"/>
    <n v="0"/>
    <n v="1328.49"/>
    <n v="4029.74"/>
    <n v="300.26"/>
    <n v="27.49"/>
    <n v="998.19"/>
    <n v="4074.03"/>
    <n v="5399.97"/>
    <n v="302.89999999999998"/>
    <n v="27.73"/>
    <n v="6.74"/>
    <n v="337.37"/>
    <n v="1514.47"/>
    <n v="138.63999999999999"/>
    <n v="33.74"/>
    <n v="9.819999999999709"/>
    <n v="1696.6699999999998"/>
    <n v="7434.0099999999993"/>
    <n v="19567.53"/>
  </r>
  <r>
    <n v="17"/>
    <n v="10375"/>
    <s v="41765375PPSU"/>
    <s v="375P"/>
    <x v="16"/>
    <s v="14LTIP - Perf"/>
    <n v="10257"/>
    <n v="10"/>
    <x v="12"/>
    <n v="9260"/>
    <x v="0"/>
    <n v="2000"/>
    <n v="0"/>
    <n v="0"/>
    <s v="41765375PPSU14LTIP - Perf"/>
    <s v="LTIP - Perf"/>
    <s v="LTIP - Perf - 05/06/2014"/>
    <s v="3 years"/>
    <d v="2014-05-06T00:00:00"/>
    <d v="2016-09-30T00:00:00"/>
    <n v="370"/>
    <n v="80.807999999999979"/>
    <n v="2E-3"/>
    <n v="115.68150000000003"/>
    <n v="1.8974999999999742"/>
    <n v="9.4875000000000114"/>
    <n v="0.93349999999992406"/>
    <n v="578.80999999999995"/>
    <n v="1"/>
    <s v=""/>
    <n v="165"/>
    <n v="18877.400000000001"/>
    <n v="4122.8241599999992"/>
    <n v="0.10204000000000001"/>
    <n v="5902.0701300000019"/>
    <n v="96.810449999998696"/>
    <n v="484.05225000000058"/>
    <n v="47.627169999996127"/>
    <n v="29530.886199999997"/>
    <n v="578.80999999999995"/>
    <n v="-292.99999999999994"/>
    <n v="-285.81"/>
    <n v="0"/>
    <n v="51.02"/>
    <n v="0"/>
    <n v="0"/>
    <n v="0"/>
    <n v="0"/>
    <n v="0"/>
    <n v="0"/>
    <n v="0"/>
    <n v="14948.859999999997"/>
    <n v="13.627037374658157"/>
    <n v="1097"/>
    <n v="14948.859999999997"/>
    <n v="14948.859999999997"/>
    <n v="0"/>
    <n v="0"/>
    <n v="7520.24"/>
    <n v="897.95999999999913"/>
    <n v="6530.6599999999971"/>
    <n v="0"/>
    <n v="14948.859999999997"/>
    <n v="0"/>
    <n v="47.629999999997381"/>
    <n v="47.629999999997381"/>
    <m/>
    <n v="0"/>
    <n v="0"/>
    <n v="0"/>
    <n v="0"/>
    <n v="0"/>
    <n v="0.1"/>
    <n v="0"/>
    <n v="0.1"/>
    <n v="0"/>
    <n v="0.1"/>
    <n v="0"/>
    <n v="0"/>
    <n v="0"/>
    <n v="0"/>
    <n v="0"/>
    <n v="0"/>
    <n v="0"/>
    <n v="5407.09"/>
    <n v="494.98"/>
    <m/>
    <n v="0"/>
    <n v="5902.07"/>
    <n v="88.69"/>
    <n v="8.1199999999999992"/>
    <n v="0"/>
    <n v="96.81"/>
    <n v="443.45"/>
    <n v="40.6"/>
    <n v="0"/>
    <n v="47.629999999997381"/>
    <n v="531.67999999999734"/>
    <n v="6530.5599999999968"/>
    <n v="6530.6599999999971"/>
  </r>
  <r>
    <n v="18"/>
    <n v="10382"/>
    <s v="41765382APSU"/>
    <s v="382A"/>
    <x v="17"/>
    <s v="14LTIP - Perf"/>
    <n v="10257"/>
    <n v="10"/>
    <x v="1"/>
    <n v="9260"/>
    <x v="0"/>
    <n v="2000"/>
    <n v="0"/>
    <n v="0"/>
    <s v="41765382A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9"/>
    <n v="10399"/>
    <s v="41765399GPSU"/>
    <s v="399G"/>
    <x v="18"/>
    <s v="14LTIP - Perf"/>
    <n v="10257"/>
    <n v="60"/>
    <x v="13"/>
    <n v="9260"/>
    <x v="0"/>
    <n v="31000"/>
    <n v="0"/>
    <n v="0"/>
    <s v="41765399GPSU14LTIP - Perf"/>
    <s v="LTIP - Perf"/>
    <s v="LTIP - Perf - 05/06/2014"/>
    <s v="3 years"/>
    <d v="2014-05-06T00:00:00"/>
    <d v="2016-09-30T00:00:00"/>
    <n v="575"/>
    <n v="125.57999999999996"/>
    <n v="271.00000000000011"/>
    <n v="280.44000000000005"/>
    <n v="4.5999999999999375"/>
    <n v="23"/>
    <n v="0.96000000000015007"/>
    <n v="1280.58"/>
    <n v="1"/>
    <s v=""/>
    <n v="400"/>
    <n v="29336.5"/>
    <n v="6407.0915999999979"/>
    <n v="13826.420000000007"/>
    <n v="14308.048800000004"/>
    <n v="234.69199999999682"/>
    <n v="1173.46"/>
    <n v="48.979200000007658"/>
    <n v="65335.191600000013"/>
    <n v="1280.58"/>
    <n v="-708.99999999999989"/>
    <n v="-571.58000000000004"/>
    <n v="0"/>
    <n v="51.02"/>
    <n v="0"/>
    <n v="0"/>
    <n v="0"/>
    <n v="0"/>
    <n v="0"/>
    <n v="0"/>
    <n v="0"/>
    <n v="36173.180000000008"/>
    <n v="32.974639927073845"/>
    <n v="1097"/>
    <n v="36173.180000000008"/>
    <n v="36173.180000000008"/>
    <n v="0"/>
    <n v="0"/>
    <n v="11686.86"/>
    <n v="20683.97"/>
    <n v="3802.350000000004"/>
    <n v="0"/>
    <n v="36173.180000000008"/>
    <n v="0"/>
    <n v="48.980000000003201"/>
    <n v="48.980000000003201"/>
    <m/>
    <n v="-11962.83"/>
    <n v="0"/>
    <n v="0"/>
    <n v="-11962.83"/>
    <n v="0"/>
    <n v="0"/>
    <n v="0"/>
    <n v="0"/>
    <n v="0"/>
    <n v="0"/>
    <n v="0"/>
    <n v="0"/>
    <n v="0"/>
    <n v="0"/>
    <n v="0"/>
    <n v="0"/>
    <n v="0"/>
    <n v="13108.1"/>
    <n v="1199.95"/>
    <m/>
    <n v="0"/>
    <n v="14308.050000000001"/>
    <n v="215.01"/>
    <n v="19.68"/>
    <n v="0"/>
    <n v="234.69"/>
    <n v="1075.05"/>
    <n v="98.41"/>
    <n v="0"/>
    <n v="48.980000000003201"/>
    <n v="1222.4400000000032"/>
    <n v="15765.180000000004"/>
    <n v="3802.350000000004"/>
  </r>
  <r>
    <n v="20"/>
    <n v="10401"/>
    <s v="41765401SPSU"/>
    <s v="401S"/>
    <x v="19"/>
    <s v="14LTIP - Perf"/>
    <n v="10257"/>
    <n v="10"/>
    <x v="14"/>
    <n v="9260"/>
    <x v="0"/>
    <n v="2000"/>
    <n v="0"/>
    <n v="0"/>
    <s v="41765401S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21"/>
    <n v="10449"/>
    <s v="41765449MPSU"/>
    <s v="449M"/>
    <x v="20"/>
    <s v="14LTIP - Perf"/>
    <n v="10257"/>
    <n v="20"/>
    <x v="15"/>
    <n v="9260"/>
    <x v="0"/>
    <n v="7000"/>
    <n v="0"/>
    <n v="0"/>
    <s v="41765449M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22"/>
    <n v="10452"/>
    <s v="41765452SPSU"/>
    <s v="452S"/>
    <x v="21"/>
    <s v="14LTIP - Perf"/>
    <n v="10257"/>
    <n v="70"/>
    <x v="16"/>
    <n v="9260"/>
    <x v="0"/>
    <n v="170000"/>
    <n v="0"/>
    <n v="0"/>
    <s v="41765452SPSU14LTIP - Perf"/>
    <s v="LTIP - Perf"/>
    <s v="LTIP - Perf - 05/06/2014"/>
    <s v="3 years"/>
    <d v="2014-05-06T00:00:00"/>
    <d v="2016-09-30T00:00:00"/>
    <n v="220"/>
    <n v="48.047999999999988"/>
    <n v="103.686026"/>
    <n v="124.79579999999999"/>
    <n v="2.0469999999999722"/>
    <n v="10.234974000000022"/>
    <n v="0.92220000000008895"/>
    <n v="509.73400000000004"/>
    <n v="1"/>
    <s v=""/>
    <n v="178"/>
    <n v="11224.400000000001"/>
    <n v="2451.4089599999993"/>
    <n v="5290.0610465200007"/>
    <n v="6367.0817159999997"/>
    <n v="104.43793999999859"/>
    <n v="522.18837348000113"/>
    <n v="47.050644000004539"/>
    <n v="26006.628680000009"/>
    <n v="509.73400000000004"/>
    <n v="-316"/>
    <n v="-193.73400000000001"/>
    <n v="0"/>
    <n v="51.02"/>
    <n v="0"/>
    <n v="0"/>
    <n v="0"/>
    <n v="0"/>
    <n v="0"/>
    <n v="0"/>
    <n v="0"/>
    <n v="16122.320000000007"/>
    <n v="14.696736554238839"/>
    <n v="1097"/>
    <n v="16122.320000000007"/>
    <n v="16122.320000000007"/>
    <n v="0"/>
    <n v="0"/>
    <n v="4471.49"/>
    <n v="7913.869999999999"/>
    <n v="3736.9600000000082"/>
    <n v="0"/>
    <n v="16122.320000000007"/>
    <n v="0"/>
    <n v="47.050000000006548"/>
    <n v="47.050000000006548"/>
    <m/>
    <n v="525.24"/>
    <n v="508.29"/>
    <n v="525.23"/>
    <n v="1558.76"/>
    <n v="525.24"/>
    <m/>
    <n v="-5387.79"/>
    <n v="-5387.79"/>
    <n v="0"/>
    <n v="-4862.55"/>
    <n v="0"/>
    <n v="0"/>
    <n v="0"/>
    <n v="0"/>
    <n v="0"/>
    <n v="0"/>
    <n v="0"/>
    <n v="5833.11"/>
    <n v="533.97"/>
    <m/>
    <n v="0"/>
    <n v="6367.08"/>
    <n v="95.68"/>
    <n v="8.76"/>
    <n v="0"/>
    <n v="104.44000000000001"/>
    <n v="478.4"/>
    <n v="43.79"/>
    <n v="0"/>
    <n v="47.040000000008149"/>
    <n v="569.23000000000809"/>
    <n v="7040.7500000000082"/>
    <n v="3736.9600000000082"/>
  </r>
  <r>
    <n v="23"/>
    <n v="10473"/>
    <s v="41765473GPSU"/>
    <s v="473G"/>
    <x v="22"/>
    <s v="14LTIP - Perf"/>
    <n v="10257"/>
    <n v="60"/>
    <x v="17"/>
    <n v="9260"/>
    <x v="0"/>
    <n v="30000"/>
    <n v="0"/>
    <n v="0"/>
    <s v="41765473GPSU14LTIP - Perf"/>
    <s v="LTIP - Perf"/>
    <s v="LTIP - Perf - 05/06/2014"/>
    <s v="3 years"/>
    <d v="2014-05-06T00:00:00"/>
    <d v="2016-09-30T00:00:00"/>
    <n v="1295"/>
    <n v="282.82799999999992"/>
    <n v="610.33350499999995"/>
    <n v="14.762995000000046"/>
    <n v="14.892499999999927"/>
    <n v="74.462500000000091"/>
    <n v="0.72049999999990177"/>
    <n v="2293"/>
    <n v="1"/>
    <s v=""/>
    <n v="0"/>
    <n v="66070.900000000009"/>
    <n v="14429.884559999997"/>
    <n v="31139.215425099999"/>
    <n v="753.20800490000238"/>
    <n v="759.81534999999633"/>
    <n v="3799.0767500000047"/>
    <n v="36.759909999994989"/>
    <n v="116988.86"/>
    <n v="2293"/>
    <n v="-2293"/>
    <n v="0"/>
    <n v="0"/>
    <n v="51.02"/>
    <n v="0"/>
    <n v="0"/>
    <n v="0"/>
    <n v="0"/>
    <n v="0"/>
    <n v="0"/>
    <n v="0"/>
    <n v="116988.86"/>
    <n v="106.64435733819508"/>
    <n v="1097"/>
    <n v="116988.86"/>
    <n v="116988.86"/>
    <n v="0"/>
    <n v="0"/>
    <n v="26320.84"/>
    <n v="46583.899999999994"/>
    <n v="44084.12000000001"/>
    <n v="0"/>
    <n v="116988.86"/>
    <n v="0"/>
    <n v="36.759999999994761"/>
    <n v="36.759999999994761"/>
    <m/>
    <n v="3091.72"/>
    <n v="2991.99"/>
    <n v="3091.72"/>
    <n v="9175.4299999999985"/>
    <n v="3091.72"/>
    <n v="0"/>
    <n v="2892.25"/>
    <n v="2892.25"/>
    <n v="3091.72"/>
    <n v="9075.6899999999987"/>
    <n v="2991.99"/>
    <n v="3091.71"/>
    <n v="0"/>
    <n v="2991.99"/>
    <n v="0"/>
    <n v="2991.99"/>
    <n v="9075.6899999999987"/>
    <n v="676.24"/>
    <n v="61.9"/>
    <n v="2248.09"/>
    <n v="9175.43"/>
    <n v="12161.66"/>
    <n v="682.16"/>
    <n v="62.45"/>
    <n v="15.2"/>
    <n v="759.81000000000006"/>
    <n v="3410.85"/>
    <n v="312.24"/>
    <n v="75.989999999999995"/>
    <n v="36.760000000009313"/>
    <n v="3835.8400000000092"/>
    <n v="16757.310000000012"/>
    <n v="44084.12000000001"/>
  </r>
  <r>
    <n v="24"/>
    <n v="10537"/>
    <s v="4176537ElPSU"/>
    <s v="37El"/>
    <x v="23"/>
    <s v="14LTIP - Perf"/>
    <n v="10257"/>
    <n v="30"/>
    <x v="18"/>
    <n v="9260"/>
    <x v="0"/>
    <n v="10000"/>
    <n v="0"/>
    <n v="0"/>
    <s v="4176537El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25"/>
    <n v="10552"/>
    <s v="41765552BPSU"/>
    <s v="552B"/>
    <x v="24"/>
    <s v="14LTIP - Perf"/>
    <n v="10257"/>
    <n v="30"/>
    <x v="19"/>
    <n v="9260"/>
    <x v="0"/>
    <n v="10000"/>
    <n v="0"/>
    <n v="0"/>
    <s v="41765552B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26"/>
    <n v="10593"/>
    <s v="41765593APSU"/>
    <s v="593A"/>
    <x v="25"/>
    <s v="14LTIP - Perf"/>
    <n v="10257"/>
    <n v="10"/>
    <x v="20"/>
    <n v="9260"/>
    <x v="0"/>
    <n v="2000"/>
    <n v="0"/>
    <n v="0"/>
    <s v="41765593A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27"/>
    <n v="10606"/>
    <s v="41765606APSU"/>
    <s v="606A"/>
    <x v="26"/>
    <s v="14LTIP - Perf"/>
    <n v="10257"/>
    <n v="10"/>
    <x v="21"/>
    <n v="9260"/>
    <x v="0"/>
    <n v="2000"/>
    <n v="0"/>
    <n v="0"/>
    <s v="41765606APSU14LTIP - Perf"/>
    <s v="LTIP - Perf"/>
    <s v="LTIP - Perf - 05/06/2014"/>
    <s v="3 years"/>
    <d v="2014-05-06T00:00:00"/>
    <d v="2016-09-30T00:00:00"/>
    <n v="1295"/>
    <n v="282.82799999999992"/>
    <n v="610.33350499999995"/>
    <n v="14.762995000000046"/>
    <n v="14.892499999999927"/>
    <n v="74.462500000000091"/>
    <n v="0.72049999999990177"/>
    <n v="2293"/>
    <n v="1"/>
    <s v=""/>
    <n v="0"/>
    <n v="66070.900000000009"/>
    <n v="14429.884559999997"/>
    <n v="31139.215425099999"/>
    <n v="753.20800490000238"/>
    <n v="759.81534999999633"/>
    <n v="3799.0767500000047"/>
    <n v="36.759909999994989"/>
    <n v="116988.86"/>
    <n v="2293"/>
    <n v="-2293"/>
    <n v="0"/>
    <n v="0"/>
    <n v="51.02"/>
    <n v="0"/>
    <n v="0"/>
    <n v="0"/>
    <n v="0"/>
    <n v="0"/>
    <n v="0"/>
    <n v="0"/>
    <n v="116988.86"/>
    <n v="106.64435733819508"/>
    <n v="1097"/>
    <n v="116988.86"/>
    <n v="116988.86"/>
    <n v="0"/>
    <n v="0"/>
    <n v="26320.84"/>
    <n v="46583.899999999994"/>
    <n v="44084.12000000001"/>
    <n v="0"/>
    <n v="116988.86"/>
    <n v="0"/>
    <n v="36.759999999994761"/>
    <n v="36.759999999994761"/>
    <m/>
    <n v="3091.72"/>
    <n v="2991.99"/>
    <n v="3091.72"/>
    <n v="9175.4299999999985"/>
    <n v="3091.72"/>
    <n v="0"/>
    <n v="2892.25"/>
    <n v="2892.25"/>
    <n v="3091.72"/>
    <n v="9075.6899999999987"/>
    <n v="2991.99"/>
    <n v="3091.71"/>
    <n v="0"/>
    <n v="2991.99"/>
    <n v="0"/>
    <n v="2991.99"/>
    <n v="9075.6899999999987"/>
    <n v="676.24"/>
    <n v="61.9"/>
    <n v="2248.09"/>
    <n v="9175.43"/>
    <n v="12161.66"/>
    <n v="682.16"/>
    <n v="62.45"/>
    <n v="15.2"/>
    <n v="759.81000000000006"/>
    <n v="3410.85"/>
    <n v="312.24"/>
    <n v="75.989999999999995"/>
    <n v="36.760000000009313"/>
    <n v="3835.8400000000092"/>
    <n v="16757.310000000012"/>
    <n v="44084.12000000001"/>
  </r>
  <r>
    <n v="28"/>
    <n v="10819"/>
    <s v="41765819GPSU"/>
    <s v="819G"/>
    <x v="27"/>
    <s v="14LTIP - Perf"/>
    <n v="10257"/>
    <n v="70"/>
    <x v="22"/>
    <n v="9260"/>
    <x v="0"/>
    <n v="170000"/>
    <n v="0"/>
    <n v="0"/>
    <s v="41765819GPSU14LTIP - Perf"/>
    <s v="LTIP - Perf"/>
    <s v="LTIP - Perf - 05/06/2014"/>
    <s v="3 years"/>
    <d v="2014-05-06T00:00:00"/>
    <d v="2016-09-30T00:00:00"/>
    <n v="1295"/>
    <n v="282.82799999999992"/>
    <n v="610.33350499999995"/>
    <n v="14.762995000000046"/>
    <n v="14.892499999999927"/>
    <n v="74.462500000000091"/>
    <n v="0.72049999999990177"/>
    <n v="2293"/>
    <n v="1"/>
    <s v=""/>
    <n v="0"/>
    <n v="66070.900000000009"/>
    <n v="14429.884559999997"/>
    <n v="31139.215425099999"/>
    <n v="753.20800490000238"/>
    <n v="759.81534999999633"/>
    <n v="3799.0767500000047"/>
    <n v="36.759909999994989"/>
    <n v="116988.86"/>
    <n v="2293"/>
    <n v="-2293"/>
    <n v="0"/>
    <n v="0"/>
    <n v="51.02"/>
    <n v="0"/>
    <n v="0"/>
    <n v="0"/>
    <n v="0"/>
    <n v="0"/>
    <n v="0"/>
    <n v="0"/>
    <n v="116988.86"/>
    <n v="106.64435733819508"/>
    <n v="1097"/>
    <n v="116988.86"/>
    <n v="116988.86"/>
    <n v="0"/>
    <n v="0"/>
    <n v="26320.84"/>
    <n v="46583.899999999994"/>
    <n v="44084.12000000001"/>
    <n v="0"/>
    <n v="116988.86"/>
    <n v="0"/>
    <n v="36.759999999994761"/>
    <n v="36.759999999994761"/>
    <m/>
    <n v="3091.72"/>
    <n v="2991.99"/>
    <n v="3091.72"/>
    <n v="9175.4299999999985"/>
    <n v="3091.72"/>
    <n v="0"/>
    <n v="2892.25"/>
    <n v="2892.25"/>
    <n v="3091.72"/>
    <n v="9075.6899999999987"/>
    <n v="2991.99"/>
    <n v="3091.71"/>
    <n v="0"/>
    <n v="2991.99"/>
    <n v="0"/>
    <n v="2991.99"/>
    <n v="9075.6899999999987"/>
    <n v="676.24"/>
    <n v="61.9"/>
    <n v="2248.09"/>
    <n v="9175.43"/>
    <n v="12161.66"/>
    <n v="682.16"/>
    <n v="62.45"/>
    <n v="15.2"/>
    <n v="759.81000000000006"/>
    <n v="3410.85"/>
    <n v="312.24"/>
    <n v="75.989999999999995"/>
    <n v="36.760000000009313"/>
    <n v="3835.8400000000092"/>
    <n v="16757.310000000012"/>
    <n v="44084.12000000001"/>
  </r>
  <r>
    <n v="29"/>
    <n v="10845"/>
    <s v="41765845PPSU"/>
    <s v="845P"/>
    <x v="28"/>
    <s v="14LTIP - Perf"/>
    <n v="10257"/>
    <n v="80"/>
    <x v="23"/>
    <n v="9260"/>
    <x v="0"/>
    <n v="190000"/>
    <n v="0"/>
    <n v="0"/>
    <s v="41765845PPSU14LTIP - Perf"/>
    <s v="LTIP - Perf"/>
    <s v="LTIP - Perf - 05/06/2014"/>
    <s v="3 years"/>
    <d v="2014-05-06T00:00:00"/>
    <d v="2016-09-30T00:00:00"/>
    <n v="2720"/>
    <n v="594.04799999999977"/>
    <n v="1281.9359280000001"/>
    <n v="31.008072000000539"/>
    <n v="31.279999999999745"/>
    <n v="156.39999999999964"/>
    <n v="0.32800000000042928"/>
    <n v="4815"/>
    <n v="1"/>
    <s v=""/>
    <n v="0"/>
    <n v="138774.39999999999"/>
    <n v="30308.328959999992"/>
    <n v="65404.371046560009"/>
    <n v="1582.0318334400276"/>
    <n v="1595.9055999999871"/>
    <n v="7979.5279999999821"/>
    <n v="16.734560000021904"/>
    <n v="245661.30000000002"/>
    <n v="4815"/>
    <n v="-4815"/>
    <n v="0"/>
    <n v="0"/>
    <n v="51.02"/>
    <n v="0"/>
    <n v="0"/>
    <n v="0"/>
    <n v="0"/>
    <n v="0"/>
    <n v="0"/>
    <n v="0"/>
    <n v="245661.30000000002"/>
    <n v="223.93919781221516"/>
    <n v="1097"/>
    <n v="245661.30000000002"/>
    <n v="245661.30000000002"/>
    <n v="0"/>
    <n v="0"/>
    <n v="55283.93"/>
    <n v="97844.170000000013"/>
    <n v="92533.200000000012"/>
    <n v="0"/>
    <n v="245661.30000000002"/>
    <n v="0"/>
    <n v="16.730000000010477"/>
    <n v="16.730000000010477"/>
    <m/>
    <n v="6493.8"/>
    <n v="6284.33"/>
    <n v="6493.81"/>
    <n v="19271.940000000002"/>
    <n v="6493.8"/>
    <n v="0"/>
    <n v="6074.85"/>
    <n v="6074.85"/>
    <n v="6493.8"/>
    <n v="19062.45"/>
    <n v="6284.33"/>
    <n v="6493.81"/>
    <n v="0"/>
    <n v="6284.32"/>
    <n v="0"/>
    <n v="6284.32"/>
    <n v="19062.46"/>
    <n v="1420.36"/>
    <n v="130.02000000000001"/>
    <n v="4721.8500000000004"/>
    <n v="19271.949999999997"/>
    <n v="25544.179999999997"/>
    <n v="1432.82"/>
    <n v="131.16"/>
    <n v="31.93"/>
    <n v="1595.91"/>
    <n v="7164.1100000000006"/>
    <n v="655.82"/>
    <n v="159.6"/>
    <n v="16.730000000010477"/>
    <n v="7996.2600000000111"/>
    <n v="35136.350000000006"/>
    <n v="92533.200000000012"/>
  </r>
  <r>
    <n v="30"/>
    <n v="10859"/>
    <s v="41765859CPSU"/>
    <s v="859C"/>
    <x v="29"/>
    <s v="14LTIP - Perf"/>
    <n v="10257"/>
    <n v="10"/>
    <x v="12"/>
    <n v="9260"/>
    <x v="0"/>
    <n v="2000"/>
    <n v="0"/>
    <n v="0"/>
    <s v="41765859CPSU14LTIP - Perf"/>
    <s v="LTIP - Perf"/>
    <s v="LTIP - Perf - 05/06/2014"/>
    <s v="3 years"/>
    <d v="2014-05-06T00:00:00"/>
    <d v="2016-09-30T00:00:00"/>
    <n v="575"/>
    <n v="125.57999999999996"/>
    <n v="270.99742099999997"/>
    <n v="6.5550790000000916"/>
    <n v="6.6124999999998408"/>
    <n v="33.062500000000114"/>
    <n v="0.19249999999999545"/>
    <n v="1018"/>
    <n v="1"/>
    <s v=""/>
    <n v="0"/>
    <n v="29336.5"/>
    <n v="6407.0915999999979"/>
    <n v="13826.28841942"/>
    <n v="334.44013058000468"/>
    <n v="337.36974999999188"/>
    <n v="1686.8487500000058"/>
    <n v="9.821349999999768"/>
    <n v="51938.36"/>
    <n v="1018"/>
    <n v="-1018"/>
    <n v="0"/>
    <n v="0"/>
    <n v="51.02"/>
    <n v="0"/>
    <n v="0"/>
    <n v="0"/>
    <n v="0"/>
    <n v="0"/>
    <n v="0"/>
    <n v="0"/>
    <n v="51938.36"/>
    <n v="47.345815861440293"/>
    <n v="1097"/>
    <n v="51938.36"/>
    <n v="51938.36"/>
    <n v="0"/>
    <n v="0"/>
    <n v="11686.86"/>
    <n v="20683.97"/>
    <n v="19567.53"/>
    <n v="0"/>
    <n v="51938.36"/>
    <n v="0"/>
    <n v="9.819999999999709"/>
    <n v="9.819999999999709"/>
    <m/>
    <n v="1372.77"/>
    <n v="1328.49"/>
    <n v="1372.77"/>
    <n v="4074.03"/>
    <n v="1372.77"/>
    <n v="0"/>
    <n v="1284.2"/>
    <n v="1284.2"/>
    <n v="1372.78"/>
    <n v="4029.75"/>
    <n v="1328.48"/>
    <n v="1372.77"/>
    <n v="0"/>
    <n v="1328.49"/>
    <n v="0"/>
    <n v="1328.49"/>
    <n v="4029.74"/>
    <n v="300.26"/>
    <n v="27.49"/>
    <n v="998.19"/>
    <n v="4074.03"/>
    <n v="5399.97"/>
    <n v="302.89999999999998"/>
    <n v="27.73"/>
    <n v="6.74"/>
    <n v="337.37"/>
    <n v="1514.47"/>
    <n v="138.63999999999999"/>
    <n v="33.74"/>
    <n v="9.819999999999709"/>
    <n v="1696.6699999999998"/>
    <n v="7434.0099999999993"/>
    <n v="19567.53"/>
  </r>
  <r>
    <n v="31"/>
    <n v="11104"/>
    <s v="41765104WPSU"/>
    <s v="104W"/>
    <x v="30"/>
    <s v="14LTIP - Perf"/>
    <n v="10257"/>
    <n v="60"/>
    <x v="24"/>
    <n v="9260"/>
    <x v="0"/>
    <n v="30000"/>
    <n v="0"/>
    <n v="0"/>
    <s v="41765104WPSU14LTIP - Perf"/>
    <s v="LTIP - Perf"/>
    <s v="LTIP - Perf - 05/06/2014"/>
    <s v="3 years"/>
    <d v="2014-05-06T00:00:00"/>
    <d v="2016-09-30T00:00:00"/>
    <n v="220"/>
    <n v="48.047999999999988"/>
    <n v="103.68200000000002"/>
    <n v="98.855100000000022"/>
    <n v="1.621499999999978"/>
    <n v="8.1075000000000159"/>
    <n v="0.4158999999999935"/>
    <n v="480.73"/>
    <n v="1"/>
    <s v=""/>
    <n v="141"/>
    <n v="11224.400000000001"/>
    <n v="2451.4089599999993"/>
    <n v="5289.8556400000016"/>
    <n v="5043.5872020000015"/>
    <n v="82.728929999998883"/>
    <n v="413.64465000000087"/>
    <n v="21.219217999999671"/>
    <n v="24526.844600000004"/>
    <n v="480.73"/>
    <n v="-250.00000000000003"/>
    <n v="-230.73"/>
    <n v="0"/>
    <n v="51.02"/>
    <n v="0"/>
    <n v="0"/>
    <n v="0"/>
    <n v="0"/>
    <n v="0"/>
    <n v="0"/>
    <n v="0"/>
    <n v="12755.000000000004"/>
    <n v="11.627164995442119"/>
    <n v="1097"/>
    <n v="12755.000000000004"/>
    <n v="12755.000000000004"/>
    <n v="0"/>
    <n v="0"/>
    <n v="4471.49"/>
    <n v="2722.3299999999995"/>
    <n v="5561.1800000000039"/>
    <n v="0"/>
    <n v="12755.000000000004"/>
    <n v="0"/>
    <n v="21.220000000004802"/>
    <n v="21.220000000004802"/>
    <m/>
    <n v="0"/>
    <n v="0"/>
    <n v="0"/>
    <n v="0"/>
    <n v="0"/>
    <n v="0"/>
    <n v="0"/>
    <n v="0"/>
    <n v="0"/>
    <n v="0"/>
    <n v="0"/>
    <n v="0"/>
    <n v="0"/>
    <n v="0"/>
    <n v="0"/>
    <n v="0"/>
    <n v="0"/>
    <n v="4620.6099999999997"/>
    <n v="422.98"/>
    <m/>
    <n v="0"/>
    <n v="5043.59"/>
    <n v="75.790000000000006"/>
    <n v="6.94"/>
    <n v="0"/>
    <n v="82.73"/>
    <n v="378.95"/>
    <n v="34.69"/>
    <n v="0"/>
    <n v="21.220000000004802"/>
    <n v="434.86000000000479"/>
    <n v="5561.1800000000039"/>
    <n v="5561.1800000000039"/>
  </r>
  <r>
    <n v="32"/>
    <n v="11128"/>
    <s v="41765128SPSU"/>
    <s v="128S"/>
    <x v="31"/>
    <s v="14LTIP - Perf"/>
    <n v="10257"/>
    <n v="70"/>
    <x v="25"/>
    <n v="9260"/>
    <x v="0"/>
    <n v="170000"/>
    <n v="0"/>
    <n v="0"/>
    <s v="41765128S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33"/>
    <n v="11145"/>
    <s v="41765145APSU"/>
    <s v="145A"/>
    <x v="32"/>
    <s v="14LTIP - Perf"/>
    <n v="10257"/>
    <n v="50"/>
    <x v="26"/>
    <n v="9260"/>
    <x v="0"/>
    <n v="91000"/>
    <n v="0"/>
    <n v="0"/>
    <s v="41765145APSU14LTIP - Perf"/>
    <s v="LTIP - Perf"/>
    <s v="LTIP - Perf - 05/06/2014"/>
    <s v="3 years"/>
    <d v="2014-05-06T00:00:00"/>
    <d v="2016-09-30T00:00:00"/>
    <n v="1295"/>
    <n v="282.82799999999992"/>
    <n v="610.33350499999995"/>
    <n v="14.762995000000046"/>
    <n v="14.892499999999927"/>
    <n v="74.462500000000091"/>
    <n v="0.72049999999990177"/>
    <n v="2293"/>
    <n v="1"/>
    <s v=""/>
    <n v="0"/>
    <n v="66070.900000000009"/>
    <n v="14429.884559999997"/>
    <n v="31139.215425099999"/>
    <n v="753.20800490000238"/>
    <n v="759.81534999999633"/>
    <n v="3799.0767500000047"/>
    <n v="36.759909999994989"/>
    <n v="116988.86"/>
    <n v="2293"/>
    <n v="-2293"/>
    <n v="0"/>
    <n v="0"/>
    <n v="51.02"/>
    <n v="0"/>
    <n v="0"/>
    <n v="0"/>
    <n v="0"/>
    <n v="0"/>
    <n v="0"/>
    <n v="0"/>
    <n v="116988.86"/>
    <n v="106.64435733819508"/>
    <n v="1097"/>
    <n v="116988.86"/>
    <n v="116988.86"/>
    <n v="0"/>
    <n v="0"/>
    <n v="26320.84"/>
    <n v="46583.899999999994"/>
    <n v="44084.12000000001"/>
    <n v="0"/>
    <n v="116988.86"/>
    <n v="0"/>
    <n v="36.759999999994761"/>
    <n v="36.759999999994761"/>
    <m/>
    <n v="3091.72"/>
    <n v="2991.99"/>
    <n v="3091.72"/>
    <n v="9175.4299999999985"/>
    <n v="3091.72"/>
    <n v="0"/>
    <n v="2892.25"/>
    <n v="2892.25"/>
    <n v="3091.72"/>
    <n v="9075.6899999999987"/>
    <n v="2991.99"/>
    <n v="3091.71"/>
    <n v="0"/>
    <n v="2991.99"/>
    <n v="0"/>
    <n v="2991.99"/>
    <n v="9075.6899999999987"/>
    <n v="676.24"/>
    <n v="61.9"/>
    <n v="2248.09"/>
    <n v="9175.43"/>
    <n v="12161.66"/>
    <n v="682.16"/>
    <n v="62.45"/>
    <n v="15.2"/>
    <n v="759.81000000000006"/>
    <n v="3410.85"/>
    <n v="312.24"/>
    <n v="75.989999999999995"/>
    <n v="36.760000000009313"/>
    <n v="3835.8400000000092"/>
    <n v="16757.310000000012"/>
    <n v="44084.12000000001"/>
  </r>
  <r>
    <n v="34"/>
    <n v="11197"/>
    <s v="41765197KPSU"/>
    <s v="197K"/>
    <x v="33"/>
    <s v="14LTIP - Perf"/>
    <n v="10257"/>
    <n v="30"/>
    <x v="27"/>
    <n v="9260"/>
    <x v="0"/>
    <n v="10000"/>
    <n v="0"/>
    <n v="0"/>
    <s v="41765197K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35"/>
    <n v="11212"/>
    <s v="41765212LPSU"/>
    <s v="212L"/>
    <x v="34"/>
    <s v="14LTIP - Perf"/>
    <n v="10257"/>
    <n v="20"/>
    <x v="3"/>
    <n v="4264"/>
    <x v="0"/>
    <n v="107000"/>
    <n v="0"/>
    <n v="0"/>
    <s v="41765212LPSU14LTIP - Perf"/>
    <s v="LTIP - Perf"/>
    <s v="LTIP - Perf - 05/06/2014"/>
    <s v="3 years"/>
    <d v="2014-05-06T00:00:00"/>
    <d v="2016-09-30T00:00:00"/>
    <n v="220"/>
    <n v="48.047999999999988"/>
    <n v="2E-3"/>
    <n v="64.501200000000011"/>
    <n v="1.0579999999999856"/>
    <n v="5.289999999999992"/>
    <n v="0.15080000000006066"/>
    <n v="339.05"/>
    <n v="1"/>
    <s v=""/>
    <n v="92"/>
    <n v="11224.400000000001"/>
    <n v="2451.4089599999993"/>
    <n v="0.10204000000000001"/>
    <n v="3290.8512240000009"/>
    <n v="53.979159999999268"/>
    <n v="269.89579999999961"/>
    <n v="7.6938160000030953"/>
    <n v="17298.331000000002"/>
    <n v="339.05"/>
    <n v="-163"/>
    <n v="-176.05"/>
    <n v="0"/>
    <n v="51.02"/>
    <n v="0"/>
    <n v="0"/>
    <n v="0"/>
    <n v="0"/>
    <n v="0"/>
    <n v="0"/>
    <n v="0"/>
    <n v="8316.26"/>
    <n v="7.5809115770282594"/>
    <n v="1097"/>
    <n v="8316.26"/>
    <n v="8316.26"/>
    <n v="0"/>
    <n v="0"/>
    <n v="4471.49"/>
    <n v="222.25"/>
    <n v="3622.5200000000009"/>
    <n v="0"/>
    <n v="8316.26"/>
    <n v="0"/>
    <n v="7.6900000000005093"/>
    <n v="7.6900000000005093"/>
    <m/>
    <n v="0"/>
    <n v="0"/>
    <n v="0"/>
    <n v="0"/>
    <n v="0"/>
    <n v="0.1"/>
    <n v="0"/>
    <n v="0.1"/>
    <n v="0"/>
    <n v="0.1"/>
    <n v="0"/>
    <n v="0"/>
    <n v="0"/>
    <n v="0"/>
    <n v="0"/>
    <n v="0"/>
    <n v="0"/>
    <n v="3014.86"/>
    <n v="275.99"/>
    <m/>
    <n v="0"/>
    <n v="3290.8500000000004"/>
    <n v="49.45"/>
    <n v="4.53"/>
    <n v="0"/>
    <n v="53.980000000000004"/>
    <n v="247.26999999999998"/>
    <n v="22.63"/>
    <n v="0"/>
    <n v="7.6900000000005093"/>
    <n v="277.59000000000049"/>
    <n v="3622.420000000001"/>
    <n v="3622.5200000000009"/>
  </r>
  <r>
    <n v="36"/>
    <n v="11267"/>
    <s v="41765267SPSU"/>
    <s v="267S"/>
    <x v="35"/>
    <s v="14LTIP - Perf"/>
    <n v="10257"/>
    <n v="10"/>
    <x v="12"/>
    <n v="9260"/>
    <x v="0"/>
    <n v="2000"/>
    <n v="0"/>
    <n v="0"/>
    <s v="41765267SPSU14LTIP - Perf"/>
    <s v="LTIP - Perf"/>
    <s v="LTIP - Perf - 05/06/2014"/>
    <s v="3 years"/>
    <d v="2014-05-06T00:00:00"/>
    <d v="2016-09-30T00:00:00"/>
    <n v="575"/>
    <n v="125.57999999999996"/>
    <n v="270.99742099999997"/>
    <n v="6.5550790000000916"/>
    <n v="6.6124999999998408"/>
    <n v="33.062500000000114"/>
    <n v="0.19249999999999545"/>
    <n v="1018"/>
    <n v="1"/>
    <s v=""/>
    <n v="0"/>
    <n v="29336.5"/>
    <n v="6407.0915999999979"/>
    <n v="13826.28841942"/>
    <n v="334.44013058000468"/>
    <n v="337.36974999999188"/>
    <n v="1686.8487500000058"/>
    <n v="9.821349999999768"/>
    <n v="51938.36"/>
    <n v="1018"/>
    <n v="-1018"/>
    <n v="0"/>
    <n v="0"/>
    <n v="51.02"/>
    <n v="0"/>
    <n v="0"/>
    <n v="0"/>
    <n v="0"/>
    <n v="0"/>
    <n v="0"/>
    <n v="0"/>
    <n v="51938.36"/>
    <n v="47.345815861440293"/>
    <n v="1097"/>
    <n v="51938.36"/>
    <n v="51938.36"/>
    <n v="0"/>
    <n v="0"/>
    <n v="11686.86"/>
    <n v="20683.97"/>
    <n v="19567.53"/>
    <n v="0"/>
    <n v="51938.36"/>
    <n v="0"/>
    <n v="9.819999999999709"/>
    <n v="9.819999999999709"/>
    <m/>
    <n v="1372.77"/>
    <n v="1328.49"/>
    <n v="1372.77"/>
    <n v="4074.03"/>
    <n v="1372.77"/>
    <n v="0"/>
    <n v="1284.2"/>
    <n v="1284.2"/>
    <n v="1372.78"/>
    <n v="4029.75"/>
    <n v="1328.48"/>
    <n v="1372.77"/>
    <n v="0"/>
    <n v="1328.49"/>
    <n v="0"/>
    <n v="1328.49"/>
    <n v="4029.74"/>
    <n v="300.26"/>
    <n v="27.49"/>
    <n v="998.19"/>
    <n v="4074.03"/>
    <n v="5399.97"/>
    <n v="302.89999999999998"/>
    <n v="27.73"/>
    <n v="6.74"/>
    <n v="337.37"/>
    <n v="1514.47"/>
    <n v="138.63999999999999"/>
    <n v="33.74"/>
    <n v="9.819999999999709"/>
    <n v="1696.6699999999998"/>
    <n v="7434.0099999999993"/>
    <n v="19567.53"/>
  </r>
  <r>
    <n v="37"/>
    <n v="11299"/>
    <s v="41765299DPSU"/>
    <s v="299D"/>
    <x v="36"/>
    <s v="14LTIP - Perf"/>
    <n v="10257"/>
    <n v="50"/>
    <x v="28"/>
    <n v="9260"/>
    <x v="0"/>
    <n v="91000"/>
    <n v="0"/>
    <n v="0"/>
    <s v="41765299D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38"/>
    <n v="11381"/>
    <s v="41765381DPSU"/>
    <s v="381D"/>
    <x v="37"/>
    <s v="14LTIP - Perf"/>
    <n v="10257"/>
    <n v="70"/>
    <x v="29"/>
    <n v="9260"/>
    <x v="0"/>
    <n v="170000"/>
    <n v="0"/>
    <n v="0"/>
    <s v="41765381D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39"/>
    <n v="11384"/>
    <s v="41765384WPSU"/>
    <s v="384W"/>
    <x v="38"/>
    <s v="14LTIP - Perf"/>
    <n v="10257"/>
    <n v="60"/>
    <x v="30"/>
    <n v="9260"/>
    <x v="0"/>
    <n v="30000"/>
    <n v="0"/>
    <n v="0"/>
    <s v="41765384W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40"/>
    <n v="11385"/>
    <s v="41765385GPSU"/>
    <s v="385G"/>
    <x v="39"/>
    <s v="14LTIP - Perf"/>
    <n v="10257"/>
    <n v="10"/>
    <x v="31"/>
    <n v="9260"/>
    <x v="0"/>
    <n v="2000"/>
    <n v="0"/>
    <n v="0"/>
    <s v="41765385GPSU14LTIP - Perf"/>
    <s v="LTIP - Perf"/>
    <s v="LTIP - Perf - 05/06/2014"/>
    <s v="3 years"/>
    <d v="2014-05-06T00:00:00"/>
    <d v="2016-09-30T00:00:00"/>
    <n v="2720"/>
    <n v="594.04799999999977"/>
    <n v="1281.9359280000001"/>
    <n v="31.008072000000539"/>
    <n v="31.279999999999745"/>
    <n v="156.39999999999964"/>
    <n v="0.32800000000042928"/>
    <n v="4815"/>
    <n v="1"/>
    <s v=""/>
    <n v="0"/>
    <n v="138774.39999999999"/>
    <n v="30308.328959999992"/>
    <n v="65404.371046560009"/>
    <n v="1582.0318334400276"/>
    <n v="1595.9055999999871"/>
    <n v="7979.5279999999821"/>
    <n v="16.734560000021904"/>
    <n v="245661.30000000002"/>
    <n v="4815"/>
    <n v="-4815"/>
    <n v="0"/>
    <n v="0"/>
    <n v="51.02"/>
    <n v="0"/>
    <n v="0"/>
    <n v="0"/>
    <n v="0"/>
    <n v="0"/>
    <n v="0"/>
    <n v="0"/>
    <n v="245661.30000000002"/>
    <n v="223.93919781221516"/>
    <n v="1097"/>
    <n v="245661.30000000002"/>
    <n v="245661.30000000002"/>
    <n v="0"/>
    <n v="0"/>
    <n v="55283.93"/>
    <n v="97844.170000000013"/>
    <n v="92533.200000000012"/>
    <n v="0"/>
    <n v="245661.30000000002"/>
    <n v="0"/>
    <n v="16.730000000010477"/>
    <n v="16.730000000010477"/>
    <m/>
    <n v="6493.8"/>
    <n v="6284.33"/>
    <n v="6493.81"/>
    <n v="19271.940000000002"/>
    <n v="6493.8"/>
    <n v="0"/>
    <n v="6074.85"/>
    <n v="6074.85"/>
    <n v="6493.8"/>
    <n v="19062.45"/>
    <n v="6284.33"/>
    <n v="6493.81"/>
    <n v="0"/>
    <n v="6284.32"/>
    <n v="0"/>
    <n v="6284.32"/>
    <n v="19062.46"/>
    <n v="1420.36"/>
    <n v="130.02000000000001"/>
    <n v="4721.8500000000004"/>
    <n v="19271.949999999997"/>
    <n v="25544.179999999997"/>
    <n v="1432.82"/>
    <n v="131.16"/>
    <n v="31.93"/>
    <n v="1595.91"/>
    <n v="7164.1100000000006"/>
    <n v="655.82"/>
    <n v="159.6"/>
    <n v="16.730000000010477"/>
    <n v="7996.2600000000111"/>
    <n v="35136.350000000006"/>
    <n v="92533.200000000012"/>
  </r>
  <r>
    <n v="41"/>
    <n v="11400"/>
    <s v="41765400HPSU"/>
    <s v="400H"/>
    <x v="40"/>
    <s v="14LTIP - Perf"/>
    <n v="10257"/>
    <n v="20"/>
    <x v="32"/>
    <n v="9260"/>
    <x v="0"/>
    <n v="107000"/>
    <n v="0"/>
    <n v="0"/>
    <s v="41765400H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42"/>
    <n v="11408"/>
    <s v="41765408MPSU"/>
    <s v="408M"/>
    <x v="41"/>
    <s v="14LTIP - Perf"/>
    <n v="10257"/>
    <n v="20"/>
    <x v="33"/>
    <n v="9260"/>
    <x v="0"/>
    <n v="107000"/>
    <n v="0"/>
    <n v="0"/>
    <s v="41765408MPSU14LTIP - Perf"/>
    <s v="LTIP - Perf"/>
    <s v="LTIP - Perf - 05/06/2014"/>
    <s v="3 years"/>
    <d v="2014-05-06T00:00:00"/>
    <d v="2016-09-30T00:00:00"/>
    <n v="220"/>
    <n v="48.047999999999988"/>
    <n v="103.686026"/>
    <n v="129.00240000000002"/>
    <n v="2.1159999999999712"/>
    <n v="10.579973999999993"/>
    <n v="0.30160000000012133"/>
    <n v="513.73400000000004"/>
    <n v="1"/>
    <s v=""/>
    <n v="184"/>
    <n v="11224.400000000001"/>
    <n v="2451.4089599999993"/>
    <n v="5290.0610465200007"/>
    <n v="6581.7024480000018"/>
    <n v="107.95831999999854"/>
    <n v="539.79027347999966"/>
    <n v="15.387632000006191"/>
    <n v="26210.708680000011"/>
    <n v="513.73400000000004"/>
    <n v="-326"/>
    <n v="-187.73400000000001"/>
    <n v="0"/>
    <n v="51.02"/>
    <n v="0"/>
    <n v="0"/>
    <n v="0"/>
    <n v="0"/>
    <n v="0"/>
    <n v="0"/>
    <n v="0"/>
    <n v="16632.520000000011"/>
    <n v="15.161823154056528"/>
    <n v="1097"/>
    <n v="16632.520000000011"/>
    <n v="16632.520000000011"/>
    <n v="0"/>
    <n v="0"/>
    <n v="4471.49"/>
    <n v="7913.869999999999"/>
    <n v="4247.1600000000135"/>
    <n v="0"/>
    <n v="16632.520000000011"/>
    <n v="0"/>
    <n v="15.390000000010332"/>
    <n v="15.390000000010332"/>
    <m/>
    <n v="525.24"/>
    <n v="508.29"/>
    <n v="525.23"/>
    <n v="1558.76"/>
    <n v="525.24"/>
    <n v="0"/>
    <n v="491.34"/>
    <n v="491.34"/>
    <n v="-5573.03"/>
    <n v="-4556.45"/>
    <n v="0"/>
    <n v="0"/>
    <n v="0"/>
    <n v="0"/>
    <n v="0"/>
    <n v="0"/>
    <n v="0"/>
    <n v="6029.73"/>
    <n v="551.97"/>
    <m/>
    <n v="0"/>
    <n v="6581.7"/>
    <n v="98.910000000000011"/>
    <n v="9.0500000000000007"/>
    <n v="0"/>
    <n v="107.96000000000001"/>
    <n v="494.52"/>
    <n v="45.27"/>
    <n v="0"/>
    <n v="15.400000000012369"/>
    <n v="555.19000000001233"/>
    <n v="7244.8500000000131"/>
    <n v="4247.1600000000135"/>
  </r>
  <r>
    <n v="43"/>
    <n v="11471"/>
    <s v="41765471BPSU"/>
    <s v="471B"/>
    <x v="42"/>
    <s v="14LTIP - Perf"/>
    <n v="10257"/>
    <n v="70"/>
    <x v="16"/>
    <n v="9260"/>
    <x v="0"/>
    <n v="170000"/>
    <n v="0"/>
    <n v="0"/>
    <s v="41765471B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44"/>
    <n v="11473"/>
    <s v="41765473HPSU"/>
    <s v="473H"/>
    <x v="43"/>
    <s v="14LTIP - Perf"/>
    <n v="10257"/>
    <n v="20"/>
    <x v="34"/>
    <n v="9260"/>
    <x v="0"/>
    <n v="107000"/>
    <n v="0"/>
    <n v="0"/>
    <s v="41765473H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45"/>
    <n v="11483"/>
    <s v="41765483BPSU"/>
    <s v="483B"/>
    <x v="44"/>
    <s v="14LTIP - Perf"/>
    <n v="10257"/>
    <n v="20"/>
    <x v="35"/>
    <n v="9260"/>
    <x v="0"/>
    <n v="107000"/>
    <n v="0"/>
    <n v="0"/>
    <s v="41765483B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46"/>
    <n v="11885"/>
    <s v="41765885YPSU"/>
    <s v="885Y"/>
    <x v="45"/>
    <s v="14LTIP - Perf"/>
    <n v="10257"/>
    <n v="212"/>
    <x v="36"/>
    <n v="9260"/>
    <x v="0"/>
    <n v="824000"/>
    <n v="0"/>
    <n v="0"/>
    <s v="41765885Y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47"/>
    <n v="11896"/>
    <s v="41765896GPSU"/>
    <s v="896G"/>
    <x v="46"/>
    <s v="14LTIP - Perf"/>
    <n v="10257"/>
    <n v="50"/>
    <x v="37"/>
    <n v="9260"/>
    <x v="0"/>
    <n v="91000"/>
    <n v="0"/>
    <n v="0"/>
    <s v="41765896G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48"/>
    <n v="11899"/>
    <s v="41765899EPSU"/>
    <s v="899E"/>
    <x v="47"/>
    <s v="14LTIP - Perf"/>
    <n v="10257"/>
    <n v="50"/>
    <x v="38"/>
    <n v="9260"/>
    <x v="0"/>
    <n v="91000"/>
    <n v="0"/>
    <n v="0"/>
    <s v="41765899E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49"/>
    <n v="11973"/>
    <s v="41765973KPSU"/>
    <s v="973K"/>
    <x v="48"/>
    <s v="14LTIP - Perf"/>
    <n v="10257"/>
    <n v="70"/>
    <x v="39"/>
    <n v="9260"/>
    <x v="0"/>
    <n v="170000"/>
    <n v="0"/>
    <n v="0"/>
    <s v="41765973K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50"/>
    <n v="11983"/>
    <s v="41765983SPSU"/>
    <s v="983S"/>
    <x v="49"/>
    <s v="14LTIP - Perf"/>
    <n v="10257"/>
    <n v="50"/>
    <x v="40"/>
    <n v="9260"/>
    <x v="0"/>
    <n v="91000"/>
    <n v="0"/>
    <n v="0"/>
    <s v="41765983S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51"/>
    <n v="11994"/>
    <s v="41765994CPSU"/>
    <s v="994C"/>
    <x v="50"/>
    <s v="14LTIP - Perf"/>
    <n v="10257"/>
    <n v="50"/>
    <x v="41"/>
    <n v="9260"/>
    <x v="0"/>
    <n v="91000"/>
    <n v="0"/>
    <n v="0"/>
    <s v="41765994CPSU14LTIP - Perf"/>
    <s v="LTIP - Perf"/>
    <s v="LTIP - Perf - 05/06/2014"/>
    <s v="3 years"/>
    <d v="2014-05-06T00:00:00"/>
    <d v="2016-09-30T00:00:00"/>
    <n v="220"/>
    <n v="48.047999999999988"/>
    <n v="103.686026"/>
    <n v="141.62220000000002"/>
    <n v="2.3229999999999684"/>
    <n v="11.614974000000018"/>
    <n v="0.43979999999999109"/>
    <n v="527.73400000000004"/>
    <n v="1"/>
    <s v=""/>
    <n v="202"/>
    <n v="11224.400000000001"/>
    <n v="2451.4089599999993"/>
    <n v="5290.0610465200007"/>
    <n v="7225.5646440000019"/>
    <n v="118.51945999999839"/>
    <n v="592.59597348000091"/>
    <n v="22.438595999999546"/>
    <n v="26924.988680000006"/>
    <n v="527.73400000000004"/>
    <n v="-358"/>
    <n v="-169.73400000000001"/>
    <n v="0"/>
    <n v="51.02"/>
    <n v="0"/>
    <n v="0"/>
    <n v="0"/>
    <n v="0"/>
    <n v="0"/>
    <n v="0"/>
    <n v="0"/>
    <n v="18265.160000000003"/>
    <n v="16.650100273473111"/>
    <n v="1097"/>
    <n v="18265.160000000003"/>
    <n v="18265.160000000003"/>
    <n v="0"/>
    <n v="0"/>
    <n v="4471.49"/>
    <n v="7913.869999999999"/>
    <n v="5879.8000000000056"/>
    <n v="0"/>
    <n v="18265.160000000003"/>
    <n v="0"/>
    <n v="22.440000000002328"/>
    <n v="22.440000000002328"/>
    <m/>
    <n v="525.24"/>
    <n v="508.29"/>
    <n v="525.23"/>
    <n v="1558.76"/>
    <n v="525.24"/>
    <n v="0"/>
    <n v="491.34"/>
    <n v="491.34"/>
    <n v="525.24"/>
    <n v="1541.82"/>
    <n v="508.29"/>
    <n v="525.23"/>
    <n v="0"/>
    <n v="-6213.42"/>
    <n v="0"/>
    <n v="-6213.42"/>
    <n v="-5179.8999999999996"/>
    <n v="6619.59"/>
    <n v="605.97"/>
    <m/>
    <n v="0"/>
    <n v="7225.56"/>
    <n v="108.58"/>
    <n v="9.94"/>
    <n v="0"/>
    <n v="118.52"/>
    <n v="542.9"/>
    <n v="49.7"/>
    <n v="0"/>
    <n v="22.440000000005966"/>
    <n v="615.04000000000599"/>
    <n v="7959.1200000000053"/>
    <n v="5879.8000000000056"/>
  </r>
  <r>
    <n v="52"/>
    <n v="11998"/>
    <s v="41765998NPSU"/>
    <s v="998N"/>
    <x v="51"/>
    <s v="14LTIP - Perf"/>
    <n v="10257"/>
    <n v="50"/>
    <x v="42"/>
    <n v="9260"/>
    <x v="0"/>
    <n v="91000"/>
    <n v="0"/>
    <n v="0"/>
    <s v="41765998N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53"/>
    <n v="12047"/>
    <s v="4176547AnPSU"/>
    <s v="47An"/>
    <x v="52"/>
    <s v="14LTIP - Perf"/>
    <n v="10257"/>
    <n v="10"/>
    <x v="43"/>
    <n v="9260"/>
    <x v="0"/>
    <n v="2000"/>
    <n v="0"/>
    <n v="0"/>
    <s v="4176547An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54"/>
    <n v="12327"/>
    <s v="41765327BPSU"/>
    <s v="327B"/>
    <x v="53"/>
    <s v="14LTIP - Perf"/>
    <n v="10257"/>
    <n v="10"/>
    <x v="44"/>
    <n v="9260"/>
    <x v="0"/>
    <n v="2000"/>
    <n v="0"/>
    <n v="0"/>
    <s v="41765327B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55"/>
    <n v="12357"/>
    <s v="41765357CPSU"/>
    <s v="357C"/>
    <x v="54"/>
    <s v="14LTIP - Perf"/>
    <n v="10257"/>
    <n v="10"/>
    <x v="45"/>
    <n v="9260"/>
    <x v="0"/>
    <n v="2000"/>
    <n v="0"/>
    <n v="0"/>
    <s v="41765357C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56"/>
    <n v="12388"/>
    <s v="41765388HPSU"/>
    <s v="388H"/>
    <x v="55"/>
    <s v="14LTIP - Perf"/>
    <n v="10257"/>
    <n v="10"/>
    <x v="46"/>
    <n v="9260"/>
    <x v="0"/>
    <n v="2000"/>
    <n v="0"/>
    <n v="0"/>
    <s v="41765388H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57"/>
    <n v="12499"/>
    <s v="41765499SPSU"/>
    <s v="499S"/>
    <x v="56"/>
    <s v="14LTIP - Perf"/>
    <n v="10257"/>
    <n v="10"/>
    <x v="47"/>
    <n v="9260"/>
    <x v="0"/>
    <n v="2000"/>
    <n v="0"/>
    <n v="0"/>
    <s v="41765499SPSU14LTIP - Perf"/>
    <s v="LTIP - Perf"/>
    <s v="LTIP - Perf - 05/06/2014"/>
    <s v="3 years"/>
    <d v="2014-05-06T00:00:00"/>
    <d v="2016-09-30T00:00:00"/>
    <n v="3925"/>
    <n v="857.21999999999969"/>
    <n v="1849.8525209999998"/>
    <n v="44.744979000000967"/>
    <n v="45.137499999999818"/>
    <n v="225.6875"/>
    <n v="0.35750000000007276"/>
    <n v="6948"/>
    <n v="1"/>
    <s v=""/>
    <n v="0"/>
    <n v="200253.5"/>
    <n v="43735.364399999984"/>
    <n v="94379.475621420002"/>
    <n v="2282.8888285800494"/>
    <n v="2302.9152499999909"/>
    <n v="11514.57625"/>
    <n v="18.239650000003714"/>
    <n v="354486.96"/>
    <n v="6948"/>
    <n v="-6948"/>
    <n v="0"/>
    <n v="0"/>
    <n v="51.02"/>
    <n v="0"/>
    <n v="0"/>
    <n v="0"/>
    <n v="0"/>
    <n v="0"/>
    <n v="0"/>
    <n v="0"/>
    <n v="354486.96"/>
    <n v="323.14216955332728"/>
    <n v="1097"/>
    <n v="354486.96"/>
    <n v="354486.96"/>
    <n v="0"/>
    <n v="0"/>
    <n v="79775.520000000004"/>
    <n v="141190.57999999999"/>
    <n v="133520.86000000004"/>
    <n v="0"/>
    <n v="354486.96"/>
    <n v="0"/>
    <n v="18.240000000048894"/>
    <n v="18.240000000048894"/>
    <m/>
    <n v="9370.66"/>
    <n v="9068.3799999999992"/>
    <n v="9370.65"/>
    <n v="27809.690000000002"/>
    <n v="9370.66"/>
    <n v="0"/>
    <n v="8766.09"/>
    <n v="8766.09"/>
    <n v="9370.66"/>
    <n v="27507.41"/>
    <n v="9068.3799999999992"/>
    <n v="9370.65"/>
    <n v="0"/>
    <n v="9068.3799999999992"/>
    <n v="0"/>
    <n v="9068.3799999999992"/>
    <n v="27507.409999999996"/>
    <n v="2049.6"/>
    <n v="187.63"/>
    <n v="6813.71"/>
    <n v="27809.68"/>
    <n v="36860.620000000003"/>
    <n v="2067.58"/>
    <n v="189.27"/>
    <n v="46.06"/>
    <n v="2302.91"/>
    <n v="10337.91"/>
    <n v="946.36"/>
    <n v="230.31"/>
    <n v="18.240000000048894"/>
    <n v="11532.820000000049"/>
    <n v="50696.350000000049"/>
    <n v="133520.86000000004"/>
  </r>
  <r>
    <n v="58"/>
    <n v="12665"/>
    <s v="41765665GPSU"/>
    <s v="665G"/>
    <x v="57"/>
    <s v="14LTIP - Perf"/>
    <n v="10257"/>
    <n v="10"/>
    <x v="5"/>
    <n v="9260"/>
    <x v="0"/>
    <n v="2000"/>
    <n v="0"/>
    <n v="0"/>
    <s v="41765665GPSU14LTIP - Perf"/>
    <s v="LTIP - Perf"/>
    <s v="LTIP - Perf - 05/06/2014"/>
    <s v="3 years"/>
    <d v="2014-05-06T00:00:00"/>
    <d v="2016-09-30T00:00:00"/>
    <n v="3925"/>
    <n v="857.21999999999969"/>
    <n v="1849.8525209999998"/>
    <n v="44.744979000000967"/>
    <n v="45.137499999999818"/>
    <n v="225.6875"/>
    <n v="0.35750000000007276"/>
    <n v="6948"/>
    <n v="1"/>
    <s v=""/>
    <n v="0"/>
    <n v="200253.5"/>
    <n v="43735.364399999984"/>
    <n v="94379.475621420002"/>
    <n v="2282.8888285800494"/>
    <n v="2302.9152499999909"/>
    <n v="11514.57625"/>
    <n v="18.239650000003714"/>
    <n v="354486.96"/>
    <n v="6948"/>
    <n v="-6948"/>
    <n v="0"/>
    <n v="0"/>
    <n v="51.02"/>
    <n v="0"/>
    <n v="0"/>
    <n v="0"/>
    <n v="0"/>
    <n v="0"/>
    <n v="0"/>
    <n v="0"/>
    <n v="354486.96"/>
    <n v="323.14216955332728"/>
    <n v="1097"/>
    <n v="354486.96"/>
    <n v="354486.96"/>
    <n v="0"/>
    <n v="0"/>
    <n v="79775.520000000004"/>
    <n v="141190.57999999999"/>
    <n v="133520.86000000004"/>
    <n v="0"/>
    <n v="354486.96"/>
    <n v="0"/>
    <n v="18.240000000048894"/>
    <n v="18.240000000048894"/>
    <m/>
    <n v="9370.66"/>
    <n v="9068.3799999999992"/>
    <n v="9370.65"/>
    <n v="27809.690000000002"/>
    <n v="9370.66"/>
    <n v="0"/>
    <n v="8766.09"/>
    <n v="8766.09"/>
    <n v="9370.66"/>
    <n v="27507.41"/>
    <n v="9068.3799999999992"/>
    <n v="9370.65"/>
    <n v="0"/>
    <n v="9068.3799999999992"/>
    <n v="0"/>
    <n v="9068.3799999999992"/>
    <n v="27507.409999999996"/>
    <n v="2049.6"/>
    <n v="187.63"/>
    <n v="6813.71"/>
    <n v="27809.68"/>
    <n v="36860.620000000003"/>
    <n v="2067.58"/>
    <n v="189.27"/>
    <n v="46.06"/>
    <n v="2302.91"/>
    <n v="10337.91"/>
    <n v="946.36"/>
    <n v="230.31"/>
    <n v="18.240000000048894"/>
    <n v="11532.820000000049"/>
    <n v="50696.350000000049"/>
    <n v="133520.86000000004"/>
  </r>
  <r>
    <n v="59"/>
    <n v="12737"/>
    <s v="41765737RPSU"/>
    <s v="737R"/>
    <x v="58"/>
    <s v="14LTIP - Perf"/>
    <n v="10257"/>
    <n v="10"/>
    <x v="48"/>
    <n v="9260"/>
    <x v="0"/>
    <n v="2000"/>
    <n v="0"/>
    <n v="0"/>
    <s v="41765737R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60"/>
    <n v="12742"/>
    <s v="41765742HPSU"/>
    <s v="742H"/>
    <x v="59"/>
    <s v="14LTIP - Perf"/>
    <n v="10257"/>
    <n v="30"/>
    <x v="49"/>
    <n v="9260"/>
    <x v="0"/>
    <n v="10000"/>
    <n v="0"/>
    <n v="0"/>
    <s v="41765742H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61"/>
    <n v="12866"/>
    <s v="41765866BPSU"/>
    <s v="866B"/>
    <x v="60"/>
    <s v="14LTIP - Perf"/>
    <n v="10257"/>
    <n v="20"/>
    <x v="50"/>
    <n v="9260"/>
    <x v="0"/>
    <n v="77000"/>
    <n v="0"/>
    <n v="0"/>
    <s v="41765866B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62"/>
    <n v="13109"/>
    <s v="41765109OPSU"/>
    <s v="109O"/>
    <x v="61"/>
    <s v="14LTIP - Perf"/>
    <n v="10257"/>
    <n v="10"/>
    <x v="5"/>
    <n v="9260"/>
    <x v="0"/>
    <n v="2000"/>
    <n v="0"/>
    <n v="0"/>
    <s v="41765109O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63"/>
    <n v="13202"/>
    <s v="41765202SPSU"/>
    <s v="202S"/>
    <x v="62"/>
    <s v="14LTIP - Perf"/>
    <n v="10257"/>
    <n v="20"/>
    <x v="51"/>
    <n v="9260"/>
    <x v="0"/>
    <n v="107000"/>
    <n v="0"/>
    <n v="0"/>
    <s v="41765202SPSU14LTIP - Perf"/>
    <s v="LTIP - Perf"/>
    <s v="LTIP - Perf - 05/06/2014"/>
    <s v="3 years"/>
    <d v="2014-05-06T00:00:00"/>
    <d v="2016-09-30T00:00:00"/>
    <n v="220"/>
    <n v="48.047999999999988"/>
    <n v="103.686026"/>
    <n v="145.8288"/>
    <n v="2.3919999999999675"/>
    <n v="11.959973999999988"/>
    <n v="0.81920000000013715"/>
    <n v="532.73400000000004"/>
    <n v="1"/>
    <s v=""/>
    <n v="208"/>
    <n v="11224.400000000001"/>
    <n v="2451.4089599999993"/>
    <n v="5290.0610465200007"/>
    <n v="7440.1853760000004"/>
    <n v="122.03983999999835"/>
    <n v="610.19787347999943"/>
    <n v="41.795584000006997"/>
    <n v="27180.088680000008"/>
    <n v="532.73400000000004"/>
    <n v="-369"/>
    <n v="-163.73400000000001"/>
    <n v="0"/>
    <n v="51.02"/>
    <n v="0"/>
    <n v="0"/>
    <n v="0"/>
    <n v="0"/>
    <n v="0"/>
    <n v="0"/>
    <n v="0"/>
    <n v="18826.380000000005"/>
    <n v="17.161695533272567"/>
    <n v="1097"/>
    <n v="18826.380000000005"/>
    <n v="18826.380000000005"/>
    <n v="0"/>
    <n v="0"/>
    <n v="4471.49"/>
    <n v="7913.869999999999"/>
    <n v="6441.0200000000077"/>
    <n v="0"/>
    <n v="18826.380000000005"/>
    <n v="0"/>
    <n v="41.800000000006548"/>
    <n v="41.800000000006548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6816.21"/>
    <n v="623.97"/>
    <m/>
    <n v="-6415.58"/>
    <n v="1024.6000000000004"/>
    <n v="111.81"/>
    <n v="10.23"/>
    <n v="0"/>
    <n v="122.04"/>
    <n v="559.02"/>
    <n v="51.17"/>
    <n v="0"/>
    <n v="41.790000000008149"/>
    <n v="651.98000000000809"/>
    <n v="1798.6200000000085"/>
    <n v="6441.0200000000077"/>
  </r>
  <r>
    <n v="64"/>
    <n v="13297"/>
    <s v="41765297HPSU"/>
    <s v="297H"/>
    <x v="63"/>
    <s v="14LTIP - Perf"/>
    <n v="10257"/>
    <n v="10"/>
    <x v="46"/>
    <n v="9260"/>
    <x v="0"/>
    <n v="2000"/>
    <n v="0"/>
    <n v="0"/>
    <s v="41765297H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65"/>
    <n v="13369"/>
    <s v="41765369KPSU"/>
    <s v="369K"/>
    <x v="64"/>
    <s v="14LTIP - Perf"/>
    <n v="10257"/>
    <n v="10"/>
    <x v="52"/>
    <n v="9260"/>
    <x v="0"/>
    <n v="2000"/>
    <n v="0"/>
    <n v="0"/>
    <s v="41765369KPSU14LTIP - Perf"/>
    <s v="LTIP - Perf"/>
    <s v="LTIP - Perf - 05/06/2014"/>
    <s v="3 years"/>
    <d v="2014-05-06T00:00:00"/>
    <d v="2016-09-30T00:00:00"/>
    <n v="760"/>
    <n v="165.98399999999995"/>
    <n v="358.18808899999999"/>
    <n v="8.6639110000000983"/>
    <n v="8.7400000000000091"/>
    <n v="43.700000000000045"/>
    <n v="0.7239999999999327"/>
    <n v="1346"/>
    <n v="1"/>
    <s v=""/>
    <n v="0"/>
    <n v="38775.200000000004"/>
    <n v="8468.503679999998"/>
    <n v="18274.756300780002"/>
    <n v="442.03273922000506"/>
    <n v="445.91480000000047"/>
    <n v="2229.5740000000023"/>
    <n v="36.938479999996567"/>
    <n v="68672.920000000013"/>
    <n v="1346"/>
    <n v="-1346"/>
    <n v="0"/>
    <n v="0"/>
    <n v="51.02"/>
    <n v="0"/>
    <n v="0"/>
    <n v="0"/>
    <n v="0"/>
    <n v="0"/>
    <n v="0"/>
    <n v="0"/>
    <n v="68672.920000000013"/>
    <n v="62.600656335460357"/>
    <n v="1097"/>
    <n v="68672.920000000013"/>
    <n v="68672.920000000013"/>
    <n v="0"/>
    <n v="0"/>
    <n v="15446.98"/>
    <n v="27338.82"/>
    <n v="25887.120000000003"/>
    <n v="0"/>
    <n v="68672.920000000013"/>
    <n v="0"/>
    <n v="36.940000000002328"/>
    <n v="36.940000000002328"/>
    <m/>
    <n v="1814.44"/>
    <n v="1755.92"/>
    <n v="1814.44"/>
    <n v="5384.8"/>
    <n v="1814.45"/>
    <n v="0"/>
    <n v="1697.38"/>
    <n v="1697.38"/>
    <n v="1814.45"/>
    <n v="5326.28"/>
    <n v="1755.91"/>
    <n v="1814.45"/>
    <n v="0"/>
    <n v="1755.91"/>
    <n v="0"/>
    <n v="1755.91"/>
    <n v="5326.27"/>
    <n v="396.87"/>
    <n v="36.33"/>
    <n v="1319.34"/>
    <n v="5384.8"/>
    <n v="7137.34"/>
    <n v="400.35"/>
    <n v="36.65"/>
    <n v="8.92"/>
    <n v="445.92"/>
    <n v="2001.73"/>
    <n v="183.24"/>
    <n v="44.6"/>
    <n v="36.940000000002328"/>
    <n v="2266.5100000000025"/>
    <n v="9849.7700000000023"/>
    <n v="25887.120000000003"/>
  </r>
  <r>
    <n v="66"/>
    <n v="13401"/>
    <s v="41765401QPSU"/>
    <s v="401Q"/>
    <x v="65"/>
    <s v="14LTIP - Perf"/>
    <n v="10257"/>
    <n v="10"/>
    <x v="53"/>
    <n v="9260"/>
    <x v="0"/>
    <n v="2000"/>
    <n v="0"/>
    <n v="0"/>
    <s v="41765401Q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67"/>
    <n v="13408"/>
    <s v="4176540MCPSU"/>
    <s v="40MC"/>
    <x v="66"/>
    <s v="14LTIP - Perf"/>
    <n v="10257"/>
    <n v="10"/>
    <x v="54"/>
    <n v="9260"/>
    <x v="0"/>
    <n v="2000"/>
    <n v="0"/>
    <n v="0"/>
    <s v="4176540MCPSU14LTIP - Perf"/>
    <s v="LTIP - Perf"/>
    <s v="LTIP - Perf - 05/06/2014"/>
    <s v="3 years"/>
    <d v="2014-05-06T00:00:00"/>
    <d v="2016-09-30T00:00:00"/>
    <n v="760"/>
    <n v="165.98399999999995"/>
    <n v="358.18808899999999"/>
    <n v="8.6639110000000983"/>
    <n v="8.7400000000000091"/>
    <n v="43.700000000000045"/>
    <n v="0.7239999999999327"/>
    <n v="1346"/>
    <n v="1"/>
    <s v=""/>
    <n v="0"/>
    <n v="38775.200000000004"/>
    <n v="8468.503679999998"/>
    <n v="18274.756300780002"/>
    <n v="442.03273922000506"/>
    <n v="445.91480000000047"/>
    <n v="2229.5740000000023"/>
    <n v="36.938479999996567"/>
    <n v="68672.920000000013"/>
    <n v="1346"/>
    <n v="-1346"/>
    <n v="0"/>
    <n v="0"/>
    <n v="51.02"/>
    <n v="0"/>
    <n v="0"/>
    <n v="0"/>
    <n v="0"/>
    <n v="0"/>
    <n v="0"/>
    <n v="0"/>
    <n v="68672.920000000013"/>
    <n v="62.600656335460357"/>
    <n v="1097"/>
    <n v="68672.920000000013"/>
    <n v="68672.920000000013"/>
    <n v="0"/>
    <n v="0"/>
    <n v="15446.98"/>
    <n v="27338.82"/>
    <n v="25887.120000000003"/>
    <n v="0"/>
    <n v="68672.920000000013"/>
    <n v="0"/>
    <n v="36.940000000002328"/>
    <n v="36.940000000002328"/>
    <m/>
    <n v="1814.44"/>
    <n v="1755.92"/>
    <n v="1814.44"/>
    <n v="5384.8"/>
    <n v="1814.45"/>
    <n v="0"/>
    <n v="1697.38"/>
    <n v="1697.38"/>
    <n v="1814.45"/>
    <n v="5326.28"/>
    <n v="1755.91"/>
    <n v="1814.45"/>
    <n v="0"/>
    <n v="1755.91"/>
    <n v="0"/>
    <n v="1755.91"/>
    <n v="5326.27"/>
    <n v="396.87"/>
    <n v="36.33"/>
    <n v="1319.34"/>
    <n v="5384.8"/>
    <n v="7137.34"/>
    <n v="400.35"/>
    <n v="36.65"/>
    <n v="8.92"/>
    <n v="445.92"/>
    <n v="2001.73"/>
    <n v="183.24"/>
    <n v="44.6"/>
    <n v="36.940000000002328"/>
    <n v="2266.5100000000025"/>
    <n v="9849.7700000000023"/>
    <n v="25887.120000000003"/>
  </r>
  <r>
    <n v="68"/>
    <n v="13410"/>
    <s v="41765410MPSU"/>
    <s v="410M"/>
    <x v="67"/>
    <s v="14LTIP - Perf"/>
    <n v="10257"/>
    <n v="10"/>
    <x v="55"/>
    <n v="9260"/>
    <x v="0"/>
    <n v="2000"/>
    <n v="0"/>
    <n v="0"/>
    <s v="41765410MPSU14LTIP - Perf"/>
    <s v="LTIP - Perf"/>
    <s v="LTIP - Perf - 05/06/2014"/>
    <s v="3 years"/>
    <d v="2014-05-06T00:00:00"/>
    <d v="2016-09-30T00:00:00"/>
    <n v="760"/>
    <n v="165.98399999999995"/>
    <n v="358.18808899999999"/>
    <n v="8.6639110000000983"/>
    <n v="8.7400000000000091"/>
    <n v="43.700000000000045"/>
    <n v="0.7239999999999327"/>
    <n v="1346"/>
    <n v="1"/>
    <s v=""/>
    <n v="0"/>
    <n v="38775.200000000004"/>
    <n v="8468.503679999998"/>
    <n v="18274.756300780002"/>
    <n v="442.03273922000506"/>
    <n v="445.91480000000047"/>
    <n v="2229.5740000000023"/>
    <n v="36.938479999996567"/>
    <n v="68672.920000000013"/>
    <n v="1346"/>
    <n v="-1346"/>
    <n v="0"/>
    <n v="0"/>
    <n v="51.02"/>
    <n v="0"/>
    <n v="0"/>
    <n v="0"/>
    <n v="0"/>
    <n v="0"/>
    <n v="0"/>
    <n v="0"/>
    <n v="68672.920000000013"/>
    <n v="62.600656335460357"/>
    <n v="1097"/>
    <n v="68672.920000000013"/>
    <n v="68672.920000000013"/>
    <n v="0"/>
    <n v="0"/>
    <n v="15446.98"/>
    <n v="27338.82"/>
    <n v="25887.120000000003"/>
    <n v="0"/>
    <n v="68672.920000000013"/>
    <n v="0"/>
    <n v="36.940000000002328"/>
    <n v="36.940000000002328"/>
    <m/>
    <n v="1814.44"/>
    <n v="1755.92"/>
    <n v="1814.44"/>
    <n v="5384.8"/>
    <n v="1814.45"/>
    <n v="0"/>
    <n v="1697.38"/>
    <n v="1697.38"/>
    <n v="1814.45"/>
    <n v="5326.28"/>
    <n v="1755.91"/>
    <n v="1814.45"/>
    <n v="0"/>
    <n v="1755.91"/>
    <n v="0"/>
    <n v="1755.91"/>
    <n v="5326.27"/>
    <n v="396.87"/>
    <n v="36.33"/>
    <n v="1319.34"/>
    <n v="5384.8"/>
    <n v="7137.34"/>
    <n v="400.35"/>
    <n v="36.65"/>
    <n v="8.92"/>
    <n v="445.92"/>
    <n v="2001.73"/>
    <n v="183.24"/>
    <n v="44.6"/>
    <n v="36.940000000002328"/>
    <n v="2266.5100000000025"/>
    <n v="9849.7700000000023"/>
    <n v="25887.120000000003"/>
  </r>
  <r>
    <n v="69"/>
    <n v="13439"/>
    <s v="41765439RPSU"/>
    <s v="439R"/>
    <x v="68"/>
    <s v="14LTIP - Perf"/>
    <n v="10257"/>
    <n v="60"/>
    <x v="56"/>
    <n v="9260"/>
    <x v="0"/>
    <n v="81000"/>
    <n v="0"/>
    <n v="0"/>
    <s v="41765439R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70"/>
    <n v="13497"/>
    <s v="41765497GPSU"/>
    <s v="497G"/>
    <x v="69"/>
    <s v="14LTIP - Perf"/>
    <n v="10257"/>
    <n v="10"/>
    <x v="57"/>
    <n v="9260"/>
    <x v="0"/>
    <n v="12000"/>
    <n v="0"/>
    <n v="0"/>
    <s v="41765497G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71"/>
    <n v="13501"/>
    <s v="41765501MPSU"/>
    <s v="501M"/>
    <x v="70"/>
    <s v="14LTIP - Perf"/>
    <n v="10257"/>
    <n v="10"/>
    <x v="43"/>
    <n v="9260"/>
    <x v="0"/>
    <n v="2000"/>
    <n v="0"/>
    <n v="0"/>
    <s v="41765501MPSU14LTIP - Perf"/>
    <s v="LTIP - Perf"/>
    <s v="LTIP - Perf - 05/06/2014"/>
    <s v="3 years"/>
    <d v="2014-05-06T00:00:00"/>
    <d v="2016-09-30T00:00:00"/>
    <n v="760"/>
    <n v="165.98399999999995"/>
    <n v="358.18808899999999"/>
    <n v="8.6639110000000983"/>
    <n v="8.7400000000000091"/>
    <n v="43.700000000000045"/>
    <n v="0.7239999999999327"/>
    <n v="1346"/>
    <n v="1"/>
    <s v=""/>
    <n v="0"/>
    <n v="38775.200000000004"/>
    <n v="8468.503679999998"/>
    <n v="18274.756300780002"/>
    <n v="442.03273922000506"/>
    <n v="445.91480000000047"/>
    <n v="2229.5740000000023"/>
    <n v="36.938479999996567"/>
    <n v="68672.920000000013"/>
    <n v="1346"/>
    <n v="-1346"/>
    <n v="0"/>
    <n v="0"/>
    <n v="51.02"/>
    <n v="0"/>
    <n v="0"/>
    <n v="0"/>
    <n v="0"/>
    <n v="0"/>
    <n v="0"/>
    <n v="0"/>
    <n v="68672.920000000013"/>
    <n v="62.600656335460357"/>
    <n v="1097"/>
    <n v="68672.920000000013"/>
    <n v="68672.920000000013"/>
    <n v="0"/>
    <n v="0"/>
    <n v="15446.98"/>
    <n v="27338.82"/>
    <n v="25887.120000000003"/>
    <n v="0"/>
    <n v="68672.920000000013"/>
    <n v="0"/>
    <n v="36.940000000002328"/>
    <n v="36.940000000002328"/>
    <m/>
    <n v="1814.44"/>
    <n v="1755.92"/>
    <n v="1814.44"/>
    <n v="5384.8"/>
    <n v="1814.45"/>
    <n v="0"/>
    <n v="1697.38"/>
    <n v="1697.38"/>
    <n v="1814.45"/>
    <n v="5326.28"/>
    <n v="1755.91"/>
    <n v="1814.45"/>
    <n v="0"/>
    <n v="1755.91"/>
    <n v="0"/>
    <n v="1755.91"/>
    <n v="5326.27"/>
    <n v="396.87"/>
    <n v="36.33"/>
    <n v="1319.34"/>
    <n v="5384.8"/>
    <n v="7137.34"/>
    <n v="400.35"/>
    <n v="36.65"/>
    <n v="8.92"/>
    <n v="445.92"/>
    <n v="2001.73"/>
    <n v="183.24"/>
    <n v="44.6"/>
    <n v="36.940000000002328"/>
    <n v="2266.5100000000025"/>
    <n v="9849.7700000000023"/>
    <n v="25887.120000000003"/>
  </r>
  <r>
    <n v="72"/>
    <n v="13548"/>
    <s v="41765548CPSU"/>
    <s v="548C"/>
    <x v="71"/>
    <s v="14LTIP - Perf"/>
    <n v="10257"/>
    <n v="70"/>
    <x v="58"/>
    <n v="9260"/>
    <x v="0"/>
    <n v="170000"/>
    <n v="0"/>
    <n v="0"/>
    <s v="41765548C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73"/>
    <n v="13553"/>
    <s v="41765553TPSU"/>
    <s v="553T"/>
    <x v="72"/>
    <s v="14LTIP - Perf"/>
    <n v="10257"/>
    <n v="10"/>
    <x v="43"/>
    <n v="9260"/>
    <x v="0"/>
    <n v="2000"/>
    <n v="0"/>
    <n v="0"/>
    <s v="41765553T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74"/>
    <n v="13587"/>
    <s v="41765587BPSU"/>
    <s v="587B"/>
    <x v="73"/>
    <s v="14LTIP - Perf"/>
    <n v="10257"/>
    <n v="10"/>
    <x v="59"/>
    <n v="9260"/>
    <x v="0"/>
    <n v="2000"/>
    <n v="0"/>
    <n v="0"/>
    <s v="41765587B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75"/>
    <n v="14088"/>
    <s v="41765088SPSU"/>
    <s v="088S"/>
    <x v="74"/>
    <s v="14LTIP - Perf"/>
    <n v="10257"/>
    <n v="10"/>
    <x v="60"/>
    <n v="9260"/>
    <x v="0"/>
    <n v="2000"/>
    <n v="0"/>
    <n v="0"/>
    <s v="41765088S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76"/>
    <n v="14108"/>
    <s v="41765108MPSU"/>
    <s v="108M"/>
    <x v="75"/>
    <s v="14LTIP - Perf"/>
    <n v="10257"/>
    <n v="10"/>
    <x v="61"/>
    <n v="9260"/>
    <x v="0"/>
    <n v="12000"/>
    <n v="0"/>
    <n v="0"/>
    <s v="41765108M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77"/>
    <n v="14162"/>
    <s v="41765162RPSU"/>
    <s v="162R"/>
    <x v="76"/>
    <s v="14LTIP - Perf"/>
    <n v="10257"/>
    <n v="80"/>
    <x v="62"/>
    <n v="9260"/>
    <x v="0"/>
    <n v="190000"/>
    <n v="0"/>
    <n v="0"/>
    <s v="41765162R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78"/>
    <n v="14178"/>
    <s v="41765178BPSU"/>
    <s v="178B"/>
    <x v="77"/>
    <s v="14LTIP - Perf"/>
    <n v="10257"/>
    <n v="10"/>
    <x v="14"/>
    <n v="9260"/>
    <x v="0"/>
    <n v="2000"/>
    <n v="0"/>
    <n v="0"/>
    <s v="41765178B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79"/>
    <n v="14180"/>
    <s v="41765180FPSU"/>
    <s v="180F"/>
    <x v="78"/>
    <s v="14LTIP - Perf"/>
    <n v="10257"/>
    <n v="30"/>
    <x v="63"/>
    <n v="9260"/>
    <x v="0"/>
    <n v="10000"/>
    <n v="0"/>
    <n v="0"/>
    <s v="41765180F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80"/>
    <n v="14237"/>
    <s v="41765237FPSU"/>
    <s v="237F"/>
    <x v="79"/>
    <s v="14LTIP - Perf"/>
    <n v="10257"/>
    <n v="10"/>
    <x v="64"/>
    <n v="9260"/>
    <x v="0"/>
    <n v="2000"/>
    <n v="0"/>
    <n v="0"/>
    <s v="41765237FPSU14LTIP - Perf"/>
    <s v="LTIP - Perf"/>
    <s v="LTIP - Perf - 05/06/2014"/>
    <s v="3 years"/>
    <d v="2014-05-06T00:00:00"/>
    <d v="2016-09-30T00:00:00"/>
    <n v="1295"/>
    <n v="282.82799999999992"/>
    <n v="610.33350499999995"/>
    <n v="14.762995000000046"/>
    <n v="14.892499999999927"/>
    <n v="74.462500000000091"/>
    <n v="0.72049999999990177"/>
    <n v="2293"/>
    <n v="1"/>
    <s v=""/>
    <n v="0"/>
    <n v="66070.900000000009"/>
    <n v="14429.884559999997"/>
    <n v="31139.215425099999"/>
    <n v="753.20800490000238"/>
    <n v="759.81534999999633"/>
    <n v="3799.0767500000047"/>
    <n v="36.759909999994989"/>
    <n v="116988.86"/>
    <n v="2293"/>
    <n v="-2293"/>
    <n v="0"/>
    <n v="0"/>
    <n v="51.02"/>
    <n v="0"/>
    <n v="0"/>
    <n v="0"/>
    <n v="0"/>
    <n v="0"/>
    <n v="0"/>
    <n v="0"/>
    <n v="116988.86"/>
    <n v="106.64435733819508"/>
    <n v="1097"/>
    <n v="116988.86"/>
    <n v="116988.86"/>
    <n v="0"/>
    <n v="0"/>
    <n v="26320.84"/>
    <n v="46583.899999999994"/>
    <n v="44084.12000000001"/>
    <n v="0"/>
    <n v="116988.86"/>
    <n v="0"/>
    <n v="36.759999999994761"/>
    <n v="36.759999999994761"/>
    <m/>
    <n v="3091.72"/>
    <n v="2991.99"/>
    <n v="3091.72"/>
    <n v="9175.4299999999985"/>
    <n v="3091.72"/>
    <n v="0"/>
    <n v="2892.25"/>
    <n v="2892.25"/>
    <n v="3091.72"/>
    <n v="9075.6899999999987"/>
    <n v="2991.99"/>
    <n v="3091.71"/>
    <n v="0"/>
    <n v="2991.99"/>
    <n v="0"/>
    <n v="2991.99"/>
    <n v="9075.6899999999987"/>
    <n v="676.24"/>
    <n v="61.9"/>
    <n v="2248.09"/>
    <n v="9175.43"/>
    <n v="12161.66"/>
    <n v="682.16"/>
    <n v="62.45"/>
    <n v="15.2"/>
    <n v="759.81000000000006"/>
    <n v="3410.85"/>
    <n v="312.24"/>
    <n v="75.989999999999995"/>
    <n v="36.760000000009313"/>
    <n v="3835.8400000000092"/>
    <n v="16757.310000000012"/>
    <n v="44084.12000000001"/>
  </r>
  <r>
    <n v="81"/>
    <n v="14288"/>
    <s v="41765288WPSU"/>
    <s v="288W"/>
    <x v="80"/>
    <s v="14LTIP - Perf"/>
    <n v="10257"/>
    <n v="10"/>
    <x v="12"/>
    <n v="9260"/>
    <x v="0"/>
    <n v="2000"/>
    <n v="0"/>
    <n v="0"/>
    <s v="41765288W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82"/>
    <n v="14311"/>
    <s v="41765311CPSU"/>
    <s v="311C"/>
    <x v="81"/>
    <s v="14LTIP - Perf"/>
    <n v="10257"/>
    <n v="80"/>
    <x v="65"/>
    <n v="9260"/>
    <x v="0"/>
    <n v="190000"/>
    <n v="0"/>
    <n v="0"/>
    <s v="41765311C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83"/>
    <n v="14370"/>
    <s v="41765370SPSU"/>
    <s v="370S"/>
    <x v="82"/>
    <s v="14LTIP - Perf"/>
    <n v="10257"/>
    <n v="10"/>
    <x v="66"/>
    <n v="9260"/>
    <x v="0"/>
    <n v="2000"/>
    <n v="0"/>
    <n v="0"/>
    <s v="41765370S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84"/>
    <n v="14383"/>
    <s v="41765383KPSU"/>
    <s v="383K"/>
    <x v="83"/>
    <s v="14LTIP - Perf"/>
    <n v="10257"/>
    <n v="80"/>
    <x v="67"/>
    <n v="9260"/>
    <x v="0"/>
    <n v="190000"/>
    <n v="0"/>
    <n v="0"/>
    <s v="41765383K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85"/>
    <n v="14468"/>
    <s v="41765468RPSU"/>
    <s v="468R"/>
    <x v="84"/>
    <s v="14LTIP - Perf"/>
    <n v="10257"/>
    <n v="80"/>
    <x v="68"/>
    <n v="9260"/>
    <x v="0"/>
    <n v="190000"/>
    <n v="0"/>
    <n v="0"/>
    <s v="41765468R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86"/>
    <n v="14474"/>
    <s v="41765474MPSU"/>
    <s v="474M"/>
    <x v="85"/>
    <s v="14LTIP - Perf"/>
    <n v="10257"/>
    <n v="10"/>
    <x v="12"/>
    <n v="9260"/>
    <x v="0"/>
    <n v="2000"/>
    <n v="0"/>
    <n v="0"/>
    <s v="41765474M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87"/>
    <n v="14482"/>
    <s v="41765482DPSU"/>
    <s v="482D"/>
    <x v="86"/>
    <s v="14LTIP - Perf"/>
    <n v="10257"/>
    <n v="10"/>
    <x v="69"/>
    <n v="9260"/>
    <x v="0"/>
    <n v="12000"/>
    <n v="0"/>
    <n v="0"/>
    <s v="41765482D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88"/>
    <n v="14484"/>
    <s v="41765484WPSU"/>
    <s v="484W"/>
    <x v="87"/>
    <s v="14LTIP - Perf"/>
    <n v="10257"/>
    <n v="10"/>
    <x v="5"/>
    <n v="9260"/>
    <x v="0"/>
    <n v="2000"/>
    <n v="0"/>
    <n v="0"/>
    <s v="41765484W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89"/>
    <n v="14492"/>
    <s v="41765492YPSU"/>
    <s v="492Y"/>
    <x v="88"/>
    <s v="14LTIP - Perf"/>
    <n v="10257"/>
    <n v="180"/>
    <x v="70"/>
    <n v="9260"/>
    <x v="0"/>
    <n v="700000"/>
    <n v="0"/>
    <n v="0"/>
    <s v="41765492Y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90"/>
    <n v="14593"/>
    <s v="41765593EPSU"/>
    <s v="593E"/>
    <x v="89"/>
    <s v="14LTIP - Perf"/>
    <n v="10257"/>
    <n v="180"/>
    <x v="71"/>
    <n v="9260"/>
    <x v="0"/>
    <n v="700000"/>
    <n v="0"/>
    <n v="0"/>
    <s v="41765593EPSU14LTIP - Perf"/>
    <s v="LTIP - Perf"/>
    <s v="LTIP - Perf - 05/06/2014"/>
    <s v="3 years"/>
    <d v="2014-05-06T00:00:00"/>
    <d v="2016-09-30T00:00:00"/>
    <n v="2720"/>
    <n v="594.04799999999977"/>
    <n v="1281.9359280000001"/>
    <n v="31.008072000000539"/>
    <n v="31.279999999999745"/>
    <n v="156.39999999999964"/>
    <n v="0.32800000000042928"/>
    <n v="4815"/>
    <n v="1"/>
    <s v=""/>
    <n v="0"/>
    <n v="138774.39999999999"/>
    <n v="30308.328959999992"/>
    <n v="65404.371046560009"/>
    <n v="1582.0318334400276"/>
    <n v="1595.9055999999871"/>
    <n v="7979.5279999999821"/>
    <n v="16.734560000021904"/>
    <n v="245661.30000000002"/>
    <n v="4815"/>
    <n v="-4815"/>
    <n v="0"/>
    <n v="0"/>
    <n v="51.02"/>
    <n v="0"/>
    <n v="0"/>
    <n v="0"/>
    <n v="0"/>
    <n v="0"/>
    <n v="0"/>
    <n v="0"/>
    <n v="245661.30000000002"/>
    <n v="223.93919781221516"/>
    <n v="1097"/>
    <n v="245661.30000000002"/>
    <n v="245661.30000000002"/>
    <n v="0"/>
    <n v="0"/>
    <n v="55283.93"/>
    <n v="97844.170000000013"/>
    <n v="92533.200000000012"/>
    <n v="0"/>
    <n v="245661.30000000002"/>
    <n v="0"/>
    <n v="16.730000000010477"/>
    <n v="16.730000000010477"/>
    <m/>
    <n v="6493.8"/>
    <n v="6284.33"/>
    <n v="6493.81"/>
    <n v="19271.940000000002"/>
    <n v="6493.8"/>
    <n v="0"/>
    <n v="6074.85"/>
    <n v="6074.85"/>
    <n v="6493.8"/>
    <n v="19062.45"/>
    <n v="6284.33"/>
    <n v="6493.81"/>
    <n v="0"/>
    <n v="6284.32"/>
    <n v="0"/>
    <n v="6284.32"/>
    <n v="19062.46"/>
    <n v="1420.36"/>
    <n v="130.02000000000001"/>
    <n v="4721.8500000000004"/>
    <n v="19271.949999999997"/>
    <n v="25544.179999999997"/>
    <n v="1432.82"/>
    <n v="131.16"/>
    <n v="31.93"/>
    <n v="1595.91"/>
    <n v="7164.1100000000006"/>
    <n v="655.82"/>
    <n v="159.6"/>
    <n v="16.730000000010477"/>
    <n v="7996.2600000000111"/>
    <n v="35136.350000000006"/>
    <n v="92533.200000000012"/>
  </r>
  <r>
    <n v="91"/>
    <n v="14707"/>
    <s v="41765707WPSU"/>
    <s v="707W"/>
    <x v="90"/>
    <s v="14LTIP - Perf"/>
    <n v="10257"/>
    <n v="10"/>
    <x v="72"/>
    <n v="9260"/>
    <x v="0"/>
    <n v="2000"/>
    <n v="0"/>
    <n v="0"/>
    <s v="41765707W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92"/>
    <n v="14712"/>
    <s v="41765712PPSU"/>
    <s v="712P"/>
    <x v="91"/>
    <s v="14LTIP - Perf"/>
    <n v="10257"/>
    <n v="10"/>
    <x v="73"/>
    <n v="9260"/>
    <x v="0"/>
    <n v="2000"/>
    <n v="0"/>
    <n v="0"/>
    <s v="41765712P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93"/>
    <n v="14713"/>
    <s v="41765713SPSU"/>
    <s v="713S"/>
    <x v="92"/>
    <s v="14LTIP - Perf"/>
    <n v="10257"/>
    <n v="180"/>
    <x v="74"/>
    <n v="9260"/>
    <x v="0"/>
    <n v="700000"/>
    <n v="0"/>
    <n v="0"/>
    <s v="41765713S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94"/>
    <n v="14721"/>
    <s v="41765721WPSU"/>
    <s v="721W"/>
    <x v="93"/>
    <s v="14LTIP - Perf"/>
    <n v="10257"/>
    <n v="10"/>
    <x v="75"/>
    <n v="9260"/>
    <x v="0"/>
    <n v="2000"/>
    <n v="0"/>
    <n v="0"/>
    <s v="41765721W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95"/>
    <n v="14796"/>
    <s v="41765796KPSU"/>
    <s v="796K"/>
    <x v="94"/>
    <s v="14LTIP - Perf"/>
    <n v="10257"/>
    <n v="80"/>
    <x v="76"/>
    <n v="9260"/>
    <x v="0"/>
    <n v="190000"/>
    <n v="0"/>
    <n v="0"/>
    <s v="41765796K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96"/>
    <n v="14813"/>
    <s v="41765813SPSU"/>
    <s v="813S"/>
    <x v="95"/>
    <s v="14LTIP - Perf"/>
    <n v="10257"/>
    <n v="80"/>
    <x v="62"/>
    <n v="9260"/>
    <x v="0"/>
    <n v="190000"/>
    <n v="0"/>
    <n v="0"/>
    <s v="41765813S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97"/>
    <n v="14859"/>
    <s v="41765859APSU"/>
    <s v="859A"/>
    <x v="96"/>
    <s v="14LTIP - Perf"/>
    <n v="10257"/>
    <n v="80"/>
    <x v="77"/>
    <n v="9260"/>
    <x v="0"/>
    <n v="190000"/>
    <n v="0"/>
    <n v="0"/>
    <s v="41765859A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98"/>
    <n v="14866"/>
    <s v="41765866MPSU"/>
    <s v="866M"/>
    <x v="97"/>
    <s v="14LTIP - Perf"/>
    <n v="10257"/>
    <n v="80"/>
    <x v="78"/>
    <n v="9260"/>
    <x v="0"/>
    <n v="190000"/>
    <n v="0"/>
    <n v="0"/>
    <s v="41765866M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99"/>
    <n v="14917"/>
    <s v="41765917MPSU"/>
    <s v="917M"/>
    <x v="98"/>
    <s v="14LTIP - Perf"/>
    <n v="10257"/>
    <n v="80"/>
    <x v="79"/>
    <n v="9260"/>
    <x v="0"/>
    <n v="190000"/>
    <n v="0"/>
    <n v="0"/>
    <s v="41765917MPSU14LTIP - Perf"/>
    <s v="LTIP - Perf"/>
    <s v="LTIP - Perf - 05/06/2014"/>
    <s v="3 years"/>
    <d v="2014-05-06T00:00:00"/>
    <d v="2016-09-30T00:00:00"/>
    <n v="220"/>
    <n v="46.199999999999996"/>
    <n v="0"/>
    <n v="43.46820000000001"/>
    <n v="0.71299999999999031"/>
    <n v="3.5649999999999977"/>
    <n v="0.25380000000001246"/>
    <n v="314.2"/>
    <n v="1"/>
    <s v=""/>
    <n v="62"/>
    <n v="11224.400000000001"/>
    <n v="2357.1239999999998"/>
    <n v="0"/>
    <n v="2217.7475640000007"/>
    <n v="36.377259999999509"/>
    <n v="181.88629999999989"/>
    <n v="12.948876000000636"/>
    <n v="16030.484000000002"/>
    <n v="314.2"/>
    <n v="-110"/>
    <n v="-204.2"/>
    <n v="0"/>
    <n v="51.02"/>
    <n v="0"/>
    <n v="0"/>
    <n v="0"/>
    <n v="0"/>
    <n v="0"/>
    <n v="0"/>
    <n v="0"/>
    <n v="5612.2000000000025"/>
    <n v="5.1159525979945331"/>
    <n v="1097"/>
    <n v="5612.2000000000025"/>
    <n v="5612.2000000000025"/>
    <n v="0"/>
    <n v="0"/>
    <n v="3112.22"/>
    <n v="0"/>
    <n v="2499.9800000000027"/>
    <n v="0"/>
    <n v="5612.2000000000025"/>
    <n v="0"/>
    <n v="12.950000000002547"/>
    <n v="12.950000000002547"/>
    <s v="Book 1 share diff in Feb16"/>
    <n v="0"/>
    <n v="0"/>
    <n v="0"/>
    <n v="0"/>
    <n v="0"/>
    <n v="51.02"/>
    <n v="0"/>
    <n v="51.02"/>
    <n v="0"/>
    <n v="51.02"/>
    <n v="0"/>
    <n v="0"/>
    <n v="0"/>
    <n v="0"/>
    <n v="0"/>
    <n v="0"/>
    <n v="0"/>
    <n v="2031.76"/>
    <n v="185.99"/>
    <m/>
    <n v="0"/>
    <n v="2217.75"/>
    <n v="33.32"/>
    <n v="3.05"/>
    <n v="0"/>
    <n v="36.369999999999997"/>
    <n v="166.64"/>
    <n v="15.25"/>
    <n v="0"/>
    <n v="12.950000000002547"/>
    <n v="194.84000000000253"/>
    <n v="2448.9600000000028"/>
    <n v="2499.9800000000027"/>
  </r>
  <r>
    <n v="100"/>
    <n v="14938"/>
    <s v="41765938SPSU"/>
    <s v="938S"/>
    <x v="99"/>
    <s v="14LTIP - Perf"/>
    <n v="10257"/>
    <n v="180"/>
    <x v="74"/>
    <n v="9260"/>
    <x v="0"/>
    <n v="700000"/>
    <n v="0"/>
    <n v="0"/>
    <s v="41765938S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01"/>
    <n v="14951"/>
    <s v="41765951TPSU"/>
    <s v="951T"/>
    <x v="100"/>
    <s v="14LTIP - Perf"/>
    <n v="10257"/>
    <n v="80"/>
    <x v="80"/>
    <n v="9260"/>
    <x v="0"/>
    <n v="190000"/>
    <n v="0"/>
    <n v="0"/>
    <s v="41765951T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02"/>
    <n v="14957"/>
    <s v="41765957RPSU"/>
    <s v="957R"/>
    <x v="101"/>
    <s v="14LTIP - Perf"/>
    <n v="10257"/>
    <n v="80"/>
    <x v="81"/>
    <n v="9260"/>
    <x v="0"/>
    <n v="190000"/>
    <n v="0"/>
    <n v="0"/>
    <s v="41765957R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03"/>
    <n v="15053"/>
    <s v="4176553MaPSU"/>
    <s v="53Ma"/>
    <x v="102"/>
    <s v="14LTIP - Perf"/>
    <n v="10257"/>
    <n v="10"/>
    <x v="82"/>
    <n v="9260"/>
    <x v="0"/>
    <n v="2000"/>
    <n v="0"/>
    <n v="0"/>
    <s v="4176553Ma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04"/>
    <n v="15063"/>
    <s v="4176563BrPSU"/>
    <s v="63Br"/>
    <x v="103"/>
    <s v="14LTIP - Perf"/>
    <n v="10257"/>
    <n v="10"/>
    <x v="83"/>
    <n v="9260"/>
    <x v="0"/>
    <n v="2000"/>
    <n v="0"/>
    <n v="0"/>
    <s v="4176563Br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05"/>
    <n v="15070"/>
    <s v="4176570SlPSU"/>
    <s v="70Sl"/>
    <x v="104"/>
    <s v="14LTIP - Perf"/>
    <n v="10257"/>
    <n v="80"/>
    <x v="84"/>
    <n v="9260"/>
    <x v="0"/>
    <n v="190000"/>
    <n v="0"/>
    <n v="0"/>
    <s v="4176570Sl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06"/>
    <n v="15102"/>
    <s v="41765102EPSU"/>
    <s v="102E"/>
    <x v="105"/>
    <s v="14LTIP - Perf"/>
    <n v="10257"/>
    <n v="10"/>
    <x v="85"/>
    <n v="9260"/>
    <x v="0"/>
    <n v="2000"/>
    <n v="0"/>
    <n v="0"/>
    <s v="41765102E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07"/>
    <n v="15207"/>
    <s v="41765207VPSU"/>
    <s v="207V"/>
    <x v="106"/>
    <s v="14LTIP - Perf"/>
    <n v="10257"/>
    <n v="80"/>
    <x v="86"/>
    <n v="9260"/>
    <x v="0"/>
    <n v="190000"/>
    <n v="0"/>
    <n v="0"/>
    <s v="41765207VPSU14LTIP - Perf"/>
    <s v="LTIP - Perf"/>
    <s v="LTIP - Perf - 05/06/2014"/>
    <s v="3 years"/>
    <d v="2014-05-06T00:00:00"/>
    <d v="2016-09-30T00:00:00"/>
    <n v="220"/>
    <n v="48.047999999999988"/>
    <n v="2E-3"/>
    <n v="90.441900000000004"/>
    <n v="1.4834999999999798"/>
    <n v="7.4175000000000182"/>
    <n v="0.65710000000001401"/>
    <n v="368.05"/>
    <n v="1"/>
    <s v=""/>
    <n v="129"/>
    <n v="11224.400000000001"/>
    <n v="2451.4089599999993"/>
    <n v="0.10204000000000001"/>
    <n v="4614.3457380000009"/>
    <n v="75.688169999998976"/>
    <n v="378.44085000000098"/>
    <n v="33.525242000000716"/>
    <n v="18777.911"/>
    <n v="368.05"/>
    <n v="-229"/>
    <n v="-139.05000000000001"/>
    <n v="0"/>
    <n v="51.02"/>
    <n v="0"/>
    <n v="0"/>
    <n v="0"/>
    <n v="0"/>
    <n v="0"/>
    <n v="0"/>
    <n v="0"/>
    <n v="11683.579999999998"/>
    <n v="10.650483135824976"/>
    <n v="1097"/>
    <n v="11683.579999999998"/>
    <n v="11683.579999999998"/>
    <n v="0"/>
    <n v="0"/>
    <n v="4471.49"/>
    <n v="2109.9899999999998"/>
    <n v="5102.0999999999985"/>
    <n v="0"/>
    <n v="11683.579999999998"/>
    <n v="0"/>
    <n v="33.529999999997017"/>
    <n v="33.529999999997017"/>
    <m/>
    <n v="0"/>
    <n v="0"/>
    <n v="0"/>
    <n v="0"/>
    <n v="0"/>
    <n v="0.1"/>
    <n v="0"/>
    <n v="0.1"/>
    <n v="0"/>
    <n v="0.1"/>
    <n v="0"/>
    <n v="0"/>
    <n v="0"/>
    <n v="0"/>
    <n v="0"/>
    <n v="0"/>
    <n v="0"/>
    <n v="4227.3599999999997"/>
    <n v="386.99"/>
    <m/>
    <n v="0"/>
    <n v="4614.3499999999995"/>
    <n v="69.33"/>
    <n v="6.35"/>
    <n v="0"/>
    <n v="75.679999999999993"/>
    <n v="346.7"/>
    <n v="31.74"/>
    <n v="0"/>
    <n v="33.529999999998836"/>
    <n v="411.96999999999883"/>
    <n v="5101.9999999999982"/>
    <n v="5102.0999999999985"/>
  </r>
  <r>
    <n v="108"/>
    <n v="15232"/>
    <s v="41765232WPSU"/>
    <s v="232W"/>
    <x v="107"/>
    <s v="14LTIP - Perf"/>
    <n v="10257"/>
    <n v="80"/>
    <x v="87"/>
    <n v="9260"/>
    <x v="0"/>
    <n v="190000"/>
    <n v="0"/>
    <n v="0"/>
    <s v="41765232W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09"/>
    <n v="15234"/>
    <s v="41765234DPSU"/>
    <s v="234D"/>
    <x v="108"/>
    <s v="14LTIP - Perf"/>
    <n v="10257"/>
    <n v="80"/>
    <x v="88"/>
    <n v="9260"/>
    <x v="0"/>
    <n v="190000"/>
    <n v="0"/>
    <n v="0"/>
    <s v="41765234D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10"/>
    <n v="15304"/>
    <s v="41765304GPSU"/>
    <s v="304G"/>
    <x v="109"/>
    <s v="14LTIP - Perf"/>
    <n v="10257"/>
    <n v="180"/>
    <x v="74"/>
    <n v="9260"/>
    <x v="0"/>
    <n v="700000"/>
    <n v="0"/>
    <n v="0"/>
    <s v="41765304GPSU14LTIP - Perf"/>
    <s v="LTIP - Perf"/>
    <s v="LTIP - Perf - 05/06/2014"/>
    <s v="3 years"/>
    <d v="2014-05-06T00:00:00"/>
    <d v="2016-09-30T00:00:00"/>
    <n v="575"/>
    <n v="125.57999999999996"/>
    <n v="270.99742099999997"/>
    <n v="6.5550790000000916"/>
    <n v="6.6124999999998408"/>
    <n v="33.062500000000114"/>
    <n v="0.19249999999999545"/>
    <n v="1018"/>
    <n v="1"/>
    <s v=""/>
    <n v="0"/>
    <n v="29336.5"/>
    <n v="6407.0915999999979"/>
    <n v="13826.28841942"/>
    <n v="334.44013058000468"/>
    <n v="337.36974999999188"/>
    <n v="1686.8487500000058"/>
    <n v="9.821349999999768"/>
    <n v="51938.36"/>
    <n v="1018"/>
    <n v="-1018"/>
    <n v="0"/>
    <n v="0"/>
    <n v="51.02"/>
    <n v="0"/>
    <n v="0"/>
    <n v="0"/>
    <n v="0"/>
    <n v="0"/>
    <n v="0"/>
    <n v="0"/>
    <n v="51938.36"/>
    <n v="47.345815861440293"/>
    <n v="1097"/>
    <n v="51938.36"/>
    <n v="51938.36"/>
    <n v="0"/>
    <n v="0"/>
    <n v="11686.86"/>
    <n v="20683.97"/>
    <n v="19567.53"/>
    <n v="0"/>
    <n v="51938.36"/>
    <n v="0"/>
    <n v="9.819999999999709"/>
    <n v="9.819999999999709"/>
    <m/>
    <n v="1372.77"/>
    <n v="1328.49"/>
    <n v="1372.77"/>
    <n v="4074.03"/>
    <n v="1372.77"/>
    <n v="0"/>
    <n v="1284.2"/>
    <n v="1284.2"/>
    <n v="1372.78"/>
    <n v="4029.75"/>
    <n v="1328.48"/>
    <n v="1372.77"/>
    <n v="0"/>
    <n v="1328.49"/>
    <n v="0"/>
    <n v="1328.49"/>
    <n v="4029.74"/>
    <n v="300.26"/>
    <n v="27.49"/>
    <n v="998.19"/>
    <n v="4074.03"/>
    <n v="5399.97"/>
    <n v="302.89999999999998"/>
    <n v="27.73"/>
    <n v="6.74"/>
    <n v="337.37"/>
    <n v="1514.47"/>
    <n v="138.63999999999999"/>
    <n v="33.74"/>
    <n v="9.819999999999709"/>
    <n v="1696.6699999999998"/>
    <n v="7434.0099999999993"/>
    <n v="19567.53"/>
  </r>
  <r>
    <n v="111"/>
    <n v="15319"/>
    <s v="41765319HPSU"/>
    <s v="319H"/>
    <x v="110"/>
    <s v="14LTIP - Perf"/>
    <n v="10257"/>
    <n v="180"/>
    <x v="71"/>
    <n v="9260"/>
    <x v="0"/>
    <n v="700000"/>
    <n v="0"/>
    <n v="0"/>
    <s v="41765319H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12"/>
    <n v="15331"/>
    <s v="41765331FPSU"/>
    <s v="331F"/>
    <x v="111"/>
    <s v="14LTIP - Perf"/>
    <n v="10257"/>
    <n v="10"/>
    <x v="89"/>
    <n v="9260"/>
    <x v="0"/>
    <n v="2000"/>
    <n v="0"/>
    <n v="0"/>
    <s v="41765331F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13"/>
    <n v="15365"/>
    <s v="41765365PPSU"/>
    <s v="365P"/>
    <x v="112"/>
    <s v="14LTIP - Perf"/>
    <n v="10257"/>
    <n v="30"/>
    <x v="90"/>
    <n v="9260"/>
    <x v="0"/>
    <n v="10000"/>
    <n v="0"/>
    <n v="0"/>
    <s v="41765365PPSU14LTIP - Perf"/>
    <s v="LTIP - Perf"/>
    <s v="LTIP - Perf - 05/06/2014"/>
    <s v="3 years"/>
    <d v="2014-05-06T00:00:00"/>
    <d v="2016-09-30T00:00:00"/>
    <n v="760"/>
    <n v="165.98399999999995"/>
    <n v="358.18808899999999"/>
    <n v="8.6639110000000983"/>
    <n v="8.7400000000000091"/>
    <n v="43.700000000000045"/>
    <n v="0.7239999999999327"/>
    <n v="1346"/>
    <n v="1"/>
    <s v=""/>
    <n v="0"/>
    <n v="38775.200000000004"/>
    <n v="8468.503679999998"/>
    <n v="18274.756300780002"/>
    <n v="442.03273922000506"/>
    <n v="445.91480000000047"/>
    <n v="2229.5740000000023"/>
    <n v="36.938479999996567"/>
    <n v="68672.920000000013"/>
    <n v="1346"/>
    <n v="-1346"/>
    <n v="0"/>
    <n v="0"/>
    <n v="51.02"/>
    <n v="0"/>
    <n v="0"/>
    <n v="0"/>
    <n v="0"/>
    <n v="0"/>
    <n v="0"/>
    <n v="0"/>
    <n v="68672.920000000013"/>
    <n v="62.600656335460357"/>
    <n v="1097"/>
    <n v="68672.920000000013"/>
    <n v="68672.920000000013"/>
    <n v="0"/>
    <n v="0"/>
    <n v="15446.98"/>
    <n v="27338.82"/>
    <n v="25887.120000000003"/>
    <n v="0"/>
    <n v="68672.920000000013"/>
    <n v="0"/>
    <n v="36.940000000002328"/>
    <n v="36.940000000002328"/>
    <m/>
    <n v="1814.44"/>
    <n v="1755.92"/>
    <n v="1814.44"/>
    <n v="5384.8"/>
    <n v="1814.45"/>
    <n v="0"/>
    <n v="1697.38"/>
    <n v="1697.38"/>
    <n v="1814.45"/>
    <n v="5326.28"/>
    <n v="1755.91"/>
    <n v="1814.45"/>
    <n v="0"/>
    <n v="1755.91"/>
    <n v="0"/>
    <n v="1755.91"/>
    <n v="5326.27"/>
    <n v="396.87"/>
    <n v="36.33"/>
    <n v="1319.34"/>
    <n v="5384.8"/>
    <n v="7137.34"/>
    <n v="400.35"/>
    <n v="36.65"/>
    <n v="8.92"/>
    <n v="445.92"/>
    <n v="2001.73"/>
    <n v="183.24"/>
    <n v="44.6"/>
    <n v="36.940000000002328"/>
    <n v="2266.5100000000025"/>
    <n v="9849.7700000000023"/>
    <n v="25887.120000000003"/>
  </r>
  <r>
    <n v="114"/>
    <n v="15379"/>
    <s v="41765379BPSU"/>
    <s v="379B"/>
    <x v="113"/>
    <s v="14LTIP - Perf"/>
    <n v="10257"/>
    <n v="80"/>
    <x v="91"/>
    <n v="9260"/>
    <x v="0"/>
    <n v="190000"/>
    <n v="0"/>
    <n v="0"/>
    <s v="41765379B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15"/>
    <n v="15388"/>
    <s v="41765388GPSU"/>
    <s v="388G"/>
    <x v="114"/>
    <s v="14LTIP - Perf"/>
    <n v="10257"/>
    <n v="10"/>
    <x v="44"/>
    <n v="9260"/>
    <x v="0"/>
    <n v="2000"/>
    <n v="0"/>
    <n v="0"/>
    <s v="41765388G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16"/>
    <n v="15402"/>
    <s v="41765402EPSU"/>
    <s v="402E"/>
    <x v="115"/>
    <s v="14LTIP - Perf"/>
    <n v="10257"/>
    <n v="180"/>
    <x v="74"/>
    <n v="9260"/>
    <x v="0"/>
    <n v="700000"/>
    <n v="0"/>
    <n v="0"/>
    <s v="41765402E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17"/>
    <n v="15416"/>
    <s v="41765416WPSU"/>
    <s v="416W"/>
    <x v="116"/>
    <s v="14LTIP - Perf"/>
    <n v="10257"/>
    <n v="80"/>
    <x v="92"/>
    <n v="9260"/>
    <x v="0"/>
    <n v="190000"/>
    <n v="0"/>
    <n v="0"/>
    <s v="41765416W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18"/>
    <n v="15465"/>
    <s v="41765465MPSU"/>
    <s v="465M"/>
    <x v="117"/>
    <s v="14LTIP - Perf"/>
    <n v="10257"/>
    <n v="10"/>
    <x v="21"/>
    <n v="9260"/>
    <x v="0"/>
    <n v="2000"/>
    <n v="0"/>
    <n v="0"/>
    <s v="41765465M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19"/>
    <n v="15507"/>
    <s v="41765507TPSU"/>
    <s v="507T"/>
    <x v="118"/>
    <s v="14LTIP - Perf"/>
    <n v="10257"/>
    <n v="80"/>
    <x v="93"/>
    <n v="9260"/>
    <x v="0"/>
    <n v="190000"/>
    <n v="0"/>
    <n v="0"/>
    <s v="41765507TPSU14LTIP - Perf"/>
    <s v="LTIP - Perf"/>
    <s v="LTIP - Perf - 05/06/2014"/>
    <s v="3 years"/>
    <d v="2014-05-06T00:00:00"/>
    <d v="2016-09-30T00:00:00"/>
    <n v="370"/>
    <n v="80.807999999999979"/>
    <n v="174.38200000000006"/>
    <n v="194.9058"/>
    <n v="3.1969999999999565"/>
    <n v="15.985000000000014"/>
    <n v="0.91219999999992751"/>
    <n v="840.19"/>
    <n v="1"/>
    <s v=""/>
    <n v="278"/>
    <n v="18877.400000000001"/>
    <n v="4122.8241599999992"/>
    <n v="8896.969640000003"/>
    <n v="9944.0939159999998"/>
    <n v="163.11093999999778"/>
    <n v="815.55470000000071"/>
    <n v="46.540443999996306"/>
    <n v="42866.493800000004"/>
    <n v="840.19"/>
    <n v="-493.00000000000006"/>
    <n v="-347.19"/>
    <n v="0"/>
    <n v="51.02"/>
    <n v="0"/>
    <n v="0"/>
    <n v="0"/>
    <n v="0"/>
    <n v="0"/>
    <n v="0"/>
    <n v="0"/>
    <n v="25152.860000000004"/>
    <n v="22.928769371011853"/>
    <n v="1097"/>
    <n v="25152.860000000004"/>
    <n v="25152.860000000004"/>
    <n v="0"/>
    <n v="0"/>
    <n v="7520.24"/>
    <n v="13309.68"/>
    <n v="4322.9400000000069"/>
    <n v="0"/>
    <n v="25152.860000000004"/>
    <n v="0"/>
    <n v="46.540000000004511"/>
    <n v="46.540000000004511"/>
    <m/>
    <n v="883.35"/>
    <n v="854.86"/>
    <n v="-8384.56"/>
    <n v="-6646.3499999999995"/>
    <n v="0"/>
    <n v="0"/>
    <n v="0"/>
    <n v="0"/>
    <n v="0"/>
    <n v="0"/>
    <n v="0"/>
    <n v="0"/>
    <n v="0"/>
    <n v="0"/>
    <n v="0"/>
    <n v="0"/>
    <n v="0"/>
    <n v="9110.1299999999992"/>
    <n v="833.96"/>
    <m/>
    <n v="0"/>
    <n v="9944.09"/>
    <n v="149.43"/>
    <n v="13.68"/>
    <n v="0"/>
    <n v="163.11000000000001"/>
    <n v="747.16"/>
    <n v="68.400000000000006"/>
    <n v="0"/>
    <n v="46.530000000006112"/>
    <n v="862.09000000000606"/>
    <n v="10969.290000000006"/>
    <n v="4322.9400000000069"/>
  </r>
  <r>
    <n v="120"/>
    <n v="15518"/>
    <s v="41765518MPSU"/>
    <s v="518M"/>
    <x v="119"/>
    <s v="14LTIP - Perf"/>
    <n v="10257"/>
    <n v="10"/>
    <x v="73"/>
    <n v="9260"/>
    <x v="0"/>
    <n v="2000"/>
    <n v="0"/>
    <n v="0"/>
    <s v="41765518M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21"/>
    <n v="15605"/>
    <s v="41765605JPSU"/>
    <s v="605J"/>
    <x v="120"/>
    <s v="14LTIP - Perf"/>
    <n v="10257"/>
    <n v="80"/>
    <x v="94"/>
    <n v="9260"/>
    <x v="0"/>
    <n v="190000"/>
    <n v="0"/>
    <n v="0"/>
    <s v="41765605J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22"/>
    <n v="15620"/>
    <s v="41765620KPSU"/>
    <s v="620K"/>
    <x v="121"/>
    <s v="14LTIP - Perf"/>
    <n v="10257"/>
    <n v="80"/>
    <x v="95"/>
    <n v="9260"/>
    <x v="0"/>
    <n v="190000"/>
    <n v="0"/>
    <n v="0"/>
    <s v="41765620K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23"/>
    <n v="15656"/>
    <s v="41765656DPSU"/>
    <s v="656D"/>
    <x v="122"/>
    <s v="14LTIP - Perf"/>
    <n v="10257"/>
    <n v="80"/>
    <x v="96"/>
    <n v="9260"/>
    <x v="0"/>
    <n v="190000"/>
    <n v="0"/>
    <n v="0"/>
    <s v="41765656DPSU14LTIP - Perf"/>
    <s v="LTIP - Perf"/>
    <s v="LTIP - Perf - 05/06/2014"/>
    <s v="3 years"/>
    <d v="2014-05-06T00:00:00"/>
    <d v="2016-09-30T00:00:00"/>
    <n v="220"/>
    <n v="48.047999999999988"/>
    <n v="2E-3"/>
    <n v="64.501200000000011"/>
    <n v="1.0579999999999856"/>
    <n v="5.289999999999992"/>
    <n v="0.15080000000006066"/>
    <n v="339.05"/>
    <n v="1"/>
    <s v=""/>
    <n v="92"/>
    <n v="11224.400000000001"/>
    <n v="2451.4089599999993"/>
    <n v="0.10204000000000001"/>
    <n v="3290.8512240000009"/>
    <n v="53.979159999999268"/>
    <n v="269.89579999999961"/>
    <n v="7.6938160000030953"/>
    <n v="17298.331000000002"/>
    <n v="339.05"/>
    <n v="-163"/>
    <n v="-176.05"/>
    <n v="0"/>
    <n v="51.02"/>
    <n v="0"/>
    <n v="0"/>
    <n v="0"/>
    <n v="0"/>
    <n v="0"/>
    <n v="0"/>
    <n v="0"/>
    <n v="8316.26"/>
    <n v="7.5809115770282594"/>
    <n v="1097"/>
    <n v="8316.26"/>
    <n v="8316.26"/>
    <n v="0"/>
    <n v="0"/>
    <n v="4471.49"/>
    <n v="222.25"/>
    <n v="3622.5200000000009"/>
    <n v="0"/>
    <n v="8316.26"/>
    <n v="0"/>
    <n v="7.6900000000005093"/>
    <n v="7.6900000000005093"/>
    <m/>
    <n v="0"/>
    <n v="0"/>
    <n v="0"/>
    <n v="0"/>
    <n v="0"/>
    <n v="0.1"/>
    <n v="0"/>
    <n v="0.1"/>
    <n v="0"/>
    <n v="0.1"/>
    <n v="0"/>
    <n v="0"/>
    <n v="0"/>
    <n v="0"/>
    <n v="0"/>
    <n v="0"/>
    <n v="0"/>
    <n v="3014.86"/>
    <n v="275.99"/>
    <m/>
    <n v="0"/>
    <n v="3290.8500000000004"/>
    <n v="49.45"/>
    <n v="4.53"/>
    <n v="0"/>
    <n v="53.980000000000004"/>
    <n v="247.26999999999998"/>
    <n v="22.63"/>
    <n v="0"/>
    <n v="7.6900000000005093"/>
    <n v="277.59000000000049"/>
    <n v="3622.420000000001"/>
    <n v="3622.5200000000009"/>
  </r>
  <r>
    <n v="124"/>
    <n v="15748"/>
    <s v="41765748HPSU"/>
    <s v="748H"/>
    <x v="123"/>
    <s v="14LTIP - Perf"/>
    <n v="10257"/>
    <n v="60"/>
    <x v="97"/>
    <n v="9260"/>
    <x v="0"/>
    <n v="30000"/>
    <n v="0"/>
    <n v="0"/>
    <s v="41765748H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25"/>
    <n v="15754"/>
    <s v="41765754WPSU"/>
    <s v="754W"/>
    <x v="124"/>
    <s v="14LTIP - Perf"/>
    <n v="10257"/>
    <n v="50"/>
    <x v="2"/>
    <n v="9260"/>
    <x v="0"/>
    <n v="91000"/>
    <n v="0"/>
    <n v="0"/>
    <s v="41765754WPSU14LTIP - Perf"/>
    <s v="LTIP - Perf"/>
    <s v="LTIP - Perf - 05/06/2014"/>
    <s v="3 years"/>
    <d v="2014-05-06T00:00:00"/>
    <d v="2016-09-30T00:00:00"/>
    <n v="575"/>
    <n v="125.57999999999996"/>
    <n v="271.00000000000011"/>
    <n v="0"/>
    <n v="0"/>
    <n v="0"/>
    <n v="0"/>
    <n v="971.58"/>
    <n v="1"/>
    <s v=""/>
    <n v="0"/>
    <n v="29336.5"/>
    <n v="6407.0915999999979"/>
    <n v="13826.420000000007"/>
    <n v="0"/>
    <n v="0"/>
    <n v="0"/>
    <n v="0"/>
    <n v="49570.011600000005"/>
    <n v="971.58"/>
    <n v="0"/>
    <n v="-971.58"/>
    <n v="0"/>
    <n v="51.02"/>
    <n v="0"/>
    <n v="0"/>
    <n v="0"/>
    <n v="0"/>
    <n v="0"/>
    <n v="0"/>
    <n v="0"/>
    <n v="0"/>
    <n v="0"/>
    <n v="1097"/>
    <n v="0"/>
    <n v="0"/>
    <n v="0"/>
    <n v="0"/>
    <n v="11686.86"/>
    <n v="20683.97"/>
    <n v="-32370.83"/>
    <n v="0"/>
    <n v="0"/>
    <n v="0"/>
    <n v="0"/>
    <n v="0"/>
    <m/>
    <n v="-32370.83"/>
    <n v="0"/>
    <n v="0"/>
    <n v="-32370.83"/>
    <n v="0"/>
    <n v="0"/>
    <n v="0"/>
    <n v="0"/>
    <n v="0"/>
    <n v="0"/>
    <n v="0"/>
    <n v="0"/>
    <n v="0"/>
    <n v="0"/>
    <n v="0"/>
    <n v="0"/>
    <n v="0"/>
    <m/>
    <m/>
    <m/>
    <m/>
    <n v="0"/>
    <n v="0"/>
    <n v="0"/>
    <n v="0"/>
    <n v="0"/>
    <n v="0"/>
    <n v="0"/>
    <n v="0"/>
    <n v="0"/>
    <n v="0"/>
    <n v="0"/>
    <n v="-32370.83"/>
  </r>
  <r>
    <n v="126"/>
    <n v="15832"/>
    <s v="41765832DPSU"/>
    <s v="832D"/>
    <x v="125"/>
    <s v="14LTIP - Perf"/>
    <n v="10257"/>
    <n v="180"/>
    <x v="74"/>
    <n v="9260"/>
    <x v="0"/>
    <n v="700000"/>
    <n v="0"/>
    <n v="0"/>
    <s v="41765832DPSU14LTIP - Perf"/>
    <s v="LTIP - Perf"/>
    <s v="LTIP - Perf - 05/06/2014"/>
    <s v="3 years"/>
    <d v="2014-05-06T00:00:00"/>
    <d v="2016-09-30T00:00:00"/>
    <n v="575"/>
    <n v="125.57999999999996"/>
    <n v="270.99742099999997"/>
    <n v="6.5550790000000916"/>
    <n v="6.6124999999998408"/>
    <n v="33.062500000000114"/>
    <n v="0.19249999999999545"/>
    <n v="1018"/>
    <n v="1"/>
    <s v=""/>
    <n v="0"/>
    <n v="29336.5"/>
    <n v="6407.0915999999979"/>
    <n v="13826.28841942"/>
    <n v="334.44013058000468"/>
    <n v="337.36974999999188"/>
    <n v="1686.8487500000058"/>
    <n v="9.821349999999768"/>
    <n v="51938.36"/>
    <n v="1018"/>
    <n v="-1018"/>
    <n v="0"/>
    <n v="0"/>
    <n v="51.02"/>
    <n v="0"/>
    <n v="0"/>
    <n v="0"/>
    <n v="0"/>
    <n v="0"/>
    <n v="0"/>
    <n v="0"/>
    <n v="51938.36"/>
    <n v="47.345815861440293"/>
    <n v="1097"/>
    <n v="51938.36"/>
    <n v="51938.36"/>
    <n v="0"/>
    <n v="0"/>
    <n v="11686.86"/>
    <n v="20683.97"/>
    <n v="19567.53"/>
    <n v="0"/>
    <n v="51938.36"/>
    <n v="0"/>
    <n v="9.819999999999709"/>
    <n v="9.819999999999709"/>
    <m/>
    <n v="1372.77"/>
    <n v="1328.49"/>
    <n v="1372.77"/>
    <n v="4074.03"/>
    <n v="1372.77"/>
    <n v="0"/>
    <n v="1284.2"/>
    <n v="1284.2"/>
    <n v="1372.78"/>
    <n v="4029.75"/>
    <n v="1328.48"/>
    <n v="1372.77"/>
    <n v="0"/>
    <n v="1328.49"/>
    <n v="0"/>
    <n v="1328.49"/>
    <n v="4029.74"/>
    <n v="300.26"/>
    <n v="27.49"/>
    <n v="998.19"/>
    <n v="4074.03"/>
    <n v="5399.97"/>
    <n v="302.89999999999998"/>
    <n v="27.73"/>
    <n v="6.74"/>
    <n v="337.37"/>
    <n v="1514.47"/>
    <n v="138.63999999999999"/>
    <n v="33.74"/>
    <n v="9.819999999999709"/>
    <n v="1696.6699999999998"/>
    <n v="7434.0099999999993"/>
    <n v="19567.53"/>
  </r>
  <r>
    <n v="127"/>
    <n v="16273"/>
    <s v="41765273PPSU"/>
    <s v="273P"/>
    <x v="126"/>
    <s v="14LTIP - Perf"/>
    <n v="10257"/>
    <n v="30"/>
    <x v="98"/>
    <n v="9260"/>
    <x v="0"/>
    <n v="10000"/>
    <n v="0"/>
    <n v="0"/>
    <s v="41765273P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28"/>
    <n v="16555"/>
    <s v="41765555GPSU"/>
    <s v="555G"/>
    <x v="127"/>
    <s v="14LTIP - Perf"/>
    <n v="10257"/>
    <n v="10"/>
    <x v="53"/>
    <n v="9260"/>
    <x v="0"/>
    <n v="2000"/>
    <n v="0"/>
    <n v="0"/>
    <s v="41765555G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29"/>
    <n v="16600"/>
    <s v="41765600PPSU"/>
    <s v="600P"/>
    <x v="128"/>
    <s v="14LTIP - Perf"/>
    <n v="10257"/>
    <n v="70"/>
    <x v="99"/>
    <n v="9260"/>
    <x v="0"/>
    <n v="170000"/>
    <n v="0"/>
    <n v="0"/>
    <s v="41765600P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30"/>
    <n v="16949"/>
    <s v="41765949HPSU"/>
    <s v="949H"/>
    <x v="129"/>
    <s v="14LTIP - Perf"/>
    <n v="10257"/>
    <n v="10"/>
    <x v="5"/>
    <n v="9260"/>
    <x v="0"/>
    <n v="2000"/>
    <n v="0"/>
    <n v="0"/>
    <s v="41765949H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31"/>
    <n v="16950"/>
    <s v="41765950DPSU"/>
    <s v="950D"/>
    <x v="130"/>
    <s v="14LTIP - Perf"/>
    <n v="10257"/>
    <n v="50"/>
    <x v="100"/>
    <n v="9260"/>
    <x v="0"/>
    <n v="91000"/>
    <n v="0"/>
    <n v="0"/>
    <s v="41765950D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32"/>
    <n v="16986"/>
    <s v="41765986APSU"/>
    <s v="986A"/>
    <x v="131"/>
    <s v="14LTIP - Perf"/>
    <n v="10257"/>
    <n v="303"/>
    <x v="101"/>
    <n v="9260"/>
    <x v="0"/>
    <n v="57000"/>
    <n v="0"/>
    <n v="0"/>
    <s v="41765986A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33"/>
    <n v="16987"/>
    <s v="41765987BPSU"/>
    <s v="987B"/>
    <x v="132"/>
    <s v="14LTIP - Perf"/>
    <n v="10257"/>
    <n v="212"/>
    <x v="102"/>
    <n v="9260"/>
    <x v="0"/>
    <n v="821000"/>
    <n v="0"/>
    <n v="0"/>
    <s v="41765987BPSU14LTIP - Perf"/>
    <s v="LTIP - Perf"/>
    <s v="LTIP - Perf - 05/06/2014"/>
    <s v="3 years"/>
    <d v="2014-05-06T00:00:00"/>
    <d v="2016-09-30T00:00:00"/>
    <n v="575"/>
    <n v="125.57999999999996"/>
    <n v="270.99742099999997"/>
    <n v="6.5550790000000916"/>
    <n v="6.6124999999998408"/>
    <n v="33.062500000000114"/>
    <n v="0.19249999999999545"/>
    <n v="1018"/>
    <n v="1"/>
    <s v=""/>
    <n v="0"/>
    <n v="29336.5"/>
    <n v="6407.0915999999979"/>
    <n v="13826.28841942"/>
    <n v="334.44013058000468"/>
    <n v="337.36974999999188"/>
    <n v="1686.8487500000058"/>
    <n v="9.821349999999768"/>
    <n v="51938.36"/>
    <n v="1018"/>
    <n v="-1018"/>
    <n v="0"/>
    <n v="0"/>
    <n v="51.02"/>
    <n v="0"/>
    <n v="0"/>
    <n v="0"/>
    <n v="0"/>
    <n v="0"/>
    <n v="0"/>
    <n v="0"/>
    <n v="51938.36"/>
    <n v="47.345815861440293"/>
    <n v="1097"/>
    <n v="51938.36"/>
    <n v="51938.36"/>
    <n v="0"/>
    <n v="0"/>
    <n v="11686.86"/>
    <n v="20683.97"/>
    <n v="19567.53"/>
    <n v="0"/>
    <n v="51938.36"/>
    <n v="0"/>
    <n v="9.819999999999709"/>
    <n v="9.819999999999709"/>
    <m/>
    <n v="1372.77"/>
    <n v="1328.49"/>
    <n v="1372.77"/>
    <n v="4074.03"/>
    <n v="1372.77"/>
    <n v="0"/>
    <n v="1284.2"/>
    <n v="1284.2"/>
    <n v="1372.78"/>
    <n v="4029.75"/>
    <n v="1328.48"/>
    <n v="1372.77"/>
    <n v="0"/>
    <n v="1328.49"/>
    <n v="0"/>
    <n v="1328.49"/>
    <n v="4029.74"/>
    <n v="300.26"/>
    <n v="27.49"/>
    <n v="998.19"/>
    <n v="4074.03"/>
    <n v="5399.97"/>
    <n v="302.89999999999998"/>
    <n v="27.73"/>
    <n v="6.74"/>
    <n v="337.37"/>
    <n v="1514.47"/>
    <n v="138.63999999999999"/>
    <n v="33.74"/>
    <n v="9.819999999999709"/>
    <n v="1696.6699999999998"/>
    <n v="7434.0099999999993"/>
    <n v="19567.53"/>
  </r>
  <r>
    <n v="134"/>
    <n v="16995"/>
    <s v="41765995BPSU"/>
    <s v="995B"/>
    <x v="133"/>
    <s v="14LTIP - Perf"/>
    <n v="10257"/>
    <n v="212"/>
    <x v="102"/>
    <n v="9260"/>
    <x v="0"/>
    <n v="821000"/>
    <n v="0"/>
    <n v="0"/>
    <s v="41765995BPSU14LTIP - Perf"/>
    <s v="LTIP - Perf"/>
    <s v="LTIP - Perf - 05/06/2014"/>
    <s v="3 years"/>
    <d v="2014-05-06T00:00:00"/>
    <d v="2016-09-30T00:00:00"/>
    <n v="2720"/>
    <n v="594.04799999999977"/>
    <n v="1281.9359280000001"/>
    <n v="31.008072000000539"/>
    <n v="31.279999999999745"/>
    <n v="156.39999999999964"/>
    <n v="0.32800000000042928"/>
    <n v="4815"/>
    <n v="1"/>
    <s v=""/>
    <n v="0"/>
    <n v="138774.39999999999"/>
    <n v="30308.328959999992"/>
    <n v="65404.371046560009"/>
    <n v="1582.0318334400276"/>
    <n v="1595.9055999999871"/>
    <n v="7979.5279999999821"/>
    <n v="16.734560000021904"/>
    <n v="245661.30000000002"/>
    <n v="4815"/>
    <n v="-4815"/>
    <n v="0"/>
    <n v="0"/>
    <n v="51.02"/>
    <n v="0"/>
    <n v="0"/>
    <n v="0"/>
    <n v="0"/>
    <n v="0"/>
    <n v="0"/>
    <n v="0"/>
    <n v="245661.30000000002"/>
    <n v="223.93919781221516"/>
    <n v="1097"/>
    <n v="245661.30000000002"/>
    <n v="245661.30000000002"/>
    <n v="0"/>
    <n v="0"/>
    <n v="55283.93"/>
    <n v="97844.170000000013"/>
    <n v="92533.200000000012"/>
    <n v="0"/>
    <n v="245661.30000000002"/>
    <n v="0"/>
    <n v="16.730000000010477"/>
    <n v="16.730000000010477"/>
    <m/>
    <n v="6493.8"/>
    <n v="6284.33"/>
    <n v="6493.81"/>
    <n v="19271.940000000002"/>
    <n v="6493.8"/>
    <n v="0"/>
    <n v="6074.85"/>
    <n v="6074.85"/>
    <n v="6493.8"/>
    <n v="19062.45"/>
    <n v="6284.33"/>
    <n v="6493.81"/>
    <n v="0"/>
    <n v="6284.32"/>
    <n v="0"/>
    <n v="6284.32"/>
    <n v="19062.46"/>
    <n v="1420.36"/>
    <n v="130.02000000000001"/>
    <n v="4721.8500000000004"/>
    <n v="19271.949999999997"/>
    <n v="25544.179999999997"/>
    <n v="1432.82"/>
    <n v="131.16"/>
    <n v="31.93"/>
    <n v="1595.91"/>
    <n v="7164.1100000000006"/>
    <n v="655.82"/>
    <n v="159.6"/>
    <n v="16.730000000010477"/>
    <n v="7996.2600000000111"/>
    <n v="35136.350000000006"/>
    <n v="92533.200000000012"/>
  </r>
  <r>
    <n v="135"/>
    <n v="16997"/>
    <s v="41765997BPSU"/>
    <s v="997B"/>
    <x v="134"/>
    <s v="14LTIP - Perf"/>
    <n v="10257"/>
    <n v="10"/>
    <x v="5"/>
    <n v="9260"/>
    <x v="0"/>
    <n v="2000"/>
    <n v="0"/>
    <n v="0"/>
    <s v="41765997BPSU14LTIP - Perf"/>
    <s v="LTIP - Perf"/>
    <s v="LTIP - Perf - 05/06/2014"/>
    <s v="3 years"/>
    <d v="2014-05-06T00:00:00"/>
    <d v="2016-09-30T00:00:00"/>
    <n v="220"/>
    <n v="48.047999999999988"/>
    <n v="0"/>
    <n v="0"/>
    <n v="0"/>
    <n v="0"/>
    <n v="0"/>
    <n v="268.048"/>
    <n v="1"/>
    <s v=""/>
    <n v="0"/>
    <n v="11224.400000000001"/>
    <n v="2451.4089599999993"/>
    <n v="0"/>
    <n v="0"/>
    <n v="0"/>
    <n v="0"/>
    <n v="0"/>
    <n v="13675.80896"/>
    <n v="268.048"/>
    <n v="0"/>
    <n v="-268.048"/>
    <n v="0"/>
    <n v="51.02"/>
    <n v="0"/>
    <n v="0"/>
    <n v="0"/>
    <n v="0"/>
    <n v="0"/>
    <n v="0"/>
    <n v="0"/>
    <n v="0"/>
    <n v="0"/>
    <n v="1097"/>
    <n v="0"/>
    <n v="0"/>
    <n v="0"/>
    <n v="0"/>
    <n v="4471.49"/>
    <n v="-4471.49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0"/>
    <n v="0"/>
    <n v="0"/>
    <n v="0"/>
    <n v="0"/>
    <n v="0"/>
    <n v="0"/>
    <n v="0"/>
    <n v="0"/>
    <n v="0"/>
  </r>
  <r>
    <n v="136"/>
    <n v="17010"/>
    <s v="4176510DaPSU"/>
    <s v="10Da"/>
    <x v="135"/>
    <s v="14LTIP - Perf"/>
    <n v="10257"/>
    <n v="10"/>
    <x v="103"/>
    <n v="9260"/>
    <x v="0"/>
    <n v="2000"/>
    <n v="0"/>
    <n v="0"/>
    <s v="4176510Da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37"/>
    <n v="17017"/>
    <s v="4176517ElPSU"/>
    <s v="17El"/>
    <x v="136"/>
    <s v="14LTIP - Perf"/>
    <n v="10257"/>
    <n v="212"/>
    <x v="102"/>
    <n v="9260"/>
    <x v="0"/>
    <n v="824000"/>
    <n v="0"/>
    <n v="0"/>
    <s v="4176517ElPSU14LTIP - Perf"/>
    <s v="LTIP - Perf"/>
    <s v="LTIP - Perf - 05/06/2014"/>
    <s v="3 years"/>
    <d v="2014-05-06T00:00:00"/>
    <d v="2016-09-30T00:00:00"/>
    <n v="575"/>
    <n v="125.57999999999996"/>
    <n v="270.99742099999997"/>
    <n v="6.5550790000000916"/>
    <n v="6.6124999999998408"/>
    <n v="33.062500000000114"/>
    <n v="0.19249999999999545"/>
    <n v="1018"/>
    <n v="1"/>
    <s v=""/>
    <n v="0"/>
    <n v="29336.5"/>
    <n v="6407.0915999999979"/>
    <n v="13826.28841942"/>
    <n v="334.44013058000468"/>
    <n v="337.36974999999188"/>
    <n v="1686.8487500000058"/>
    <n v="9.821349999999768"/>
    <n v="51938.36"/>
    <n v="1018"/>
    <n v="-1018"/>
    <n v="0"/>
    <n v="0"/>
    <n v="51.02"/>
    <n v="0"/>
    <n v="0"/>
    <n v="0"/>
    <n v="0"/>
    <n v="0"/>
    <n v="0"/>
    <n v="0"/>
    <n v="51938.36"/>
    <n v="47.345815861440293"/>
    <n v="1097"/>
    <n v="51938.36"/>
    <n v="51938.36"/>
    <n v="0"/>
    <n v="0"/>
    <n v="11686.86"/>
    <n v="20683.97"/>
    <n v="19567.53"/>
    <n v="0"/>
    <n v="51938.36"/>
    <n v="0"/>
    <n v="9.819999999999709"/>
    <n v="9.819999999999709"/>
    <m/>
    <n v="1372.77"/>
    <n v="1328.49"/>
    <n v="1372.77"/>
    <n v="4074.03"/>
    <n v="1372.77"/>
    <n v="0"/>
    <n v="1284.2"/>
    <n v="1284.2"/>
    <n v="1372.78"/>
    <n v="4029.75"/>
    <n v="1328.48"/>
    <n v="1372.77"/>
    <n v="0"/>
    <n v="1328.49"/>
    <n v="0"/>
    <n v="1328.49"/>
    <n v="4029.74"/>
    <n v="300.26"/>
    <n v="27.49"/>
    <n v="998.19"/>
    <n v="4074.03"/>
    <n v="5399.97"/>
    <n v="302.89999999999998"/>
    <n v="27.73"/>
    <n v="6.74"/>
    <n v="337.37"/>
    <n v="1514.47"/>
    <n v="138.63999999999999"/>
    <n v="33.74"/>
    <n v="9.819999999999709"/>
    <n v="1696.6699999999998"/>
    <n v="7434.0099999999993"/>
    <n v="19567.53"/>
  </r>
  <r>
    <n v="138"/>
    <n v="17019"/>
    <s v="4176519FePSU"/>
    <s v="19Fe"/>
    <x v="137"/>
    <s v="14LTIP - Perf"/>
    <n v="10257"/>
    <n v="212"/>
    <x v="104"/>
    <n v="9260"/>
    <x v="0"/>
    <n v="826000"/>
    <n v="0"/>
    <n v="0"/>
    <s v="4176519Fe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39"/>
    <n v="17037"/>
    <s v="4176537LePSU"/>
    <s v="37Le"/>
    <x v="138"/>
    <s v="14LTIP - Perf"/>
    <n v="10257"/>
    <n v="212"/>
    <x v="105"/>
    <n v="9260"/>
    <x v="0"/>
    <n v="821000"/>
    <n v="0"/>
    <n v="0"/>
    <s v="4176537Le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40"/>
    <n v="17041"/>
    <s v="4176541LiPSU"/>
    <s v="41Li"/>
    <x v="139"/>
    <s v="14LTIP - Perf"/>
    <n v="10257"/>
    <n v="212"/>
    <x v="106"/>
    <n v="9260"/>
    <x v="0"/>
    <n v="824000"/>
    <n v="0"/>
    <n v="0"/>
    <s v="4176541Li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41"/>
    <n v="17042"/>
    <s v="4176542MaPSU"/>
    <s v="42Ma"/>
    <x v="140"/>
    <s v="14LTIP - Perf"/>
    <n v="10257"/>
    <n v="10"/>
    <x v="107"/>
    <n v="9260"/>
    <x v="0"/>
    <n v="2000"/>
    <n v="0"/>
    <n v="0"/>
    <s v="4176542MaPSU14LTIP - Perf"/>
    <s v="LTIP - Perf"/>
    <s v="LTIP - Perf - 05/06/2014"/>
    <s v="3 years"/>
    <d v="2014-05-06T00:00:00"/>
    <d v="2016-09-30T00:00:00"/>
    <n v="1295"/>
    <n v="282.82799999999992"/>
    <n v="610.33350499999995"/>
    <n v="14.762995000000046"/>
    <n v="14.892499999999927"/>
    <n v="74.462500000000091"/>
    <n v="0.72049999999990177"/>
    <n v="2293"/>
    <n v="1"/>
    <s v=""/>
    <n v="0"/>
    <n v="66070.900000000009"/>
    <n v="14429.884559999997"/>
    <n v="31139.215425099999"/>
    <n v="753.20800490000238"/>
    <n v="759.81534999999633"/>
    <n v="3799.0767500000047"/>
    <n v="36.759909999994989"/>
    <n v="116988.86"/>
    <n v="2293"/>
    <n v="-2293"/>
    <n v="0"/>
    <n v="0"/>
    <n v="51.02"/>
    <n v="0"/>
    <n v="0"/>
    <n v="0"/>
    <n v="0"/>
    <n v="0"/>
    <n v="0"/>
    <n v="0"/>
    <n v="116988.86"/>
    <n v="106.64435733819508"/>
    <n v="1097"/>
    <n v="116988.86"/>
    <n v="116988.86"/>
    <n v="0"/>
    <n v="0"/>
    <n v="26320.84"/>
    <n v="46583.899999999994"/>
    <n v="44084.12000000001"/>
    <n v="0"/>
    <n v="116988.86"/>
    <n v="0"/>
    <n v="36.759999999994761"/>
    <n v="36.759999999994761"/>
    <m/>
    <n v="3091.72"/>
    <n v="2991.99"/>
    <n v="3091.72"/>
    <n v="9175.4299999999985"/>
    <n v="3091.72"/>
    <n v="0"/>
    <n v="2892.25"/>
    <n v="2892.25"/>
    <n v="3091.72"/>
    <n v="9075.6899999999987"/>
    <n v="2991.99"/>
    <n v="3091.71"/>
    <n v="0"/>
    <n v="2991.99"/>
    <n v="0"/>
    <n v="2991.99"/>
    <n v="9075.6899999999987"/>
    <n v="676.24"/>
    <n v="61.9"/>
    <n v="2248.09"/>
    <n v="9175.43"/>
    <n v="12161.66"/>
    <n v="682.16"/>
    <n v="62.45"/>
    <n v="15.2"/>
    <n v="759.81000000000006"/>
    <n v="3410.85"/>
    <n v="312.24"/>
    <n v="75.989999999999995"/>
    <n v="36.760000000009313"/>
    <n v="3835.8400000000092"/>
    <n v="16757.310000000012"/>
    <n v="44084.12000000001"/>
  </r>
  <r>
    <n v="142"/>
    <n v="17043"/>
    <s v="4176543MaPSU"/>
    <s v="43Ma"/>
    <x v="141"/>
    <s v="14LTIP - Perf"/>
    <n v="10257"/>
    <n v="212"/>
    <x v="108"/>
    <n v="9260"/>
    <x v="0"/>
    <n v="821000"/>
    <n v="0"/>
    <n v="0"/>
    <s v="4176543Ma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43"/>
    <n v="17057"/>
    <s v="4176557RaPSU"/>
    <s v="57Ra"/>
    <x v="142"/>
    <s v="14LTIP - Perf"/>
    <n v="10257"/>
    <n v="212"/>
    <x v="109"/>
    <n v="9260"/>
    <x v="0"/>
    <n v="821000"/>
    <n v="0"/>
    <n v="0"/>
    <s v="4176557Ra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44"/>
    <n v="17058"/>
    <s v="4176558RePSU"/>
    <s v="58Re"/>
    <x v="143"/>
    <s v="14LTIP - Perf"/>
    <n v="10257"/>
    <n v="212"/>
    <x v="110"/>
    <n v="9260"/>
    <x v="0"/>
    <n v="821000"/>
    <n v="0"/>
    <n v="0"/>
    <s v="4176558Re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45"/>
    <n v="17061"/>
    <s v="4176561RoPSU"/>
    <s v="61Ro"/>
    <x v="144"/>
    <s v="14LTIP - Perf"/>
    <n v="10257"/>
    <n v="212"/>
    <x v="111"/>
    <n v="9260"/>
    <x v="0"/>
    <n v="834000"/>
    <n v="0"/>
    <n v="0"/>
    <s v="4176561Ro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46"/>
    <n v="17062"/>
    <s v="4176562RoPSU"/>
    <s v="62Ro"/>
    <x v="145"/>
    <s v="14LTIP - Perf"/>
    <n v="10257"/>
    <n v="212"/>
    <x v="109"/>
    <n v="9260"/>
    <x v="0"/>
    <n v="821000"/>
    <n v="0"/>
    <n v="0"/>
    <s v="4176562Ro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47"/>
    <n v="17063"/>
    <s v="4176563RuPSU"/>
    <s v="63Ru"/>
    <x v="146"/>
    <s v="14LTIP - Perf"/>
    <n v="10257"/>
    <n v="212"/>
    <x v="105"/>
    <n v="9260"/>
    <x v="0"/>
    <n v="821000"/>
    <n v="0"/>
    <n v="0"/>
    <s v="4176563Ru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48"/>
    <n v="17064"/>
    <s v="4176564SaPSU"/>
    <s v="64Sa"/>
    <x v="147"/>
    <s v="14LTIP - Perf"/>
    <n v="10257"/>
    <n v="212"/>
    <x v="105"/>
    <n v="9260"/>
    <x v="0"/>
    <n v="821000"/>
    <n v="0"/>
    <n v="0"/>
    <s v="4176564SaPSU14LTIP - Perf"/>
    <s v="LTIP - Perf"/>
    <s v="LTIP - Perf - 05/06/2014"/>
    <s v="3 years"/>
    <d v="2014-05-06T00:00:00"/>
    <d v="2016-09-30T00:00:00"/>
    <n v="575"/>
    <n v="125.57999999999996"/>
    <n v="270.99742099999997"/>
    <n v="6.5550790000000916"/>
    <n v="6.6124999999998408"/>
    <n v="33.062500000000114"/>
    <n v="0.19249999999999545"/>
    <n v="1018"/>
    <n v="1"/>
    <s v=""/>
    <n v="0"/>
    <n v="29336.5"/>
    <n v="6407.0915999999979"/>
    <n v="13826.28841942"/>
    <n v="334.44013058000468"/>
    <n v="337.36974999999188"/>
    <n v="1686.8487500000058"/>
    <n v="9.821349999999768"/>
    <n v="51938.36"/>
    <n v="1018"/>
    <n v="-1018"/>
    <n v="0"/>
    <n v="0"/>
    <n v="51.02"/>
    <n v="0"/>
    <n v="0"/>
    <n v="0"/>
    <n v="0"/>
    <n v="0"/>
    <n v="0"/>
    <n v="0"/>
    <n v="51938.36"/>
    <n v="47.345815861440293"/>
    <n v="1097"/>
    <n v="51938.36"/>
    <n v="51938.36"/>
    <n v="0"/>
    <n v="0"/>
    <n v="11686.86"/>
    <n v="20683.97"/>
    <n v="19567.53"/>
    <n v="0"/>
    <n v="51938.36"/>
    <n v="0"/>
    <n v="9.819999999999709"/>
    <n v="9.819999999999709"/>
    <m/>
    <n v="1372.77"/>
    <n v="1328.49"/>
    <n v="1372.77"/>
    <n v="4074.03"/>
    <n v="1372.77"/>
    <n v="0"/>
    <n v="1284.2"/>
    <n v="1284.2"/>
    <n v="1372.78"/>
    <n v="4029.75"/>
    <n v="1328.48"/>
    <n v="1372.77"/>
    <n v="0"/>
    <n v="1328.49"/>
    <n v="0"/>
    <n v="1328.49"/>
    <n v="4029.74"/>
    <n v="300.26"/>
    <n v="27.49"/>
    <n v="998.19"/>
    <n v="4074.03"/>
    <n v="5399.97"/>
    <n v="302.89999999999998"/>
    <n v="27.73"/>
    <n v="6.74"/>
    <n v="337.37"/>
    <n v="1514.47"/>
    <n v="138.63999999999999"/>
    <n v="33.74"/>
    <n v="9.819999999999709"/>
    <n v="1696.6699999999998"/>
    <n v="7434.0099999999993"/>
    <n v="19567.53"/>
  </r>
  <r>
    <n v="149"/>
    <n v="17082"/>
    <s v="4176582TuPSU"/>
    <s v="82Tu"/>
    <x v="148"/>
    <s v="14LTIP - Perf"/>
    <n v="10257"/>
    <n v="212"/>
    <x v="112"/>
    <n v="9260"/>
    <x v="0"/>
    <n v="824000"/>
    <n v="0"/>
    <n v="0"/>
    <s v="4176582Tu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50"/>
    <n v="17084"/>
    <s v="4176584ViPSU"/>
    <s v="84Vi"/>
    <x v="149"/>
    <s v="14LTIP - Perf"/>
    <n v="10257"/>
    <n v="212"/>
    <x v="102"/>
    <n v="9260"/>
    <x v="0"/>
    <n v="821000"/>
    <n v="0"/>
    <n v="0"/>
    <s v="4176584Vi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51"/>
    <n v="17089"/>
    <s v="4176589WePSU"/>
    <s v="89We"/>
    <x v="150"/>
    <s v="14LTIP - Perf"/>
    <n v="10257"/>
    <n v="212"/>
    <x v="113"/>
    <n v="9260"/>
    <x v="0"/>
    <n v="824000"/>
    <n v="0"/>
    <n v="0"/>
    <s v="4176589We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52"/>
    <n v="17090"/>
    <s v="4176590WhPSU"/>
    <s v="90Wh"/>
    <x v="151"/>
    <s v="14LTIP - Perf"/>
    <n v="10257"/>
    <n v="212"/>
    <x v="105"/>
    <n v="9260"/>
    <x v="0"/>
    <n v="821000"/>
    <n v="0"/>
    <n v="0"/>
    <s v="4176590Wh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53"/>
    <n v="17130"/>
    <s v="41765130EPSU"/>
    <s v="130E"/>
    <x v="152"/>
    <s v="14LTIP - Perf"/>
    <n v="10257"/>
    <n v="10"/>
    <x v="114"/>
    <n v="9260"/>
    <x v="0"/>
    <n v="2000"/>
    <n v="0"/>
    <n v="0"/>
    <s v="41765130E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54"/>
    <n v="17247"/>
    <s v="41765247FPSU"/>
    <s v="247F"/>
    <x v="153"/>
    <s v="14LTIP - Perf"/>
    <n v="10257"/>
    <n v="80"/>
    <x v="115"/>
    <n v="9260"/>
    <x v="0"/>
    <n v="190000"/>
    <n v="0"/>
    <n v="0"/>
    <s v="41765247F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55"/>
    <n v="17279"/>
    <s v="41765279CPSU"/>
    <s v="279C"/>
    <x v="154"/>
    <s v="14LTIP - Perf"/>
    <n v="10257"/>
    <n v="10"/>
    <x v="116"/>
    <n v="9260"/>
    <x v="0"/>
    <n v="2000"/>
    <n v="0"/>
    <n v="0"/>
    <s v="41765279CPSU14LTIP - Perf"/>
    <s v="LTIP - Perf"/>
    <s v="LTIP - Perf - 05/06/2014"/>
    <s v="3 years"/>
    <d v="2014-05-06T00:00:00"/>
    <d v="2016-09-30T00:00:00"/>
    <n v="22350"/>
    <n v="4881.239999999998"/>
    <n v="10533.554982"/>
    <n v="254.79001799999969"/>
    <n v="257.02500000000146"/>
    <n v="1285.125"/>
    <n v="0.26499999999941792"/>
    <n v="39562"/>
    <n v="1"/>
    <s v=""/>
    <n v="0"/>
    <n v="1140297"/>
    <n v="249040.86479999992"/>
    <n v="537421.97518164001"/>
    <n v="12999.386718359985"/>
    <n v="13113.415500000076"/>
    <n v="65567.077499999999"/>
    <n v="13.520299999970304"/>
    <n v="2018453.2399999998"/>
    <n v="39562"/>
    <n v="-39562"/>
    <n v="0"/>
    <n v="0"/>
    <n v="51.02"/>
    <n v="0"/>
    <n v="0"/>
    <n v="0"/>
    <n v="0"/>
    <n v="0"/>
    <n v="0"/>
    <n v="0"/>
    <n v="2018453.2399999998"/>
    <n v="1839.9756061987237"/>
    <n v="1097"/>
    <n v="2018453.2399999998"/>
    <n v="2018453.2399999998"/>
    <n v="0"/>
    <n v="0"/>
    <n v="454263.16"/>
    <n v="803976.95"/>
    <n v="760213.13"/>
    <n v="0"/>
    <n v="2018453.2399999998"/>
    <n v="0"/>
    <n v="13.520000000018626"/>
    <n v="13.520000000018626"/>
    <m/>
    <n v="53359.02"/>
    <n v="51637.760000000002"/>
    <n v="53359.02"/>
    <n v="158355.79999999999"/>
    <n v="53359.02"/>
    <n v="0"/>
    <n v="49916.5"/>
    <n v="49916.5"/>
    <n v="53359.02"/>
    <n v="156634.53999999998"/>
    <n v="51637.760000000002"/>
    <n v="53359.02"/>
    <n v="0"/>
    <n v="51637.760000000002"/>
    <n v="0"/>
    <n v="51637.760000000002"/>
    <n v="156634.54"/>
    <n v="11670.98"/>
    <n v="1068.3900000000001"/>
    <n v="38799.06"/>
    <n v="158355.81"/>
    <n v="209894.24"/>
    <n v="11773.35"/>
    <n v="1077.76"/>
    <n v="262.3"/>
    <n v="13113.41"/>
    <n v="58866.810000000005"/>
    <n v="5388.8"/>
    <n v="1311.47"/>
    <n v="13.520000000018626"/>
    <n v="65580.60000000002"/>
    <n v="288588.25"/>
    <n v="760213.13"/>
  </r>
  <r>
    <n v="156"/>
    <n v="17505"/>
    <s v="41765505APSU"/>
    <s v="505A"/>
    <x v="155"/>
    <s v="14LTIP - Perf"/>
    <n v="10257"/>
    <n v="212"/>
    <x v="106"/>
    <n v="9260"/>
    <x v="0"/>
    <n v="834000"/>
    <n v="0"/>
    <n v="0"/>
    <s v="41765505A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57"/>
    <n v="17542"/>
    <s v="41765542SPSU"/>
    <s v="542S"/>
    <x v="156"/>
    <s v="14LTIP - Perf"/>
    <n v="10257"/>
    <n v="10"/>
    <x v="117"/>
    <n v="9260"/>
    <x v="0"/>
    <n v="2000"/>
    <n v="0"/>
    <n v="0"/>
    <s v="41765542S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58"/>
    <n v="17561"/>
    <s v="41765561MPSU"/>
    <s v="561M"/>
    <x v="157"/>
    <s v="14LTIP - Perf"/>
    <n v="10257"/>
    <n v="10"/>
    <x v="1"/>
    <n v="9260"/>
    <x v="0"/>
    <n v="2000"/>
    <n v="0"/>
    <n v="0"/>
    <s v="41765561M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59"/>
    <n v="17773"/>
    <s v="41765773HPSU"/>
    <s v="773H"/>
    <x v="158"/>
    <s v="14LTIP - Perf"/>
    <n v="10257"/>
    <n v="212"/>
    <x v="118"/>
    <n v="9260"/>
    <x v="0"/>
    <n v="821000"/>
    <n v="0"/>
    <n v="0"/>
    <s v="41765773H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60"/>
    <n v="17858"/>
    <s v="41765858MPSU"/>
    <s v="858M"/>
    <x v="159"/>
    <s v="14LTIP - Perf"/>
    <n v="10257"/>
    <n v="10"/>
    <x v="4"/>
    <n v="9260"/>
    <x v="0"/>
    <n v="2000"/>
    <n v="0"/>
    <n v="0"/>
    <s v="41765858M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61"/>
    <n v="17922"/>
    <s v="41765922GPSU"/>
    <s v="922G"/>
    <x v="160"/>
    <s v="14LTIP - Perf"/>
    <n v="10257"/>
    <n v="10"/>
    <x v="1"/>
    <n v="9260"/>
    <x v="0"/>
    <n v="2000"/>
    <n v="0"/>
    <n v="0"/>
    <s v="41765922GPSU14LTIP - Perf"/>
    <s v="LTIP - Perf"/>
    <s v="LTIP - Perf - 05/06/2014"/>
    <s v="3 years"/>
    <d v="2014-05-06T00:00:00"/>
    <d v="2016-09-30T00:00:00"/>
    <n v="2720"/>
    <n v="594.04799999999977"/>
    <n v="1281.9359280000001"/>
    <n v="31.008072000000539"/>
    <n v="31.279999999999745"/>
    <n v="156.39999999999964"/>
    <n v="0.32800000000042928"/>
    <n v="4815"/>
    <n v="1"/>
    <s v=""/>
    <n v="0"/>
    <n v="138774.39999999999"/>
    <n v="30308.328959999992"/>
    <n v="65404.371046560009"/>
    <n v="1582.0318334400276"/>
    <n v="1595.9055999999871"/>
    <n v="7979.5279999999821"/>
    <n v="16.734560000021904"/>
    <n v="245661.30000000002"/>
    <n v="4815"/>
    <n v="-4815"/>
    <n v="0"/>
    <n v="0"/>
    <n v="51.02"/>
    <n v="0"/>
    <n v="0"/>
    <n v="0"/>
    <n v="0"/>
    <n v="0"/>
    <n v="0"/>
    <n v="0"/>
    <n v="245661.30000000002"/>
    <n v="223.93919781221516"/>
    <n v="1097"/>
    <n v="245661.30000000002"/>
    <n v="245661.30000000002"/>
    <n v="0"/>
    <n v="0"/>
    <n v="55283.93"/>
    <n v="97844.170000000013"/>
    <n v="92533.200000000012"/>
    <n v="0"/>
    <n v="245661.30000000002"/>
    <n v="0"/>
    <n v="16.730000000010477"/>
    <n v="16.730000000010477"/>
    <m/>
    <n v="6493.8"/>
    <n v="6284.33"/>
    <n v="6493.81"/>
    <n v="19271.940000000002"/>
    <n v="6493.8"/>
    <n v="0"/>
    <n v="6074.85"/>
    <n v="6074.85"/>
    <n v="6493.8"/>
    <n v="19062.45"/>
    <n v="6284.33"/>
    <n v="6493.81"/>
    <n v="0"/>
    <n v="6284.32"/>
    <n v="0"/>
    <n v="6284.32"/>
    <n v="19062.46"/>
    <n v="1420.36"/>
    <n v="130.02000000000001"/>
    <n v="4721.8500000000004"/>
    <n v="19271.949999999997"/>
    <n v="25544.179999999997"/>
    <n v="1432.82"/>
    <n v="131.16"/>
    <n v="31.93"/>
    <n v="1595.91"/>
    <n v="7164.1100000000006"/>
    <n v="655.82"/>
    <n v="159.6"/>
    <n v="16.730000000010477"/>
    <n v="7996.2600000000111"/>
    <n v="35136.350000000006"/>
    <n v="92533.200000000012"/>
  </r>
  <r>
    <n v="162"/>
    <n v="18035"/>
    <s v="41765035FPSU"/>
    <s v="035F"/>
    <x v="161"/>
    <s v="14LTIP - Perf"/>
    <n v="10257"/>
    <n v="60"/>
    <x v="13"/>
    <n v="9260"/>
    <x v="0"/>
    <n v="31000"/>
    <n v="0"/>
    <n v="0"/>
    <s v="41765035F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63"/>
    <n v="18162"/>
    <s v="41765162MPSU"/>
    <s v="162M"/>
    <x v="162"/>
    <s v="14LTIP - Perf"/>
    <n v="10257"/>
    <n v="10"/>
    <x v="1"/>
    <n v="9260"/>
    <x v="0"/>
    <n v="2000"/>
    <n v="0"/>
    <n v="0"/>
    <s v="41765162M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64"/>
    <n v="18245"/>
    <s v="41765245EPSU"/>
    <s v="245E"/>
    <x v="163"/>
    <s v="14LTIP - Perf"/>
    <n v="10257"/>
    <n v="180"/>
    <x v="119"/>
    <n v="9260"/>
    <x v="0"/>
    <n v="700000"/>
    <n v="0"/>
    <n v="0"/>
    <s v="41765245E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65"/>
    <n v="18246"/>
    <s v="41765246HPSU"/>
    <s v="246H"/>
    <x v="164"/>
    <s v="14LTIP - Perf"/>
    <n v="10257"/>
    <n v="10"/>
    <x v="120"/>
    <n v="9260"/>
    <x v="0"/>
    <n v="2000"/>
    <n v="0"/>
    <n v="0"/>
    <s v="41765246HPSU14LTIP - Perf"/>
    <s v="LTIP - Perf"/>
    <s v="LTIP - Perf - 05/06/2014"/>
    <s v="3 years"/>
    <d v="2014-05-06T00:00:00"/>
    <d v="2016-09-30T00:00:00"/>
    <n v="3925"/>
    <n v="857.21999999999969"/>
    <n v="1849.8525209999998"/>
    <n v="44.744979000000967"/>
    <n v="45.137499999999818"/>
    <n v="225.6875"/>
    <n v="0.35750000000007276"/>
    <n v="6948"/>
    <n v="1"/>
    <s v=""/>
    <n v="0"/>
    <n v="200253.5"/>
    <n v="43735.364399999984"/>
    <n v="94379.475621420002"/>
    <n v="2282.8888285800494"/>
    <n v="2302.9152499999909"/>
    <n v="11514.57625"/>
    <n v="18.239650000003714"/>
    <n v="354486.96"/>
    <n v="6948"/>
    <n v="-6948"/>
    <n v="0"/>
    <n v="0"/>
    <n v="51.02"/>
    <n v="0"/>
    <n v="0"/>
    <n v="0"/>
    <n v="0"/>
    <n v="0"/>
    <n v="0"/>
    <n v="0"/>
    <n v="354486.96"/>
    <n v="323.14216955332728"/>
    <n v="1097"/>
    <n v="354486.96"/>
    <n v="354486.96"/>
    <n v="0"/>
    <n v="0"/>
    <n v="79775.520000000004"/>
    <n v="141190.57999999999"/>
    <n v="133520.86000000004"/>
    <n v="0"/>
    <n v="354486.96"/>
    <n v="0"/>
    <n v="18.240000000048894"/>
    <n v="18.240000000048894"/>
    <m/>
    <n v="9370.66"/>
    <n v="9068.3799999999992"/>
    <n v="9370.65"/>
    <n v="27809.690000000002"/>
    <n v="9370.66"/>
    <n v="0"/>
    <n v="8766.09"/>
    <n v="8766.09"/>
    <n v="9370.66"/>
    <n v="27507.41"/>
    <n v="9068.3799999999992"/>
    <n v="9370.65"/>
    <n v="0"/>
    <n v="9068.3799999999992"/>
    <n v="0"/>
    <n v="9068.3799999999992"/>
    <n v="27507.409999999996"/>
    <n v="2049.6"/>
    <n v="187.63"/>
    <n v="6813.71"/>
    <n v="27809.68"/>
    <n v="36860.620000000003"/>
    <n v="2067.58"/>
    <n v="189.27"/>
    <n v="46.06"/>
    <n v="2302.91"/>
    <n v="10337.91"/>
    <n v="946.36"/>
    <n v="230.31"/>
    <n v="18.240000000048894"/>
    <n v="11532.820000000049"/>
    <n v="50696.350000000049"/>
    <n v="133520.86000000004"/>
  </r>
  <r>
    <n v="166"/>
    <n v="18325"/>
    <s v="41765325JPSU"/>
    <s v="325J"/>
    <x v="165"/>
    <s v="14LTIP - Perf"/>
    <n v="10257"/>
    <n v="10"/>
    <x v="4"/>
    <n v="9260"/>
    <x v="0"/>
    <n v="2000"/>
    <n v="0"/>
    <n v="0"/>
    <s v="41765325J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67"/>
    <n v="18513"/>
    <s v="41765513EPSU"/>
    <s v="513E"/>
    <x v="166"/>
    <s v="14LTIP - Perf"/>
    <n v="10257"/>
    <n v="10"/>
    <x v="44"/>
    <n v="9260"/>
    <x v="0"/>
    <n v="2000"/>
    <n v="0"/>
    <n v="0"/>
    <s v="41765513E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68"/>
    <n v="18547"/>
    <s v="41765547MPSU"/>
    <s v="547M"/>
    <x v="167"/>
    <s v="14LTIP - Perf"/>
    <n v="10257"/>
    <n v="10"/>
    <x v="121"/>
    <n v="9260"/>
    <x v="0"/>
    <n v="2000"/>
    <n v="0"/>
    <n v="0"/>
    <s v="41765547M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69"/>
    <n v="18568"/>
    <s v="41765568KPSU"/>
    <s v="568K"/>
    <x v="168"/>
    <s v="14LTIP - Perf"/>
    <n v="10257"/>
    <n v="10"/>
    <x v="122"/>
    <n v="9260"/>
    <x v="0"/>
    <n v="2000"/>
    <n v="0"/>
    <n v="0"/>
    <s v="41765568K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70"/>
    <n v="18570"/>
    <s v="41765570GPSU"/>
    <s v="570G"/>
    <x v="169"/>
    <s v="14LTIP - Perf"/>
    <n v="10257"/>
    <n v="10"/>
    <x v="0"/>
    <n v="9260"/>
    <x v="0"/>
    <n v="2000"/>
    <n v="0"/>
    <n v="0"/>
    <s v="41765570G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71"/>
    <n v="18601"/>
    <s v="41765601MPSU"/>
    <s v="601M"/>
    <x v="170"/>
    <s v="14LTIP - Perf"/>
    <n v="10257"/>
    <n v="70"/>
    <x v="123"/>
    <n v="9260"/>
    <x v="0"/>
    <n v="170000"/>
    <n v="0"/>
    <n v="0"/>
    <s v="41765601M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72"/>
    <n v="18645"/>
    <s v="41765645LPSU"/>
    <s v="645L"/>
    <x v="171"/>
    <s v="14LTIP - Perf"/>
    <n v="10257"/>
    <n v="10"/>
    <x v="124"/>
    <n v="9260"/>
    <x v="0"/>
    <n v="2000"/>
    <n v="0"/>
    <n v="0"/>
    <s v="41765645L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73"/>
    <n v="18652"/>
    <s v="41765652PPSU"/>
    <s v="652P"/>
    <x v="172"/>
    <s v="14LTIP - Perf"/>
    <n v="10257"/>
    <n v="10"/>
    <x v="5"/>
    <n v="9260"/>
    <x v="0"/>
    <n v="2000"/>
    <n v="0"/>
    <n v="0"/>
    <s v="41765652P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74"/>
    <n v="18731"/>
    <s v="41765731HPSU"/>
    <s v="731H"/>
    <x v="173"/>
    <s v="14LTIP - Perf"/>
    <n v="10257"/>
    <n v="10"/>
    <x v="53"/>
    <n v="9260"/>
    <x v="0"/>
    <n v="2000"/>
    <n v="0"/>
    <n v="0"/>
    <s v="41765731H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75"/>
    <n v="18779"/>
    <s v="41765779WPSU"/>
    <s v="779W"/>
    <x v="174"/>
    <s v="14LTIP - Perf"/>
    <n v="10257"/>
    <n v="212"/>
    <x v="125"/>
    <n v="9260"/>
    <x v="0"/>
    <n v="832000"/>
    <n v="0"/>
    <n v="0"/>
    <s v="41765779W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76"/>
    <n v="18837"/>
    <s v="41765837NPSU"/>
    <s v="837N"/>
    <x v="175"/>
    <s v="14LTIP - Perf"/>
    <n v="10257"/>
    <n v="60"/>
    <x v="126"/>
    <n v="9260"/>
    <x v="0"/>
    <n v="30000"/>
    <n v="0"/>
    <n v="0"/>
    <s v="41765837N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77"/>
    <n v="18912"/>
    <s v="41765912SPSU"/>
    <s v="912S"/>
    <x v="176"/>
    <s v="14LTIP - Perf"/>
    <n v="10257"/>
    <n v="10"/>
    <x v="127"/>
    <n v="9260"/>
    <x v="0"/>
    <n v="2000"/>
    <n v="0"/>
    <n v="0"/>
    <s v="41765912S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78"/>
    <n v="18915"/>
    <s v="41765915SPSU"/>
    <s v="915S"/>
    <x v="177"/>
    <s v="14LTIP - Perf"/>
    <n v="10257"/>
    <n v="10"/>
    <x v="1"/>
    <n v="9260"/>
    <x v="0"/>
    <n v="2000"/>
    <n v="0"/>
    <n v="0"/>
    <s v="41765915S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79"/>
    <n v="18991"/>
    <s v="41765991LPSU"/>
    <s v="991L"/>
    <x v="178"/>
    <s v="14LTIP - Perf"/>
    <n v="10257"/>
    <n v="10"/>
    <x v="128"/>
    <n v="9260"/>
    <x v="0"/>
    <n v="12000"/>
    <n v="0"/>
    <n v="0"/>
    <s v="41765991L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80"/>
    <n v="19012"/>
    <s v="41765012SPSU"/>
    <s v="012S"/>
    <x v="179"/>
    <s v="14LTIP - Perf"/>
    <n v="10257"/>
    <n v="10"/>
    <x v="129"/>
    <n v="4264"/>
    <x v="0"/>
    <n v="2000"/>
    <n v="0"/>
    <n v="0"/>
    <s v="41765012S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81"/>
    <n v="19149"/>
    <s v="41765149HPSU"/>
    <s v="149H"/>
    <x v="180"/>
    <s v="14LTIP - Perf"/>
    <n v="10257"/>
    <n v="80"/>
    <x v="130"/>
    <n v="9260"/>
    <x v="0"/>
    <n v="190000"/>
    <n v="0"/>
    <n v="0"/>
    <s v="41765149H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82"/>
    <n v="19160"/>
    <s v="41765160SPSU"/>
    <s v="160S"/>
    <x v="181"/>
    <s v="14LTIP - Perf"/>
    <n v="10257"/>
    <n v="212"/>
    <x v="131"/>
    <n v="9260"/>
    <x v="0"/>
    <n v="827000"/>
    <n v="0"/>
    <n v="0"/>
    <s v="41765160S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83"/>
    <n v="19167"/>
    <s v="41765167BPSU"/>
    <s v="167B"/>
    <x v="182"/>
    <s v="14LTIP - Perf"/>
    <n v="10257"/>
    <n v="10"/>
    <x v="132"/>
    <n v="9260"/>
    <x v="0"/>
    <n v="2000"/>
    <n v="0"/>
    <n v="0"/>
    <s v="41765167B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84"/>
    <n v="19198"/>
    <s v="41765198FPSU"/>
    <s v="198F"/>
    <x v="183"/>
    <s v="14LTIP - Perf"/>
    <n v="10257"/>
    <n v="10"/>
    <x v="5"/>
    <n v="9260"/>
    <x v="0"/>
    <n v="2000"/>
    <n v="0"/>
    <n v="0"/>
    <s v="41765198F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85"/>
    <n v="23416"/>
    <s v="41765416MPSU"/>
    <s v="416M"/>
    <x v="184"/>
    <s v="14LTIP - Perf"/>
    <n v="10257"/>
    <n v="10"/>
    <x v="133"/>
    <n v="9260"/>
    <x v="0"/>
    <n v="2000"/>
    <n v="0"/>
    <n v="0"/>
    <s v="41765416M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86"/>
    <n v="23537"/>
    <s v="41765537EPSU"/>
    <s v="537E"/>
    <x v="185"/>
    <s v="14LTIP - Perf"/>
    <n v="10257"/>
    <n v="10"/>
    <x v="134"/>
    <n v="9260"/>
    <x v="0"/>
    <n v="2000"/>
    <n v="0"/>
    <n v="0"/>
    <s v="41765537EPSU14LTIP - Perf"/>
    <s v="LTIP - Perf"/>
    <s v="LTIP - Perf - 05/06/2014"/>
    <s v="3 years"/>
    <d v="2014-05-06T00:00:00"/>
    <d v="2016-09-30T00:00:00"/>
    <n v="5650"/>
    <n v="1233.9599999999996"/>
    <n v="2662.8449780000001"/>
    <n v="64.410022000000026"/>
    <n v="64.974999999998545"/>
    <n v="324.87500000000182"/>
    <n v="0.93499999999949068"/>
    <n v="10002"/>
    <n v="1"/>
    <s v=""/>
    <n v="0"/>
    <n v="288263"/>
    <n v="62956.639199999983"/>
    <n v="135858.35077756"/>
    <n v="3286.1993224400017"/>
    <n v="3315.0244999999259"/>
    <n v="16575.122500000092"/>
    <n v="47.70369999997402"/>
    <n v="510302.04000000004"/>
    <n v="10002"/>
    <n v="-10002"/>
    <n v="0"/>
    <n v="0"/>
    <n v="51.02"/>
    <n v="0"/>
    <n v="0"/>
    <n v="0"/>
    <n v="0"/>
    <n v="0"/>
    <n v="0"/>
    <n v="0"/>
    <n v="510302.04000000004"/>
    <n v="465.17961713764817"/>
    <n v="1097"/>
    <n v="510302.04000000004"/>
    <n v="510302.04000000004"/>
    <n v="0"/>
    <n v="0"/>
    <n v="114836.1"/>
    <n v="203242.49"/>
    <n v="192223.45000000007"/>
    <n v="0"/>
    <n v="510302.04000000004"/>
    <n v="0"/>
    <n v="47.700000000069849"/>
    <n v="47.700000000069849"/>
    <m/>
    <n v="13488.97"/>
    <n v="13053.84"/>
    <n v="13488.97"/>
    <n v="40031.78"/>
    <n v="13488.97"/>
    <n v="0"/>
    <n v="12618.72"/>
    <n v="12618.72"/>
    <n v="13488.97"/>
    <n v="39596.659999999996"/>
    <n v="13053.84"/>
    <n v="13488.97"/>
    <n v="0"/>
    <n v="13053.84"/>
    <n v="0"/>
    <n v="13053.84"/>
    <n v="39596.649999999994"/>
    <n v="2950.38"/>
    <n v="270.08"/>
    <n v="9808.26"/>
    <n v="40031.79"/>
    <n v="53060.51"/>
    <n v="2976.26"/>
    <n v="272.45"/>
    <n v="66.31"/>
    <n v="3315.02"/>
    <n v="14881.32"/>
    <n v="1362.27"/>
    <n v="331.54"/>
    <n v="47.700000000069849"/>
    <n v="16622.830000000071"/>
    <n v="72998.360000000073"/>
    <n v="192223.45000000007"/>
  </r>
  <r>
    <n v="187"/>
    <n v="24451"/>
    <s v="41765451RPSU"/>
    <s v="451R"/>
    <x v="186"/>
    <s v="14LTIP - Perf"/>
    <n v="10257"/>
    <n v="10"/>
    <x v="0"/>
    <n v="9260"/>
    <x v="0"/>
    <n v="2000"/>
    <n v="0"/>
    <n v="0"/>
    <s v="41765451R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88"/>
    <n v="24491"/>
    <s v="41765491TPSU"/>
    <s v="491T"/>
    <x v="187"/>
    <s v="14LTIP - Perf"/>
    <n v="10257"/>
    <n v="10"/>
    <x v="55"/>
    <n v="9260"/>
    <x v="0"/>
    <n v="2000"/>
    <n v="0"/>
    <n v="0"/>
    <s v="41765491T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89"/>
    <n v="24541"/>
    <s v="41765541BPSU"/>
    <s v="541B"/>
    <x v="188"/>
    <s v="14LTIP - Perf"/>
    <n v="10257"/>
    <n v="180"/>
    <x v="74"/>
    <n v="9260"/>
    <x v="0"/>
    <n v="700000"/>
    <n v="0"/>
    <n v="0"/>
    <s v="41765541BPSU14LTIP - Perf"/>
    <s v="LTIP - Perf"/>
    <s v="LTIP - Perf - 05/06/2014"/>
    <s v="3 years"/>
    <d v="2014-05-06T00:00:00"/>
    <d v="2016-09-30T00:00:00"/>
    <n v="370"/>
    <n v="80.807999999999979"/>
    <n v="174.38094599999999"/>
    <n v="4.2180540000000519"/>
    <n v="4.2549999999998818"/>
    <n v="21.275000000000091"/>
    <n v="6.2999999999988177E-2"/>
    <n v="655"/>
    <n v="1"/>
    <s v=""/>
    <n v="0"/>
    <n v="18877.400000000001"/>
    <n v="4122.8241599999992"/>
    <n v="8896.9158649199999"/>
    <n v="215.20511508000266"/>
    <n v="217.09009999999398"/>
    <n v="1085.4505000000047"/>
    <n v="3.2142599999993968"/>
    <n v="33418.100000000006"/>
    <n v="655"/>
    <n v="-655"/>
    <n v="0"/>
    <n v="0"/>
    <n v="51.02"/>
    <n v="0"/>
    <n v="0"/>
    <n v="0"/>
    <n v="0"/>
    <n v="0"/>
    <n v="0"/>
    <n v="0"/>
    <n v="33418.100000000006"/>
    <n v="30.463172288058345"/>
    <n v="1097"/>
    <n v="33418.100000000006"/>
    <n v="33418.100000000006"/>
    <n v="0"/>
    <n v="0"/>
    <n v="7520.24"/>
    <n v="13309.68"/>
    <n v="12588.180000000008"/>
    <n v="0"/>
    <n v="33418.100000000006"/>
    <n v="0"/>
    <n v="3.2100000000064028"/>
    <n v="3.2100000000064028"/>
    <m/>
    <n v="883.35"/>
    <n v="854.86"/>
    <n v="883.34"/>
    <n v="2621.55"/>
    <n v="883.35"/>
    <n v="0"/>
    <n v="826.36"/>
    <n v="826.36"/>
    <n v="883.35"/>
    <n v="2593.06"/>
    <n v="854.85"/>
    <n v="883.35"/>
    <n v="0"/>
    <n v="854.85"/>
    <n v="0"/>
    <n v="854.85"/>
    <n v="2593.0500000000002"/>
    <n v="193.21"/>
    <n v="17.690000000000001"/>
    <n v="642.30999999999995"/>
    <n v="2621.5600000000004"/>
    <n v="3474.7700000000004"/>
    <n v="194.91"/>
    <n v="17.84"/>
    <n v="4.34"/>
    <n v="217.09"/>
    <n v="974.53"/>
    <n v="89.21"/>
    <n v="21.71"/>
    <n v="3.2100000000064028"/>
    <n v="1088.6600000000064"/>
    <n v="4780.5200000000068"/>
    <n v="12588.180000000008"/>
  </r>
  <r>
    <n v="190"/>
    <n v="24582"/>
    <s v="41765582FPSU"/>
    <s v="582F"/>
    <x v="189"/>
    <s v="14LTIP - Perf"/>
    <n v="10257"/>
    <n v="10"/>
    <x v="5"/>
    <n v="9260"/>
    <x v="0"/>
    <n v="2000"/>
    <n v="0"/>
    <n v="0"/>
    <s v="41765582FPSU14LTIP - Perf"/>
    <s v="LTIP - Perf"/>
    <s v="LTIP - Perf - 05/06/2014"/>
    <s v="3 years"/>
    <d v="2014-05-06T00:00:00"/>
    <d v="2016-09-30T00:00:00"/>
    <n v="220"/>
    <n v="48.047999999999988"/>
    <n v="103.686026"/>
    <n v="2.507974000000047"/>
    <n v="2.5299999999999727"/>
    <n v="12.650000000000034"/>
    <n v="0.57799999999997453"/>
    <n v="390"/>
    <n v="1"/>
    <s v=""/>
    <n v="0"/>
    <n v="11224.400000000001"/>
    <n v="2451.4089599999993"/>
    <n v="5290.0610465200007"/>
    <n v="127.9568334800024"/>
    <n v="129.08059999999861"/>
    <n v="645.40300000000173"/>
    <n v="29.489559999998704"/>
    <n v="19897.800000000003"/>
    <n v="390"/>
    <n v="-390"/>
    <n v="0"/>
    <n v="0"/>
    <n v="51.02"/>
    <n v="0"/>
    <n v="0"/>
    <n v="0"/>
    <n v="0"/>
    <n v="0"/>
    <n v="0"/>
    <n v="0"/>
    <n v="19897.800000000003"/>
    <n v="18.138377392889701"/>
    <n v="1097"/>
    <n v="19897.800000000003"/>
    <n v="19897.800000000003"/>
    <n v="0"/>
    <n v="0"/>
    <n v="4471.49"/>
    <n v="7913.869999999999"/>
    <n v="7512.4400000000051"/>
    <n v="0"/>
    <n v="19897.800000000003"/>
    <n v="0"/>
    <n v="29.490000000001601"/>
    <n v="29.490000000001601"/>
    <m/>
    <n v="525.24"/>
    <n v="508.29"/>
    <n v="525.23"/>
    <n v="1558.76"/>
    <n v="525.24"/>
    <n v="0"/>
    <n v="491.34"/>
    <n v="491.34"/>
    <n v="525.24"/>
    <n v="1541.82"/>
    <n v="508.29"/>
    <n v="525.23"/>
    <n v="0"/>
    <n v="508.3"/>
    <n v="0"/>
    <n v="508.3"/>
    <n v="1541.82"/>
    <n v="114.88"/>
    <n v="10.52"/>
    <n v="381.91"/>
    <n v="1558.76"/>
    <n v="2066.0700000000002"/>
    <n v="115.88"/>
    <n v="10.61"/>
    <n v="2.59"/>
    <n v="129.07999999999998"/>
    <n v="579.45000000000005"/>
    <n v="53.04"/>
    <n v="12.91"/>
    <n v="29.490000000005239"/>
    <n v="674.89000000000522"/>
    <n v="2870.0400000000054"/>
    <n v="7512.4400000000051"/>
  </r>
  <r>
    <n v="191"/>
    <n v="15389"/>
    <s v="41825389CPSU"/>
    <s v="389C"/>
    <x v="190"/>
    <s v="14LTIP - Perf"/>
    <n v="10257"/>
    <n v="80"/>
    <x v="79"/>
    <n v="9260"/>
    <x v="0"/>
    <n v="190000"/>
    <n v="0"/>
    <n v="0"/>
    <s v="41825389CPSU14LTIP - Perf"/>
    <s v="LTIP - Perf"/>
    <s v="LTIP - Perf - 07/05/2014"/>
    <s v="3 years"/>
    <d v="2014-07-05T00:00:00"/>
    <d v="2016-09-30T00:00:00"/>
    <n v="220"/>
    <n v="48.047999999999988"/>
    <n v="103.686058"/>
    <n v="2.5079420000000141"/>
    <n v="2.5299999999999727"/>
    <n v="12.650000000000034"/>
    <n v="0.57799999999997453"/>
    <n v="390"/>
    <n v="1"/>
    <s v=""/>
    <n v="0"/>
    <n v="11333.3"/>
    <n v="2475.1927199999996"/>
    <n v="5341.3872778700006"/>
    <n v="129.19663213000072"/>
    <n v="130.33294999999859"/>
    <n v="651.66475000000173"/>
    <n v="29.775669999998687"/>
    <n v="20090.850000000002"/>
    <n v="390"/>
    <n v="-390"/>
    <n v="0"/>
    <n v="0"/>
    <n v="51.515000000000001"/>
    <n v="0"/>
    <n v="0"/>
    <n v="0"/>
    <n v="0"/>
    <n v="0"/>
    <n v="0"/>
    <n v="0"/>
    <n v="20090.850000000002"/>
    <n v="18.31435733819508"/>
    <n v="1097"/>
    <n v="20090.850000000002"/>
    <n v="20090.850000000002"/>
    <n v="0"/>
    <n v="0"/>
    <n v="4514.88"/>
    <n v="7990.6500000000005"/>
    <n v="7585.3200000000033"/>
    <n v="0"/>
    <n v="20090.850000000006"/>
    <n v="0"/>
    <n v="29.780000000006112"/>
    <n v="29.780000000002474"/>
    <m/>
    <n v="530.33000000000004"/>
    <n v="513.22"/>
    <n v="530.33000000000004"/>
    <n v="1573.88"/>
    <n v="530.33000000000004"/>
    <n v="0"/>
    <n v="496.12"/>
    <n v="496.12"/>
    <n v="530.33000000000004"/>
    <n v="1556.7800000000002"/>
    <n v="513.22"/>
    <n v="530.33000000000004"/>
    <n v="0"/>
    <n v="513.22"/>
    <n v="0"/>
    <n v="513.22"/>
    <n v="1556.7700000000002"/>
    <n v="116"/>
    <n v="10.62"/>
    <n v="385.62"/>
    <n v="1573.88"/>
    <n v="2086.12"/>
    <n v="117.01"/>
    <n v="10.71"/>
    <n v="2.61"/>
    <n v="130.33000000000001"/>
    <n v="585.07000000000005"/>
    <n v="53.56"/>
    <n v="13.03"/>
    <n v="29.780000000002474"/>
    <n v="681.44000000000256"/>
    <n v="2897.8900000000031"/>
    <n v="7585.3200000000033"/>
  </r>
  <r>
    <n v="192"/>
    <n v="14468"/>
    <s v="41839468RPSU"/>
    <s v="468R"/>
    <x v="84"/>
    <s v="14LTIP - Perf"/>
    <n v="10257"/>
    <n v="80"/>
    <x v="68"/>
    <n v="9260"/>
    <x v="0"/>
    <n v="190000"/>
    <n v="0"/>
    <n v="0"/>
    <s v="41839468RPSU14LTIP - Perf"/>
    <s v="LTIP - Perf"/>
    <s v="LTIP - Perf - 07/19/2014"/>
    <s v="3 years"/>
    <d v="2014-07-19T00:00:00"/>
    <d v="2016-09-30T00:00:00"/>
    <n v="150"/>
    <n v="32.759999999999991"/>
    <n v="70.694974000000002"/>
    <n v="1.7100260000000276"/>
    <n v="1.7249999999999659"/>
    <n v="8.625"/>
    <n v="0.48500000000001364"/>
    <n v="266"/>
    <n v="1"/>
    <s v=""/>
    <n v="0"/>
    <n v="7645.5"/>
    <n v="1669.7771999999995"/>
    <n v="3603.3228247800002"/>
    <n v="87.160025220001401"/>
    <n v="87.923249999998262"/>
    <n v="439.61624999999998"/>
    <n v="24.720450000000696"/>
    <n v="13558.019999999999"/>
    <n v="266"/>
    <n v="-266"/>
    <n v="0"/>
    <n v="0"/>
    <n v="50.97"/>
    <n v="0"/>
    <n v="0"/>
    <n v="0"/>
    <n v="0"/>
    <n v="0"/>
    <n v="0"/>
    <n v="0"/>
    <n v="13558.019999999999"/>
    <n v="12.359179580674565"/>
    <n v="1097"/>
    <n v="13558.019999999999"/>
    <n v="13558.019999999999"/>
    <n v="0"/>
    <n v="0"/>
    <n v="3045.76"/>
    <n v="5390.5300000000007"/>
    <n v="5121.7299999999977"/>
    <n v="0"/>
    <n v="13558.019999999999"/>
    <n v="0"/>
    <n v="24.719999999997526"/>
    <n v="24.719999999997526"/>
    <m/>
    <n v="357.76"/>
    <n v="346.22"/>
    <n v="357.77"/>
    <n v="1061.75"/>
    <n v="357.76"/>
    <n v="0"/>
    <n v="334.68"/>
    <n v="334.68"/>
    <n v="357.77"/>
    <n v="1050.21"/>
    <n v="346.22"/>
    <n v="357.76"/>
    <n v="0"/>
    <n v="346.22"/>
    <n v="0"/>
    <n v="346.22"/>
    <n v="1050.2"/>
    <n v="78.25"/>
    <n v="7.16"/>
    <n v="260.14"/>
    <n v="1061.76"/>
    <n v="1407.31"/>
    <n v="78.929999999999993"/>
    <n v="7.23"/>
    <n v="1.76"/>
    <n v="87.92"/>
    <n v="394.7"/>
    <n v="36.130000000000003"/>
    <n v="8.7899999999999991"/>
    <n v="24.719999999997526"/>
    <n v="464.33999999999753"/>
    <n v="1959.5699999999977"/>
    <n v="5121.7299999999977"/>
  </r>
  <r>
    <n v="193"/>
    <n v="10005"/>
    <s v="421295McEPSU"/>
    <s v="5McE"/>
    <x v="0"/>
    <s v="15LTIP - Perf"/>
    <n v="10257"/>
    <n v="10"/>
    <x v="0"/>
    <n v="9260"/>
    <x v="0"/>
    <n v="2000"/>
    <n v="0"/>
    <n v="0"/>
    <s v="421295McEPSU15LTIP - Perf"/>
    <s v="LTIP - Perf"/>
    <s v="LTIP - Perf - 05/05/2015"/>
    <s v="3 years"/>
    <d v="2015-05-05T00:00:00"/>
    <d v="2017-09-30T00:00:00"/>
    <n v="185"/>
    <n v="0"/>
    <n v="75.170000000000016"/>
    <n v="0"/>
    <n v="0"/>
    <n v="0"/>
    <m/>
    <n v="260.17"/>
    <n v="1"/>
    <n v="0"/>
    <n v="83"/>
    <n v="9871.6"/>
    <n v="0"/>
    <n v="4011.0712000000008"/>
    <n v="0"/>
    <n v="0"/>
    <n v="0"/>
    <n v="0"/>
    <n v="13882.671200000001"/>
    <n v="260.17"/>
    <n v="0"/>
    <n v="-177.17"/>
    <n v="83"/>
    <n v="53.36"/>
    <n v="4428.88"/>
    <n v="-88.586457760000002"/>
    <n v="4340.2935422400005"/>
    <n v="0"/>
    <n v="0"/>
    <n v="0"/>
    <n v="0"/>
    <n v="4428.88"/>
    <n v="4.0372652689152231"/>
    <n v="1097"/>
    <n v="4428.88"/>
    <n v="4428.88"/>
    <n v="0"/>
    <n v="0"/>
    <n v="0"/>
    <n v="4539.0499999999993"/>
    <n v="-110.17000000000007"/>
    <n v="0"/>
    <n v="4428.8799999999992"/>
    <n v="0"/>
    <n v="0"/>
    <n v="0"/>
    <m/>
    <n v="384.46"/>
    <n v="372.05"/>
    <n v="384.46"/>
    <n v="1140.97"/>
    <n v="-1251.1400000000001"/>
    <n v="0"/>
    <n v="0"/>
    <n v="0"/>
    <n v="0"/>
    <n v="-1251.1400000000001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m/>
    <n v="0"/>
    <n v="0"/>
    <n v="-110.17000000000007"/>
  </r>
  <r>
    <n v="194"/>
    <n v="10015"/>
    <s v="4212915WoPSU"/>
    <s v="15Wo"/>
    <x v="1"/>
    <s v="15LTIP - Perf"/>
    <n v="10257"/>
    <n v="10"/>
    <x v="1"/>
    <n v="9260"/>
    <x v="0"/>
    <n v="2000"/>
    <n v="0"/>
    <n v="0"/>
    <s v="4212915Wo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195"/>
    <n v="10034"/>
    <s v="4212934MaPSU"/>
    <s v="34Ma"/>
    <x v="2"/>
    <s v="15LTIP - Perf"/>
    <n v="10257"/>
    <n v="50"/>
    <x v="2"/>
    <n v="9260"/>
    <x v="0"/>
    <n v="91000"/>
    <n v="0"/>
    <n v="0"/>
    <s v="4212934Ma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196"/>
    <n v="10070"/>
    <s v="4212970HaPSU"/>
    <s v="70Ha"/>
    <x v="3"/>
    <s v="15LTIP - Perf"/>
    <n v="10257"/>
    <n v="20"/>
    <x v="3"/>
    <n v="9260"/>
    <x v="0"/>
    <n v="107000"/>
    <n v="0"/>
    <n v="0"/>
    <s v="4212970Ha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197"/>
    <n v="10101"/>
    <s v="42129101WPSU"/>
    <s v="101W"/>
    <x v="4"/>
    <s v="15LTIP - Perf"/>
    <n v="10257"/>
    <n v="10"/>
    <x v="4"/>
    <n v="9260"/>
    <x v="0"/>
    <n v="2000"/>
    <n v="0"/>
    <n v="0"/>
    <s v="42129101W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198"/>
    <n v="10105"/>
    <s v="42129105APSU"/>
    <s v="105A"/>
    <x v="5"/>
    <s v="15LTIP - Perf"/>
    <n v="10257"/>
    <n v="10"/>
    <x v="5"/>
    <n v="9260"/>
    <x v="0"/>
    <n v="2000"/>
    <n v="0"/>
    <n v="0"/>
    <s v="42129105APSU15LTIP - Perf"/>
    <s v="LTIP - Perf"/>
    <s v="LTIP - Perf - 05/05/2015"/>
    <s v="3 years"/>
    <d v="2015-05-05T00:00:00"/>
    <d v="2017-09-30T00:00:00"/>
    <n v="480"/>
    <n v="0"/>
    <n v="195.023988"/>
    <n v="4.9920120000000452"/>
    <n v="4.9919999999999618"/>
    <n v="25.008000000000038"/>
    <m/>
    <n v="710.01600000000008"/>
    <n v="1.4792000000000001"/>
    <n v="0"/>
    <n v="0"/>
    <n v="25612.799999999999"/>
    <n v="0"/>
    <n v="10406.479999679999"/>
    <n v="266.37376032000242"/>
    <n v="266.37311999999798"/>
    <n v="1334.426880000002"/>
    <n v="0"/>
    <n v="37886.453759999997"/>
    <n v="710.01600000000008"/>
    <n v="0"/>
    <n v="0"/>
    <n v="710.01599999999996"/>
    <n v="53.36"/>
    <n v="37886.453759999997"/>
    <n v="-757.80484810751989"/>
    <n v="37128.64891189248"/>
    <n v="0"/>
    <n v="0"/>
    <n v="0"/>
    <n v="0"/>
    <n v="37128.64891189248"/>
    <n v="33.845623438370538"/>
    <n v="732"/>
    <n v="24775"/>
    <n v="24775"/>
    <n v="12353.64891189248"/>
    <n v="0"/>
    <n v="0"/>
    <n v="11777"/>
    <n v="12997.99"/>
    <n v="0"/>
    <n v="24774.989999999998"/>
    <n v="1.0000000002037268E-2"/>
    <n v="0"/>
    <n v="1.0000000002037268E-2"/>
    <m/>
    <n v="997.51"/>
    <n v="965.32"/>
    <n v="997.51"/>
    <n v="2960.34"/>
    <n v="997.5"/>
    <n v="0"/>
    <n v="933.15"/>
    <n v="933.15"/>
    <n v="997.51"/>
    <n v="2928.16"/>
    <n v="965.33"/>
    <n v="997.5"/>
    <n v="0"/>
    <n v="965.33"/>
    <n v="0"/>
    <n v="965.33"/>
    <n v="2928.16"/>
    <n v="152.30000000000001"/>
    <n v="21.89"/>
    <m/>
    <n v="2960.34"/>
    <n v="3134.53"/>
    <n v="152.30000000000001"/>
    <n v="21.89"/>
    <n v="0"/>
    <n v="174.19"/>
    <n v="762.94"/>
    <n v="109.67"/>
    <n v="0"/>
    <m/>
    <n v="872.61"/>
    <n v="4181.33"/>
    <n v="12997.99"/>
  </r>
  <r>
    <n v="199"/>
    <n v="10106"/>
    <s v="42129106GPSU"/>
    <s v="106G"/>
    <x v="6"/>
    <s v="15LTIP - Perf"/>
    <n v="10257"/>
    <n v="30"/>
    <x v="6"/>
    <n v="9260"/>
    <x v="0"/>
    <n v="10000"/>
    <n v="0"/>
    <n v="0"/>
    <s v="42129106G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00"/>
    <n v="10107"/>
    <s v="42129107CPSU"/>
    <s v="107C"/>
    <x v="7"/>
    <s v="15LTIP - Perf"/>
    <n v="10257"/>
    <n v="10"/>
    <x v="7"/>
    <n v="9260"/>
    <x v="0"/>
    <n v="12000"/>
    <n v="0"/>
    <n v="0"/>
    <s v="42129107C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201"/>
    <n v="10138"/>
    <s v="42129138JPSU"/>
    <s v="138J"/>
    <x v="8"/>
    <s v="15LTIP - Perf"/>
    <n v="10257"/>
    <n v="10"/>
    <x v="5"/>
    <n v="9260"/>
    <x v="0"/>
    <n v="2000"/>
    <n v="0"/>
    <n v="0"/>
    <s v="42129138J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02"/>
    <n v="10153"/>
    <s v="42129153PPSU"/>
    <s v="153P"/>
    <x v="9"/>
    <s v="15LTIP - Perf"/>
    <n v="10257"/>
    <n v="212"/>
    <x v="8"/>
    <n v="9260"/>
    <x v="0"/>
    <n v="821000"/>
    <n v="0"/>
    <n v="0"/>
    <s v="42129153P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03"/>
    <n v="10155"/>
    <s v="42129155MPSU"/>
    <s v="155M"/>
    <x v="10"/>
    <s v="15LTIP - Perf"/>
    <n v="10257"/>
    <n v="10"/>
    <x v="4"/>
    <n v="9260"/>
    <x v="0"/>
    <n v="2000"/>
    <n v="0"/>
    <n v="0"/>
    <s v="42129155M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04"/>
    <n v="10219"/>
    <s v="42129219HPSU"/>
    <s v="219H"/>
    <x v="11"/>
    <s v="15LTIP - Perf"/>
    <n v="10257"/>
    <n v="10"/>
    <x v="5"/>
    <n v="9260"/>
    <x v="0"/>
    <n v="2000"/>
    <n v="0"/>
    <n v="0"/>
    <s v="42129219HPSU15LTIP - Perf"/>
    <s v="LTIP - Perf"/>
    <s v="LTIP - Perf - 05/05/2015"/>
    <s v="3 years"/>
    <d v="2015-05-05T00:00:00"/>
    <d v="2017-09-30T00:00:00"/>
    <n v="310"/>
    <n v="0"/>
    <n v="0"/>
    <n v="0"/>
    <n v="0"/>
    <n v="0"/>
    <m/>
    <n v="310"/>
    <n v="1"/>
    <n v="0"/>
    <n v="87"/>
    <n v="16541.599999999999"/>
    <n v="0"/>
    <n v="0"/>
    <n v="0"/>
    <n v="0"/>
    <n v="0"/>
    <n v="0"/>
    <n v="16541.599999999999"/>
    <n v="310"/>
    <n v="0"/>
    <n v="-223"/>
    <n v="87"/>
    <n v="53.36"/>
    <n v="4642.32"/>
    <n v="-92.855684639999993"/>
    <n v="4549.46431536"/>
    <n v="0"/>
    <n v="0"/>
    <n v="0"/>
    <n v="0"/>
    <n v="4642.32"/>
    <n v="4.2318322698267998"/>
    <n v="1097"/>
    <n v="4642.32"/>
    <n v="4642.32"/>
    <n v="0"/>
    <n v="0"/>
    <n v="0"/>
    <n v="4642.32"/>
    <n v="0"/>
    <n v="0"/>
    <n v="4642.3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m/>
    <n v="0"/>
    <n v="0"/>
    <n v="0"/>
  </r>
  <r>
    <n v="205"/>
    <n v="10239"/>
    <s v="42129239FPSU"/>
    <s v="239F"/>
    <x v="12"/>
    <s v="15LTIP - Perf"/>
    <n v="10257"/>
    <n v="180"/>
    <x v="9"/>
    <n v="9260"/>
    <x v="0"/>
    <n v="700000"/>
    <n v="0"/>
    <n v="0"/>
    <s v="42129239F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06"/>
    <n v="10284"/>
    <s v="42129284APSU"/>
    <s v="284A"/>
    <x v="13"/>
    <s v="15LTIP - Perf"/>
    <n v="10257"/>
    <n v="60"/>
    <x v="10"/>
    <n v="9260"/>
    <x v="0"/>
    <n v="81000"/>
    <n v="0"/>
    <n v="0"/>
    <s v="42129284A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07"/>
    <n v="10366"/>
    <s v="42129366BPSU"/>
    <s v="366B"/>
    <x v="14"/>
    <s v="15LTIP - Perf"/>
    <n v="10257"/>
    <n v="50"/>
    <x v="11"/>
    <n v="9260"/>
    <x v="0"/>
    <n v="9000"/>
    <n v="0"/>
    <n v="0"/>
    <s v="42129366B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08"/>
    <n v="10368"/>
    <s v="42129368WPSU"/>
    <s v="368W"/>
    <x v="15"/>
    <s v="15LTIP - Perf"/>
    <n v="10257"/>
    <n v="10"/>
    <x v="5"/>
    <n v="9260"/>
    <x v="0"/>
    <n v="2000"/>
    <n v="0"/>
    <n v="0"/>
    <s v="42129368WPSU15LTIP - Perf"/>
    <s v="LTIP - Perf"/>
    <s v="LTIP - Perf - 05/05/2015"/>
    <s v="3 years"/>
    <d v="2015-05-05T00:00:00"/>
    <d v="2017-09-30T00:00:00"/>
    <n v="480"/>
    <n v="0"/>
    <n v="195.023988"/>
    <n v="4.9920120000000452"/>
    <n v="4.9919999999999618"/>
    <n v="25.008000000000038"/>
    <m/>
    <n v="710.01600000000008"/>
    <n v="1.4792000000000001"/>
    <n v="0"/>
    <n v="0"/>
    <n v="25612.799999999999"/>
    <n v="0"/>
    <n v="10406.479999679999"/>
    <n v="266.37376032000242"/>
    <n v="266.37311999999798"/>
    <n v="1334.426880000002"/>
    <n v="0"/>
    <n v="37886.453759999997"/>
    <n v="710.01600000000008"/>
    <n v="0"/>
    <n v="0"/>
    <n v="710.01599999999996"/>
    <n v="53.36"/>
    <n v="37886.453759999997"/>
    <n v="-757.80484810751989"/>
    <n v="37128.64891189248"/>
    <n v="0"/>
    <n v="0"/>
    <n v="0"/>
    <n v="0"/>
    <n v="37128.64891189248"/>
    <n v="33.845623438370538"/>
    <n v="732"/>
    <n v="24775"/>
    <n v="24775"/>
    <n v="12353.64891189248"/>
    <n v="0"/>
    <n v="0"/>
    <n v="11777"/>
    <n v="12997.99"/>
    <n v="0"/>
    <n v="24774.989999999998"/>
    <n v="1.0000000002037268E-2"/>
    <n v="0"/>
    <n v="1.0000000002037268E-2"/>
    <m/>
    <n v="997.51"/>
    <n v="965.32"/>
    <n v="997.51"/>
    <n v="2960.34"/>
    <n v="997.5"/>
    <n v="0"/>
    <n v="933.15"/>
    <n v="933.15"/>
    <n v="997.51"/>
    <n v="2928.16"/>
    <n v="965.33"/>
    <n v="997.5"/>
    <n v="0"/>
    <n v="965.33"/>
    <n v="0"/>
    <n v="965.33"/>
    <n v="2928.16"/>
    <n v="152.30000000000001"/>
    <n v="21.89"/>
    <m/>
    <n v="2960.34"/>
    <n v="3134.53"/>
    <n v="152.30000000000001"/>
    <n v="21.89"/>
    <n v="0"/>
    <n v="174.19"/>
    <n v="762.94"/>
    <n v="109.67"/>
    <n v="0"/>
    <m/>
    <n v="872.61"/>
    <n v="4181.33"/>
    <n v="12997.99"/>
  </r>
  <r>
    <n v="209"/>
    <n v="10382"/>
    <s v="42129382APSU"/>
    <s v="382A"/>
    <x v="17"/>
    <s v="15LTIP - Perf"/>
    <n v="10257"/>
    <n v="10"/>
    <x v="1"/>
    <n v="9260"/>
    <x v="0"/>
    <n v="2000"/>
    <n v="0"/>
    <n v="0"/>
    <s v="42129382A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10"/>
    <n v="10399"/>
    <s v="42129399GPSU"/>
    <s v="399G"/>
    <x v="18"/>
    <s v="15LTIP - Perf"/>
    <n v="10257"/>
    <n v="60"/>
    <x v="13"/>
    <n v="9260"/>
    <x v="0"/>
    <n v="31000"/>
    <n v="0"/>
    <n v="0"/>
    <s v="42129399GPSU15LTIP - Perf"/>
    <s v="LTIP - Perf"/>
    <s v="LTIP - Perf - 05/05/2015"/>
    <s v="3 years"/>
    <d v="2015-05-05T00:00:00"/>
    <d v="2017-09-30T00:00:00"/>
    <n v="480"/>
    <n v="0"/>
    <n v="195.01999999999998"/>
    <n v="0"/>
    <n v="0"/>
    <n v="0"/>
    <m/>
    <n v="675.02"/>
    <n v="1"/>
    <n v="0"/>
    <n v="174"/>
    <n v="25612.799999999999"/>
    <n v="0"/>
    <n v="10406.267199999998"/>
    <n v="0"/>
    <n v="0"/>
    <n v="0"/>
    <n v="0"/>
    <n v="36019.067199999998"/>
    <n v="675.02"/>
    <n v="0"/>
    <n v="-501.02"/>
    <n v="174"/>
    <n v="53.36"/>
    <n v="9284.64"/>
    <n v="-185.71136927999999"/>
    <n v="9098.92863072"/>
    <n v="0"/>
    <n v="0"/>
    <n v="0"/>
    <n v="0"/>
    <n v="9284.64"/>
    <n v="8.4636645396535997"/>
    <n v="1097"/>
    <n v="9284.64"/>
    <n v="9284.64"/>
    <n v="0"/>
    <n v="0"/>
    <n v="0"/>
    <n v="11777"/>
    <n v="-2492.3600000000006"/>
    <n v="0"/>
    <n v="9284.64"/>
    <n v="0"/>
    <n v="0"/>
    <n v="0"/>
    <m/>
    <n v="-2492.3600000000006"/>
    <n v="0"/>
    <n v="0"/>
    <n v="-2492.3600000000006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m/>
    <n v="0"/>
    <n v="0"/>
    <n v="-2492.3600000000006"/>
  </r>
  <r>
    <n v="211"/>
    <n v="10401"/>
    <s v="42129401SPSU"/>
    <s v="401S"/>
    <x v="19"/>
    <s v="15LTIP - Perf"/>
    <n v="10257"/>
    <n v="10"/>
    <x v="14"/>
    <n v="9260"/>
    <x v="0"/>
    <n v="2000"/>
    <n v="0"/>
    <n v="0"/>
    <s v="42129401S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12"/>
    <n v="10449"/>
    <s v="42129449MPSU"/>
    <s v="449M"/>
    <x v="20"/>
    <s v="15LTIP - Perf"/>
    <n v="10257"/>
    <n v="20"/>
    <x v="15"/>
    <n v="9260"/>
    <x v="0"/>
    <n v="7000"/>
    <n v="0"/>
    <n v="0"/>
    <s v="42129449M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13"/>
    <n v="10452"/>
    <s v="42129452SPSU"/>
    <s v="452S"/>
    <x v="21"/>
    <s v="15LTIP - Perf"/>
    <n v="10257"/>
    <n v="70"/>
    <x v="16"/>
    <n v="9260"/>
    <x v="0"/>
    <n v="170000"/>
    <n v="0"/>
    <n v="0"/>
    <s v="42129452SPSU15LTIP - Perf"/>
    <s v="LTIP - Perf"/>
    <s v="LTIP - Perf - 05/05/2015"/>
    <s v="3 years"/>
    <d v="2015-05-05T00:00:00"/>
    <d v="2017-09-30T00:00:00"/>
    <n v="185"/>
    <n v="0"/>
    <n v="75.165480000000002"/>
    <n v="0"/>
    <n v="0"/>
    <n v="2.0000000006348273E-5"/>
    <m/>
    <n v="260.16550000000001"/>
    <n v="1"/>
    <n v="0"/>
    <n v="88"/>
    <n v="9871.6"/>
    <n v="0"/>
    <n v="4010.8300128000001"/>
    <n v="0"/>
    <n v="0"/>
    <n v="1.0672000003387439E-3"/>
    <n v="0"/>
    <n v="13882.43108"/>
    <n v="260.16550000000001"/>
    <n v="0"/>
    <n v="-172.16550000000001"/>
    <n v="88"/>
    <n v="53.36"/>
    <n v="4695.68"/>
    <n v="-93.922991359999997"/>
    <n v="4601.7570086400001"/>
    <n v="0"/>
    <n v="0"/>
    <n v="0"/>
    <n v="0"/>
    <n v="4695.68"/>
    <n v="4.2804740200546947"/>
    <n v="1097"/>
    <n v="4695.68"/>
    <n v="4695.68"/>
    <n v="0"/>
    <n v="0"/>
    <n v="0"/>
    <n v="4539.0499999999993"/>
    <n v="156.63000000000011"/>
    <n v="0"/>
    <n v="4695.6799999999994"/>
    <n v="0"/>
    <n v="0"/>
    <n v="0"/>
    <m/>
    <n v="384.46"/>
    <n v="372.05"/>
    <n v="384.46"/>
    <n v="1140.97"/>
    <n v="384.45"/>
    <n v="0"/>
    <n v="-1368.79"/>
    <n v="-1368.79"/>
    <n v="0"/>
    <n v="-984.33999999999992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m/>
    <n v="0"/>
    <n v="0"/>
    <n v="156.63000000000011"/>
  </r>
  <r>
    <n v="214"/>
    <n v="10473"/>
    <s v="42129473GPSU"/>
    <s v="473G"/>
    <x v="22"/>
    <s v="15LTIP - Perf"/>
    <n v="10257"/>
    <n v="60"/>
    <x v="17"/>
    <n v="9260"/>
    <x v="0"/>
    <n v="30000"/>
    <n v="0"/>
    <n v="0"/>
    <s v="42129473G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215"/>
    <n v="10537"/>
    <s v="4212937ElPSU"/>
    <s v="37El"/>
    <x v="23"/>
    <s v="15LTIP - Perf"/>
    <n v="10257"/>
    <n v="30"/>
    <x v="18"/>
    <n v="9260"/>
    <x v="0"/>
    <n v="10000"/>
    <n v="0"/>
    <n v="0"/>
    <s v="4212937El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16"/>
    <n v="10552"/>
    <s v="42129552BPSU"/>
    <s v="552B"/>
    <x v="24"/>
    <s v="15LTIP - Perf"/>
    <n v="10257"/>
    <n v="30"/>
    <x v="19"/>
    <n v="9260"/>
    <x v="0"/>
    <n v="10000"/>
    <n v="0"/>
    <n v="0"/>
    <s v="42129552B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17"/>
    <n v="10593"/>
    <s v="42129593APSU"/>
    <s v="593A"/>
    <x v="25"/>
    <s v="15LTIP - Perf"/>
    <n v="10257"/>
    <n v="10"/>
    <x v="20"/>
    <n v="9260"/>
    <x v="0"/>
    <n v="2000"/>
    <n v="0"/>
    <n v="0"/>
    <s v="42129593A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18"/>
    <n v="10606"/>
    <s v="42129606APSU"/>
    <s v="606A"/>
    <x v="26"/>
    <s v="15LTIP - Perf"/>
    <n v="10257"/>
    <n v="10"/>
    <x v="21"/>
    <n v="9260"/>
    <x v="0"/>
    <n v="2000"/>
    <n v="0"/>
    <n v="0"/>
    <s v="42129606A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219"/>
    <n v="10819"/>
    <s v="42129819GPSU"/>
    <s v="819G"/>
    <x v="27"/>
    <s v="15LTIP - Perf"/>
    <n v="10257"/>
    <n v="70"/>
    <x v="22"/>
    <n v="9260"/>
    <x v="0"/>
    <n v="170000"/>
    <n v="0"/>
    <n v="0"/>
    <s v="42129819G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220"/>
    <n v="10845"/>
    <s v="42129845PPSU"/>
    <s v="845P"/>
    <x v="28"/>
    <s v="15LTIP - Perf"/>
    <n v="10257"/>
    <n v="80"/>
    <x v="23"/>
    <n v="9260"/>
    <x v="0"/>
    <n v="190000"/>
    <n v="0"/>
    <n v="0"/>
    <s v="42129845PPSU15LTIP - Perf"/>
    <s v="LTIP - Perf"/>
    <s v="LTIP - Perf - 05/05/2015"/>
    <s v="3 years"/>
    <d v="2015-05-05T00:00:00"/>
    <d v="2017-09-30T00:00:00"/>
    <n v="2265"/>
    <n v="0"/>
    <n v="920.26949000000002"/>
    <n v="23.556010000000242"/>
    <n v="23.555999999999585"/>
    <n v="118.00650000000041"/>
    <m/>
    <n v="3350.3880000000004"/>
    <n v="1.4792000000000001"/>
    <n v="0"/>
    <n v="0"/>
    <n v="120860.4"/>
    <n v="0"/>
    <n v="49105.5799864"/>
    <n v="1256.9486936000128"/>
    <n v="1256.9481599999779"/>
    <n v="6296.8268400000225"/>
    <n v="0"/>
    <n v="178776.70368000001"/>
    <n v="3350.3880000000004"/>
    <n v="0"/>
    <n v="0"/>
    <n v="3350.3879999999999"/>
    <n v="53.36"/>
    <n v="178776.70368000001"/>
    <n v="-3575.8916270073601"/>
    <n v="175200.81205299264"/>
    <n v="0"/>
    <n v="0"/>
    <n v="0"/>
    <n v="0"/>
    <n v="175200.81205299264"/>
    <n v="159.70903559981096"/>
    <n v="732"/>
    <n v="116907.01"/>
    <n v="116907.01"/>
    <n v="58293.802052992643"/>
    <n v="0"/>
    <n v="0"/>
    <n v="55572.72"/>
    <n v="61334.289999999994"/>
    <n v="0"/>
    <n v="116907.01"/>
    <n v="0"/>
    <n v="0"/>
    <n v="0"/>
    <m/>
    <n v="4706.9799999999996"/>
    <n v="4555.1400000000003"/>
    <n v="4706.9799999999996"/>
    <n v="13969.099999999999"/>
    <n v="4706.9799999999996"/>
    <n v="0"/>
    <n v="4403.3"/>
    <n v="4403.3"/>
    <n v="4706.9799999999996"/>
    <n v="13817.259999999998"/>
    <n v="4555.1400000000003"/>
    <n v="4706.9799999999996"/>
    <n v="0"/>
    <n v="4555.1400000000003"/>
    <n v="0"/>
    <n v="4555.1400000000003"/>
    <n v="13817.259999999998"/>
    <n v="718.65"/>
    <n v="103.31"/>
    <m/>
    <n v="13969.09"/>
    <n v="14791.05"/>
    <n v="718.65"/>
    <n v="103.31"/>
    <n v="0"/>
    <n v="821.96"/>
    <n v="3600.14"/>
    <n v="517.52"/>
    <n v="0"/>
    <m/>
    <n v="4117.66"/>
    <n v="19730.669999999998"/>
    <n v="61334.289999999994"/>
  </r>
  <r>
    <n v="221"/>
    <n v="10859"/>
    <s v="42129859CPSU"/>
    <s v="859C"/>
    <x v="29"/>
    <s v="15LTIP - Perf"/>
    <n v="10257"/>
    <n v="10"/>
    <x v="12"/>
    <n v="9260"/>
    <x v="0"/>
    <n v="2000"/>
    <n v="0"/>
    <n v="0"/>
    <s v="42129859CPSU15LTIP - Perf"/>
    <s v="LTIP - Perf"/>
    <s v="LTIP - Perf - 05/05/2015"/>
    <s v="3 years"/>
    <d v="2015-05-05T00:00:00"/>
    <d v="2017-09-30T00:00:00"/>
    <n v="480"/>
    <n v="0"/>
    <n v="195.023988"/>
    <n v="4.9920120000000452"/>
    <n v="4.9919999999999618"/>
    <n v="25.008000000000038"/>
    <m/>
    <n v="710.01600000000008"/>
    <n v="1.4792000000000001"/>
    <n v="0"/>
    <n v="0"/>
    <n v="25612.799999999999"/>
    <n v="0"/>
    <n v="10406.479999679999"/>
    <n v="266.37376032000242"/>
    <n v="266.37311999999798"/>
    <n v="1334.426880000002"/>
    <n v="0"/>
    <n v="37886.453759999997"/>
    <n v="710.01600000000008"/>
    <n v="0"/>
    <n v="0"/>
    <n v="710.01599999999996"/>
    <n v="53.36"/>
    <n v="37886.453759999997"/>
    <n v="-757.80484810751989"/>
    <n v="37128.64891189248"/>
    <n v="0"/>
    <n v="0"/>
    <n v="0"/>
    <n v="0"/>
    <n v="37128.64891189248"/>
    <n v="33.845623438370538"/>
    <n v="732"/>
    <n v="24775"/>
    <n v="24775"/>
    <n v="12353.64891189248"/>
    <n v="0"/>
    <n v="0"/>
    <n v="11777"/>
    <n v="12997.99"/>
    <n v="0"/>
    <n v="24774.989999999998"/>
    <n v="1.0000000002037268E-2"/>
    <n v="0"/>
    <n v="1.0000000002037268E-2"/>
    <m/>
    <n v="997.51"/>
    <n v="965.32"/>
    <n v="997.51"/>
    <n v="2960.34"/>
    <n v="997.5"/>
    <n v="0"/>
    <n v="933.15"/>
    <n v="933.15"/>
    <n v="997.51"/>
    <n v="2928.16"/>
    <n v="965.33"/>
    <n v="997.5"/>
    <n v="0"/>
    <n v="965.33"/>
    <n v="0"/>
    <n v="965.33"/>
    <n v="2928.16"/>
    <n v="152.30000000000001"/>
    <n v="21.89"/>
    <m/>
    <n v="2960.34"/>
    <n v="3134.53"/>
    <n v="152.30000000000001"/>
    <n v="21.89"/>
    <n v="0"/>
    <n v="174.19"/>
    <n v="762.94"/>
    <n v="109.67"/>
    <n v="0"/>
    <m/>
    <n v="872.61"/>
    <n v="4181.33"/>
    <n v="12997.99"/>
  </r>
  <r>
    <n v="222"/>
    <n v="11104"/>
    <s v="42129104WPSU"/>
    <s v="104W"/>
    <x v="30"/>
    <s v="15LTIP - Perf"/>
    <n v="10257"/>
    <n v="60"/>
    <x v="24"/>
    <n v="9260"/>
    <x v="0"/>
    <n v="30000"/>
    <n v="0"/>
    <n v="0"/>
    <s v="42129104WPSU15LTIP - Perf"/>
    <s v="LTIP - Perf"/>
    <s v="LTIP - Perf - 05/05/2015"/>
    <s v="3 years"/>
    <d v="2015-05-05T00:00:00"/>
    <d v="2017-09-30T00:00:00"/>
    <n v="185"/>
    <n v="0"/>
    <n v="75.170000000000016"/>
    <n v="0"/>
    <n v="0"/>
    <n v="0"/>
    <m/>
    <n v="260.17"/>
    <n v="1"/>
    <n v="0"/>
    <n v="57"/>
    <n v="9871.6"/>
    <n v="0"/>
    <n v="4011.0712000000008"/>
    <n v="0"/>
    <n v="0"/>
    <n v="0"/>
    <n v="0"/>
    <n v="13882.671200000001"/>
    <n v="260.17"/>
    <n v="0"/>
    <n v="-203.17"/>
    <n v="57"/>
    <n v="53.36"/>
    <n v="3041.52"/>
    <n v="-60.836483039999997"/>
    <n v="2980.6835169599999"/>
    <n v="0"/>
    <n v="0"/>
    <n v="0"/>
    <n v="0"/>
    <n v="3041.52"/>
    <n v="2.7725797629899724"/>
    <n v="1097"/>
    <n v="3041.52"/>
    <n v="3041.52"/>
    <n v="0"/>
    <n v="0"/>
    <n v="0"/>
    <n v="3041.5199999999995"/>
    <n v="0"/>
    <n v="0"/>
    <n v="3041.519999999999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m/>
    <n v="0"/>
    <n v="0"/>
    <n v="0"/>
  </r>
  <r>
    <n v="223"/>
    <n v="11128"/>
    <s v="42129128SPSU"/>
    <s v="128S"/>
    <x v="31"/>
    <s v="15LTIP - Perf"/>
    <n v="10257"/>
    <n v="70"/>
    <x v="25"/>
    <n v="9260"/>
    <x v="0"/>
    <n v="170000"/>
    <n v="0"/>
    <n v="0"/>
    <s v="42129128S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24"/>
    <n v="11145"/>
    <s v="42129145APSU"/>
    <s v="145A"/>
    <x v="32"/>
    <s v="15LTIP - Perf"/>
    <n v="10257"/>
    <n v="50"/>
    <x v="26"/>
    <n v="9260"/>
    <x v="0"/>
    <n v="91000"/>
    <n v="0"/>
    <n v="0"/>
    <s v="42129145A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225"/>
    <n v="11197"/>
    <s v="42129197KPSU"/>
    <s v="197K"/>
    <x v="33"/>
    <s v="15LTIP - Perf"/>
    <n v="10257"/>
    <n v="30"/>
    <x v="27"/>
    <n v="9260"/>
    <x v="0"/>
    <n v="10000"/>
    <n v="0"/>
    <n v="0"/>
    <s v="42129197K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26"/>
    <n v="11267"/>
    <s v="42129267SPSU"/>
    <s v="267S"/>
    <x v="35"/>
    <s v="15LTIP - Perf"/>
    <n v="10257"/>
    <n v="10"/>
    <x v="12"/>
    <n v="9260"/>
    <x v="0"/>
    <n v="2000"/>
    <n v="0"/>
    <n v="0"/>
    <s v="42129267SPSU15LTIP - Perf"/>
    <s v="LTIP - Perf"/>
    <s v="LTIP - Perf - 05/05/2015"/>
    <s v="3 years"/>
    <d v="2015-05-05T00:00:00"/>
    <d v="2017-09-30T00:00:00"/>
    <n v="480"/>
    <n v="0"/>
    <n v="195.023988"/>
    <n v="4.9920120000000452"/>
    <n v="4.9919999999999618"/>
    <n v="25.008000000000038"/>
    <m/>
    <n v="710.01600000000008"/>
    <n v="1.4792000000000001"/>
    <n v="0"/>
    <n v="0"/>
    <n v="25612.799999999999"/>
    <n v="0"/>
    <n v="10406.479999679999"/>
    <n v="266.37376032000242"/>
    <n v="266.37311999999798"/>
    <n v="1334.426880000002"/>
    <n v="0"/>
    <n v="37886.453759999997"/>
    <n v="710.01600000000008"/>
    <n v="0"/>
    <n v="0"/>
    <n v="710.01599999999996"/>
    <n v="53.36"/>
    <n v="37886.453759999997"/>
    <n v="-757.80484810751989"/>
    <n v="37128.64891189248"/>
    <n v="0"/>
    <n v="0"/>
    <n v="0"/>
    <n v="0"/>
    <n v="37128.64891189248"/>
    <n v="33.845623438370538"/>
    <n v="732"/>
    <n v="24775"/>
    <n v="24775"/>
    <n v="12353.64891189248"/>
    <n v="0"/>
    <n v="0"/>
    <n v="11777"/>
    <n v="12997.99"/>
    <n v="0"/>
    <n v="24774.989999999998"/>
    <n v="1.0000000002037268E-2"/>
    <n v="0"/>
    <n v="1.0000000002037268E-2"/>
    <m/>
    <n v="997.51"/>
    <n v="965.32"/>
    <n v="997.51"/>
    <n v="2960.34"/>
    <n v="997.5"/>
    <n v="0"/>
    <n v="933.15"/>
    <n v="933.15"/>
    <n v="997.51"/>
    <n v="2928.16"/>
    <n v="965.33"/>
    <n v="997.5"/>
    <n v="0"/>
    <n v="965.33"/>
    <n v="0"/>
    <n v="965.33"/>
    <n v="2928.16"/>
    <n v="152.30000000000001"/>
    <n v="21.89"/>
    <m/>
    <n v="2960.34"/>
    <n v="3134.53"/>
    <n v="152.30000000000001"/>
    <n v="21.89"/>
    <n v="0"/>
    <n v="174.19"/>
    <n v="762.94"/>
    <n v="109.67"/>
    <n v="0"/>
    <m/>
    <n v="872.61"/>
    <n v="4181.33"/>
    <n v="12997.99"/>
  </r>
  <r>
    <n v="227"/>
    <n v="11299"/>
    <s v="42129299DPSU"/>
    <s v="299D"/>
    <x v="36"/>
    <s v="15LTIP - Perf"/>
    <n v="10257"/>
    <n v="50"/>
    <x v="28"/>
    <n v="9260"/>
    <x v="0"/>
    <n v="91000"/>
    <n v="0"/>
    <n v="0"/>
    <s v="42129299D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28"/>
    <n v="11381"/>
    <s v="42129381DPSU"/>
    <s v="381D"/>
    <x v="37"/>
    <s v="15LTIP - Perf"/>
    <n v="10257"/>
    <n v="70"/>
    <x v="29"/>
    <n v="9260"/>
    <x v="0"/>
    <n v="170000"/>
    <n v="0"/>
    <n v="0"/>
    <s v="42129381D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29"/>
    <n v="11384"/>
    <s v="42129384WPSU"/>
    <s v="384W"/>
    <x v="38"/>
    <s v="15LTIP - Perf"/>
    <n v="10257"/>
    <n v="60"/>
    <x v="30"/>
    <n v="9260"/>
    <x v="0"/>
    <n v="30000"/>
    <n v="0"/>
    <n v="0"/>
    <s v="42129384W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30"/>
    <n v="11385"/>
    <s v="42129385GPSU"/>
    <s v="385G"/>
    <x v="39"/>
    <s v="15LTIP - Perf"/>
    <n v="10257"/>
    <n v="10"/>
    <x v="31"/>
    <n v="9260"/>
    <x v="0"/>
    <n v="2000"/>
    <n v="0"/>
    <n v="0"/>
    <s v="42129385GPSU15LTIP - Perf"/>
    <s v="LTIP - Perf"/>
    <s v="LTIP - Perf - 05/05/2015"/>
    <s v="3 years"/>
    <d v="2015-05-05T00:00:00"/>
    <d v="2017-09-30T00:00:00"/>
    <n v="2265"/>
    <n v="0"/>
    <n v="920.26949000000002"/>
    <n v="23.556010000000242"/>
    <n v="23.555999999999585"/>
    <n v="118.00650000000041"/>
    <m/>
    <n v="3350.3880000000004"/>
    <n v="1.4792000000000001"/>
    <n v="0"/>
    <n v="0"/>
    <n v="120860.4"/>
    <n v="0"/>
    <n v="49105.5799864"/>
    <n v="1256.9486936000128"/>
    <n v="1256.9481599999779"/>
    <n v="6296.8268400000225"/>
    <n v="0"/>
    <n v="178776.70368000001"/>
    <n v="3350.3880000000004"/>
    <n v="0"/>
    <n v="0"/>
    <n v="3350.3879999999999"/>
    <n v="53.36"/>
    <n v="178776.70368000001"/>
    <n v="-3575.8916270073601"/>
    <n v="175200.81205299264"/>
    <n v="0"/>
    <n v="0"/>
    <n v="0"/>
    <n v="0"/>
    <n v="175200.81205299264"/>
    <n v="159.70903559981096"/>
    <n v="732"/>
    <n v="116907.01"/>
    <n v="116907.01"/>
    <n v="58293.802052992643"/>
    <n v="0"/>
    <n v="0"/>
    <n v="55572.72"/>
    <n v="61334.289999999994"/>
    <n v="0"/>
    <n v="116907.01"/>
    <n v="0"/>
    <n v="0"/>
    <n v="0"/>
    <m/>
    <n v="4706.9799999999996"/>
    <n v="4555.1400000000003"/>
    <n v="4706.9799999999996"/>
    <n v="13969.099999999999"/>
    <n v="4706.9799999999996"/>
    <n v="0"/>
    <n v="4403.3"/>
    <n v="4403.3"/>
    <n v="4706.9799999999996"/>
    <n v="13817.259999999998"/>
    <n v="4555.1400000000003"/>
    <n v="4706.9799999999996"/>
    <n v="0"/>
    <n v="4555.1400000000003"/>
    <n v="0"/>
    <n v="4555.1400000000003"/>
    <n v="13817.259999999998"/>
    <n v="718.65"/>
    <n v="103.31"/>
    <m/>
    <n v="13969.09"/>
    <n v="14791.05"/>
    <n v="718.65"/>
    <n v="103.31"/>
    <n v="0"/>
    <n v="821.96"/>
    <n v="3600.14"/>
    <n v="517.52"/>
    <n v="0"/>
    <m/>
    <n v="4117.66"/>
    <n v="19730.669999999998"/>
    <n v="61334.289999999994"/>
  </r>
  <r>
    <n v="231"/>
    <n v="11400"/>
    <s v="42129400HPSU"/>
    <s v="400H"/>
    <x v="40"/>
    <s v="15LTIP - Perf"/>
    <n v="10257"/>
    <n v="20"/>
    <x v="32"/>
    <n v="9260"/>
    <x v="0"/>
    <n v="107000"/>
    <n v="0"/>
    <n v="0"/>
    <s v="42129400H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32"/>
    <n v="11408"/>
    <s v="42129408MPSU"/>
    <s v="408M"/>
    <x v="41"/>
    <s v="15LTIP - Perf"/>
    <n v="10257"/>
    <n v="20"/>
    <x v="33"/>
    <n v="9260"/>
    <x v="0"/>
    <n v="107000"/>
    <n v="0"/>
    <n v="0"/>
    <s v="42129408MPSU15LTIP - Perf"/>
    <s v="LTIP - Perf"/>
    <s v="LTIP - Perf - 05/05/2015"/>
    <s v="3 years"/>
    <d v="2015-05-05T00:00:00"/>
    <d v="2017-09-30T00:00:00"/>
    <n v="185"/>
    <n v="0"/>
    <n v="75.165480000000002"/>
    <n v="0"/>
    <n v="0"/>
    <n v="2.0000000006348273E-5"/>
    <m/>
    <n v="260.16550000000001"/>
    <n v="1"/>
    <n v="0"/>
    <n v="93"/>
    <n v="9871.6"/>
    <n v="0"/>
    <n v="4010.8300128000001"/>
    <n v="0"/>
    <n v="0"/>
    <n v="1.0672000003387439E-3"/>
    <n v="0"/>
    <n v="13882.43108"/>
    <n v="260.16550000000001"/>
    <n v="0"/>
    <n v="-167.16550000000001"/>
    <n v="93"/>
    <n v="53.36"/>
    <n v="4962.4799999999996"/>
    <n v="-99.259524959999993"/>
    <n v="4863.2204750399997"/>
    <n v="0"/>
    <n v="0"/>
    <n v="0"/>
    <n v="0"/>
    <n v="4962.4799999999996"/>
    <n v="4.5236827711941654"/>
    <n v="1097"/>
    <n v="4962.4799999999996"/>
    <n v="4962.4799999999996"/>
    <n v="0"/>
    <n v="0"/>
    <n v="0"/>
    <n v="4539.0499999999993"/>
    <n v="423.42000000000007"/>
    <n v="0"/>
    <n v="4962.4699999999993"/>
    <n v="1.0000000000218279E-2"/>
    <n v="-1.0000000000218279E-2"/>
    <n v="0"/>
    <m/>
    <n v="384.46"/>
    <n v="372.05"/>
    <n v="384.46"/>
    <n v="1140.97"/>
    <n v="384.45"/>
    <n v="0"/>
    <n v="359.65"/>
    <n v="359.65"/>
    <n v="-1461.6499999999999"/>
    <n v="-717.55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m/>
    <n v="0"/>
    <n v="0"/>
    <n v="423.42000000000007"/>
  </r>
  <r>
    <n v="233"/>
    <n v="11471"/>
    <s v="42129471BPSU"/>
    <s v="471B"/>
    <x v="42"/>
    <s v="15LTIP - Perf"/>
    <n v="10257"/>
    <n v="70"/>
    <x v="16"/>
    <n v="9260"/>
    <x v="0"/>
    <n v="170000"/>
    <n v="0"/>
    <n v="0"/>
    <s v="42129471B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34"/>
    <n v="11473"/>
    <s v="42129473HPSU"/>
    <s v="473H"/>
    <x v="43"/>
    <s v="15LTIP - Perf"/>
    <n v="10257"/>
    <n v="20"/>
    <x v="34"/>
    <n v="9260"/>
    <x v="0"/>
    <n v="107000"/>
    <n v="0"/>
    <n v="0"/>
    <s v="42129473H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35"/>
    <n v="11483"/>
    <s v="42129483BPSU"/>
    <s v="483B"/>
    <x v="44"/>
    <s v="15LTIP - Perf"/>
    <n v="10257"/>
    <n v="20"/>
    <x v="35"/>
    <n v="9260"/>
    <x v="0"/>
    <n v="107000"/>
    <n v="0"/>
    <n v="0"/>
    <s v="42129483B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36"/>
    <n v="11885"/>
    <s v="42129885YPSU"/>
    <s v="885Y"/>
    <x v="45"/>
    <s v="15LTIP - Perf"/>
    <n v="10257"/>
    <n v="212"/>
    <x v="36"/>
    <n v="9260"/>
    <x v="0"/>
    <n v="824000"/>
    <n v="0"/>
    <n v="0"/>
    <s v="42129885Y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37"/>
    <n v="11896"/>
    <s v="42129896GPSU"/>
    <s v="896G"/>
    <x v="46"/>
    <s v="15LTIP - Perf"/>
    <n v="10257"/>
    <n v="50"/>
    <x v="37"/>
    <n v="9260"/>
    <x v="0"/>
    <n v="91000"/>
    <n v="0"/>
    <n v="0"/>
    <s v="42129896G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38"/>
    <n v="11899"/>
    <s v="42129899EPSU"/>
    <s v="899E"/>
    <x v="47"/>
    <s v="15LTIP - Perf"/>
    <n v="10257"/>
    <n v="50"/>
    <x v="38"/>
    <n v="9260"/>
    <x v="0"/>
    <n v="91000"/>
    <n v="0"/>
    <n v="0"/>
    <s v="42129899E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39"/>
    <n v="11973"/>
    <s v="42129973KPSU"/>
    <s v="973K"/>
    <x v="48"/>
    <s v="15LTIP - Perf"/>
    <n v="10257"/>
    <n v="70"/>
    <x v="39"/>
    <n v="9260"/>
    <x v="0"/>
    <n v="170000"/>
    <n v="0"/>
    <n v="0"/>
    <s v="42129973K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40"/>
    <n v="11983"/>
    <s v="42129983SPSU"/>
    <s v="983S"/>
    <x v="49"/>
    <s v="15LTIP - Perf"/>
    <n v="10257"/>
    <n v="50"/>
    <x v="40"/>
    <n v="9260"/>
    <x v="0"/>
    <n v="91000"/>
    <n v="0"/>
    <n v="0"/>
    <s v="42129983S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41"/>
    <n v="11994"/>
    <s v="42129994CPSU"/>
    <s v="994C"/>
    <x v="50"/>
    <s v="15LTIP - Perf"/>
    <n v="10257"/>
    <n v="50"/>
    <x v="41"/>
    <n v="9260"/>
    <x v="0"/>
    <n v="91000"/>
    <n v="0"/>
    <n v="0"/>
    <s v="42129994CPSU15LTIP - Perf"/>
    <s v="LTIP - Perf"/>
    <s v="LTIP - Perf - 05/05/2015"/>
    <s v="3 years"/>
    <d v="2015-05-05T00:00:00"/>
    <d v="2017-09-30T00:00:00"/>
    <n v="185"/>
    <n v="0"/>
    <n v="75.165480000000002"/>
    <n v="0"/>
    <n v="0"/>
    <n v="2.0000000006348273E-5"/>
    <m/>
    <n v="260.16550000000001"/>
    <n v="1"/>
    <n v="0"/>
    <n v="108"/>
    <n v="9871.6"/>
    <n v="0"/>
    <n v="4010.8300128000001"/>
    <n v="0"/>
    <n v="0"/>
    <n v="1.0672000003387439E-3"/>
    <n v="0"/>
    <n v="13882.43108"/>
    <n v="260.16550000000001"/>
    <n v="0"/>
    <n v="-152.16550000000001"/>
    <n v="108"/>
    <n v="53.36"/>
    <n v="5762.88"/>
    <n v="-115.26912575999999"/>
    <n v="5647.6108742400002"/>
    <n v="0"/>
    <n v="0"/>
    <n v="0"/>
    <n v="0"/>
    <n v="5762.88"/>
    <n v="5.2533090246125802"/>
    <n v="1097"/>
    <n v="5762.88"/>
    <n v="5762.88"/>
    <n v="0"/>
    <n v="0"/>
    <n v="0"/>
    <n v="4539.0499999999993"/>
    <n v="1223.8299999999995"/>
    <n v="0"/>
    <n v="5762.8799999999992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-1802.2100000000003"/>
    <n v="0"/>
    <n v="-1802.2100000000003"/>
    <n v="-1045.7000000000003"/>
    <n v="0"/>
    <n v="0"/>
    <m/>
    <n v="0"/>
    <n v="0"/>
    <n v="0"/>
    <n v="0"/>
    <n v="0"/>
    <n v="0"/>
    <n v="0"/>
    <n v="0"/>
    <n v="0"/>
    <m/>
    <n v="0"/>
    <n v="0"/>
    <n v="1223.8299999999995"/>
  </r>
  <r>
    <n v="242"/>
    <n v="11998"/>
    <s v="42129998NPSU"/>
    <s v="998N"/>
    <x v="51"/>
    <s v="15LTIP - Perf"/>
    <n v="10257"/>
    <n v="50"/>
    <x v="42"/>
    <n v="9260"/>
    <x v="0"/>
    <n v="91000"/>
    <n v="0"/>
    <n v="0"/>
    <s v="42129998N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43"/>
    <n v="12047"/>
    <s v="4212947AnPSU"/>
    <s v="47An"/>
    <x v="52"/>
    <s v="15LTIP - Perf"/>
    <n v="10257"/>
    <n v="10"/>
    <x v="43"/>
    <n v="9260"/>
    <x v="0"/>
    <n v="2000"/>
    <n v="0"/>
    <n v="0"/>
    <s v="4212947An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"/>
    <n v="-1.9999999999953388E-3"/>
    <n v="124"/>
    <n v="9871.6"/>
    <n v="0"/>
    <n v="4010.8300128000001"/>
    <n v="102.66570719999918"/>
    <n v="102.66464000000187"/>
    <n v="514.31035999999813"/>
    <n v="0"/>
    <n v="14602.07072"/>
    <n v="273.65199999999999"/>
    <n v="0"/>
    <n v="-149.65"/>
    <n v="124.002"/>
    <n v="53.36"/>
    <n v="6616.7467200000001"/>
    <n v="-132.34816789344001"/>
    <n v="6484.3985521065597"/>
    <n v="0"/>
    <n v="0"/>
    <n v="0"/>
    <n v="0"/>
    <n v="6616.7467200000001"/>
    <n v="6.0316743117593434"/>
    <n v="1097"/>
    <n v="6616.7467200000001"/>
    <n v="6616.7467200000001"/>
    <n v="0"/>
    <n v="0"/>
    <n v="0"/>
    <n v="4539.0499999999993"/>
    <n v="2077.6999999999998"/>
    <n v="0"/>
    <n v="6616.7499999999991"/>
    <n v="-3.2799999989947537E-3"/>
    <n v="0.10999999999876309"/>
    <n v="0.10671999999976833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n v="-2931.95"/>
    <n v="-2595.62"/>
    <n v="-1320.3899999999996"/>
    <n v="2077.6999999999998"/>
  </r>
  <r>
    <n v="244"/>
    <n v="12327"/>
    <s v="42129327BPSU"/>
    <s v="327B"/>
    <x v="53"/>
    <s v="15LTIP - Perf"/>
    <n v="10257"/>
    <n v="10"/>
    <x v="44"/>
    <n v="9260"/>
    <x v="0"/>
    <n v="2000"/>
    <n v="0"/>
    <n v="0"/>
    <s v="42129327B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45"/>
    <n v="12357"/>
    <s v="42129357CPSU"/>
    <s v="357C"/>
    <x v="54"/>
    <s v="15LTIP - Perf"/>
    <n v="10257"/>
    <n v="10"/>
    <x v="45"/>
    <n v="9260"/>
    <x v="0"/>
    <n v="2000"/>
    <n v="0"/>
    <n v="0"/>
    <s v="42129357C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46"/>
    <n v="12388"/>
    <s v="42129388HPSU"/>
    <s v="388H"/>
    <x v="55"/>
    <s v="15LTIP - Perf"/>
    <n v="10257"/>
    <n v="10"/>
    <x v="46"/>
    <n v="9260"/>
    <x v="0"/>
    <n v="2000"/>
    <n v="0"/>
    <n v="0"/>
    <s v="42129388H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47"/>
    <n v="12499"/>
    <s v="42129499SPSU"/>
    <s v="499S"/>
    <x v="56"/>
    <s v="15LTIP - Perf"/>
    <n v="10257"/>
    <n v="10"/>
    <x v="47"/>
    <n v="9260"/>
    <x v="0"/>
    <n v="2000"/>
    <n v="0"/>
    <n v="0"/>
    <s v="42129499SPSU15LTIP - Perf"/>
    <s v="LTIP - Perf"/>
    <s v="LTIP - Perf - 05/05/2015"/>
    <s v="3 years"/>
    <d v="2015-05-05T00:00:00"/>
    <d v="2017-09-30T00:00:00"/>
    <n v="3265"/>
    <n v="0"/>
    <n v="1326.569528"/>
    <n v="33.955972000000656"/>
    <n v="33.955999999999221"/>
    <n v="170.10650000000078"/>
    <m/>
    <n v="4829.5880000000006"/>
    <n v="1.4792000000000001"/>
    <n v="0"/>
    <n v="0"/>
    <n v="174220.4"/>
    <n v="0"/>
    <n v="70785.750014079997"/>
    <n v="1811.890665920035"/>
    <n v="1811.8921599999585"/>
    <n v="9076.8828400000421"/>
    <n v="0"/>
    <n v="257706.81568000003"/>
    <n v="4829.5880000000006"/>
    <n v="0"/>
    <n v="0"/>
    <n v="4829.5879999999997"/>
    <n v="53.36"/>
    <n v="257706.81567999997"/>
    <n v="-5154.6517272313595"/>
    <n v="252552.16395276861"/>
    <n v="0"/>
    <n v="0"/>
    <n v="0"/>
    <n v="0"/>
    <n v="252552.16395276861"/>
    <n v="230.22075109641622"/>
    <n v="732"/>
    <n v="168521.59"/>
    <n v="168521.59"/>
    <n v="84030.573952768609"/>
    <n v="0"/>
    <n v="0"/>
    <n v="80108.14"/>
    <n v="88413.449999999983"/>
    <n v="0"/>
    <n v="168521.58999999997"/>
    <n v="0"/>
    <n v="0"/>
    <n v="0"/>
    <m/>
    <n v="6785.11"/>
    <n v="6566.24"/>
    <n v="6785.12"/>
    <n v="20136.469999999998"/>
    <n v="6785.11"/>
    <n v="0"/>
    <n v="6347.37"/>
    <n v="6347.37"/>
    <n v="6785.12"/>
    <n v="19917.599999999999"/>
    <n v="6566.24"/>
    <n v="6785.11"/>
    <n v="0"/>
    <n v="6566.24"/>
    <n v="0"/>
    <n v="6566.24"/>
    <n v="19917.589999999997"/>
    <n v="1035.93"/>
    <n v="148.91999999999999"/>
    <m/>
    <n v="20136.47"/>
    <n v="21321.32"/>
    <n v="1035.92"/>
    <n v="148.91999999999999"/>
    <n v="0"/>
    <n v="1184.8400000000001"/>
    <n v="5189.62"/>
    <n v="746.01"/>
    <n v="0"/>
    <m/>
    <n v="5935.63"/>
    <n v="28441.789999999994"/>
    <n v="88413.449999999983"/>
  </r>
  <r>
    <n v="248"/>
    <n v="12665"/>
    <s v="42129665GPSU"/>
    <s v="665G"/>
    <x v="57"/>
    <s v="15LTIP - Perf"/>
    <n v="10257"/>
    <n v="10"/>
    <x v="5"/>
    <n v="9260"/>
    <x v="0"/>
    <n v="2000"/>
    <n v="0"/>
    <n v="0"/>
    <s v="42129665GPSU15LTIP - Perf"/>
    <s v="LTIP - Perf"/>
    <s v="LTIP - Perf - 05/05/2015"/>
    <s v="3 years"/>
    <d v="2015-05-05T00:00:00"/>
    <d v="2017-09-30T00:00:00"/>
    <n v="3265"/>
    <n v="0"/>
    <n v="1326.569528"/>
    <n v="33.955972000000656"/>
    <n v="33.955999999999221"/>
    <n v="170.10650000000078"/>
    <m/>
    <n v="4829.5880000000006"/>
    <n v="1.4792000000000001"/>
    <n v="0"/>
    <n v="0"/>
    <n v="174220.4"/>
    <n v="0"/>
    <n v="70785.750014079997"/>
    <n v="1811.890665920035"/>
    <n v="1811.8921599999585"/>
    <n v="9076.8828400000421"/>
    <n v="0"/>
    <n v="257706.81568000003"/>
    <n v="4829.5880000000006"/>
    <n v="0"/>
    <n v="0"/>
    <n v="4829.5879999999997"/>
    <n v="53.36"/>
    <n v="257706.81567999997"/>
    <n v="-5154.6517272313595"/>
    <n v="252552.16395276861"/>
    <n v="0"/>
    <n v="0"/>
    <n v="0"/>
    <n v="0"/>
    <n v="252552.16395276861"/>
    <n v="230.22075109641622"/>
    <n v="732"/>
    <n v="168521.59"/>
    <n v="168521.59"/>
    <n v="84030.573952768609"/>
    <n v="0"/>
    <n v="0"/>
    <n v="80108.14"/>
    <n v="88413.449999999983"/>
    <n v="0"/>
    <n v="168521.58999999997"/>
    <n v="0"/>
    <n v="0"/>
    <n v="0"/>
    <m/>
    <n v="6785.11"/>
    <n v="6566.24"/>
    <n v="6785.12"/>
    <n v="20136.469999999998"/>
    <n v="6785.11"/>
    <n v="0"/>
    <n v="6347.37"/>
    <n v="6347.37"/>
    <n v="6785.12"/>
    <n v="19917.599999999999"/>
    <n v="6566.24"/>
    <n v="6785.11"/>
    <n v="0"/>
    <n v="6566.24"/>
    <n v="0"/>
    <n v="6566.24"/>
    <n v="19917.589999999997"/>
    <n v="1035.93"/>
    <n v="148.91999999999999"/>
    <m/>
    <n v="20136.47"/>
    <n v="21321.32"/>
    <n v="1035.92"/>
    <n v="148.91999999999999"/>
    <n v="0"/>
    <n v="1184.8400000000001"/>
    <n v="5189.62"/>
    <n v="746.01"/>
    <n v="0"/>
    <m/>
    <n v="5935.63"/>
    <n v="28441.789999999994"/>
    <n v="88413.449999999983"/>
  </r>
  <r>
    <n v="249"/>
    <n v="12737"/>
    <s v="42129737RPSU"/>
    <s v="737R"/>
    <x v="58"/>
    <s v="15LTIP - Perf"/>
    <n v="10257"/>
    <n v="10"/>
    <x v="48"/>
    <n v="9260"/>
    <x v="0"/>
    <n v="2000"/>
    <n v="0"/>
    <n v="0"/>
    <s v="42129737R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50"/>
    <n v="12742"/>
    <s v="42129742HPSU"/>
    <s v="742H"/>
    <x v="59"/>
    <s v="15LTIP - Perf"/>
    <n v="10257"/>
    <n v="30"/>
    <x v="49"/>
    <n v="9260"/>
    <x v="0"/>
    <n v="10000"/>
    <n v="0"/>
    <n v="0"/>
    <s v="42129742H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51"/>
    <n v="12866"/>
    <s v="42129866BPSU"/>
    <s v="866B"/>
    <x v="60"/>
    <s v="15LTIP - Perf"/>
    <n v="10257"/>
    <n v="20"/>
    <x v="50"/>
    <n v="9260"/>
    <x v="0"/>
    <n v="77000"/>
    <n v="0"/>
    <n v="0"/>
    <s v="42129866B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52"/>
    <n v="13109"/>
    <s v="42129109OPSU"/>
    <s v="109O"/>
    <x v="61"/>
    <s v="15LTIP - Perf"/>
    <n v="10257"/>
    <n v="10"/>
    <x v="5"/>
    <n v="9260"/>
    <x v="0"/>
    <n v="2000"/>
    <n v="0"/>
    <n v="0"/>
    <s v="42129109O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53"/>
    <n v="13202"/>
    <s v="42129202SPSU"/>
    <s v="202S"/>
    <x v="62"/>
    <s v="15LTIP - Perf"/>
    <n v="10257"/>
    <n v="20"/>
    <x v="51"/>
    <n v="9260"/>
    <x v="0"/>
    <n v="107000"/>
    <n v="0"/>
    <n v="0"/>
    <s v="42129202SPSU15LTIP - Perf"/>
    <s v="LTIP - Perf"/>
    <s v="LTIP - Perf - 05/05/2015"/>
    <s v="3 years"/>
    <d v="2015-05-05T00:00:00"/>
    <d v="2017-09-30T00:00:00"/>
    <n v="185"/>
    <n v="0"/>
    <n v="75.165480000000002"/>
    <n v="0"/>
    <n v="0"/>
    <n v="2.0000000006348273E-5"/>
    <m/>
    <n v="260.16550000000001"/>
    <n v="1"/>
    <n v="0"/>
    <n v="114"/>
    <n v="9871.6"/>
    <n v="0"/>
    <n v="4010.8300128000001"/>
    <n v="0"/>
    <n v="0"/>
    <n v="1.0672000003387439E-3"/>
    <n v="0"/>
    <n v="13882.43108"/>
    <n v="260.16550000000001"/>
    <n v="0"/>
    <n v="-146.16550000000001"/>
    <n v="114"/>
    <n v="53.36"/>
    <n v="6083.04"/>
    <n v="-121.67296607999999"/>
    <n v="5961.3670339199998"/>
    <n v="0"/>
    <n v="0"/>
    <n v="0"/>
    <n v="0"/>
    <n v="6083.04"/>
    <n v="5.5451595259799449"/>
    <n v="1097"/>
    <n v="6083.04"/>
    <n v="6083.04"/>
    <n v="0"/>
    <n v="0"/>
    <n v="0"/>
    <n v="4539.0499999999993"/>
    <n v="1543.9899999999998"/>
    <n v="0"/>
    <n v="6083.0399999999991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0"/>
    <n v="0"/>
    <m/>
    <n v="-1854.1"/>
    <n v="-1854.1"/>
    <n v="0"/>
    <n v="0"/>
    <n v="0"/>
    <n v="0"/>
    <n v="0"/>
    <n v="0"/>
    <n v="0"/>
    <m/>
    <n v="0"/>
    <n v="-1854.1"/>
    <n v="1543.9899999999998"/>
  </r>
  <r>
    <n v="254"/>
    <n v="13297"/>
    <s v="42129297HPSU"/>
    <s v="297H"/>
    <x v="63"/>
    <s v="15LTIP - Perf"/>
    <n v="10257"/>
    <n v="10"/>
    <x v="46"/>
    <n v="9260"/>
    <x v="0"/>
    <n v="2000"/>
    <n v="0"/>
    <n v="0"/>
    <s v="42129297H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55"/>
    <n v="13369"/>
    <s v="42129369KPSU"/>
    <s v="369K"/>
    <x v="64"/>
    <s v="15LTIP - Perf"/>
    <n v="10257"/>
    <n v="10"/>
    <x v="52"/>
    <n v="9260"/>
    <x v="0"/>
    <n v="2000"/>
    <n v="0"/>
    <n v="0"/>
    <s v="42129369K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256"/>
    <n v="13401"/>
    <s v="42129401QPSU"/>
    <s v="401Q"/>
    <x v="65"/>
    <s v="15LTIP - Perf"/>
    <n v="10257"/>
    <n v="10"/>
    <x v="53"/>
    <n v="9260"/>
    <x v="0"/>
    <n v="2000"/>
    <n v="0"/>
    <n v="0"/>
    <s v="42129401Q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57"/>
    <n v="13408"/>
    <s v="4212940MCPSU"/>
    <s v="40MC"/>
    <x v="66"/>
    <s v="15LTIP - Perf"/>
    <n v="10257"/>
    <n v="10"/>
    <x v="54"/>
    <n v="9260"/>
    <x v="0"/>
    <n v="2000"/>
    <n v="0"/>
    <n v="0"/>
    <s v="4212940MC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258"/>
    <n v="13410"/>
    <s v="42129410MPSU"/>
    <s v="410M"/>
    <x v="67"/>
    <s v="15LTIP - Perf"/>
    <n v="10257"/>
    <n v="10"/>
    <x v="55"/>
    <n v="9260"/>
    <x v="0"/>
    <n v="2000"/>
    <n v="0"/>
    <n v="0"/>
    <s v="42129410M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259"/>
    <n v="13439"/>
    <s v="42129439RPSU"/>
    <s v="439R"/>
    <x v="68"/>
    <s v="15LTIP - Perf"/>
    <n v="10257"/>
    <n v="60"/>
    <x v="56"/>
    <n v="9260"/>
    <x v="0"/>
    <n v="81000"/>
    <n v="0"/>
    <n v="0"/>
    <s v="42129439R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60"/>
    <n v="13497"/>
    <s v="42129497GPSU"/>
    <s v="497G"/>
    <x v="69"/>
    <s v="15LTIP - Perf"/>
    <n v="10257"/>
    <n v="10"/>
    <x v="57"/>
    <n v="9260"/>
    <x v="0"/>
    <n v="12000"/>
    <n v="0"/>
    <n v="0"/>
    <s v="42129497G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61"/>
    <n v="13501"/>
    <s v="42129501MPSU"/>
    <s v="501M"/>
    <x v="70"/>
    <s v="15LTIP - Perf"/>
    <n v="10257"/>
    <n v="10"/>
    <x v="43"/>
    <n v="9260"/>
    <x v="0"/>
    <n v="2000"/>
    <n v="0"/>
    <n v="0"/>
    <s v="42129501M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262"/>
    <n v="13548"/>
    <s v="42129548CPSU"/>
    <s v="548C"/>
    <x v="71"/>
    <s v="15LTIP - Perf"/>
    <n v="10257"/>
    <n v="70"/>
    <x v="58"/>
    <n v="9260"/>
    <x v="0"/>
    <n v="170000"/>
    <n v="0"/>
    <n v="0"/>
    <s v="42129548C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63"/>
    <n v="13553"/>
    <s v="42129553TPSU"/>
    <s v="553T"/>
    <x v="72"/>
    <s v="15LTIP - Perf"/>
    <n v="10257"/>
    <n v="10"/>
    <x v="43"/>
    <n v="9260"/>
    <x v="0"/>
    <n v="2000"/>
    <n v="0"/>
    <n v="0"/>
    <s v="42129553T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64"/>
    <n v="13587"/>
    <s v="42129587BPSU"/>
    <s v="587B"/>
    <x v="73"/>
    <s v="15LTIP - Perf"/>
    <n v="10257"/>
    <n v="10"/>
    <x v="59"/>
    <n v="9260"/>
    <x v="0"/>
    <n v="2000"/>
    <n v="0"/>
    <n v="0"/>
    <s v="42129587B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65"/>
    <n v="14088"/>
    <s v="42129088SPSU"/>
    <s v="088S"/>
    <x v="74"/>
    <s v="15LTIP - Perf"/>
    <n v="10257"/>
    <n v="10"/>
    <x v="60"/>
    <n v="9260"/>
    <x v="0"/>
    <n v="2000"/>
    <n v="0"/>
    <n v="0"/>
    <s v="42129088S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66"/>
    <n v="14108"/>
    <s v="42129108MPSU"/>
    <s v="108M"/>
    <x v="75"/>
    <s v="15LTIP - Perf"/>
    <n v="10257"/>
    <n v="10"/>
    <x v="61"/>
    <n v="9260"/>
    <x v="0"/>
    <n v="12000"/>
    <n v="0"/>
    <n v="0"/>
    <s v="42129108M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67"/>
    <n v="14162"/>
    <s v="42129162RPSU"/>
    <s v="162R"/>
    <x v="76"/>
    <s v="15LTIP - Perf"/>
    <n v="10257"/>
    <n v="80"/>
    <x v="62"/>
    <n v="9260"/>
    <x v="0"/>
    <n v="190000"/>
    <n v="0"/>
    <n v="0"/>
    <s v="42129162R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68"/>
    <n v="14178"/>
    <s v="42129178BPSU"/>
    <s v="178B"/>
    <x v="77"/>
    <s v="15LTIP - Perf"/>
    <n v="10257"/>
    <n v="10"/>
    <x v="14"/>
    <n v="9260"/>
    <x v="0"/>
    <n v="2000"/>
    <n v="0"/>
    <n v="0"/>
    <s v="42129178B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69"/>
    <n v="14180"/>
    <s v="42129180FPSU"/>
    <s v="180F"/>
    <x v="78"/>
    <s v="15LTIP - Perf"/>
    <n v="10257"/>
    <n v="30"/>
    <x v="63"/>
    <n v="9260"/>
    <x v="0"/>
    <n v="10000"/>
    <n v="0"/>
    <n v="0"/>
    <s v="42129180F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70"/>
    <n v="14237"/>
    <s v="42129237FPSU"/>
    <s v="237F"/>
    <x v="79"/>
    <s v="15LTIP - Perf"/>
    <n v="10257"/>
    <n v="10"/>
    <x v="64"/>
    <n v="9260"/>
    <x v="0"/>
    <n v="2000"/>
    <n v="0"/>
    <n v="0"/>
    <s v="42129237F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271"/>
    <n v="14288"/>
    <s v="42129288WPSU"/>
    <s v="288W"/>
    <x v="80"/>
    <s v="15LTIP - Perf"/>
    <n v="10257"/>
    <n v="10"/>
    <x v="12"/>
    <n v="9260"/>
    <x v="0"/>
    <n v="2000"/>
    <n v="0"/>
    <n v="0"/>
    <s v="42129288W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72"/>
    <n v="14311"/>
    <s v="42129311CPSU"/>
    <s v="311C"/>
    <x v="81"/>
    <s v="15LTIP - Perf"/>
    <n v="10257"/>
    <n v="80"/>
    <x v="65"/>
    <n v="9260"/>
    <x v="0"/>
    <n v="190000"/>
    <n v="0"/>
    <n v="0"/>
    <s v="42129311C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73"/>
    <n v="14370"/>
    <s v="42129370SPSU"/>
    <s v="370S"/>
    <x v="82"/>
    <s v="15LTIP - Perf"/>
    <n v="10257"/>
    <n v="10"/>
    <x v="66"/>
    <n v="9260"/>
    <x v="0"/>
    <n v="2000"/>
    <n v="0"/>
    <n v="0"/>
    <s v="42129370S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74"/>
    <n v="14383"/>
    <s v="42129383KPSU"/>
    <s v="383K"/>
    <x v="83"/>
    <s v="15LTIP - Perf"/>
    <n v="10257"/>
    <n v="80"/>
    <x v="67"/>
    <n v="9260"/>
    <x v="0"/>
    <n v="190000"/>
    <n v="0"/>
    <n v="0"/>
    <s v="42129383K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75"/>
    <n v="14468"/>
    <s v="42129468RPSU"/>
    <s v="468R"/>
    <x v="84"/>
    <s v="15LTIP - Perf"/>
    <n v="10257"/>
    <n v="80"/>
    <x v="68"/>
    <n v="9260"/>
    <x v="0"/>
    <n v="190000"/>
    <n v="0"/>
    <n v="0"/>
    <s v="42129468R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76"/>
    <n v="14474"/>
    <s v="42129474MPSU"/>
    <s v="474M"/>
    <x v="85"/>
    <s v="15LTIP - Perf"/>
    <n v="10257"/>
    <n v="10"/>
    <x v="12"/>
    <n v="9260"/>
    <x v="0"/>
    <n v="2000"/>
    <n v="0"/>
    <n v="0"/>
    <s v="42129474M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77"/>
    <n v="14482"/>
    <s v="42129482DPSU"/>
    <s v="482D"/>
    <x v="86"/>
    <s v="15LTIP - Perf"/>
    <n v="10257"/>
    <n v="10"/>
    <x v="69"/>
    <n v="9260"/>
    <x v="0"/>
    <n v="12000"/>
    <n v="0"/>
    <n v="0"/>
    <s v="42129482D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78"/>
    <n v="14484"/>
    <s v="42129484WPSU"/>
    <s v="484W"/>
    <x v="87"/>
    <s v="15LTIP - Perf"/>
    <n v="10257"/>
    <n v="10"/>
    <x v="5"/>
    <n v="9260"/>
    <x v="0"/>
    <n v="2000"/>
    <n v="0"/>
    <n v="0"/>
    <s v="42129484W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79"/>
    <n v="14492"/>
    <s v="42129492YPSU"/>
    <s v="492Y"/>
    <x v="88"/>
    <s v="15LTIP - Perf"/>
    <n v="10257"/>
    <n v="180"/>
    <x v="70"/>
    <n v="9260"/>
    <x v="0"/>
    <n v="700000"/>
    <n v="0"/>
    <n v="0"/>
    <s v="42129492Y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80"/>
    <n v="14593"/>
    <s v="42129593EPSU"/>
    <s v="593E"/>
    <x v="89"/>
    <s v="15LTIP - Perf"/>
    <n v="10257"/>
    <n v="180"/>
    <x v="71"/>
    <n v="9260"/>
    <x v="0"/>
    <n v="700000"/>
    <n v="0"/>
    <n v="0"/>
    <s v="42129593EPSU15LTIP - Perf"/>
    <s v="LTIP - Perf"/>
    <s v="LTIP - Perf - 05/05/2015"/>
    <s v="3 years"/>
    <d v="2015-05-05T00:00:00"/>
    <d v="2017-09-30T00:00:00"/>
    <n v="2265"/>
    <n v="0"/>
    <n v="920.26949000000002"/>
    <n v="23.556010000000242"/>
    <n v="23.555999999999585"/>
    <n v="118.00650000000041"/>
    <m/>
    <n v="3350.3880000000004"/>
    <n v="1.4792000000000001"/>
    <n v="0"/>
    <n v="0"/>
    <n v="120860.4"/>
    <n v="0"/>
    <n v="49105.5799864"/>
    <n v="1256.9486936000128"/>
    <n v="1256.9481599999779"/>
    <n v="6296.8268400000225"/>
    <n v="0"/>
    <n v="178776.70368000001"/>
    <n v="3350.3880000000004"/>
    <n v="0"/>
    <n v="0"/>
    <n v="3350.3879999999999"/>
    <n v="53.36"/>
    <n v="178776.70368000001"/>
    <n v="-3575.8916270073601"/>
    <n v="175200.81205299264"/>
    <n v="0"/>
    <n v="0"/>
    <n v="0"/>
    <n v="0"/>
    <n v="175200.81205299264"/>
    <n v="159.70903559981096"/>
    <n v="732"/>
    <n v="116907.01"/>
    <n v="116907.01"/>
    <n v="58293.802052992643"/>
    <n v="0"/>
    <n v="0"/>
    <n v="55572.72"/>
    <n v="61334.289999999994"/>
    <n v="0"/>
    <n v="116907.01"/>
    <n v="0"/>
    <n v="0"/>
    <n v="0"/>
    <m/>
    <n v="4706.9799999999996"/>
    <n v="4555.1400000000003"/>
    <n v="4706.9799999999996"/>
    <n v="13969.099999999999"/>
    <n v="4706.9799999999996"/>
    <n v="0"/>
    <n v="4403.3"/>
    <n v="4403.3"/>
    <n v="4706.9799999999996"/>
    <n v="13817.259999999998"/>
    <n v="4555.1400000000003"/>
    <n v="4706.9799999999996"/>
    <n v="0"/>
    <n v="4555.1400000000003"/>
    <n v="0"/>
    <n v="4555.1400000000003"/>
    <n v="13817.259999999998"/>
    <n v="718.65"/>
    <n v="103.31"/>
    <m/>
    <n v="13969.09"/>
    <n v="14791.05"/>
    <n v="718.65"/>
    <n v="103.31"/>
    <n v="0"/>
    <n v="821.96"/>
    <n v="3600.14"/>
    <n v="517.52"/>
    <n v="0"/>
    <m/>
    <n v="4117.66"/>
    <n v="19730.669999999998"/>
    <n v="61334.289999999994"/>
  </r>
  <r>
    <n v="281"/>
    <n v="14707"/>
    <s v="42129707WPSU"/>
    <s v="707W"/>
    <x v="90"/>
    <s v="15LTIP - Perf"/>
    <n v="10257"/>
    <n v="10"/>
    <x v="72"/>
    <n v="9260"/>
    <x v="0"/>
    <n v="2000"/>
    <n v="0"/>
    <n v="0"/>
    <s v="42129707W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82"/>
    <n v="14712"/>
    <s v="42129712PPSU"/>
    <s v="712P"/>
    <x v="91"/>
    <s v="15LTIP - Perf"/>
    <n v="10257"/>
    <n v="10"/>
    <x v="73"/>
    <n v="9260"/>
    <x v="0"/>
    <n v="2000"/>
    <n v="0"/>
    <n v="0"/>
    <s v="42129712P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83"/>
    <n v="14713"/>
    <s v="42129713SPSU"/>
    <s v="713S"/>
    <x v="92"/>
    <s v="15LTIP - Perf"/>
    <n v="10257"/>
    <n v="180"/>
    <x v="74"/>
    <n v="9260"/>
    <x v="0"/>
    <n v="700000"/>
    <n v="0"/>
    <n v="0"/>
    <s v="42129713S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84"/>
    <n v="14721"/>
    <s v="42129721WPSU"/>
    <s v="721W"/>
    <x v="93"/>
    <s v="15LTIP - Perf"/>
    <n v="10257"/>
    <n v="10"/>
    <x v="75"/>
    <n v="9260"/>
    <x v="0"/>
    <n v="2000"/>
    <n v="0"/>
    <n v="0"/>
    <s v="42129721W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85"/>
    <n v="14796"/>
    <s v="42129796KPSU"/>
    <s v="796K"/>
    <x v="94"/>
    <s v="15LTIP - Perf"/>
    <n v="10257"/>
    <n v="80"/>
    <x v="76"/>
    <n v="9260"/>
    <x v="0"/>
    <n v="190000"/>
    <n v="0"/>
    <n v="0"/>
    <s v="42129796K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86"/>
    <n v="14813"/>
    <s v="42129813SPSU"/>
    <s v="813S"/>
    <x v="95"/>
    <s v="15LTIP - Perf"/>
    <n v="10257"/>
    <n v="80"/>
    <x v="62"/>
    <n v="9260"/>
    <x v="0"/>
    <n v="190000"/>
    <n v="0"/>
    <n v="0"/>
    <s v="42129813S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87"/>
    <n v="14859"/>
    <s v="42129859APSU"/>
    <s v="859A"/>
    <x v="96"/>
    <s v="15LTIP - Perf"/>
    <n v="10257"/>
    <n v="80"/>
    <x v="77"/>
    <n v="9260"/>
    <x v="0"/>
    <n v="190000"/>
    <n v="0"/>
    <n v="0"/>
    <s v="42129859A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88"/>
    <n v="14866"/>
    <s v="42129866MPSU"/>
    <s v="866M"/>
    <x v="97"/>
    <s v="15LTIP - Perf"/>
    <n v="10257"/>
    <n v="80"/>
    <x v="78"/>
    <n v="9260"/>
    <x v="0"/>
    <n v="190000"/>
    <n v="0"/>
    <n v="0"/>
    <s v="42129866M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89"/>
    <n v="14938"/>
    <s v="42129938SPSU"/>
    <s v="938S"/>
    <x v="99"/>
    <s v="15LTIP - Perf"/>
    <n v="10257"/>
    <n v="180"/>
    <x v="74"/>
    <n v="9260"/>
    <x v="0"/>
    <n v="700000"/>
    <n v="0"/>
    <n v="0"/>
    <s v="42129938S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90"/>
    <n v="14951"/>
    <s v="42129951TPSU"/>
    <s v="951T"/>
    <x v="100"/>
    <s v="15LTIP - Perf"/>
    <n v="10257"/>
    <n v="80"/>
    <x v="80"/>
    <n v="9260"/>
    <x v="0"/>
    <n v="190000"/>
    <n v="0"/>
    <n v="0"/>
    <s v="42129951T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91"/>
    <n v="14957"/>
    <s v="42129957RPSU"/>
    <s v="957R"/>
    <x v="101"/>
    <s v="15LTIP - Perf"/>
    <n v="10257"/>
    <n v="80"/>
    <x v="81"/>
    <n v="9260"/>
    <x v="0"/>
    <n v="190000"/>
    <n v="0"/>
    <n v="0"/>
    <s v="42129957R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92"/>
    <n v="15053"/>
    <s v="4212953MaPSU"/>
    <s v="53Ma"/>
    <x v="102"/>
    <s v="15LTIP - Perf"/>
    <n v="10257"/>
    <n v="10"/>
    <x v="82"/>
    <n v="9260"/>
    <x v="0"/>
    <n v="2000"/>
    <n v="0"/>
    <n v="0"/>
    <s v="4212953Ma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93"/>
    <n v="15063"/>
    <s v="4212963BrPSU"/>
    <s v="63Br"/>
    <x v="103"/>
    <s v="15LTIP - Perf"/>
    <n v="10257"/>
    <n v="10"/>
    <x v="83"/>
    <n v="9260"/>
    <x v="0"/>
    <n v="2000"/>
    <n v="0"/>
    <n v="0"/>
    <s v="4212963Br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94"/>
    <n v="15070"/>
    <s v="4212970SlPSU"/>
    <s v="70Sl"/>
    <x v="104"/>
    <s v="15LTIP - Perf"/>
    <n v="10257"/>
    <n v="80"/>
    <x v="84"/>
    <n v="9260"/>
    <x v="0"/>
    <n v="190000"/>
    <n v="0"/>
    <n v="0"/>
    <s v="4212970Sl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95"/>
    <n v="15102"/>
    <s v="42129102EPSU"/>
    <s v="102E"/>
    <x v="105"/>
    <s v="15LTIP - Perf"/>
    <n v="10257"/>
    <n v="10"/>
    <x v="85"/>
    <n v="9260"/>
    <x v="0"/>
    <n v="2000"/>
    <n v="0"/>
    <n v="0"/>
    <s v="42129102E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96"/>
    <n v="15207"/>
    <s v="42129207VPSU"/>
    <s v="207V"/>
    <x v="106"/>
    <s v="15LTIP - Perf"/>
    <n v="10257"/>
    <n v="80"/>
    <x v="86"/>
    <n v="9260"/>
    <x v="0"/>
    <n v="190000"/>
    <n v="0"/>
    <n v="0"/>
    <s v="42129207VPSU15LTIP - Perf"/>
    <s v="LTIP - Perf"/>
    <s v="LTIP - Perf - 05/05/2015"/>
    <s v="3 years"/>
    <d v="2015-05-05T00:00:00"/>
    <d v="2017-09-30T00:00:00"/>
    <n v="185"/>
    <n v="0"/>
    <n v="0"/>
    <n v="0"/>
    <n v="0"/>
    <n v="0"/>
    <m/>
    <n v="185"/>
    <n v="1"/>
    <n v="0"/>
    <n v="47"/>
    <n v="9871.6"/>
    <n v="0"/>
    <n v="0"/>
    <n v="0"/>
    <n v="0"/>
    <n v="0"/>
    <n v="0"/>
    <n v="9871.6"/>
    <n v="185"/>
    <n v="0"/>
    <n v="-138"/>
    <n v="47"/>
    <n v="53.36"/>
    <n v="2507.92"/>
    <n v="-50.163415839999999"/>
    <n v="2457.7565841599999"/>
    <n v="0"/>
    <n v="0"/>
    <n v="0"/>
    <n v="0"/>
    <n v="2507.92"/>
    <n v="2.2861622607110301"/>
    <n v="1097"/>
    <n v="2507.92"/>
    <n v="2507.92"/>
    <n v="0"/>
    <n v="0"/>
    <n v="0"/>
    <n v="2507.92"/>
    <n v="0"/>
    <n v="0"/>
    <n v="2507.9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m/>
    <n v="0"/>
    <n v="0"/>
    <n v="0"/>
  </r>
  <r>
    <n v="297"/>
    <n v="15232"/>
    <s v="42129232WPSU"/>
    <s v="232W"/>
    <x v="107"/>
    <s v="15LTIP - Perf"/>
    <n v="10257"/>
    <n v="80"/>
    <x v="87"/>
    <n v="9260"/>
    <x v="0"/>
    <n v="190000"/>
    <n v="0"/>
    <n v="0"/>
    <s v="42129232W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298"/>
    <n v="15234"/>
    <s v="42129234DPSU"/>
    <s v="234D"/>
    <x v="108"/>
    <s v="15LTIP - Perf"/>
    <n v="10257"/>
    <n v="80"/>
    <x v="88"/>
    <n v="9260"/>
    <x v="0"/>
    <n v="190000"/>
    <n v="0"/>
    <n v="0"/>
    <s v="42129234D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299"/>
    <n v="15304"/>
    <s v="42129304GPSU"/>
    <s v="304G"/>
    <x v="109"/>
    <s v="15LTIP - Perf"/>
    <n v="10257"/>
    <n v="180"/>
    <x v="74"/>
    <n v="9260"/>
    <x v="0"/>
    <n v="700000"/>
    <n v="0"/>
    <n v="0"/>
    <s v="42129304GPSU15LTIP - Perf"/>
    <s v="LTIP - Perf"/>
    <s v="LTIP - Perf - 05/05/2015"/>
    <s v="3 years"/>
    <d v="2015-05-05T00:00:00"/>
    <d v="2017-09-30T00:00:00"/>
    <n v="480"/>
    <n v="0"/>
    <n v="195.023988"/>
    <n v="4.9920120000000452"/>
    <n v="4.9919999999999618"/>
    <n v="25.008000000000038"/>
    <m/>
    <n v="710.01600000000008"/>
    <n v="1.4792000000000001"/>
    <n v="0"/>
    <n v="0"/>
    <n v="25612.799999999999"/>
    <n v="0"/>
    <n v="10406.479999679999"/>
    <n v="266.37376032000242"/>
    <n v="266.37311999999798"/>
    <n v="1334.426880000002"/>
    <n v="0"/>
    <n v="37886.453759999997"/>
    <n v="710.01600000000008"/>
    <n v="0"/>
    <n v="0"/>
    <n v="710.01599999999996"/>
    <n v="53.36"/>
    <n v="37886.453759999997"/>
    <n v="-757.80484810751989"/>
    <n v="37128.64891189248"/>
    <n v="0"/>
    <n v="0"/>
    <n v="0"/>
    <n v="0"/>
    <n v="37128.64891189248"/>
    <n v="33.845623438370538"/>
    <n v="732"/>
    <n v="24775"/>
    <n v="24775"/>
    <n v="12353.64891189248"/>
    <n v="0"/>
    <n v="0"/>
    <n v="11777"/>
    <n v="12997.99"/>
    <n v="0"/>
    <n v="24774.989999999998"/>
    <n v="1.0000000002037268E-2"/>
    <n v="0"/>
    <n v="1.0000000002037268E-2"/>
    <m/>
    <n v="997.51"/>
    <n v="965.32"/>
    <n v="997.51"/>
    <n v="2960.34"/>
    <n v="997.5"/>
    <n v="0"/>
    <n v="933.15"/>
    <n v="933.15"/>
    <n v="997.51"/>
    <n v="2928.16"/>
    <n v="965.33"/>
    <n v="997.5"/>
    <n v="0"/>
    <n v="965.33"/>
    <n v="0"/>
    <n v="965.33"/>
    <n v="2928.16"/>
    <n v="152.30000000000001"/>
    <n v="21.89"/>
    <m/>
    <n v="2960.34"/>
    <n v="3134.53"/>
    <n v="152.30000000000001"/>
    <n v="21.89"/>
    <n v="0"/>
    <n v="174.19"/>
    <n v="762.94"/>
    <n v="109.67"/>
    <n v="0"/>
    <m/>
    <n v="872.61"/>
    <n v="4181.33"/>
    <n v="12997.99"/>
  </r>
  <r>
    <n v="300"/>
    <n v="15319"/>
    <s v="42129319HPSU"/>
    <s v="319H"/>
    <x v="110"/>
    <s v="15LTIP - Perf"/>
    <n v="10257"/>
    <n v="180"/>
    <x v="71"/>
    <n v="9260"/>
    <x v="0"/>
    <n v="700000"/>
    <n v="0"/>
    <n v="0"/>
    <s v="42129319H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01"/>
    <n v="15331"/>
    <s v="42129331FPSU"/>
    <s v="331F"/>
    <x v="111"/>
    <s v="15LTIP - Perf"/>
    <n v="10257"/>
    <n v="10"/>
    <x v="89"/>
    <n v="9260"/>
    <x v="0"/>
    <n v="2000"/>
    <n v="0"/>
    <n v="0"/>
    <s v="42129331F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02"/>
    <n v="15365"/>
    <s v="42129365PPSU"/>
    <s v="365P"/>
    <x v="112"/>
    <s v="15LTIP - Perf"/>
    <n v="10257"/>
    <n v="30"/>
    <x v="90"/>
    <n v="9260"/>
    <x v="0"/>
    <n v="10000"/>
    <n v="0"/>
    <n v="0"/>
    <s v="42129365P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303"/>
    <n v="15379"/>
    <s v="42129379BPSU"/>
    <s v="379B"/>
    <x v="113"/>
    <s v="15LTIP - Perf"/>
    <n v="10257"/>
    <n v="80"/>
    <x v="91"/>
    <n v="9260"/>
    <x v="0"/>
    <n v="190000"/>
    <n v="0"/>
    <n v="0"/>
    <s v="42129379B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04"/>
    <n v="15388"/>
    <s v="42129388GPSU"/>
    <s v="388G"/>
    <x v="114"/>
    <s v="15LTIP - Perf"/>
    <n v="10257"/>
    <n v="10"/>
    <x v="44"/>
    <n v="9260"/>
    <x v="0"/>
    <n v="2000"/>
    <n v="0"/>
    <n v="0"/>
    <s v="42129388G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"/>
    <n v="-2.0000000000095497E-3"/>
    <n v="207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-251.55"/>
    <n v="207.00200000000001"/>
    <n v="53.36"/>
    <n v="11045.62672"/>
    <n v="-220.93462565343998"/>
    <n v="10824.692094346559"/>
    <n v="0"/>
    <n v="0"/>
    <n v="0"/>
    <n v="0"/>
    <n v="11045.62672"/>
    <n v="10.068939580674567"/>
    <n v="1097"/>
    <n v="11045.62672"/>
    <n v="11045.62672"/>
    <n v="0"/>
    <n v="0"/>
    <n v="0"/>
    <n v="7605.98"/>
    <n v="3439.6499999999996"/>
    <n v="0"/>
    <n v="11045.63"/>
    <n v="-3.2799999989947537E-3"/>
    <n v="0.11000000000058208"/>
    <n v="0.10672000000158732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n v="-4954.8900000000003"/>
    <n v="-4391.3200000000006"/>
    <n v="-2254.4400000000005"/>
    <n v="3439.6499999999996"/>
  </r>
  <r>
    <n v="305"/>
    <n v="15389"/>
    <s v="42129389CPSU"/>
    <s v="389C"/>
    <x v="190"/>
    <s v="15LTIP - Perf"/>
    <n v="10257"/>
    <n v="80"/>
    <x v="79"/>
    <n v="9260"/>
    <x v="0"/>
    <n v="190000"/>
    <n v="0"/>
    <n v="0"/>
    <s v="42129389C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06"/>
    <n v="15402"/>
    <s v="42129402EPSU"/>
    <s v="402E"/>
    <x v="115"/>
    <s v="15LTIP - Perf"/>
    <n v="10257"/>
    <n v="180"/>
    <x v="74"/>
    <n v="9260"/>
    <x v="0"/>
    <n v="700000"/>
    <n v="0"/>
    <n v="0"/>
    <s v="42129402E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07"/>
    <n v="15416"/>
    <s v="42129416WPSU"/>
    <s v="416W"/>
    <x v="116"/>
    <s v="15LTIP - Perf"/>
    <n v="10257"/>
    <n v="80"/>
    <x v="92"/>
    <n v="9260"/>
    <x v="0"/>
    <n v="190000"/>
    <n v="0"/>
    <n v="0"/>
    <s v="42129416W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08"/>
    <n v="15465"/>
    <s v="42129465MPSU"/>
    <s v="465M"/>
    <x v="117"/>
    <s v="15LTIP - Perf"/>
    <n v="10257"/>
    <n v="10"/>
    <x v="21"/>
    <n v="9260"/>
    <x v="0"/>
    <n v="2000"/>
    <n v="0"/>
    <n v="0"/>
    <s v="42129465M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09"/>
    <n v="15507"/>
    <s v="42129507TPSU"/>
    <s v="507T"/>
    <x v="118"/>
    <s v="15LTIP - Perf"/>
    <n v="10257"/>
    <n v="80"/>
    <x v="93"/>
    <n v="9260"/>
    <x v="0"/>
    <n v="190000"/>
    <n v="0"/>
    <n v="0"/>
    <s v="42129507TPSU15LTIP - Perf"/>
    <s v="LTIP - Perf"/>
    <s v="LTIP - Perf - 05/05/2015"/>
    <s v="3 years"/>
    <d v="2015-05-05T00:00:00"/>
    <d v="2017-09-30T00:00:00"/>
    <n v="310"/>
    <n v="0"/>
    <n v="125.953"/>
    <n v="0"/>
    <n v="0"/>
    <n v="0"/>
    <m/>
    <n v="435.95299999999997"/>
    <n v="1"/>
    <n v="0"/>
    <n v="130"/>
    <n v="16541.599999999999"/>
    <n v="0"/>
    <n v="6720.8520799999997"/>
    <n v="0"/>
    <n v="0"/>
    <n v="0"/>
    <n v="0"/>
    <n v="23262.452079999999"/>
    <n v="435.95299999999997"/>
    <n v="0"/>
    <n v="-305.95299999999997"/>
    <n v="130"/>
    <n v="53.36"/>
    <n v="6936.8"/>
    <n v="-138.7498736"/>
    <n v="6798.0501264000004"/>
    <n v="0"/>
    <n v="0"/>
    <n v="0"/>
    <n v="0"/>
    <n v="6936.8"/>
    <n v="6.3234275296262537"/>
    <n v="1097"/>
    <n v="6936.8"/>
    <n v="6936.8"/>
    <n v="0"/>
    <n v="0"/>
    <n v="0"/>
    <n v="7605.98"/>
    <n v="-669.17999999999984"/>
    <n v="0"/>
    <n v="6936.7999999999993"/>
    <n v="0"/>
    <n v="0"/>
    <n v="0"/>
    <m/>
    <n v="644.22"/>
    <n v="623.44000000000005"/>
    <n v="-1936.84"/>
    <n v="-669.17999999999984"/>
    <n v="0"/>
    <n v="0.16"/>
    <n v="0"/>
    <n v="0.16"/>
    <n v="0"/>
    <n v="0.16"/>
    <n v="0"/>
    <n v="0"/>
    <n v="0"/>
    <n v="0"/>
    <n v="-0.16"/>
    <n v="-0.16"/>
    <n v="-0.16"/>
    <n v="0"/>
    <n v="0"/>
    <m/>
    <n v="0"/>
    <n v="0"/>
    <n v="0"/>
    <n v="0"/>
    <n v="0"/>
    <n v="0"/>
    <n v="0"/>
    <n v="0"/>
    <n v="0"/>
    <m/>
    <n v="0"/>
    <n v="0"/>
    <n v="-669.17999999999984"/>
  </r>
  <r>
    <n v="310"/>
    <n v="15518"/>
    <s v="42129518MPSU"/>
    <s v="518M"/>
    <x v="119"/>
    <s v="15LTIP - Perf"/>
    <n v="10257"/>
    <n v="10"/>
    <x v="73"/>
    <n v="9260"/>
    <x v="0"/>
    <n v="2000"/>
    <n v="0"/>
    <n v="0"/>
    <s v="42129518M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11"/>
    <n v="15605"/>
    <s v="42129605JPSU"/>
    <s v="605J"/>
    <x v="120"/>
    <s v="15LTIP - Perf"/>
    <n v="10257"/>
    <n v="80"/>
    <x v="94"/>
    <n v="9260"/>
    <x v="0"/>
    <n v="190000"/>
    <n v="0"/>
    <n v="0"/>
    <s v="42129605J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12"/>
    <n v="15620"/>
    <s v="42129620KPSU"/>
    <s v="620K"/>
    <x v="121"/>
    <s v="15LTIP - Perf"/>
    <n v="10257"/>
    <n v="80"/>
    <x v="95"/>
    <n v="9260"/>
    <x v="0"/>
    <n v="190000"/>
    <n v="0"/>
    <n v="0"/>
    <s v="42129620K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13"/>
    <n v="15748"/>
    <s v="42129748HPSU"/>
    <s v="748H"/>
    <x v="123"/>
    <s v="15LTIP - Perf"/>
    <n v="10257"/>
    <n v="60"/>
    <x v="97"/>
    <n v="9260"/>
    <x v="0"/>
    <n v="30000"/>
    <n v="0"/>
    <n v="0"/>
    <s v="42129748H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14"/>
    <n v="15754"/>
    <s v="42129754WPSU"/>
    <s v="754W"/>
    <x v="124"/>
    <s v="15LTIP - Perf"/>
    <n v="10257"/>
    <n v="50"/>
    <x v="2"/>
    <n v="9260"/>
    <x v="0"/>
    <n v="91000"/>
    <n v="0"/>
    <n v="0"/>
    <s v="42129754WPSU15LTIP - Perf"/>
    <s v="LTIP - Perf"/>
    <s v="LTIP - Perf - 05/05/2015"/>
    <s v="3 years"/>
    <d v="2015-05-05T00:00:00"/>
    <d v="2017-09-30T00:00:00"/>
    <n v="480"/>
    <n v="0"/>
    <n v="195.01999999999998"/>
    <n v="0"/>
    <n v="0"/>
    <n v="0"/>
    <m/>
    <n v="675.02"/>
    <n v="1"/>
    <s v=""/>
    <n v="0"/>
    <n v="25612.799999999999"/>
    <n v="0"/>
    <n v="10406.267199999998"/>
    <n v="0"/>
    <n v="0"/>
    <n v="0"/>
    <n v="0"/>
    <n v="36019.067199999998"/>
    <n v="675.02"/>
    <n v="0"/>
    <n v="-675.02"/>
    <n v="0"/>
    <n v="53.36"/>
    <n v="0"/>
    <n v="0"/>
    <n v="0"/>
    <n v="0"/>
    <n v="0"/>
    <n v="0"/>
    <n v="0"/>
    <n v="0"/>
    <n v="0"/>
    <n v="1097"/>
    <n v="0"/>
    <n v="0"/>
    <n v="0"/>
    <n v="0"/>
    <n v="0"/>
    <n v="11777"/>
    <n v="-11777"/>
    <n v="0"/>
    <n v="0"/>
    <n v="0"/>
    <n v="0"/>
    <n v="0"/>
    <m/>
    <n v="-11777"/>
    <n v="0"/>
    <n v="0"/>
    <n v="-11777"/>
    <n v="0"/>
    <n v="0"/>
    <n v="0"/>
    <n v="0"/>
    <n v="0"/>
    <n v="0"/>
    <n v="0"/>
    <n v="0"/>
    <n v="0"/>
    <n v="0"/>
    <n v="0"/>
    <n v="0"/>
    <n v="0"/>
    <m/>
    <m/>
    <m/>
    <m/>
    <n v="0"/>
    <n v="0"/>
    <n v="0"/>
    <n v="0"/>
    <n v="0"/>
    <n v="0"/>
    <n v="0"/>
    <n v="0"/>
    <m/>
    <n v="0"/>
    <n v="0"/>
    <n v="-11777"/>
  </r>
  <r>
    <n v="315"/>
    <n v="15832"/>
    <s v="42129832DPSU"/>
    <s v="832D"/>
    <x v="125"/>
    <s v="15LTIP - Perf"/>
    <n v="10257"/>
    <n v="180"/>
    <x v="74"/>
    <n v="9260"/>
    <x v="0"/>
    <n v="700000"/>
    <n v="0"/>
    <n v="0"/>
    <s v="42129832DPSU15LTIP - Perf"/>
    <s v="LTIP - Perf"/>
    <s v="LTIP - Perf - 05/05/2015"/>
    <s v="3 years"/>
    <d v="2015-05-05T00:00:00"/>
    <d v="2017-09-30T00:00:00"/>
    <n v="480"/>
    <n v="0"/>
    <n v="195.023988"/>
    <n v="4.9920120000000452"/>
    <n v="4.9919999999999618"/>
    <n v="25.008000000000038"/>
    <m/>
    <n v="710.01600000000008"/>
    <n v="1.4792000000000001"/>
    <n v="0"/>
    <n v="0"/>
    <n v="25612.799999999999"/>
    <n v="0"/>
    <n v="10406.479999679999"/>
    <n v="266.37376032000242"/>
    <n v="266.37311999999798"/>
    <n v="1334.426880000002"/>
    <n v="0"/>
    <n v="37886.453759999997"/>
    <n v="710.01600000000008"/>
    <n v="0"/>
    <n v="0"/>
    <n v="710.01599999999996"/>
    <n v="53.36"/>
    <n v="37886.453759999997"/>
    <n v="-757.80484810751989"/>
    <n v="37128.64891189248"/>
    <n v="0"/>
    <n v="0"/>
    <n v="0"/>
    <n v="0"/>
    <n v="37128.64891189248"/>
    <n v="33.845623438370538"/>
    <n v="732"/>
    <n v="24775"/>
    <n v="24775"/>
    <n v="12353.64891189248"/>
    <n v="0"/>
    <n v="0"/>
    <n v="11777"/>
    <n v="12997.99"/>
    <n v="0"/>
    <n v="24774.989999999998"/>
    <n v="1.0000000002037268E-2"/>
    <n v="0"/>
    <n v="1.0000000002037268E-2"/>
    <m/>
    <n v="997.51"/>
    <n v="965.32"/>
    <n v="997.51"/>
    <n v="2960.34"/>
    <n v="997.5"/>
    <n v="0"/>
    <n v="933.15"/>
    <n v="933.15"/>
    <n v="997.51"/>
    <n v="2928.16"/>
    <n v="965.33"/>
    <n v="997.5"/>
    <n v="0"/>
    <n v="965.33"/>
    <n v="0"/>
    <n v="965.33"/>
    <n v="2928.16"/>
    <n v="152.30000000000001"/>
    <n v="21.89"/>
    <m/>
    <n v="2960.34"/>
    <n v="3134.53"/>
    <n v="152.30000000000001"/>
    <n v="21.89"/>
    <n v="0"/>
    <n v="174.19"/>
    <n v="762.94"/>
    <n v="109.67"/>
    <n v="0"/>
    <m/>
    <n v="872.61"/>
    <n v="4181.33"/>
    <n v="12997.99"/>
  </r>
  <r>
    <n v="316"/>
    <n v="16273"/>
    <s v="42129273PPSU"/>
    <s v="273P"/>
    <x v="126"/>
    <s v="15LTIP - Perf"/>
    <n v="10257"/>
    <n v="30"/>
    <x v="98"/>
    <n v="9260"/>
    <x v="0"/>
    <n v="10000"/>
    <n v="0"/>
    <n v="0"/>
    <s v="42129273P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17"/>
    <n v="16555"/>
    <s v="42129555GPSU"/>
    <s v="555G"/>
    <x v="127"/>
    <s v="15LTIP - Perf"/>
    <n v="10257"/>
    <n v="10"/>
    <x v="53"/>
    <n v="9260"/>
    <x v="0"/>
    <n v="2000"/>
    <n v="0"/>
    <n v="0"/>
    <s v="42129555G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18"/>
    <n v="16600"/>
    <s v="42129600PPSU"/>
    <s v="600P"/>
    <x v="128"/>
    <s v="15LTIP - Perf"/>
    <n v="10257"/>
    <n v="70"/>
    <x v="99"/>
    <n v="9260"/>
    <x v="0"/>
    <n v="170000"/>
    <n v="0"/>
    <n v="0"/>
    <s v="42129600P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19"/>
    <n v="16949"/>
    <s v="42129949HPSU"/>
    <s v="949H"/>
    <x v="129"/>
    <s v="15LTIP - Perf"/>
    <n v="10257"/>
    <n v="10"/>
    <x v="5"/>
    <n v="9260"/>
    <x v="0"/>
    <n v="2000"/>
    <n v="0"/>
    <n v="0"/>
    <s v="42129949H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20"/>
    <n v="16950"/>
    <s v="42129950DPSU"/>
    <s v="950D"/>
    <x v="130"/>
    <s v="15LTIP - Perf"/>
    <n v="10257"/>
    <n v="50"/>
    <x v="100"/>
    <n v="9260"/>
    <x v="0"/>
    <n v="91000"/>
    <n v="0"/>
    <n v="0"/>
    <s v="42129950D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21"/>
    <n v="16986"/>
    <s v="42129986APSU"/>
    <s v="986A"/>
    <x v="131"/>
    <s v="15LTIP - Perf"/>
    <n v="10257"/>
    <n v="303"/>
    <x v="101"/>
    <n v="9260"/>
    <x v="0"/>
    <n v="57000"/>
    <n v="0"/>
    <n v="0"/>
    <s v="42129986A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22"/>
    <n v="16987"/>
    <s v="42129987BPSU"/>
    <s v="987B"/>
    <x v="132"/>
    <s v="15LTIP - Perf"/>
    <n v="10257"/>
    <n v="212"/>
    <x v="102"/>
    <n v="9260"/>
    <x v="0"/>
    <n v="821000"/>
    <n v="0"/>
    <n v="0"/>
    <s v="42129987BPSU15LTIP - Perf"/>
    <s v="LTIP - Perf"/>
    <s v="LTIP - Perf - 05/05/2015"/>
    <s v="3 years"/>
    <d v="2015-05-05T00:00:00"/>
    <d v="2017-09-30T00:00:00"/>
    <n v="480"/>
    <n v="0"/>
    <n v="195.023988"/>
    <n v="4.9920120000000452"/>
    <n v="4.9919999999999618"/>
    <n v="25.008000000000038"/>
    <m/>
    <n v="710.01600000000008"/>
    <n v="1.4792000000000001"/>
    <n v="0"/>
    <n v="0"/>
    <n v="25612.799999999999"/>
    <n v="0"/>
    <n v="10406.479999679999"/>
    <n v="266.37376032000242"/>
    <n v="266.37311999999798"/>
    <n v="1334.426880000002"/>
    <n v="0"/>
    <n v="37886.453759999997"/>
    <n v="710.01600000000008"/>
    <n v="0"/>
    <n v="0"/>
    <n v="710.01599999999996"/>
    <n v="53.36"/>
    <n v="37886.453759999997"/>
    <n v="-757.80484810751989"/>
    <n v="37128.64891189248"/>
    <n v="0"/>
    <n v="0"/>
    <n v="0"/>
    <n v="0"/>
    <n v="37128.64891189248"/>
    <n v="33.845623438370538"/>
    <n v="732"/>
    <n v="24775"/>
    <n v="24775"/>
    <n v="12353.64891189248"/>
    <n v="0"/>
    <n v="0"/>
    <n v="11777"/>
    <n v="12997.99"/>
    <n v="0"/>
    <n v="24774.989999999998"/>
    <n v="1.0000000002037268E-2"/>
    <n v="0"/>
    <n v="1.0000000002037268E-2"/>
    <m/>
    <n v="997.51"/>
    <n v="965.32"/>
    <n v="997.51"/>
    <n v="2960.34"/>
    <n v="997.5"/>
    <n v="0"/>
    <n v="933.15"/>
    <n v="933.15"/>
    <n v="997.51"/>
    <n v="2928.16"/>
    <n v="965.33"/>
    <n v="997.5"/>
    <n v="0"/>
    <n v="965.33"/>
    <n v="0"/>
    <n v="965.33"/>
    <n v="2928.16"/>
    <n v="152.30000000000001"/>
    <n v="21.89"/>
    <m/>
    <n v="2960.34"/>
    <n v="3134.53"/>
    <n v="152.30000000000001"/>
    <n v="21.89"/>
    <n v="0"/>
    <n v="174.19"/>
    <n v="762.94"/>
    <n v="109.67"/>
    <n v="0"/>
    <m/>
    <n v="872.61"/>
    <n v="4181.33"/>
    <n v="12997.99"/>
  </r>
  <r>
    <n v="323"/>
    <n v="16995"/>
    <s v="42129995BPSU"/>
    <s v="995B"/>
    <x v="133"/>
    <s v="15LTIP - Perf"/>
    <n v="10257"/>
    <n v="212"/>
    <x v="102"/>
    <n v="9260"/>
    <x v="0"/>
    <n v="821000"/>
    <n v="0"/>
    <n v="0"/>
    <s v="42129995BPSU15LTIP - Perf"/>
    <s v="LTIP - Perf"/>
    <s v="LTIP - Perf - 05/05/2015"/>
    <s v="3 years"/>
    <d v="2015-05-05T00:00:00"/>
    <d v="2017-09-30T00:00:00"/>
    <n v="2265"/>
    <n v="0"/>
    <n v="920.26949000000002"/>
    <n v="23.556010000000242"/>
    <n v="23.555999999999585"/>
    <n v="118.00650000000041"/>
    <m/>
    <n v="3350.3880000000004"/>
    <n v="1.4792000000000001"/>
    <n v="0"/>
    <n v="0"/>
    <n v="120860.4"/>
    <n v="0"/>
    <n v="49105.5799864"/>
    <n v="1256.9486936000128"/>
    <n v="1256.9481599999779"/>
    <n v="6296.8268400000225"/>
    <n v="0"/>
    <n v="178776.70368000001"/>
    <n v="3350.3880000000004"/>
    <n v="0"/>
    <n v="0"/>
    <n v="3350.3879999999999"/>
    <n v="53.36"/>
    <n v="178776.70368000001"/>
    <n v="-3575.8916270073601"/>
    <n v="175200.81205299264"/>
    <n v="0"/>
    <n v="0"/>
    <n v="0"/>
    <n v="0"/>
    <n v="175200.81205299264"/>
    <n v="159.70903559981096"/>
    <n v="732"/>
    <n v="116907.01"/>
    <n v="116907.01"/>
    <n v="58293.802052992643"/>
    <n v="0"/>
    <n v="0"/>
    <n v="55572.72"/>
    <n v="61334.289999999994"/>
    <n v="0"/>
    <n v="116907.01"/>
    <n v="0"/>
    <n v="0"/>
    <n v="0"/>
    <m/>
    <n v="4706.9799999999996"/>
    <n v="4555.1400000000003"/>
    <n v="4706.9799999999996"/>
    <n v="13969.099999999999"/>
    <n v="4706.9799999999996"/>
    <n v="0"/>
    <n v="4403.3"/>
    <n v="4403.3"/>
    <n v="4706.9799999999996"/>
    <n v="13817.259999999998"/>
    <n v="4555.1400000000003"/>
    <n v="4706.9799999999996"/>
    <n v="0"/>
    <n v="4555.1400000000003"/>
    <n v="0"/>
    <n v="4555.1400000000003"/>
    <n v="13817.259999999998"/>
    <n v="718.65"/>
    <n v="103.31"/>
    <m/>
    <n v="13969.09"/>
    <n v="14791.05"/>
    <n v="718.65"/>
    <n v="103.31"/>
    <n v="0"/>
    <n v="821.96"/>
    <n v="3600.14"/>
    <n v="517.52"/>
    <n v="0"/>
    <m/>
    <n v="4117.66"/>
    <n v="19730.669999999998"/>
    <n v="61334.289999999994"/>
  </r>
  <r>
    <n v="324"/>
    <n v="17010"/>
    <s v="4212910DaPSU"/>
    <s v="10Da"/>
    <x v="135"/>
    <s v="15LTIP - Perf"/>
    <n v="10257"/>
    <n v="10"/>
    <x v="103"/>
    <n v="9260"/>
    <x v="0"/>
    <n v="2000"/>
    <n v="0"/>
    <n v="0"/>
    <s v="4212910Da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25"/>
    <n v="17017"/>
    <s v="4212917ElPSU"/>
    <s v="17El"/>
    <x v="136"/>
    <s v="15LTIP - Perf"/>
    <n v="10257"/>
    <n v="212"/>
    <x v="102"/>
    <n v="9260"/>
    <x v="0"/>
    <n v="824000"/>
    <n v="0"/>
    <n v="0"/>
    <s v="4212917ElPSU15LTIP - Perf"/>
    <s v="LTIP - Perf"/>
    <s v="LTIP - Perf - 05/05/2015"/>
    <s v="3 years"/>
    <d v="2015-05-05T00:00:00"/>
    <d v="2017-09-30T00:00:00"/>
    <n v="480"/>
    <n v="0"/>
    <n v="195.023988"/>
    <n v="4.9920120000000452"/>
    <n v="4.9919999999999618"/>
    <n v="25.008000000000038"/>
    <m/>
    <n v="710.01600000000008"/>
    <n v="1.4792000000000001"/>
    <n v="0"/>
    <n v="0"/>
    <n v="25612.799999999999"/>
    <n v="0"/>
    <n v="10406.479999679999"/>
    <n v="266.37376032000242"/>
    <n v="266.37311999999798"/>
    <n v="1334.426880000002"/>
    <n v="0"/>
    <n v="37886.453759999997"/>
    <n v="710.01600000000008"/>
    <n v="0"/>
    <n v="0"/>
    <n v="710.01599999999996"/>
    <n v="53.36"/>
    <n v="37886.453759999997"/>
    <n v="-757.80484810751989"/>
    <n v="37128.64891189248"/>
    <n v="0"/>
    <n v="0"/>
    <n v="0"/>
    <n v="0"/>
    <n v="37128.64891189248"/>
    <n v="33.845623438370538"/>
    <n v="732"/>
    <n v="24775"/>
    <n v="24775"/>
    <n v="12353.64891189248"/>
    <n v="0"/>
    <n v="0"/>
    <n v="11777"/>
    <n v="12997.99"/>
    <n v="0"/>
    <n v="24774.989999999998"/>
    <n v="1.0000000002037268E-2"/>
    <n v="0"/>
    <n v="1.0000000002037268E-2"/>
    <m/>
    <n v="997.51"/>
    <n v="965.32"/>
    <n v="997.51"/>
    <n v="2960.34"/>
    <n v="997.5"/>
    <n v="0"/>
    <n v="933.15"/>
    <n v="933.15"/>
    <n v="997.51"/>
    <n v="2928.16"/>
    <n v="965.33"/>
    <n v="997.5"/>
    <n v="0"/>
    <n v="965.33"/>
    <n v="0"/>
    <n v="965.33"/>
    <n v="2928.16"/>
    <n v="152.30000000000001"/>
    <n v="21.89"/>
    <m/>
    <n v="2960.34"/>
    <n v="3134.53"/>
    <n v="152.30000000000001"/>
    <n v="21.89"/>
    <n v="0"/>
    <n v="174.19"/>
    <n v="762.94"/>
    <n v="109.67"/>
    <n v="0"/>
    <m/>
    <n v="872.61"/>
    <n v="4181.33"/>
    <n v="12997.99"/>
  </r>
  <r>
    <n v="326"/>
    <n v="17019"/>
    <s v="4212919FePSU"/>
    <s v="19Fe"/>
    <x v="137"/>
    <s v="15LTIP - Perf"/>
    <n v="10257"/>
    <n v="212"/>
    <x v="104"/>
    <n v="9260"/>
    <x v="0"/>
    <n v="826000"/>
    <n v="0"/>
    <n v="0"/>
    <s v="4212919Fe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27"/>
    <n v="17037"/>
    <s v="4212937LePSU"/>
    <s v="37Le"/>
    <x v="138"/>
    <s v="15LTIP - Perf"/>
    <n v="10257"/>
    <n v="212"/>
    <x v="105"/>
    <n v="9260"/>
    <x v="0"/>
    <n v="821000"/>
    <n v="0"/>
    <n v="0"/>
    <s v="4212937Le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28"/>
    <n v="17041"/>
    <s v="4212941LiPSU"/>
    <s v="41Li"/>
    <x v="139"/>
    <s v="15LTIP - Perf"/>
    <n v="10257"/>
    <n v="212"/>
    <x v="106"/>
    <n v="9260"/>
    <x v="0"/>
    <n v="824000"/>
    <n v="0"/>
    <n v="0"/>
    <s v="4212941Li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29"/>
    <n v="17042"/>
    <s v="4212942MaPSU"/>
    <s v="42Ma"/>
    <x v="140"/>
    <s v="15LTIP - Perf"/>
    <n v="10257"/>
    <n v="10"/>
    <x v="107"/>
    <n v="9260"/>
    <x v="0"/>
    <n v="2000"/>
    <n v="0"/>
    <n v="0"/>
    <s v="4212942Ma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330"/>
    <n v="17043"/>
    <s v="4212943MaPSU"/>
    <s v="43Ma"/>
    <x v="141"/>
    <s v="15LTIP - Perf"/>
    <n v="10257"/>
    <n v="212"/>
    <x v="108"/>
    <n v="9260"/>
    <x v="0"/>
    <n v="821000"/>
    <n v="0"/>
    <n v="0"/>
    <s v="4212943Ma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31"/>
    <n v="17057"/>
    <s v="4212957RaPSU"/>
    <s v="57Ra"/>
    <x v="142"/>
    <s v="15LTIP - Perf"/>
    <n v="10257"/>
    <n v="212"/>
    <x v="109"/>
    <n v="9260"/>
    <x v="0"/>
    <n v="821000"/>
    <n v="0"/>
    <n v="0"/>
    <s v="4212957Ra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32"/>
    <n v="17058"/>
    <s v="4212958RePSU"/>
    <s v="58Re"/>
    <x v="143"/>
    <s v="15LTIP - Perf"/>
    <n v="10257"/>
    <n v="212"/>
    <x v="110"/>
    <n v="9260"/>
    <x v="0"/>
    <n v="821000"/>
    <n v="0"/>
    <n v="0"/>
    <s v="4212958Re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33"/>
    <n v="17061"/>
    <s v="4212961RoPSU"/>
    <s v="61Ro"/>
    <x v="144"/>
    <s v="15LTIP - Perf"/>
    <n v="10257"/>
    <n v="212"/>
    <x v="111"/>
    <n v="9260"/>
    <x v="0"/>
    <n v="834000"/>
    <n v="0"/>
    <n v="0"/>
    <s v="4212961Ro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34"/>
    <n v="17062"/>
    <s v="4212962RoPSU"/>
    <s v="62Ro"/>
    <x v="145"/>
    <s v="15LTIP - Perf"/>
    <n v="10257"/>
    <n v="212"/>
    <x v="109"/>
    <n v="9260"/>
    <x v="0"/>
    <n v="821000"/>
    <n v="0"/>
    <n v="0"/>
    <s v="4212962Ro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35"/>
    <n v="17063"/>
    <s v="4212963RuPSU"/>
    <s v="63Ru"/>
    <x v="146"/>
    <s v="15LTIP - Perf"/>
    <n v="10257"/>
    <n v="212"/>
    <x v="105"/>
    <n v="9260"/>
    <x v="0"/>
    <n v="821000"/>
    <n v="0"/>
    <n v="0"/>
    <s v="4212963Ru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36"/>
    <n v="17064"/>
    <s v="4212964SaPSU"/>
    <s v="64Sa"/>
    <x v="147"/>
    <s v="15LTIP - Perf"/>
    <n v="10257"/>
    <n v="212"/>
    <x v="105"/>
    <n v="9260"/>
    <x v="0"/>
    <n v="821000"/>
    <n v="0"/>
    <n v="0"/>
    <s v="4212964SaPSU15LTIP - Perf"/>
    <s v="LTIP - Perf"/>
    <s v="LTIP - Perf - 05/05/2015"/>
    <s v="3 years"/>
    <d v="2015-05-05T00:00:00"/>
    <d v="2017-09-30T00:00:00"/>
    <n v="480"/>
    <n v="0"/>
    <n v="195.023988"/>
    <n v="4.9920120000000452"/>
    <n v="4.9919999999999618"/>
    <n v="25.008000000000038"/>
    <m/>
    <n v="710.01600000000008"/>
    <n v="1.4792000000000001"/>
    <n v="0"/>
    <n v="0"/>
    <n v="25612.799999999999"/>
    <n v="0"/>
    <n v="10406.479999679999"/>
    <n v="266.37376032000242"/>
    <n v="266.37311999999798"/>
    <n v="1334.426880000002"/>
    <n v="0"/>
    <n v="37886.453759999997"/>
    <n v="710.01600000000008"/>
    <n v="0"/>
    <n v="0"/>
    <n v="710.01599999999996"/>
    <n v="53.36"/>
    <n v="37886.453759999997"/>
    <n v="-757.80484810751989"/>
    <n v="37128.64891189248"/>
    <n v="0"/>
    <n v="0"/>
    <n v="0"/>
    <n v="0"/>
    <n v="37128.64891189248"/>
    <n v="33.845623438370538"/>
    <n v="732"/>
    <n v="24775"/>
    <n v="24775"/>
    <n v="12353.64891189248"/>
    <n v="0"/>
    <n v="0"/>
    <n v="11777"/>
    <n v="12997.99"/>
    <n v="0"/>
    <n v="24774.989999999998"/>
    <n v="1.0000000002037268E-2"/>
    <n v="0"/>
    <n v="1.0000000002037268E-2"/>
    <m/>
    <n v="997.51"/>
    <n v="965.32"/>
    <n v="997.51"/>
    <n v="2960.34"/>
    <n v="997.5"/>
    <n v="0"/>
    <n v="933.15"/>
    <n v="933.15"/>
    <n v="997.51"/>
    <n v="2928.16"/>
    <n v="965.33"/>
    <n v="997.5"/>
    <n v="0"/>
    <n v="965.33"/>
    <n v="0"/>
    <n v="965.33"/>
    <n v="2928.16"/>
    <n v="152.30000000000001"/>
    <n v="21.89"/>
    <m/>
    <n v="2960.34"/>
    <n v="3134.53"/>
    <n v="152.30000000000001"/>
    <n v="21.89"/>
    <n v="0"/>
    <n v="174.19"/>
    <n v="762.94"/>
    <n v="109.67"/>
    <n v="0"/>
    <m/>
    <n v="872.61"/>
    <n v="4181.33"/>
    <n v="12997.99"/>
  </r>
  <r>
    <n v="337"/>
    <n v="17082"/>
    <s v="4212982TuPSU"/>
    <s v="82Tu"/>
    <x v="148"/>
    <s v="15LTIP - Perf"/>
    <n v="10257"/>
    <n v="212"/>
    <x v="112"/>
    <n v="9260"/>
    <x v="0"/>
    <n v="824000"/>
    <n v="0"/>
    <n v="0"/>
    <s v="4212982Tu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38"/>
    <n v="17084"/>
    <s v="4212984ViPSU"/>
    <s v="84Vi"/>
    <x v="149"/>
    <s v="15LTIP - Perf"/>
    <n v="10257"/>
    <n v="212"/>
    <x v="102"/>
    <n v="9260"/>
    <x v="0"/>
    <n v="821000"/>
    <n v="0"/>
    <n v="0"/>
    <s v="4212984Vi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39"/>
    <n v="17089"/>
    <s v="4212989WePSU"/>
    <s v="89We"/>
    <x v="150"/>
    <s v="15LTIP - Perf"/>
    <n v="10257"/>
    <n v="212"/>
    <x v="113"/>
    <n v="9260"/>
    <x v="0"/>
    <n v="824000"/>
    <n v="0"/>
    <n v="0"/>
    <s v="4212989We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40"/>
    <n v="17090"/>
    <s v="4212990WhPSU"/>
    <s v="90Wh"/>
    <x v="151"/>
    <s v="15LTIP - Perf"/>
    <n v="10257"/>
    <n v="212"/>
    <x v="105"/>
    <n v="9260"/>
    <x v="0"/>
    <n v="821000"/>
    <n v="0"/>
    <n v="0"/>
    <s v="4212990Wh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41"/>
    <n v="17130"/>
    <s v="42129130EPSU"/>
    <s v="130E"/>
    <x v="152"/>
    <s v="15LTIP - Perf"/>
    <n v="10257"/>
    <n v="10"/>
    <x v="114"/>
    <n v="9260"/>
    <x v="0"/>
    <n v="2000"/>
    <n v="0"/>
    <n v="0"/>
    <s v="42129130E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42"/>
    <n v="17247"/>
    <s v="42129247FPSU"/>
    <s v="247F"/>
    <x v="153"/>
    <s v="15LTIP - Perf"/>
    <n v="10257"/>
    <n v="80"/>
    <x v="115"/>
    <n v="9260"/>
    <x v="0"/>
    <n v="190000"/>
    <n v="0"/>
    <n v="0"/>
    <s v="42129247F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43"/>
    <n v="17279"/>
    <s v="42129279CPSU"/>
    <s v="279C"/>
    <x v="154"/>
    <s v="15LTIP - Perf"/>
    <n v="10257"/>
    <n v="10"/>
    <x v="116"/>
    <n v="9260"/>
    <x v="0"/>
    <n v="2000"/>
    <n v="0"/>
    <n v="0"/>
    <s v="42129279CPSU15LTIP - Perf"/>
    <s v="LTIP - Perf"/>
    <s v="LTIP - Perf - 05/05/2015"/>
    <s v="3 years"/>
    <d v="2015-05-05T00:00:00"/>
    <d v="2017-09-30T00:00:00"/>
    <n v="18610"/>
    <n v="0"/>
    <n v="7561.243066"/>
    <n v="193.54393400000117"/>
    <n v="193.54400000000169"/>
    <n v="969.58099999999831"/>
    <m/>
    <n v="27527.912"/>
    <n v="1.4792000000000001"/>
    <n v="0"/>
    <n v="0"/>
    <n v="993029.6"/>
    <n v="0"/>
    <n v="403467.93000176002"/>
    <n v="10327.504318240062"/>
    <n v="10327.507840000089"/>
    <n v="51736.842159999913"/>
    <n v="0"/>
    <n v="1468889.3843200002"/>
    <n v="27527.912"/>
    <n v="0"/>
    <n v="0"/>
    <n v="27527.912"/>
    <n v="53.36"/>
    <n v="1468889.38432"/>
    <n v="-29380.725465168638"/>
    <n v="1439508.6588548312"/>
    <n v="0"/>
    <n v="0"/>
    <n v="0"/>
    <n v="0"/>
    <n v="1439508.6588548312"/>
    <n v="1312.2230253918242"/>
    <n v="732"/>
    <n v="960547.25"/>
    <n v="960547.25"/>
    <n v="478961.40885483124"/>
    <n v="0"/>
    <n v="0"/>
    <n v="456604.11"/>
    <n v="503943.14"/>
    <n v="0"/>
    <n v="960547.25"/>
    <n v="0"/>
    <n v="0"/>
    <n v="0"/>
    <m/>
    <n v="38674.120000000003"/>
    <n v="37426.57"/>
    <n v="38674.120000000003"/>
    <n v="114774.81"/>
    <n v="38674.120000000003"/>
    <n v="0"/>
    <n v="36179.01"/>
    <n v="36179.01"/>
    <n v="38674.120000000003"/>
    <n v="113527.25"/>
    <n v="37426.57"/>
    <n v="38674.11"/>
    <n v="0"/>
    <n v="37426.57"/>
    <n v="0"/>
    <n v="37426.57"/>
    <n v="113527.25"/>
    <n v="5904.65"/>
    <n v="848.79"/>
    <m/>
    <n v="114774.8"/>
    <n v="121528.24"/>
    <n v="5904.66"/>
    <n v="848.79"/>
    <n v="0"/>
    <n v="6753.45"/>
    <n v="29580.010000000002"/>
    <n v="4252.13"/>
    <n v="0"/>
    <m/>
    <n v="33832.14"/>
    <n v="162113.83000000002"/>
    <n v="503943.14"/>
  </r>
  <r>
    <n v="344"/>
    <n v="17505"/>
    <s v="42129505APSU"/>
    <s v="505A"/>
    <x v="155"/>
    <s v="15LTIP - Perf"/>
    <n v="10257"/>
    <n v="212"/>
    <x v="106"/>
    <n v="9260"/>
    <x v="0"/>
    <n v="834000"/>
    <n v="0"/>
    <n v="0"/>
    <s v="42129505A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45"/>
    <n v="17542"/>
    <s v="42129542SPSU"/>
    <s v="542S"/>
    <x v="156"/>
    <s v="15LTIP - Perf"/>
    <n v="10257"/>
    <n v="10"/>
    <x v="117"/>
    <n v="9260"/>
    <x v="0"/>
    <n v="2000"/>
    <n v="0"/>
    <n v="0"/>
    <s v="42129542S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46"/>
    <n v="17561"/>
    <s v="42129561MPSU"/>
    <s v="561M"/>
    <x v="157"/>
    <s v="15LTIP - Perf"/>
    <n v="10257"/>
    <n v="10"/>
    <x v="1"/>
    <n v="9260"/>
    <x v="0"/>
    <n v="2000"/>
    <n v="0"/>
    <n v="0"/>
    <s v="42129561M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47"/>
    <n v="17773"/>
    <s v="42129773HPSU"/>
    <s v="773H"/>
    <x v="158"/>
    <s v="15LTIP - Perf"/>
    <n v="10257"/>
    <n v="212"/>
    <x v="118"/>
    <n v="9260"/>
    <x v="0"/>
    <n v="821000"/>
    <n v="0"/>
    <n v="0"/>
    <s v="42129773H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48"/>
    <n v="17858"/>
    <s v="42129858MPSU"/>
    <s v="858M"/>
    <x v="159"/>
    <s v="15LTIP - Perf"/>
    <n v="10257"/>
    <n v="10"/>
    <x v="4"/>
    <n v="9260"/>
    <x v="0"/>
    <n v="2000"/>
    <n v="0"/>
    <n v="0"/>
    <s v="42129858M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49"/>
    <n v="17922"/>
    <s v="42129922GPSU"/>
    <s v="922G"/>
    <x v="160"/>
    <s v="15LTIP - Perf"/>
    <n v="10257"/>
    <n v="10"/>
    <x v="1"/>
    <n v="9260"/>
    <x v="0"/>
    <n v="2000"/>
    <n v="0"/>
    <n v="0"/>
    <s v="42129922GPSU15LTIP - Perf"/>
    <s v="LTIP - Perf"/>
    <s v="LTIP - Perf - 05/05/2015"/>
    <s v="3 years"/>
    <d v="2015-05-05T00:00:00"/>
    <d v="2017-09-30T00:00:00"/>
    <n v="2265"/>
    <n v="0"/>
    <n v="920.26949000000002"/>
    <n v="23.556010000000242"/>
    <n v="23.555999999999585"/>
    <n v="118.00650000000041"/>
    <m/>
    <n v="3350.3880000000004"/>
    <n v="1.4792000000000001"/>
    <n v="0"/>
    <n v="0"/>
    <n v="120860.4"/>
    <n v="0"/>
    <n v="49105.5799864"/>
    <n v="1256.9486936000128"/>
    <n v="1256.9481599999779"/>
    <n v="6296.8268400000225"/>
    <n v="0"/>
    <n v="178776.70368000001"/>
    <n v="3350.3880000000004"/>
    <n v="0"/>
    <n v="0"/>
    <n v="3350.3879999999999"/>
    <n v="53.36"/>
    <n v="178776.70368000001"/>
    <n v="-3575.8916270073601"/>
    <n v="175200.81205299264"/>
    <n v="0"/>
    <n v="0"/>
    <n v="0"/>
    <n v="0"/>
    <n v="175200.81205299264"/>
    <n v="159.70903559981096"/>
    <n v="732"/>
    <n v="116907.01"/>
    <n v="116907.01"/>
    <n v="58293.802052992643"/>
    <n v="0"/>
    <n v="0"/>
    <n v="55572.72"/>
    <n v="61334.289999999994"/>
    <n v="0"/>
    <n v="116907.01"/>
    <n v="0"/>
    <n v="0"/>
    <n v="0"/>
    <m/>
    <n v="4706.9799999999996"/>
    <n v="4555.1400000000003"/>
    <n v="4706.9799999999996"/>
    <n v="13969.099999999999"/>
    <n v="4706.9799999999996"/>
    <n v="0"/>
    <n v="4403.3"/>
    <n v="4403.3"/>
    <n v="4706.9799999999996"/>
    <n v="13817.259999999998"/>
    <n v="4555.1400000000003"/>
    <n v="4706.9799999999996"/>
    <n v="0"/>
    <n v="4555.1400000000003"/>
    <n v="0"/>
    <n v="4555.1400000000003"/>
    <n v="13817.259999999998"/>
    <n v="718.65"/>
    <n v="103.31"/>
    <m/>
    <n v="13969.09"/>
    <n v="14791.05"/>
    <n v="718.65"/>
    <n v="103.31"/>
    <n v="0"/>
    <n v="821.96"/>
    <n v="3600.14"/>
    <n v="517.52"/>
    <n v="0"/>
    <m/>
    <n v="4117.66"/>
    <n v="19730.669999999998"/>
    <n v="61334.289999999994"/>
  </r>
  <r>
    <n v="350"/>
    <n v="18035"/>
    <s v="42129035FPSU"/>
    <s v="035F"/>
    <x v="161"/>
    <s v="15LTIP - Perf"/>
    <n v="10257"/>
    <n v="60"/>
    <x v="13"/>
    <n v="9260"/>
    <x v="0"/>
    <n v="31000"/>
    <n v="0"/>
    <n v="0"/>
    <s v="42129035F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51"/>
    <n v="18162"/>
    <s v="42129162MPSU"/>
    <s v="162M"/>
    <x v="162"/>
    <s v="15LTIP - Perf"/>
    <n v="10257"/>
    <n v="10"/>
    <x v="1"/>
    <n v="9260"/>
    <x v="0"/>
    <n v="2000"/>
    <n v="0"/>
    <n v="0"/>
    <s v="42129162M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52"/>
    <n v="18245"/>
    <s v="42129245EPSU"/>
    <s v="245E"/>
    <x v="163"/>
    <s v="15LTIP - Perf"/>
    <n v="10257"/>
    <n v="180"/>
    <x v="119"/>
    <n v="9260"/>
    <x v="0"/>
    <n v="700000"/>
    <n v="0"/>
    <n v="0"/>
    <s v="42129245E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53"/>
    <n v="18246"/>
    <s v="42129246HPSU"/>
    <s v="246H"/>
    <x v="164"/>
    <s v="15LTIP - Perf"/>
    <n v="10257"/>
    <n v="10"/>
    <x v="120"/>
    <n v="9260"/>
    <x v="0"/>
    <n v="2000"/>
    <n v="0"/>
    <n v="0"/>
    <s v="42129246HPSU15LTIP - Perf"/>
    <s v="LTIP - Perf"/>
    <s v="LTIP - Perf - 05/05/2015"/>
    <s v="3 years"/>
    <d v="2015-05-05T00:00:00"/>
    <d v="2017-09-30T00:00:00"/>
    <n v="5120"/>
    <n v="0"/>
    <n v="2080.2559970000002"/>
    <n v="53.248003000000608"/>
    <n v="53.247999999999593"/>
    <n v="266.75200000000041"/>
    <m/>
    <n v="7573.5040000000008"/>
    <n v="1.4792000000000001"/>
    <n v="0"/>
    <n v="0"/>
    <n v="273203.20000000001"/>
    <n v="0"/>
    <n v="111002.45999992001"/>
    <n v="2841.3134400800323"/>
    <n v="2841.313279999978"/>
    <n v="14233.886720000022"/>
    <n v="0"/>
    <n v="404122.1734400001"/>
    <n v="7573.5040000000008"/>
    <n v="0"/>
    <n v="0"/>
    <n v="7573.5039999999999"/>
    <n v="53.36"/>
    <n v="404122.17343999998"/>
    <n v="-8083.2517131468794"/>
    <n v="396038.92172685312"/>
    <n v="0"/>
    <n v="0"/>
    <n v="0"/>
    <n v="0"/>
    <n v="396038.92172685312"/>
    <n v="361.01998334261907"/>
    <n v="732"/>
    <n v="264266.63"/>
    <n v="264266.63"/>
    <n v="131772.29172685312"/>
    <n v="0"/>
    <n v="0"/>
    <n v="125621.34"/>
    <n v="138645.29"/>
    <n v="0"/>
    <n v="264266.63"/>
    <n v="0"/>
    <n v="0"/>
    <n v="0"/>
    <m/>
    <n v="10640.05"/>
    <n v="10296.83"/>
    <n v="10640.06"/>
    <n v="31576.939999999995"/>
    <n v="10640.06"/>
    <n v="0"/>
    <n v="9953.6"/>
    <n v="9953.6"/>
    <n v="10640.06"/>
    <n v="31233.72"/>
    <n v="10296.83"/>
    <n v="10640.06"/>
    <n v="0"/>
    <n v="10296.83"/>
    <n v="0"/>
    <n v="10296.83"/>
    <n v="31233.72"/>
    <n v="1624.49"/>
    <n v="233.52"/>
    <m/>
    <n v="31576.95"/>
    <n v="33434.959999999999"/>
    <n v="1624.5"/>
    <n v="233.52"/>
    <n v="0"/>
    <n v="1858.02"/>
    <n v="8138.08"/>
    <n v="1169.8499999999999"/>
    <n v="0"/>
    <m/>
    <n v="9307.93"/>
    <n v="44600.909999999996"/>
    <n v="138645.29"/>
  </r>
  <r>
    <n v="354"/>
    <n v="18325"/>
    <s v="42129325JPSU"/>
    <s v="325J"/>
    <x v="165"/>
    <s v="15LTIP - Perf"/>
    <n v="10257"/>
    <n v="10"/>
    <x v="4"/>
    <n v="9260"/>
    <x v="0"/>
    <n v="2000"/>
    <n v="0"/>
    <n v="0"/>
    <s v="42129325J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55"/>
    <n v="18513"/>
    <s v="42129513EPSU"/>
    <s v="513E"/>
    <x v="166"/>
    <s v="15LTIP - Perf"/>
    <n v="10257"/>
    <n v="10"/>
    <x v="44"/>
    <n v="9260"/>
    <x v="0"/>
    <n v="2000"/>
    <n v="0"/>
    <n v="0"/>
    <s v="42129513E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56"/>
    <n v="18547"/>
    <s v="42129547MPSU"/>
    <s v="547M"/>
    <x v="167"/>
    <s v="15LTIP - Perf"/>
    <n v="10257"/>
    <n v="10"/>
    <x v="121"/>
    <n v="9260"/>
    <x v="0"/>
    <n v="2000"/>
    <n v="0"/>
    <n v="0"/>
    <s v="42129547M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57"/>
    <n v="18568"/>
    <s v="42129568KPSU"/>
    <s v="568K"/>
    <x v="168"/>
    <s v="15LTIP - Perf"/>
    <n v="10257"/>
    <n v="10"/>
    <x v="122"/>
    <n v="9260"/>
    <x v="0"/>
    <n v="2000"/>
    <n v="0"/>
    <n v="0"/>
    <s v="42129568K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58"/>
    <n v="18570"/>
    <s v="42129570GPSU"/>
    <s v="570G"/>
    <x v="169"/>
    <s v="15LTIP - Perf"/>
    <n v="10257"/>
    <n v="10"/>
    <x v="0"/>
    <n v="9260"/>
    <x v="0"/>
    <n v="2000"/>
    <n v="0"/>
    <n v="0"/>
    <s v="42129570G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59"/>
    <n v="18601"/>
    <s v="42129601MPSU"/>
    <s v="601M"/>
    <x v="170"/>
    <s v="15LTIP - Perf"/>
    <n v="10257"/>
    <n v="70"/>
    <x v="123"/>
    <n v="9260"/>
    <x v="0"/>
    <n v="170000"/>
    <n v="0"/>
    <n v="0"/>
    <s v="42129601M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60"/>
    <n v="18645"/>
    <s v="42129645LPSU"/>
    <s v="645L"/>
    <x v="171"/>
    <s v="15LTIP - Perf"/>
    <n v="10257"/>
    <n v="10"/>
    <x v="124"/>
    <n v="9260"/>
    <x v="0"/>
    <n v="2000"/>
    <n v="0"/>
    <n v="0"/>
    <s v="42129645L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61"/>
    <n v="18652"/>
    <s v="42129652PPSU"/>
    <s v="652P"/>
    <x v="172"/>
    <s v="15LTIP - Perf"/>
    <n v="10257"/>
    <n v="10"/>
    <x v="5"/>
    <n v="9260"/>
    <x v="0"/>
    <n v="2000"/>
    <n v="0"/>
    <n v="0"/>
    <s v="42129652P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62"/>
    <n v="18731"/>
    <s v="42129731HPSU"/>
    <s v="731H"/>
    <x v="173"/>
    <s v="15LTIP - Perf"/>
    <n v="10257"/>
    <n v="10"/>
    <x v="53"/>
    <n v="9260"/>
    <x v="0"/>
    <n v="2000"/>
    <n v="0"/>
    <n v="0"/>
    <s v="42129731H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63"/>
    <n v="18776"/>
    <s v="42129776HPSU"/>
    <s v="776H"/>
    <x v="191"/>
    <s v="15LTIP - Perf"/>
    <n v="10257"/>
    <n v="10"/>
    <x v="135"/>
    <n v="9260"/>
    <x v="0"/>
    <n v="2000"/>
    <n v="0"/>
    <n v="0"/>
    <s v="42129776H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64"/>
    <n v="18779"/>
    <s v="42129779WPSU"/>
    <s v="779W"/>
    <x v="174"/>
    <s v="15LTIP - Perf"/>
    <n v="10257"/>
    <n v="212"/>
    <x v="125"/>
    <n v="9260"/>
    <x v="0"/>
    <n v="832000"/>
    <n v="0"/>
    <n v="0"/>
    <s v="42129779W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65"/>
    <n v="18837"/>
    <s v="42129837NPSU"/>
    <s v="837N"/>
    <x v="175"/>
    <s v="15LTIP - Perf"/>
    <n v="10257"/>
    <n v="60"/>
    <x v="126"/>
    <n v="9260"/>
    <x v="0"/>
    <n v="30000"/>
    <n v="0"/>
    <n v="0"/>
    <s v="42129837N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66"/>
    <n v="18912"/>
    <s v="42129912SPSU"/>
    <s v="912S"/>
    <x v="176"/>
    <s v="15LTIP - Perf"/>
    <n v="10257"/>
    <n v="10"/>
    <x v="127"/>
    <n v="9260"/>
    <x v="0"/>
    <n v="2000"/>
    <n v="0"/>
    <n v="0"/>
    <s v="42129912S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67"/>
    <n v="18915"/>
    <s v="42129915SPSU"/>
    <s v="915S"/>
    <x v="177"/>
    <s v="15LTIP - Perf"/>
    <n v="10257"/>
    <n v="10"/>
    <x v="1"/>
    <n v="9260"/>
    <x v="0"/>
    <n v="2000"/>
    <n v="0"/>
    <n v="0"/>
    <s v="42129915S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68"/>
    <n v="18991"/>
    <s v="42129991LPSU"/>
    <s v="991L"/>
    <x v="178"/>
    <s v="15LTIP - Perf"/>
    <n v="10257"/>
    <n v="10"/>
    <x v="128"/>
    <n v="9260"/>
    <x v="0"/>
    <n v="12000"/>
    <n v="0"/>
    <n v="0"/>
    <s v="42129991L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69"/>
    <n v="19012"/>
    <s v="42129012SPSU"/>
    <s v="012S"/>
    <x v="179"/>
    <s v="15LTIP - Perf"/>
    <n v="10257"/>
    <n v="10"/>
    <x v="129"/>
    <n v="4264"/>
    <x v="0"/>
    <n v="2000"/>
    <n v="0"/>
    <n v="0"/>
    <s v="42129012S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70"/>
    <n v="19149"/>
    <s v="42129149HPSU"/>
    <s v="149H"/>
    <x v="180"/>
    <s v="15LTIP - Perf"/>
    <n v="10257"/>
    <n v="80"/>
    <x v="130"/>
    <n v="9260"/>
    <x v="0"/>
    <n v="190000"/>
    <n v="0"/>
    <n v="0"/>
    <s v="42129149H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71"/>
    <n v="19160"/>
    <s v="42129160SPSU"/>
    <s v="160S"/>
    <x v="181"/>
    <s v="15LTIP - Perf"/>
    <n v="10257"/>
    <n v="212"/>
    <x v="131"/>
    <n v="9260"/>
    <x v="0"/>
    <n v="827000"/>
    <n v="0"/>
    <n v="0"/>
    <s v="42129160S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72"/>
    <n v="19167"/>
    <s v="42129167BPSU"/>
    <s v="167B"/>
    <x v="182"/>
    <s v="15LTIP - Perf"/>
    <n v="10257"/>
    <n v="10"/>
    <x v="132"/>
    <n v="9260"/>
    <x v="0"/>
    <n v="2000"/>
    <n v="0"/>
    <n v="0"/>
    <s v="42129167B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73"/>
    <n v="19198"/>
    <s v="42129198FPSU"/>
    <s v="198F"/>
    <x v="183"/>
    <s v="15LTIP - Perf"/>
    <n v="10257"/>
    <n v="10"/>
    <x v="5"/>
    <n v="9260"/>
    <x v="0"/>
    <n v="2000"/>
    <n v="0"/>
    <n v="0"/>
    <s v="42129198F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74"/>
    <n v="19383"/>
    <s v="42129383BPSU"/>
    <s v="383B"/>
    <x v="192"/>
    <s v="15LTIP - Perf"/>
    <n v="10257"/>
    <n v="80"/>
    <x v="96"/>
    <n v="9260"/>
    <x v="0"/>
    <n v="190000"/>
    <n v="0"/>
    <n v="0"/>
    <s v="42129383B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75"/>
    <n v="23416"/>
    <s v="42129416MPSU"/>
    <s v="416M"/>
    <x v="184"/>
    <s v="15LTIP - Perf"/>
    <n v="10257"/>
    <n v="10"/>
    <x v="133"/>
    <n v="9260"/>
    <x v="0"/>
    <n v="2000"/>
    <n v="0"/>
    <n v="0"/>
    <s v="42129416M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76"/>
    <n v="23537"/>
    <s v="42129537EPSU"/>
    <s v="537E"/>
    <x v="185"/>
    <s v="15LTIP - Perf"/>
    <n v="10257"/>
    <n v="10"/>
    <x v="134"/>
    <n v="9260"/>
    <x v="0"/>
    <n v="2000"/>
    <n v="0"/>
    <n v="0"/>
    <s v="42129537EPSU15LTIP - Perf"/>
    <s v="LTIP - Perf"/>
    <s v="LTIP - Perf - 05/05/2015"/>
    <s v="3 years"/>
    <d v="2015-05-05T00:00:00"/>
    <d v="2017-09-30T00:00:00"/>
    <n v="4695"/>
    <n v="0"/>
    <n v="1907.5785229999999"/>
    <n v="48.827976999999919"/>
    <n v="48.828000000000429"/>
    <n v="244.60949999999957"/>
    <m/>
    <n v="6944.8440000000001"/>
    <n v="1.4792000000000001"/>
    <n v="0"/>
    <n v="0"/>
    <n v="250525.2"/>
    <n v="0"/>
    <n v="101788.38998728"/>
    <n v="2605.4608527199957"/>
    <n v="2605.462080000023"/>
    <n v="13052.362919999978"/>
    <n v="0"/>
    <n v="370576.87584000005"/>
    <n v="6944.8440000000001"/>
    <n v="0"/>
    <n v="0"/>
    <n v="6944.8440000000001"/>
    <n v="53.36"/>
    <n v="370576.87583999999"/>
    <n v="-7412.2786705516792"/>
    <n v="363164.59716944833"/>
    <n v="0"/>
    <n v="0"/>
    <n v="0"/>
    <n v="0"/>
    <n v="363164.59716944833"/>
    <n v="331.05250425656186"/>
    <n v="732"/>
    <n v="242330.43"/>
    <n v="242330.43"/>
    <n v="120834.16716944834"/>
    <n v="0"/>
    <n v="0"/>
    <n v="115193.78"/>
    <n v="127136.66"/>
    <n v="0"/>
    <n v="242330.44"/>
    <n v="-1.0000000009313226E-2"/>
    <n v="0"/>
    <n v="-1.0000000009313226E-2"/>
    <m/>
    <n v="9756.85"/>
    <n v="9442.1200000000008"/>
    <n v="9756.85"/>
    <n v="28955.82"/>
    <n v="9756.85"/>
    <n v="0"/>
    <n v="9127.3700000000008"/>
    <n v="9127.3700000000008"/>
    <n v="9756.86"/>
    <n v="28641.08"/>
    <n v="9442.11"/>
    <n v="9756.85"/>
    <n v="0"/>
    <n v="9442.11"/>
    <n v="0"/>
    <n v="9442.11"/>
    <n v="28641.07"/>
    <n v="1489.65"/>
    <n v="214.14"/>
    <m/>
    <n v="28955.81"/>
    <n v="30659.600000000002"/>
    <n v="1489.64"/>
    <n v="214.14"/>
    <n v="0"/>
    <n v="1703.7800000000002"/>
    <n v="7462.5700000000006"/>
    <n v="1072.74"/>
    <n v="0"/>
    <m/>
    <n v="8535.3100000000013"/>
    <n v="40898.69"/>
    <n v="127136.66"/>
  </r>
  <r>
    <n v="377"/>
    <n v="24451"/>
    <s v="42129451RPSU"/>
    <s v="451R"/>
    <x v="186"/>
    <s v="15LTIP - Perf"/>
    <n v="10257"/>
    <n v="10"/>
    <x v="0"/>
    <n v="9260"/>
    <x v="0"/>
    <n v="2000"/>
    <n v="0"/>
    <n v="0"/>
    <s v="42129451RPSU15LTIP - Perf"/>
    <s v="LTIP - Perf"/>
    <s v="LTIP - Perf - 05/05/2015"/>
    <s v="3 years"/>
    <d v="2015-05-05T00:00:00"/>
    <d v="2017-09-30T00:00:00"/>
    <n v="1080"/>
    <n v="0"/>
    <n v="438.80397299999998"/>
    <n v="11.232027000000016"/>
    <n v="11.231999999999971"/>
    <n v="56.268000000000029"/>
    <m/>
    <n v="1597.5360000000001"/>
    <n v="1.4792000000000001"/>
    <n v="0"/>
    <n v="0"/>
    <n v="57628.800000000003"/>
    <n v="0"/>
    <n v="23414.579999279998"/>
    <n v="599.34096072000091"/>
    <n v="599.3395199999984"/>
    <n v="3002.4604800000016"/>
    <n v="0"/>
    <n v="85244.520959999994"/>
    <n v="1597.5360000000001"/>
    <n v="0"/>
    <n v="0"/>
    <n v="1597.5360000000001"/>
    <n v="53.36"/>
    <n v="85244.520960000009"/>
    <n v="-1705.0609082419201"/>
    <n v="83539.460051758084"/>
    <n v="0"/>
    <n v="0"/>
    <n v="0"/>
    <n v="0"/>
    <n v="83539.460051758084"/>
    <n v="76.152652736333707"/>
    <n v="732"/>
    <n v="55743.74"/>
    <n v="55743.74"/>
    <n v="27795.720051758086"/>
    <n v="0"/>
    <n v="0"/>
    <n v="26498.25"/>
    <n v="29245.489999999998"/>
    <n v="0"/>
    <n v="55743.74"/>
    <n v="0"/>
    <n v="0"/>
    <n v="0"/>
    <m/>
    <n v="2244.39"/>
    <n v="2171.98"/>
    <n v="2244.39"/>
    <n v="6660.76"/>
    <n v="2244.39"/>
    <n v="0"/>
    <n v="2099.59"/>
    <n v="2099.59"/>
    <n v="2244.38"/>
    <n v="6588.36"/>
    <n v="2171.9899999999998"/>
    <n v="2244.39"/>
    <n v="0"/>
    <n v="2171.9899999999998"/>
    <n v="0"/>
    <n v="2171.9899999999998"/>
    <n v="6588.369999999999"/>
    <n v="342.67"/>
    <n v="49.26"/>
    <m/>
    <n v="6660.75"/>
    <n v="7052.68"/>
    <n v="342.67"/>
    <n v="49.26"/>
    <n v="0"/>
    <n v="391.93"/>
    <n v="1716.6200000000001"/>
    <n v="246.77"/>
    <n v="0"/>
    <m/>
    <n v="1963.39"/>
    <n v="9408.0000000000018"/>
    <n v="29245.489999999998"/>
  </r>
  <r>
    <n v="378"/>
    <n v="24491"/>
    <s v="42129491TPSU"/>
    <s v="491T"/>
    <x v="187"/>
    <s v="15LTIP - Perf"/>
    <n v="10257"/>
    <n v="10"/>
    <x v="55"/>
    <n v="9260"/>
    <x v="0"/>
    <n v="2000"/>
    <n v="0"/>
    <n v="0"/>
    <s v="42129491T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79"/>
    <n v="24541"/>
    <s v="42129541BPSU"/>
    <s v="541B"/>
    <x v="188"/>
    <s v="15LTIP - Perf"/>
    <n v="10257"/>
    <n v="180"/>
    <x v="74"/>
    <n v="9260"/>
    <x v="0"/>
    <n v="700000"/>
    <n v="0"/>
    <n v="0"/>
    <s v="42129541BPSU15LTIP - Perf"/>
    <s v="LTIP - Perf"/>
    <s v="LTIP - Perf - 05/05/2015"/>
    <s v="3 years"/>
    <d v="2015-05-05T00:00:00"/>
    <d v="2017-09-30T00:00:00"/>
    <n v="310"/>
    <n v="0"/>
    <n v="125.952961"/>
    <n v="3.2240390000000048"/>
    <n v="3.2239999999999895"/>
    <n v="16.15100000000001"/>
    <m/>
    <n v="458.55200000000002"/>
    <n v="1.4792000000000001"/>
    <n v="0"/>
    <n v="0"/>
    <n v="16541.599999999999"/>
    <n v="0"/>
    <n v="6720.8499989600004"/>
    <n v="172.03472104000025"/>
    <n v="172.03263999999945"/>
    <n v="861.81736000000058"/>
    <n v="0"/>
    <n v="24468.334719999999"/>
    <n v="458.55200000000002"/>
    <n v="0"/>
    <n v="0"/>
    <n v="458.55200000000002"/>
    <n v="53.36"/>
    <n v="24468.334720000003"/>
    <n v="-489.41563106944005"/>
    <n v="23978.919088930561"/>
    <n v="0"/>
    <n v="0"/>
    <n v="0"/>
    <n v="0"/>
    <n v="23978.919088930561"/>
    <n v="21.858631803947638"/>
    <n v="732"/>
    <n v="16000.52"/>
    <n v="16000.52"/>
    <n v="7978.3990889305605"/>
    <n v="0"/>
    <n v="0"/>
    <n v="7605.98"/>
    <n v="8394.5400000000009"/>
    <n v="0"/>
    <n v="16000.52"/>
    <n v="0"/>
    <n v="0"/>
    <n v="0"/>
    <m/>
    <n v="644.22"/>
    <n v="623.44000000000005"/>
    <n v="644.22"/>
    <n v="1911.88"/>
    <n v="644.23"/>
    <n v="0"/>
    <n v="602.66"/>
    <n v="602.66"/>
    <n v="644.22"/>
    <n v="1891.11"/>
    <n v="623.44000000000005"/>
    <n v="644.22"/>
    <n v="0"/>
    <n v="623.44000000000005"/>
    <n v="0"/>
    <n v="623.44000000000005"/>
    <n v="1891.1000000000001"/>
    <n v="98.36"/>
    <n v="14.14"/>
    <m/>
    <n v="1911.88"/>
    <n v="2024.38"/>
    <n v="98.36"/>
    <n v="14.14"/>
    <n v="0"/>
    <n v="112.5"/>
    <n v="492.74"/>
    <n v="70.83"/>
    <n v="0"/>
    <m/>
    <n v="563.57000000000005"/>
    <n v="2700.45"/>
    <n v="8394.5400000000009"/>
  </r>
  <r>
    <n v="380"/>
    <n v="24582"/>
    <s v="42129582FPSU"/>
    <s v="582F"/>
    <x v="189"/>
    <s v="15LTIP - Perf"/>
    <n v="10257"/>
    <n v="10"/>
    <x v="5"/>
    <n v="9260"/>
    <x v="0"/>
    <n v="2000"/>
    <n v="0"/>
    <n v="0"/>
    <s v="42129582FPSU15LTIP - Perf"/>
    <s v="LTIP - Perf"/>
    <s v="LTIP - Perf - 05/05/2015"/>
    <s v="3 years"/>
    <d v="2015-05-05T00:00:00"/>
    <d v="2017-09-30T00:00:00"/>
    <n v="185"/>
    <n v="0"/>
    <n v="75.165480000000002"/>
    <n v="1.9240199999999845"/>
    <n v="1.924000000000035"/>
    <n v="9.638499999999965"/>
    <m/>
    <n v="273.65199999999999"/>
    <n v="1.4792000000000001"/>
    <n v="0"/>
    <n v="0"/>
    <n v="9871.6"/>
    <n v="0"/>
    <n v="4010.8300128000001"/>
    <n v="102.66570719999918"/>
    <n v="102.66464000000187"/>
    <n v="514.31035999999813"/>
    <n v="0"/>
    <n v="14602.07072"/>
    <n v="273.65199999999999"/>
    <n v="0"/>
    <n v="0"/>
    <n v="273.65199999999999"/>
    <n v="53.36"/>
    <n v="14602.07072"/>
    <n v="-292.07061854143996"/>
    <n v="14310.00010145856"/>
    <n v="0"/>
    <n v="0"/>
    <n v="0"/>
    <n v="0"/>
    <n v="14310.00010145856"/>
    <n v="13.044667366871979"/>
    <n v="732"/>
    <n v="9548.7000000000007"/>
    <n v="9548.7000000000007"/>
    <n v="4761.3001014585589"/>
    <n v="0"/>
    <n v="0"/>
    <n v="4539.0499999999993"/>
    <n v="5009.6499999999996"/>
    <n v="0"/>
    <n v="9548.6999999999989"/>
    <n v="0"/>
    <n v="0"/>
    <n v="0"/>
    <m/>
    <n v="384.46"/>
    <n v="372.05"/>
    <n v="384.46"/>
    <n v="1140.97"/>
    <n v="384.45"/>
    <n v="0"/>
    <n v="359.65"/>
    <n v="359.65"/>
    <n v="384.46"/>
    <n v="1128.56"/>
    <n v="372.05"/>
    <n v="384.46"/>
    <n v="0"/>
    <n v="372.05"/>
    <n v="0"/>
    <n v="372.05"/>
    <n v="1128.56"/>
    <n v="58.7"/>
    <n v="8.44"/>
    <m/>
    <n v="1140.96"/>
    <n v="1208.1000000000001"/>
    <n v="58.690000000000005"/>
    <n v="8.44"/>
    <n v="0"/>
    <n v="67.13000000000001"/>
    <n v="294.06"/>
    <n v="42.27"/>
    <n v="0"/>
    <m/>
    <n v="336.33"/>
    <n v="1611.5600000000002"/>
    <n v="5009.6499999999996"/>
  </r>
  <r>
    <n v="381"/>
    <n v="26049"/>
    <s v="4215649HaPSU"/>
    <s v="49Ha"/>
    <x v="193"/>
    <s v="15LTIP - Perf"/>
    <n v="10257"/>
    <n v="10"/>
    <x v="5"/>
    <n v="9260"/>
    <x v="0"/>
    <n v="2000"/>
    <n v="0"/>
    <n v="0"/>
    <s v="4215649HaPSU15LTIP - Perf"/>
    <s v="LTIP - Perf"/>
    <s v="LTIP - Perf - 06/01/2015"/>
    <s v="3 years"/>
    <d v="2015-06-01T00:00:00"/>
    <d v="2017-09-30T00:00:00"/>
    <n v="310"/>
    <n v="0"/>
    <n v="125.95290900000001"/>
    <n v="3.224091000000044"/>
    <n v="3.2239999999999895"/>
    <n v="16.15100000000001"/>
    <m/>
    <n v="458.55200000000002"/>
    <n v="1.4792000000000001"/>
    <n v="0"/>
    <n v="0"/>
    <n v="16786.5"/>
    <n v="0"/>
    <n v="6820.3500223500005"/>
    <n v="174.58452765000237"/>
    <n v="174.57959999999943"/>
    <n v="874.57665000000054"/>
    <n v="0"/>
    <n v="24830.590800000005"/>
    <n v="458.55200000000002"/>
    <n v="0"/>
    <n v="0"/>
    <n v="458.55200000000002"/>
    <n v="54.15"/>
    <n v="24830.590800000002"/>
    <n v="-496.66147718159999"/>
    <n v="24333.929322818403"/>
    <n v="0"/>
    <n v="0"/>
    <n v="0"/>
    <n v="0"/>
    <n v="24333.929322818403"/>
    <n v="22.182250977956613"/>
    <n v="732"/>
    <n v="16237.41"/>
    <n v="16237.41"/>
    <n v="8096.5193228184035"/>
    <n v="0"/>
    <n v="0"/>
    <n v="7718.58"/>
    <n v="8518.83"/>
    <n v="0"/>
    <n v="16237.41"/>
    <n v="0"/>
    <n v="0"/>
    <n v="0"/>
    <m/>
    <n v="653.76"/>
    <n v="632.67999999999995"/>
    <n v="653.76"/>
    <n v="1940.2"/>
    <n v="653.76"/>
    <n v="0"/>
    <n v="611.58000000000004"/>
    <n v="611.58000000000004"/>
    <n v="653.76"/>
    <n v="1919.1000000000001"/>
    <n v="632.66999999999996"/>
    <n v="653.76"/>
    <n v="0"/>
    <n v="632.66999999999996"/>
    <n v="0"/>
    <n v="632.66999999999996"/>
    <n v="1919.1"/>
    <n v="99.81"/>
    <n v="14.35"/>
    <m/>
    <n v="1940.19"/>
    <n v="2054.35"/>
    <n v="99.820000000000007"/>
    <n v="14.35"/>
    <n v="0"/>
    <n v="114.17"/>
    <n v="500.03"/>
    <n v="71.88"/>
    <n v="0"/>
    <m/>
    <n v="571.91"/>
    <n v="2740.4300000000003"/>
    <n v="8518.83"/>
  </r>
  <r>
    <n v="382"/>
    <n v="13121"/>
    <s v="42175121PPSU"/>
    <s v="121P"/>
    <x v="194"/>
    <s v="15LTIP - Perf"/>
    <n v="10257"/>
    <n v="80"/>
    <x v="86"/>
    <n v="9260"/>
    <x v="0"/>
    <n v="190000"/>
    <n v="0"/>
    <n v="0"/>
    <s v="42175121PPSU15LTIP - Perf"/>
    <s v="LTIP - Perf"/>
    <s v="LTIP - Perf - 06/20/2015"/>
    <s v="3 years"/>
    <d v="2015-06-20T00:00:00"/>
    <d v="2017-09-30T00:00:00"/>
    <n v="185"/>
    <n v="0"/>
    <n v="75.165559999999999"/>
    <n v="1.9239399999999591"/>
    <n v="1.924000000000035"/>
    <n v="9.638499999999965"/>
    <m/>
    <n v="273.65199999999999"/>
    <n v="1.4792000000000001"/>
    <n v="0"/>
    <n v="0"/>
    <n v="9743.9500000000007"/>
    <n v="0"/>
    <n v="3958.9700452000002"/>
    <n v="101.33391979999784"/>
    <n v="101.33708000000185"/>
    <n v="507.65979499999816"/>
    <n v="0"/>
    <n v="14413.250839999997"/>
    <n v="273.65199999999999"/>
    <n v="0"/>
    <n v="0"/>
    <n v="273.65199999999999"/>
    <n v="52.67"/>
    <n v="14413.250840000001"/>
    <n v="-288.29384330168"/>
    <n v="14124.95699669832"/>
    <n v="0"/>
    <n v="0"/>
    <n v="0"/>
    <n v="0"/>
    <n v="14124.95699669832"/>
    <n v="12.875986323334841"/>
    <n v="732"/>
    <n v="9425.2199999999993"/>
    <n v="9425.2199999999993"/>
    <n v="4699.7369966983206"/>
    <n v="0"/>
    <n v="0"/>
    <n v="4480.3600000000006"/>
    <n v="4944.8600000000006"/>
    <n v="0"/>
    <n v="9425.2200000000012"/>
    <n v="0"/>
    <n v="0"/>
    <n v="0"/>
    <m/>
    <n v="379.48"/>
    <n v="367.24"/>
    <n v="379.49"/>
    <n v="1126.21"/>
    <n v="379.48"/>
    <n v="0"/>
    <n v="355"/>
    <n v="355"/>
    <n v="379.49"/>
    <n v="1113.97"/>
    <n v="367.24"/>
    <n v="379.48"/>
    <n v="0"/>
    <n v="367.25"/>
    <n v="0"/>
    <n v="367.25"/>
    <n v="1113.97"/>
    <n v="57.94"/>
    <n v="8.33"/>
    <m/>
    <n v="1126.2"/>
    <n v="1192.47"/>
    <n v="57.94"/>
    <n v="8.33"/>
    <n v="0"/>
    <n v="66.27"/>
    <n v="290.25"/>
    <n v="41.72"/>
    <n v="0"/>
    <m/>
    <n v="331.97"/>
    <n v="1590.71"/>
    <n v="4944.8600000000006"/>
  </r>
  <r>
    <n v="383"/>
    <n v="13390"/>
    <s v="42175390RPSU"/>
    <s v="390R"/>
    <x v="195"/>
    <s v="15LTIP - Perf"/>
    <n v="10257"/>
    <n v="60"/>
    <x v="24"/>
    <n v="9260"/>
    <x v="0"/>
    <n v="30000"/>
    <n v="0"/>
    <n v="0"/>
    <s v="42175390RPSU15LTIP - Perf"/>
    <s v="LTIP - Perf"/>
    <s v="LTIP - Perf - 06/20/2015"/>
    <s v="3 years"/>
    <d v="2015-06-20T00:00:00"/>
    <d v="2017-09-30T00:00:00"/>
    <n v="185"/>
    <n v="0"/>
    <n v="75.165559999999999"/>
    <n v="1.9239399999999591"/>
    <n v="1.924000000000035"/>
    <n v="9.638499999999965"/>
    <m/>
    <n v="273.65199999999999"/>
    <n v="1.4792000000000001"/>
    <n v="0"/>
    <n v="0"/>
    <n v="9743.9500000000007"/>
    <n v="0"/>
    <n v="3958.9700452000002"/>
    <n v="101.33391979999784"/>
    <n v="101.33708000000185"/>
    <n v="507.65979499999816"/>
    <n v="0"/>
    <n v="14413.250839999997"/>
    <n v="273.65199999999999"/>
    <n v="0"/>
    <n v="0"/>
    <n v="273.65199999999999"/>
    <n v="52.67"/>
    <n v="14413.250840000001"/>
    <n v="-288.29384330168"/>
    <n v="14124.95699669832"/>
    <n v="0"/>
    <n v="0"/>
    <n v="0"/>
    <n v="0"/>
    <n v="14124.95699669832"/>
    <n v="12.875986323334841"/>
    <n v="732"/>
    <n v="9425.2199999999993"/>
    <n v="9425.2199999999993"/>
    <n v="4699.7369966983206"/>
    <n v="0"/>
    <n v="0"/>
    <n v="4480.3600000000006"/>
    <n v="4944.8600000000006"/>
    <n v="0"/>
    <n v="9425.2200000000012"/>
    <n v="0"/>
    <n v="0"/>
    <n v="0"/>
    <m/>
    <n v="379.48"/>
    <n v="367.24"/>
    <n v="379.49"/>
    <n v="1126.21"/>
    <n v="379.48"/>
    <n v="0"/>
    <n v="355"/>
    <n v="355"/>
    <n v="379.49"/>
    <n v="1113.97"/>
    <n v="367.24"/>
    <n v="379.48"/>
    <n v="0"/>
    <n v="367.25"/>
    <n v="0"/>
    <n v="367.25"/>
    <n v="1113.97"/>
    <n v="57.94"/>
    <n v="8.33"/>
    <m/>
    <n v="1126.2"/>
    <n v="1192.47"/>
    <n v="57.94"/>
    <n v="8.33"/>
    <n v="0"/>
    <n v="66.27"/>
    <n v="290.25"/>
    <n v="41.72"/>
    <n v="0"/>
    <m/>
    <n v="331.97"/>
    <n v="1590.71"/>
    <n v="4944.8600000000006"/>
  </r>
  <r>
    <n v="384"/>
    <n v="19153"/>
    <s v="42175153CPSU"/>
    <s v="153C"/>
    <x v="196"/>
    <s v="15LTIP - Perf"/>
    <n v="10257"/>
    <n v="10"/>
    <x v="136"/>
    <n v="9260"/>
    <x v="0"/>
    <n v="2000"/>
    <n v="0"/>
    <n v="0"/>
    <s v="42175153CPSU15LTIP - Perf"/>
    <s v="LTIP - Perf"/>
    <s v="LTIP - Perf - 06/20/2015"/>
    <s v="3 years"/>
    <d v="2015-06-20T00:00:00"/>
    <d v="2017-09-30T00:00:00"/>
    <n v="185"/>
    <n v="0"/>
    <n v="75.165559999999999"/>
    <n v="1.9239399999999591"/>
    <n v="1.924000000000035"/>
    <n v="9.638499999999965"/>
    <m/>
    <n v="273.65199999999999"/>
    <n v="1.4792000000000001"/>
    <n v="0"/>
    <n v="0"/>
    <n v="9743.9500000000007"/>
    <n v="0"/>
    <n v="3958.9700452000002"/>
    <n v="101.33391979999784"/>
    <n v="101.33708000000185"/>
    <n v="507.65979499999816"/>
    <n v="0"/>
    <n v="14413.250839999997"/>
    <n v="273.65199999999999"/>
    <n v="0"/>
    <n v="0"/>
    <n v="273.65199999999999"/>
    <n v="52.67"/>
    <n v="14413.250840000001"/>
    <n v="-288.29384330168"/>
    <n v="14124.95699669832"/>
    <n v="0"/>
    <n v="0"/>
    <n v="0"/>
    <n v="0"/>
    <n v="14124.95699669832"/>
    <n v="12.875986323334841"/>
    <n v="732"/>
    <n v="9425.2199999999993"/>
    <n v="9425.2199999999993"/>
    <n v="4699.7369966983206"/>
    <n v="0"/>
    <n v="0"/>
    <n v="4480.3600000000006"/>
    <n v="4944.8600000000006"/>
    <n v="0"/>
    <n v="9425.2200000000012"/>
    <n v="0"/>
    <n v="0"/>
    <n v="0"/>
    <m/>
    <n v="379.48"/>
    <n v="367.24"/>
    <n v="379.49"/>
    <n v="1126.21"/>
    <n v="379.48"/>
    <n v="0"/>
    <n v="355"/>
    <n v="355"/>
    <n v="379.49"/>
    <n v="1113.97"/>
    <n v="367.24"/>
    <n v="379.48"/>
    <n v="0"/>
    <n v="367.25"/>
    <n v="0"/>
    <n v="367.25"/>
    <n v="1113.97"/>
    <n v="57.94"/>
    <n v="8.33"/>
    <m/>
    <n v="1126.2"/>
    <n v="1192.47"/>
    <n v="57.94"/>
    <n v="8.33"/>
    <n v="0"/>
    <n v="66.27"/>
    <n v="290.25"/>
    <n v="41.72"/>
    <n v="0"/>
    <m/>
    <n v="331.97"/>
    <n v="1590.71"/>
    <n v="4944.8600000000006"/>
  </r>
  <r>
    <n v="385"/>
    <n v="26172"/>
    <s v="42226172GPSU"/>
    <s v="172G"/>
    <x v="197"/>
    <s v="15LTIP - Perf"/>
    <n v="10257"/>
    <n v="10"/>
    <x v="5"/>
    <n v="9260"/>
    <x v="0"/>
    <n v="2000"/>
    <n v="0"/>
    <n v="0"/>
    <s v="42226172GPSU15LTIP - Perf"/>
    <s v="LTIP - Perf"/>
    <s v="LTIP - Perf - 08/10/2015"/>
    <s v="3 years"/>
    <d v="2015-08-10T00:00:00"/>
    <d v="2017-09-30T00:00:00"/>
    <n v="185"/>
    <n v="0"/>
    <n v="75.1655868"/>
    <n v="1.9239131999999586"/>
    <n v="1.924000000000035"/>
    <n v="9.638499999999965"/>
    <m/>
    <n v="273.65199999999999"/>
    <n v="1.4792000000000001"/>
    <n v="0"/>
    <n v="0"/>
    <n v="10278.6"/>
    <n v="0"/>
    <n v="4176.2000026080004"/>
    <n v="106.8926173919977"/>
    <n v="106.89744000000195"/>
    <n v="535.51505999999813"/>
    <n v="0"/>
    <n v="15204.105119999998"/>
    <n v="273.65199999999999"/>
    <n v="0"/>
    <n v="0"/>
    <n v="273.65199999999999"/>
    <n v="55.56"/>
    <n v="15204.10512"/>
    <n v="-304.11251061024001"/>
    <n v="14899.992609389759"/>
    <n v="0"/>
    <n v="0"/>
    <n v="0"/>
    <n v="0"/>
    <n v="14899.992609389759"/>
    <n v="13.58249098394691"/>
    <n v="732"/>
    <n v="9942.3799999999992"/>
    <n v="9942.3799999999992"/>
    <n v="4957.6126093897601"/>
    <n v="0"/>
    <n v="0"/>
    <n v="4713.2800000000007"/>
    <n v="5229.1100000000006"/>
    <n v="0"/>
    <n v="9942.3900000000012"/>
    <n v="-1.0000000002037268E-2"/>
    <n v="0"/>
    <n v="-1.0000000000218279E-2"/>
    <m/>
    <n v="400.31"/>
    <n v="387.39"/>
    <n v="400.31"/>
    <n v="1188.01"/>
    <n v="400.3"/>
    <n v="0"/>
    <n v="374.48"/>
    <n v="374.48"/>
    <n v="400.31"/>
    <n v="1175.0899999999999"/>
    <n v="387.39"/>
    <n v="400.31"/>
    <n v="0"/>
    <n v="387.39"/>
    <n v="12.919999999999991"/>
    <n v="400.31"/>
    <n v="1188.0100000000002"/>
    <n v="61.12"/>
    <n v="8.7899999999999991"/>
    <m/>
    <n v="1187.99"/>
    <n v="1257.9000000000001"/>
    <n v="61.12"/>
    <n v="8.7899999999999991"/>
    <n v="0"/>
    <n v="69.91"/>
    <n v="306.18"/>
    <n v="44.01"/>
    <n v="0"/>
    <m/>
    <n v="350.19"/>
    <n v="1678"/>
    <n v="5229.1100000000006"/>
  </r>
  <r>
    <n v="386"/>
    <n v="17279"/>
    <s v="42494279CPSU"/>
    <s v="279C"/>
    <x v="154"/>
    <s v="16LTIP - Perf"/>
    <n v="10257"/>
    <n v="10"/>
    <x v="116"/>
    <n v="9260"/>
    <x v="0"/>
    <n v="2000"/>
    <n v="0"/>
    <n v="0"/>
    <s v="42494279CPSU16LTIP - Perf"/>
    <s v="LTIP - Perf"/>
    <s v="LTIP - Perf - 05/04/2016"/>
    <s v="3 years"/>
    <d v="2016-05-04T00:00:00"/>
    <d v="2018-09-30T00:00:00"/>
    <n v="16835"/>
    <n v="0"/>
    <n v="0"/>
    <n v="318.18149999999878"/>
    <n v="158.2489999999998"/>
    <n v="794.61200000000099"/>
    <m/>
    <n v="18106.0425"/>
    <n v="1.0754999999999999"/>
    <n v="0"/>
    <n v="0"/>
    <n v="1241412.8999999999"/>
    <n v="0"/>
    <n v="0"/>
    <n v="23462.703809999908"/>
    <n v="11669.281259999983"/>
    <n v="58594.688880000067"/>
    <n v="0"/>
    <n v="1335139.5739499999"/>
    <n v="18106.0425"/>
    <n v="0"/>
    <n v="0"/>
    <n v="18106.0425"/>
    <n v="73.739999999999995"/>
    <n v="1335139.5739499999"/>
    <n v="-26705.461758147896"/>
    <n v="1308434.1121918519"/>
    <n v="0"/>
    <n v="0"/>
    <n v="0"/>
    <n v="0"/>
    <n v="1308434.1121918519"/>
    <n v="1192.7384796644046"/>
    <n v="367"/>
    <n v="437735.02"/>
    <n v="437735.02"/>
    <n v="870699.09219185193"/>
    <n v="0"/>
    <n v="0"/>
    <n v="0"/>
    <n v="437735.02"/>
    <n v="0"/>
    <n v="437735.02"/>
    <n v="0"/>
    <n v="0"/>
    <n v="0"/>
    <m/>
    <n v="0"/>
    <n v="0"/>
    <n v="0"/>
    <n v="0"/>
    <n v="0"/>
    <n v="0"/>
    <n v="0"/>
    <n v="0"/>
    <n v="0"/>
    <n v="0"/>
    <n v="0"/>
    <n v="271707.05"/>
    <n v="0"/>
    <n v="33270.25"/>
    <n v="0"/>
    <n v="33270.25"/>
    <n v="304977.3"/>
    <n v="5764.07"/>
    <n v="1928.34"/>
    <m/>
    <n v="102028.77"/>
    <n v="109721.18000000001"/>
    <n v="2866.79"/>
    <n v="959.07"/>
    <n v="0"/>
    <n v="3825.86"/>
    <n v="14394.92"/>
    <n v="4815.76"/>
    <n v="0"/>
    <m/>
    <n v="19210.68"/>
    <n v="132757.72"/>
    <n v="437735.02"/>
  </r>
  <r>
    <n v="387"/>
    <n v="18246"/>
    <s v="42494246HPSU"/>
    <s v="246H"/>
    <x v="164"/>
    <s v="16LTIP - Perf"/>
    <n v="10257"/>
    <n v="10"/>
    <x v="120"/>
    <n v="9260"/>
    <x v="0"/>
    <n v="2000"/>
    <n v="0"/>
    <n v="0"/>
    <s v="42494246HPSU16LTIP - Perf"/>
    <s v="LTIP - Perf"/>
    <s v="LTIP - Perf - 05/04/2016"/>
    <s v="3 years"/>
    <d v="2016-05-04T00:00:00"/>
    <d v="2018-09-30T00:00:00"/>
    <n v="7530"/>
    <n v="0"/>
    <n v="0"/>
    <n v="142.3169999999991"/>
    <n v="70.782000000001062"/>
    <n v="355.41599999999926"/>
    <m/>
    <n v="8098.5149999999994"/>
    <n v="1.0754999999999999"/>
    <n v="0"/>
    <n v="0"/>
    <n v="555262.19999999995"/>
    <n v="0"/>
    <n v="0"/>
    <n v="10494.455579999933"/>
    <n v="5219.4646800000783"/>
    <n v="26208.375839999942"/>
    <n v="0"/>
    <n v="597184.49609999999"/>
    <n v="8098.5149999999994"/>
    <n v="0"/>
    <n v="0"/>
    <n v="8098.5150000000003"/>
    <n v="73.739999999999995"/>
    <n v="597184.49609999999"/>
    <n v="-11944.884290992199"/>
    <n v="585239.61180900782"/>
    <n v="0"/>
    <n v="0"/>
    <n v="0"/>
    <n v="0"/>
    <n v="585239.61180900782"/>
    <n v="533.49098615224045"/>
    <n v="367"/>
    <n v="195791.19"/>
    <n v="195791.19"/>
    <n v="389448.42180900782"/>
    <n v="0"/>
    <n v="0"/>
    <n v="0"/>
    <n v="195791.19"/>
    <n v="0"/>
    <n v="195791.19"/>
    <n v="0"/>
    <n v="0"/>
    <n v="0"/>
    <m/>
    <n v="0"/>
    <n v="0"/>
    <n v="0"/>
    <n v="0"/>
    <n v="0"/>
    <n v="0"/>
    <n v="0"/>
    <n v="0"/>
    <n v="0"/>
    <n v="0"/>
    <n v="0"/>
    <n v="121529.79"/>
    <n v="0"/>
    <n v="14881.2"/>
    <n v="0"/>
    <n v="14881.2"/>
    <n v="136410.99"/>
    <n v="2578.17"/>
    <n v="862.51"/>
    <m/>
    <n v="45635.68"/>
    <n v="49076.36"/>
    <n v="1282.26"/>
    <n v="428.98"/>
    <n v="0"/>
    <n v="1711.24"/>
    <n v="6438.6"/>
    <n v="2154"/>
    <n v="0"/>
    <m/>
    <n v="8592.6"/>
    <n v="59380.200000000004"/>
    <n v="195791.19"/>
  </r>
  <r>
    <n v="388"/>
    <n v="23537"/>
    <s v="42494537EPSU"/>
    <s v="537E"/>
    <x v="185"/>
    <s v="16LTIP - Perf"/>
    <n v="10257"/>
    <n v="10"/>
    <x v="134"/>
    <n v="9260"/>
    <x v="0"/>
    <n v="2000"/>
    <n v="0"/>
    <n v="0"/>
    <s v="42494537EPSU16LTIP - Perf"/>
    <s v="LTIP - Perf"/>
    <s v="LTIP - Perf - 05/04/2016"/>
    <s v="3 years"/>
    <d v="2016-05-04T00:00:00"/>
    <d v="2018-09-30T00:00:00"/>
    <n v="4245"/>
    <n v="0"/>
    <n v="0"/>
    <n v="80.230499999999665"/>
    <n v="39.903000000000247"/>
    <n v="200.36399999999958"/>
    <m/>
    <n v="4565.4974999999995"/>
    <n v="1.0754999999999999"/>
    <n v="0"/>
    <n v="0"/>
    <n v="313026.3"/>
    <n v="0"/>
    <n v="0"/>
    <n v="5916.1970699999747"/>
    <n v="2942.4472200000182"/>
    <n v="14774.841359999968"/>
    <n v="0"/>
    <n v="336659.78564999998"/>
    <n v="4565.4974999999995"/>
    <n v="0"/>
    <n v="0"/>
    <n v="4565.4975000000004"/>
    <n v="73.739999999999995"/>
    <n v="336659.78565000003"/>
    <n v="-6733.8690325713005"/>
    <n v="329925.91661742871"/>
    <n v="0"/>
    <n v="0"/>
    <n v="0"/>
    <n v="0"/>
    <n v="329925.91661742871"/>
    <n v="300.75288661570528"/>
    <n v="367"/>
    <n v="110376.31"/>
    <n v="110376.31"/>
    <n v="219549.60661742871"/>
    <n v="0"/>
    <n v="0"/>
    <n v="0"/>
    <n v="110376.31"/>
    <n v="0"/>
    <n v="110376.31"/>
    <n v="0"/>
    <n v="0"/>
    <n v="0"/>
    <m/>
    <n v="0"/>
    <n v="0"/>
    <n v="0"/>
    <n v="0"/>
    <n v="0"/>
    <n v="0"/>
    <n v="0"/>
    <n v="0"/>
    <n v="0"/>
    <n v="0"/>
    <n v="0"/>
    <n v="68511.820000000007"/>
    <n v="0"/>
    <n v="8389.2000000000007"/>
    <n v="0"/>
    <n v="8389.2000000000007"/>
    <n v="76901.02"/>
    <n v="1453.43"/>
    <n v="486.24"/>
    <m/>
    <n v="25726.880000000001"/>
    <n v="27666.550000000003"/>
    <n v="722.87"/>
    <n v="241.83"/>
    <n v="0"/>
    <n v="964.7"/>
    <n v="3629.73"/>
    <n v="1214.31"/>
    <n v="0"/>
    <m/>
    <n v="4844.04"/>
    <n v="33475.29"/>
    <n v="110376.31"/>
  </r>
  <r>
    <n v="389"/>
    <n v="12665"/>
    <s v="42494665GPSU"/>
    <s v="665G"/>
    <x v="57"/>
    <s v="16LTIP - Perf"/>
    <n v="10257"/>
    <n v="10"/>
    <x v="5"/>
    <n v="9260"/>
    <x v="0"/>
    <n v="2000"/>
    <n v="0"/>
    <n v="0"/>
    <s v="42494665GPSU16LTIP - Perf"/>
    <s v="LTIP - Perf"/>
    <s v="LTIP - Perf - 05/04/2016"/>
    <s v="3 years"/>
    <d v="2016-05-04T00:00:00"/>
    <d v="2018-09-30T00:00:00"/>
    <n v="2950"/>
    <n v="0"/>
    <n v="0"/>
    <n v="55.754999999999654"/>
    <n v="27.730000000000473"/>
    <n v="139.23999999999978"/>
    <m/>
    <n v="3172.7249999999999"/>
    <n v="1.0754999999999999"/>
    <n v="0"/>
    <n v="0"/>
    <n v="217532.99999999997"/>
    <n v="0"/>
    <n v="0"/>
    <n v="4111.3736999999746"/>
    <n v="2044.8102000000347"/>
    <n v="10267.557599999984"/>
    <n v="0"/>
    <n v="233956.74149999995"/>
    <n v="3172.7249999999999"/>
    <n v="0"/>
    <n v="0"/>
    <n v="3172.7249999999999"/>
    <n v="73.739999999999995"/>
    <n v="233956.74149999997"/>
    <n v="-4679.6027434829994"/>
    <n v="229277.13875651697"/>
    <n v="0"/>
    <n v="0"/>
    <n v="0"/>
    <n v="0"/>
    <n v="229277.13875651697"/>
    <n v="209.00377279536642"/>
    <n v="367"/>
    <n v="76704.38"/>
    <n v="76704.38"/>
    <n v="152572.75875651697"/>
    <n v="0"/>
    <n v="0"/>
    <n v="0"/>
    <n v="76704.37999999999"/>
    <n v="0"/>
    <n v="76704.37999999999"/>
    <n v="0"/>
    <n v="0"/>
    <n v="0"/>
    <m/>
    <n v="0"/>
    <n v="0"/>
    <n v="0"/>
    <n v="0"/>
    <n v="0"/>
    <n v="0"/>
    <n v="0"/>
    <n v="0"/>
    <n v="0"/>
    <n v="0"/>
    <n v="0"/>
    <n v="47611.27"/>
    <n v="0"/>
    <n v="5829.96"/>
    <n v="0"/>
    <n v="5829.96"/>
    <n v="53441.229999999996"/>
    <n v="1010.04"/>
    <n v="337.9"/>
    <m/>
    <n v="17878.52"/>
    <n v="19226.46"/>
    <n v="502.34000000000003"/>
    <n v="168.06"/>
    <n v="0"/>
    <n v="670.40000000000009"/>
    <n v="2522.4199999999996"/>
    <n v="843.87"/>
    <n v="0"/>
    <m/>
    <n v="3366.2899999999995"/>
    <n v="23263.149999999998"/>
    <n v="76704.37999999999"/>
  </r>
  <r>
    <n v="390"/>
    <n v="12499"/>
    <s v="42494499SPSU"/>
    <s v="499S"/>
    <x v="56"/>
    <s v="16LTIP - Perf"/>
    <n v="10257"/>
    <n v="10"/>
    <x v="47"/>
    <n v="9260"/>
    <x v="0"/>
    <n v="2000"/>
    <n v="0"/>
    <n v="0"/>
    <s v="42494499SPSU16LTIP - Perf"/>
    <s v="LTIP - Perf"/>
    <s v="LTIP - Perf - 05/04/2016"/>
    <s v="3 years"/>
    <d v="2016-05-04T00:00:00"/>
    <d v="2018-09-30T00:00:00"/>
    <n v="2950"/>
    <n v="0"/>
    <n v="0"/>
    <n v="55.754999999999654"/>
    <n v="27.730000000000473"/>
    <n v="139.23999999999978"/>
    <m/>
    <n v="3172.7249999999999"/>
    <n v="1.0754999999999999"/>
    <n v="0"/>
    <n v="0"/>
    <n v="217532.99999999997"/>
    <n v="0"/>
    <n v="0"/>
    <n v="4111.3736999999746"/>
    <n v="2044.8102000000347"/>
    <n v="10267.557599999984"/>
    <n v="0"/>
    <n v="233956.74149999995"/>
    <n v="3172.7249999999999"/>
    <n v="0"/>
    <n v="0"/>
    <n v="3172.7249999999999"/>
    <n v="73.739999999999995"/>
    <n v="233956.74149999997"/>
    <n v="-4679.6027434829994"/>
    <n v="229277.13875651697"/>
    <n v="0"/>
    <n v="0"/>
    <n v="0"/>
    <n v="0"/>
    <n v="229277.13875651697"/>
    <n v="209.00377279536642"/>
    <n v="367"/>
    <n v="76704.38"/>
    <n v="76704.38"/>
    <n v="152572.75875651697"/>
    <n v="0"/>
    <n v="0"/>
    <n v="0"/>
    <n v="76704.37999999999"/>
    <n v="0"/>
    <n v="76704.37999999999"/>
    <n v="0"/>
    <n v="0"/>
    <n v="0"/>
    <m/>
    <n v="0"/>
    <n v="0"/>
    <n v="0"/>
    <n v="0"/>
    <n v="0"/>
    <n v="0"/>
    <n v="0"/>
    <n v="0"/>
    <n v="0"/>
    <n v="0"/>
    <n v="0"/>
    <n v="47611.27"/>
    <n v="0"/>
    <n v="5829.96"/>
    <n v="0"/>
    <n v="5829.96"/>
    <n v="53441.229999999996"/>
    <n v="1010.04"/>
    <n v="337.9"/>
    <m/>
    <n v="17878.52"/>
    <n v="19226.46"/>
    <n v="502.34000000000003"/>
    <n v="168.06"/>
    <n v="0"/>
    <n v="670.40000000000009"/>
    <n v="2522.4199999999996"/>
    <n v="843.87"/>
    <n v="0"/>
    <m/>
    <n v="3366.2899999999995"/>
    <n v="23263.149999999998"/>
    <n v="76704.37999999999"/>
  </r>
  <r>
    <n v="391"/>
    <n v="16995"/>
    <s v="42494995BPSU"/>
    <s v="995B"/>
    <x v="133"/>
    <s v="16LTIP - Perf"/>
    <n v="10257"/>
    <n v="212"/>
    <x v="102"/>
    <n v="9260"/>
    <x v="0"/>
    <n v="821000"/>
    <n v="0"/>
    <n v="0"/>
    <s v="42494995BPSU16LTIP - Perf"/>
    <s v="LTIP - Perf"/>
    <s v="LTIP - Perf - 05/04/2016"/>
    <s v="3 years"/>
    <d v="2016-05-04T00:00:00"/>
    <d v="2018-09-30T00:00:00"/>
    <n v="2050"/>
    <n v="0"/>
    <n v="0"/>
    <n v="38.744999999999891"/>
    <n v="19.269999999999982"/>
    <n v="96.759999999999764"/>
    <m/>
    <n v="2204.7749999999996"/>
    <n v="1.0754999999999999"/>
    <n v="0"/>
    <n v="0"/>
    <n v="151167"/>
    <n v="0"/>
    <n v="0"/>
    <n v="2857.0562999999916"/>
    <n v="1420.9697999999985"/>
    <n v="7135.082399999982"/>
    <n v="0"/>
    <n v="162580.10849999997"/>
    <n v="2204.7749999999996"/>
    <n v="0"/>
    <n v="0"/>
    <n v="2204.7750000000001"/>
    <n v="73.739999999999995"/>
    <n v="162580.1085"/>
    <n v="-3251.927330217"/>
    <n v="159328.181169783"/>
    <n v="0"/>
    <n v="0"/>
    <n v="0"/>
    <n v="0"/>
    <n v="159328.181169783"/>
    <n v="145.23990990864448"/>
    <n v="367"/>
    <n v="53303.05"/>
    <n v="53303.05"/>
    <n v="106025.131169783"/>
    <n v="0"/>
    <n v="0"/>
    <n v="0"/>
    <n v="53303.05"/>
    <n v="0"/>
    <n v="53303.05"/>
    <n v="0"/>
    <n v="0"/>
    <n v="0"/>
    <m/>
    <n v="0"/>
    <n v="0"/>
    <n v="0"/>
    <n v="0"/>
    <n v="0"/>
    <n v="0"/>
    <n v="0"/>
    <n v="0"/>
    <n v="0"/>
    <n v="0"/>
    <n v="0"/>
    <n v="33085.800000000003"/>
    <n v="0"/>
    <n v="4051.32"/>
    <n v="0"/>
    <n v="4051.32"/>
    <n v="37137.120000000003"/>
    <n v="701.89"/>
    <n v="234.81"/>
    <m/>
    <n v="12424.07"/>
    <n v="13360.77"/>
    <n v="349.08"/>
    <n v="116.79"/>
    <n v="0"/>
    <n v="465.87"/>
    <n v="1752.87"/>
    <n v="586.41999999999996"/>
    <n v="0"/>
    <m/>
    <n v="2339.29"/>
    <n v="16165.930000000002"/>
    <n v="53303.05"/>
  </r>
  <r>
    <n v="392"/>
    <n v="14593"/>
    <s v="42494593EPSU"/>
    <s v="593E"/>
    <x v="89"/>
    <s v="16LTIP - Perf"/>
    <n v="10257"/>
    <n v="180"/>
    <x v="71"/>
    <n v="9260"/>
    <x v="0"/>
    <n v="700000"/>
    <n v="0"/>
    <n v="0"/>
    <s v="42494593EPSU16LTIP - Perf"/>
    <s v="LTIP - Perf"/>
    <s v="LTIP - Perf - 05/04/2016"/>
    <s v="3 years"/>
    <d v="2016-05-04T00:00:00"/>
    <d v="2018-09-30T00:00:00"/>
    <n v="2050"/>
    <n v="0"/>
    <n v="0"/>
    <n v="38.744999999999891"/>
    <n v="19.269999999999982"/>
    <n v="96.759999999999764"/>
    <m/>
    <n v="2204.7749999999996"/>
    <n v="1.0754999999999999"/>
    <n v="0"/>
    <n v="0"/>
    <n v="151167"/>
    <n v="0"/>
    <n v="0"/>
    <n v="2857.0562999999916"/>
    <n v="1420.9697999999985"/>
    <n v="7135.082399999982"/>
    <n v="0"/>
    <n v="162580.10849999997"/>
    <n v="2204.7749999999996"/>
    <n v="0"/>
    <n v="0"/>
    <n v="2204.7750000000001"/>
    <n v="73.739999999999995"/>
    <n v="162580.1085"/>
    <n v="-3251.927330217"/>
    <n v="159328.181169783"/>
    <n v="0"/>
    <n v="0"/>
    <n v="0"/>
    <n v="0"/>
    <n v="159328.181169783"/>
    <n v="145.23990990864448"/>
    <n v="367"/>
    <n v="53303.05"/>
    <n v="53303.05"/>
    <n v="106025.131169783"/>
    <n v="0"/>
    <n v="0"/>
    <n v="0"/>
    <n v="53303.05"/>
    <n v="0"/>
    <n v="53303.05"/>
    <n v="0"/>
    <n v="0"/>
    <n v="0"/>
    <m/>
    <n v="0"/>
    <n v="0"/>
    <n v="0"/>
    <n v="0"/>
    <n v="0"/>
    <n v="0"/>
    <n v="0"/>
    <n v="0"/>
    <n v="0"/>
    <n v="0"/>
    <n v="0"/>
    <n v="33085.800000000003"/>
    <n v="0"/>
    <n v="4051.32"/>
    <n v="0"/>
    <n v="4051.32"/>
    <n v="37137.120000000003"/>
    <n v="701.89"/>
    <n v="234.81"/>
    <m/>
    <n v="12424.07"/>
    <n v="13360.77"/>
    <n v="349.08"/>
    <n v="116.79"/>
    <n v="0"/>
    <n v="465.87"/>
    <n v="1752.87"/>
    <n v="586.41999999999996"/>
    <n v="0"/>
    <m/>
    <n v="2339.29"/>
    <n v="16165.930000000002"/>
    <n v="53303.05"/>
  </r>
  <r>
    <n v="393"/>
    <n v="17922"/>
    <s v="42494922GPSU"/>
    <s v="922G"/>
    <x v="160"/>
    <s v="16LTIP - Perf"/>
    <n v="10257"/>
    <n v="10"/>
    <x v="1"/>
    <n v="9260"/>
    <x v="0"/>
    <n v="2000"/>
    <n v="0"/>
    <n v="0"/>
    <s v="42494922GPSU16LTIP - Perf"/>
    <s v="LTIP - Perf"/>
    <s v="LTIP - Perf - 05/04/2016"/>
    <s v="3 years"/>
    <d v="2016-05-04T00:00:00"/>
    <d v="2018-09-30T00:00:00"/>
    <n v="2050"/>
    <n v="0"/>
    <n v="0"/>
    <n v="38.744999999999891"/>
    <n v="19.269999999999982"/>
    <n v="96.759999999999764"/>
    <m/>
    <n v="2204.7749999999996"/>
    <n v="1.0754999999999999"/>
    <n v="0"/>
    <n v="0"/>
    <n v="151167"/>
    <n v="0"/>
    <n v="0"/>
    <n v="2857.0562999999916"/>
    <n v="1420.9697999999985"/>
    <n v="7135.082399999982"/>
    <n v="0"/>
    <n v="162580.10849999997"/>
    <n v="2204.7749999999996"/>
    <n v="0"/>
    <n v="0"/>
    <n v="2204.7750000000001"/>
    <n v="73.739999999999995"/>
    <n v="162580.1085"/>
    <n v="-3251.927330217"/>
    <n v="159328.181169783"/>
    <n v="0"/>
    <n v="0"/>
    <n v="0"/>
    <n v="0"/>
    <n v="159328.181169783"/>
    <n v="145.23990990864448"/>
    <n v="367"/>
    <n v="53303.05"/>
    <n v="53303.05"/>
    <n v="106025.131169783"/>
    <n v="0"/>
    <n v="0"/>
    <n v="0"/>
    <n v="53303.05"/>
    <n v="0"/>
    <n v="53303.05"/>
    <n v="0"/>
    <n v="0"/>
    <n v="0"/>
    <m/>
    <n v="0"/>
    <n v="0"/>
    <n v="0"/>
    <n v="0"/>
    <n v="0"/>
    <n v="0"/>
    <n v="0"/>
    <n v="0"/>
    <n v="0"/>
    <n v="0"/>
    <n v="0"/>
    <n v="33085.800000000003"/>
    <n v="0"/>
    <n v="4051.32"/>
    <n v="0"/>
    <n v="4051.32"/>
    <n v="37137.120000000003"/>
    <n v="701.89"/>
    <n v="234.81"/>
    <m/>
    <n v="12424.07"/>
    <n v="13360.77"/>
    <n v="349.08"/>
    <n v="116.79"/>
    <n v="0"/>
    <n v="465.87"/>
    <n v="1752.87"/>
    <n v="586.41999999999996"/>
    <n v="0"/>
    <m/>
    <n v="2339.29"/>
    <n v="16165.930000000002"/>
    <n v="53303.05"/>
  </r>
  <r>
    <n v="394"/>
    <n v="11385"/>
    <s v="42494385GPSU"/>
    <s v="385G"/>
    <x v="39"/>
    <s v="16LTIP - Perf"/>
    <n v="10257"/>
    <n v="10"/>
    <x v="31"/>
    <n v="9260"/>
    <x v="0"/>
    <n v="2000"/>
    <n v="0"/>
    <n v="0"/>
    <s v="42494385GPSU16LTIP - Perf"/>
    <s v="LTIP - Perf"/>
    <s v="LTIP - Perf - 05/04/2016"/>
    <s v="3 years"/>
    <d v="2016-05-04T00:00:00"/>
    <d v="2018-09-30T00:00:00"/>
    <n v="2050"/>
    <n v="0"/>
    <n v="0"/>
    <n v="38.744999999999891"/>
    <n v="19.269999999999982"/>
    <n v="96.759999999999764"/>
    <m/>
    <n v="2204.7749999999996"/>
    <n v="1.0754999999999999"/>
    <n v="0"/>
    <n v="0"/>
    <n v="151167"/>
    <n v="0"/>
    <n v="0"/>
    <n v="2857.0562999999916"/>
    <n v="1420.9697999999985"/>
    <n v="7135.082399999982"/>
    <n v="0"/>
    <n v="162580.10849999997"/>
    <n v="2204.7749999999996"/>
    <n v="0"/>
    <n v="0"/>
    <n v="2204.7750000000001"/>
    <n v="73.739999999999995"/>
    <n v="162580.1085"/>
    <n v="-3251.927330217"/>
    <n v="159328.181169783"/>
    <n v="0"/>
    <n v="0"/>
    <n v="0"/>
    <n v="0"/>
    <n v="159328.181169783"/>
    <n v="145.23990990864448"/>
    <n v="367"/>
    <n v="53303.05"/>
    <n v="53303.05"/>
    <n v="106025.131169783"/>
    <n v="0"/>
    <n v="0"/>
    <n v="0"/>
    <n v="53303.05"/>
    <n v="0"/>
    <n v="53303.05"/>
    <n v="0"/>
    <n v="0"/>
    <n v="0"/>
    <m/>
    <n v="0"/>
    <n v="0"/>
    <n v="0"/>
    <n v="0"/>
    <n v="0"/>
    <n v="0"/>
    <n v="0"/>
    <n v="0"/>
    <n v="0"/>
    <n v="0"/>
    <n v="0"/>
    <n v="33085.800000000003"/>
    <n v="0"/>
    <n v="4051.32"/>
    <n v="0"/>
    <n v="4051.32"/>
    <n v="37137.120000000003"/>
    <n v="701.89"/>
    <n v="234.81"/>
    <m/>
    <n v="12424.07"/>
    <n v="13360.77"/>
    <n v="349.08"/>
    <n v="116.79"/>
    <n v="0"/>
    <n v="465.87"/>
    <n v="1752.87"/>
    <n v="586.41999999999996"/>
    <n v="0"/>
    <m/>
    <n v="2339.29"/>
    <n v="16165.930000000002"/>
    <n v="53303.05"/>
  </r>
  <r>
    <n v="395"/>
    <n v="10845"/>
    <s v="42494845PPSU"/>
    <s v="845P"/>
    <x v="28"/>
    <s v="16LTIP - Perf"/>
    <n v="10257"/>
    <n v="80"/>
    <x v="23"/>
    <n v="9260"/>
    <x v="0"/>
    <n v="190000"/>
    <n v="0"/>
    <n v="0"/>
    <s v="42494845PPSU16LTIP - Perf"/>
    <s v="LTIP - Perf"/>
    <s v="LTIP - Perf - 05/04/2016"/>
    <s v="3 years"/>
    <d v="2016-05-04T00:00:00"/>
    <d v="2018-09-30T00:00:00"/>
    <n v="2050"/>
    <n v="0"/>
    <n v="0"/>
    <n v="38.744999999999891"/>
    <n v="19.269999999999982"/>
    <n v="96.759999999999764"/>
    <m/>
    <n v="2204.7749999999996"/>
    <n v="1.0754999999999999"/>
    <n v="0"/>
    <n v="0"/>
    <n v="151167"/>
    <n v="0"/>
    <n v="0"/>
    <n v="2857.0562999999916"/>
    <n v="1420.9697999999985"/>
    <n v="7135.082399999982"/>
    <n v="0"/>
    <n v="162580.10849999997"/>
    <n v="2204.7749999999996"/>
    <n v="0"/>
    <n v="0"/>
    <n v="2204.7750000000001"/>
    <n v="73.739999999999995"/>
    <n v="162580.1085"/>
    <n v="-3251.927330217"/>
    <n v="159328.181169783"/>
    <n v="0"/>
    <n v="0"/>
    <n v="0"/>
    <n v="0"/>
    <n v="159328.181169783"/>
    <n v="145.23990990864448"/>
    <n v="367"/>
    <n v="53303.05"/>
    <n v="53303.05"/>
    <n v="106025.131169783"/>
    <n v="0"/>
    <n v="0"/>
    <n v="0"/>
    <n v="53303.05"/>
    <n v="0"/>
    <n v="53303.05"/>
    <n v="0"/>
    <n v="0"/>
    <n v="0"/>
    <m/>
    <n v="0"/>
    <n v="0"/>
    <n v="0"/>
    <n v="0"/>
    <n v="0"/>
    <n v="0"/>
    <n v="0"/>
    <n v="0"/>
    <n v="0"/>
    <n v="0"/>
    <n v="0"/>
    <n v="33085.800000000003"/>
    <n v="0"/>
    <n v="4051.32"/>
    <n v="0"/>
    <n v="4051.32"/>
    <n v="37137.120000000003"/>
    <n v="701.89"/>
    <n v="234.81"/>
    <m/>
    <n v="12424.07"/>
    <n v="13360.77"/>
    <n v="349.08"/>
    <n v="116.79"/>
    <n v="0"/>
    <n v="465.87"/>
    <n v="1752.87"/>
    <n v="586.41999999999996"/>
    <n v="0"/>
    <m/>
    <n v="2339.29"/>
    <n v="16165.930000000002"/>
    <n v="53303.05"/>
  </r>
  <r>
    <n v="396"/>
    <n v="11145"/>
    <s v="42494145APSU"/>
    <s v="145A"/>
    <x v="32"/>
    <s v="16LTIP - Perf"/>
    <n v="10257"/>
    <n v="50"/>
    <x v="26"/>
    <n v="9260"/>
    <x v="0"/>
    <n v="91000"/>
    <n v="0"/>
    <n v="0"/>
    <s v="42494145A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397"/>
    <n v="10606"/>
    <s v="42494606APSU"/>
    <s v="606A"/>
    <x v="26"/>
    <s v="16LTIP - Perf"/>
    <n v="10257"/>
    <n v="10"/>
    <x v="21"/>
    <n v="9260"/>
    <x v="0"/>
    <n v="2000"/>
    <n v="0"/>
    <n v="0"/>
    <s v="42494606A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398"/>
    <n v="10107"/>
    <s v="42494107CPSU"/>
    <s v="107C"/>
    <x v="7"/>
    <s v="16LTIP - Perf"/>
    <n v="10257"/>
    <n v="10"/>
    <x v="7"/>
    <n v="9260"/>
    <x v="0"/>
    <n v="12000"/>
    <n v="0"/>
    <n v="0"/>
    <s v="42494107C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399"/>
    <n v="14237"/>
    <s v="42494237FPSU"/>
    <s v="237F"/>
    <x v="79"/>
    <s v="16LTIP - Perf"/>
    <n v="10257"/>
    <n v="10"/>
    <x v="64"/>
    <n v="9260"/>
    <x v="0"/>
    <n v="2000"/>
    <n v="0"/>
    <n v="0"/>
    <s v="42494237F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400"/>
    <n v="10819"/>
    <s v="42494819GPSU"/>
    <s v="819G"/>
    <x v="27"/>
    <s v="16LTIP - Perf"/>
    <n v="10257"/>
    <n v="70"/>
    <x v="22"/>
    <n v="9260"/>
    <x v="0"/>
    <n v="170000"/>
    <n v="0"/>
    <n v="0"/>
    <s v="42494819G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401"/>
    <n v="10473"/>
    <s v="42494473GPSU"/>
    <s v="473G"/>
    <x v="22"/>
    <s v="16LTIP - Perf"/>
    <n v="10257"/>
    <n v="60"/>
    <x v="17"/>
    <n v="9260"/>
    <x v="0"/>
    <n v="30000"/>
    <n v="0"/>
    <n v="0"/>
    <s v="42494473G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402"/>
    <n v="10070"/>
    <s v="4249470HaPSU"/>
    <s v="70Ha"/>
    <x v="3"/>
    <s v="16LTIP - Perf"/>
    <n v="10257"/>
    <n v="20"/>
    <x v="3"/>
    <n v="9260"/>
    <x v="0"/>
    <n v="107000"/>
    <n v="0"/>
    <n v="0"/>
    <s v="4249470Ha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403"/>
    <n v="13369"/>
    <s v="42494369KPSU"/>
    <s v="369K"/>
    <x v="64"/>
    <s v="16LTIP - Perf"/>
    <n v="10257"/>
    <n v="10"/>
    <x v="52"/>
    <n v="9260"/>
    <x v="0"/>
    <n v="2000"/>
    <n v="0"/>
    <n v="0"/>
    <s v="42494369K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404"/>
    <n v="17042"/>
    <s v="4249442MaPSU"/>
    <s v="42Ma"/>
    <x v="140"/>
    <s v="16LTIP - Perf"/>
    <n v="10257"/>
    <n v="10"/>
    <x v="107"/>
    <n v="9260"/>
    <x v="0"/>
    <n v="2000"/>
    <n v="0"/>
    <n v="0"/>
    <s v="4249442Ma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405"/>
    <n v="18547"/>
    <s v="42494547MPSU"/>
    <s v="547M"/>
    <x v="167"/>
    <s v="16LTIP - Perf"/>
    <n v="10257"/>
    <n v="10"/>
    <x v="121"/>
    <n v="9260"/>
    <x v="0"/>
    <n v="2000"/>
    <n v="0"/>
    <n v="0"/>
    <s v="42494547M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406"/>
    <n v="13501"/>
    <s v="42494501MPSU"/>
    <s v="501M"/>
    <x v="70"/>
    <s v="16LTIP - Perf"/>
    <n v="10257"/>
    <n v="10"/>
    <x v="43"/>
    <n v="9260"/>
    <x v="0"/>
    <n v="2000"/>
    <n v="0"/>
    <n v="0"/>
    <s v="42494501M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407"/>
    <n v="13408"/>
    <s v="4249440MCPSU"/>
    <s v="40MC"/>
    <x v="66"/>
    <s v="16LTIP - Perf"/>
    <n v="10257"/>
    <n v="10"/>
    <x v="54"/>
    <n v="9260"/>
    <x v="0"/>
    <n v="2000"/>
    <n v="0"/>
    <n v="0"/>
    <s v="4249440MC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408"/>
    <n v="13410"/>
    <s v="42494410MPSU"/>
    <s v="410M"/>
    <x v="67"/>
    <s v="16LTIP - Perf"/>
    <n v="10257"/>
    <n v="10"/>
    <x v="55"/>
    <n v="9260"/>
    <x v="0"/>
    <n v="2000"/>
    <n v="0"/>
    <n v="0"/>
    <s v="42494410M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409"/>
    <n v="15365"/>
    <s v="42494365PPSU"/>
    <s v="365P"/>
    <x v="112"/>
    <s v="16LTIP - Perf"/>
    <n v="10257"/>
    <n v="30"/>
    <x v="90"/>
    <n v="9260"/>
    <x v="0"/>
    <n v="10000"/>
    <n v="0"/>
    <n v="0"/>
    <s v="42494365P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410"/>
    <n v="24451"/>
    <s v="42494451RPSU"/>
    <s v="451R"/>
    <x v="186"/>
    <s v="16LTIP - Perf"/>
    <n v="10257"/>
    <n v="10"/>
    <x v="0"/>
    <n v="9260"/>
    <x v="0"/>
    <n v="2000"/>
    <n v="0"/>
    <n v="0"/>
    <s v="42494451RPSU16LTIP - Perf"/>
    <s v="LTIP - Perf"/>
    <s v="LTIP - Perf - 05/04/2016"/>
    <s v="3 years"/>
    <d v="2016-05-04T00:00:00"/>
    <d v="2018-09-30T00:00:00"/>
    <n v="975"/>
    <n v="0"/>
    <n v="0"/>
    <n v="18.427499999999895"/>
    <n v="9.1650000000000773"/>
    <n v="46.019999999999982"/>
    <m/>
    <n v="1048.6125"/>
    <n v="1.0754999999999999"/>
    <n v="0"/>
    <n v="0"/>
    <n v="71896.5"/>
    <n v="0"/>
    <n v="0"/>
    <n v="1358.8438499999922"/>
    <n v="675.82710000000566"/>
    <n v="3393.5147999999986"/>
    <n v="0"/>
    <n v="77324.685750000004"/>
    <n v="1048.6125"/>
    <n v="0"/>
    <n v="0"/>
    <n v="1048.6125"/>
    <n v="73.739999999999995"/>
    <n v="77324.68574999999"/>
    <n v="-1546.6483643714996"/>
    <n v="75778.037385628486"/>
    <n v="0"/>
    <n v="0"/>
    <n v="0"/>
    <n v="0"/>
    <n v="75778.037385628486"/>
    <n v="69.077518127282119"/>
    <n v="367"/>
    <n v="25351.45"/>
    <n v="25351.45"/>
    <n v="50426.587385628489"/>
    <n v="0"/>
    <n v="0"/>
    <n v="0"/>
    <n v="25351.449999999997"/>
    <n v="0"/>
    <n v="25351.449999999997"/>
    <n v="0"/>
    <n v="0"/>
    <n v="0"/>
    <m/>
    <n v="0"/>
    <n v="0"/>
    <n v="0"/>
    <n v="0"/>
    <n v="0"/>
    <n v="0"/>
    <n v="0"/>
    <n v="0"/>
    <n v="0"/>
    <n v="0"/>
    <n v="0"/>
    <n v="15735.93"/>
    <n v="0"/>
    <n v="1926.85"/>
    <n v="0"/>
    <n v="1926.85"/>
    <n v="17662.78"/>
    <n v="333.83"/>
    <n v="111.68"/>
    <m/>
    <n v="5909"/>
    <n v="6354.51"/>
    <n v="166.03"/>
    <n v="55.54"/>
    <n v="0"/>
    <n v="221.57"/>
    <n v="833.68999999999994"/>
    <n v="278.89999999999998"/>
    <n v="0"/>
    <m/>
    <n v="1112.5899999999999"/>
    <n v="7688.6699999999992"/>
    <n v="25351.449999999997"/>
  </r>
  <r>
    <n v="411"/>
    <n v="10105"/>
    <s v="42494105APSU"/>
    <s v="105A"/>
    <x v="5"/>
    <s v="16LTIP - Perf"/>
    <n v="10257"/>
    <n v="10"/>
    <x v="5"/>
    <n v="9260"/>
    <x v="0"/>
    <n v="2000"/>
    <n v="0"/>
    <n v="0"/>
    <s v="42494105APSU16LTIP - Perf"/>
    <s v="LTIP - Perf"/>
    <s v="LTIP - Perf - 05/04/2016"/>
    <s v="3 years"/>
    <d v="2016-05-04T00:00:00"/>
    <d v="2018-09-30T00:00:00"/>
    <n v="435"/>
    <n v="0"/>
    <n v="0"/>
    <n v="8.2214999999999918"/>
    <n v="4.0889999999999986"/>
    <n v="20.531999999999982"/>
    <m/>
    <n v="467.84249999999997"/>
    <n v="1.0754999999999999"/>
    <n v="0"/>
    <n v="0"/>
    <n v="32076.899999999998"/>
    <n v="0"/>
    <n v="0"/>
    <n v="606.25340999999935"/>
    <n v="301.52285999999987"/>
    <n v="1514.0296799999985"/>
    <n v="0"/>
    <n v="34498.705949999996"/>
    <n v="467.84249999999997"/>
    <n v="0"/>
    <n v="0"/>
    <n v="467.84249999999997"/>
    <n v="73.739999999999995"/>
    <n v="34498.705949999996"/>
    <n v="-690.04311641189986"/>
    <n v="33808.662833588096"/>
    <n v="0"/>
    <n v="0"/>
    <n v="0"/>
    <n v="0"/>
    <n v="33808.662833588096"/>
    <n v="30.819200395248949"/>
    <n v="367"/>
    <n v="11310.65"/>
    <n v="11310.65"/>
    <n v="22498.012833588095"/>
    <n v="0"/>
    <n v="0"/>
    <n v="0"/>
    <n v="11310.65"/>
    <n v="0"/>
    <n v="11310.65"/>
    <n v="0"/>
    <n v="0"/>
    <n v="0"/>
    <m/>
    <n v="0"/>
    <n v="0"/>
    <n v="0"/>
    <n v="0"/>
    <n v="0"/>
    <n v="0"/>
    <n v="0"/>
    <n v="0"/>
    <n v="0"/>
    <n v="0"/>
    <n v="0"/>
    <n v="7020.65"/>
    <n v="0"/>
    <n v="859.67"/>
    <n v="0"/>
    <n v="859.67"/>
    <n v="7880.32"/>
    <n v="148.94"/>
    <n v="49.83"/>
    <m/>
    <n v="2636.31"/>
    <n v="2835.08"/>
    <n v="74.08"/>
    <n v="24.78"/>
    <n v="0"/>
    <n v="98.86"/>
    <n v="371.96"/>
    <n v="124.43"/>
    <n v="0"/>
    <m/>
    <n v="496.39"/>
    <n v="3430.33"/>
    <n v="11310.65"/>
  </r>
  <r>
    <n v="412"/>
    <n v="16987"/>
    <s v="42494987BPSU"/>
    <s v="987B"/>
    <x v="132"/>
    <s v="16LTIP - Perf"/>
    <n v="10257"/>
    <n v="212"/>
    <x v="102"/>
    <n v="9260"/>
    <x v="0"/>
    <n v="821000"/>
    <n v="0"/>
    <n v="0"/>
    <s v="42494987BPSU16LTIP - Perf"/>
    <s v="LTIP - Perf"/>
    <s v="LTIP - Perf - 05/04/2016"/>
    <s v="3 years"/>
    <d v="2016-05-04T00:00:00"/>
    <d v="2018-09-30T00:00:00"/>
    <n v="435"/>
    <n v="0"/>
    <n v="0"/>
    <n v="8.2214999999999918"/>
    <n v="4.0889999999999986"/>
    <n v="20.531999999999982"/>
    <m/>
    <n v="467.84249999999997"/>
    <n v="1.0754999999999999"/>
    <n v="0"/>
    <n v="0"/>
    <n v="32076.899999999998"/>
    <n v="0"/>
    <n v="0"/>
    <n v="606.25340999999935"/>
    <n v="301.52285999999987"/>
    <n v="1514.0296799999985"/>
    <n v="0"/>
    <n v="34498.705949999996"/>
    <n v="467.84249999999997"/>
    <n v="0"/>
    <n v="0"/>
    <n v="467.84249999999997"/>
    <n v="73.739999999999995"/>
    <n v="34498.705949999996"/>
    <n v="-690.04311641189986"/>
    <n v="33808.662833588096"/>
    <n v="0"/>
    <n v="0"/>
    <n v="0"/>
    <n v="0"/>
    <n v="33808.662833588096"/>
    <n v="30.819200395248949"/>
    <n v="367"/>
    <n v="11310.65"/>
    <n v="11310.65"/>
    <n v="22498.012833588095"/>
    <n v="0"/>
    <n v="0"/>
    <n v="0"/>
    <n v="11310.65"/>
    <n v="0"/>
    <n v="11310.65"/>
    <n v="0"/>
    <n v="0"/>
    <n v="0"/>
    <m/>
    <n v="0"/>
    <n v="0"/>
    <n v="0"/>
    <n v="0"/>
    <n v="0"/>
    <n v="0"/>
    <n v="0"/>
    <n v="0"/>
    <n v="0"/>
    <n v="0"/>
    <n v="0"/>
    <n v="7020.65"/>
    <n v="0"/>
    <n v="859.67"/>
    <n v="0"/>
    <n v="859.67"/>
    <n v="7880.32"/>
    <n v="148.94"/>
    <n v="49.83"/>
    <m/>
    <n v="2636.31"/>
    <n v="2835.08"/>
    <n v="74.08"/>
    <n v="24.78"/>
    <n v="0"/>
    <n v="98.86"/>
    <n v="371.96"/>
    <n v="124.43"/>
    <n v="0"/>
    <m/>
    <n v="496.39"/>
    <n v="3430.33"/>
    <n v="11310.65"/>
  </r>
  <r>
    <n v="413"/>
    <n v="10859"/>
    <s v="42494859CPSU"/>
    <s v="859C"/>
    <x v="29"/>
    <s v="16LTIP - Perf"/>
    <n v="10257"/>
    <n v="10"/>
    <x v="12"/>
    <n v="9260"/>
    <x v="0"/>
    <n v="2000"/>
    <n v="0"/>
    <n v="0"/>
    <s v="42494859CPSU16LTIP - Perf"/>
    <s v="LTIP - Perf"/>
    <s v="LTIP - Perf - 05/04/2016"/>
    <s v="3 years"/>
    <d v="2016-05-04T00:00:00"/>
    <d v="2018-09-30T00:00:00"/>
    <n v="435"/>
    <n v="0"/>
    <n v="0"/>
    <n v="8.2214999999999918"/>
    <n v="4.0889999999999986"/>
    <n v="20.531999999999982"/>
    <m/>
    <n v="467.84249999999997"/>
    <n v="1.0754999999999999"/>
    <n v="0"/>
    <n v="0"/>
    <n v="32076.899999999998"/>
    <n v="0"/>
    <n v="0"/>
    <n v="606.25340999999935"/>
    <n v="301.52285999999987"/>
    <n v="1514.0296799999985"/>
    <n v="0"/>
    <n v="34498.705949999996"/>
    <n v="467.84249999999997"/>
    <n v="0"/>
    <n v="0"/>
    <n v="467.84249999999997"/>
    <n v="73.739999999999995"/>
    <n v="34498.705949999996"/>
    <n v="-690.04311641189986"/>
    <n v="33808.662833588096"/>
    <n v="0"/>
    <n v="0"/>
    <n v="0"/>
    <n v="0"/>
    <n v="33808.662833588096"/>
    <n v="30.819200395248949"/>
    <n v="367"/>
    <n v="11310.65"/>
    <n v="11310.65"/>
    <n v="22498.012833588095"/>
    <n v="0"/>
    <n v="0"/>
    <n v="0"/>
    <n v="11310.65"/>
    <n v="0"/>
    <n v="11310.65"/>
    <n v="0"/>
    <n v="0"/>
    <n v="0"/>
    <m/>
    <n v="0"/>
    <n v="0"/>
    <n v="0"/>
    <n v="0"/>
    <n v="0"/>
    <n v="0"/>
    <n v="0"/>
    <n v="0"/>
    <n v="0"/>
    <n v="0"/>
    <n v="0"/>
    <n v="7020.65"/>
    <n v="0"/>
    <n v="859.67"/>
    <n v="0"/>
    <n v="859.67"/>
    <n v="7880.32"/>
    <n v="148.94"/>
    <n v="49.83"/>
    <m/>
    <n v="2636.31"/>
    <n v="2835.08"/>
    <n v="74.08"/>
    <n v="24.78"/>
    <n v="0"/>
    <n v="98.86"/>
    <n v="371.96"/>
    <n v="124.43"/>
    <n v="0"/>
    <m/>
    <n v="496.39"/>
    <n v="3430.33"/>
    <n v="11310.65"/>
  </r>
  <r>
    <n v="414"/>
    <n v="15832"/>
    <s v="42494832DPSU"/>
    <s v="832D"/>
    <x v="125"/>
    <s v="16LTIP - Perf"/>
    <n v="10257"/>
    <n v="180"/>
    <x v="74"/>
    <n v="9260"/>
    <x v="0"/>
    <n v="700000"/>
    <n v="0"/>
    <n v="0"/>
    <s v="42494832DPSU16LTIP - Perf"/>
    <s v="LTIP - Perf"/>
    <s v="LTIP - Perf - 05/04/2016"/>
    <s v="3 years"/>
    <d v="2016-05-04T00:00:00"/>
    <d v="2018-09-30T00:00:00"/>
    <n v="435"/>
    <n v="0"/>
    <n v="0"/>
    <n v="8.2214999999999918"/>
    <n v="4.0889999999999986"/>
    <n v="20.531999999999982"/>
    <m/>
    <n v="467.84249999999997"/>
    <n v="1.0754999999999999"/>
    <n v="0"/>
    <n v="0"/>
    <n v="32076.899999999998"/>
    <n v="0"/>
    <n v="0"/>
    <n v="606.25340999999935"/>
    <n v="301.52285999999987"/>
    <n v="1514.0296799999985"/>
    <n v="0"/>
    <n v="34498.705949999996"/>
    <n v="467.84249999999997"/>
    <n v="0"/>
    <n v="0"/>
    <n v="467.84249999999997"/>
    <n v="73.739999999999995"/>
    <n v="34498.705949999996"/>
    <n v="-690.04311641189986"/>
    <n v="33808.662833588096"/>
    <n v="0"/>
    <n v="0"/>
    <n v="0"/>
    <n v="0"/>
    <n v="33808.662833588096"/>
    <n v="30.819200395248949"/>
    <n v="367"/>
    <n v="11310.65"/>
    <n v="11310.65"/>
    <n v="22498.012833588095"/>
    <n v="0"/>
    <n v="0"/>
    <n v="0"/>
    <n v="11310.65"/>
    <n v="0"/>
    <n v="11310.65"/>
    <n v="0"/>
    <n v="0"/>
    <n v="0"/>
    <m/>
    <n v="0"/>
    <n v="0"/>
    <n v="0"/>
    <n v="0"/>
    <n v="0"/>
    <n v="0"/>
    <n v="0"/>
    <n v="0"/>
    <n v="0"/>
    <n v="0"/>
    <n v="0"/>
    <n v="7020.65"/>
    <n v="0"/>
    <n v="859.67"/>
    <n v="0"/>
    <n v="859.67"/>
    <n v="7880.32"/>
    <n v="148.94"/>
    <n v="49.83"/>
    <m/>
    <n v="2636.31"/>
    <n v="2835.08"/>
    <n v="74.08"/>
    <n v="24.78"/>
    <n v="0"/>
    <n v="98.86"/>
    <n v="371.96"/>
    <n v="124.43"/>
    <n v="0"/>
    <m/>
    <n v="496.39"/>
    <n v="3430.33"/>
    <n v="11310.65"/>
  </r>
  <r>
    <n v="415"/>
    <n v="17017"/>
    <s v="4249417ElPSU"/>
    <s v="17El"/>
    <x v="136"/>
    <s v="16LTIP - Perf"/>
    <n v="10257"/>
    <n v="212"/>
    <x v="102"/>
    <n v="9260"/>
    <x v="0"/>
    <n v="824000"/>
    <n v="0"/>
    <n v="0"/>
    <s v="4249417ElPSU16LTIP - Perf"/>
    <s v="LTIP - Perf"/>
    <s v="LTIP - Perf - 05/04/2016"/>
    <s v="3 years"/>
    <d v="2016-05-04T00:00:00"/>
    <d v="2018-09-30T00:00:00"/>
    <n v="435"/>
    <n v="0"/>
    <n v="0"/>
    <n v="8.2214999999999918"/>
    <n v="4.0889999999999986"/>
    <n v="20.531999999999982"/>
    <m/>
    <n v="467.84249999999997"/>
    <n v="1.0754999999999999"/>
    <n v="0"/>
    <n v="0"/>
    <n v="32076.899999999998"/>
    <n v="0"/>
    <n v="0"/>
    <n v="606.25340999999935"/>
    <n v="301.52285999999987"/>
    <n v="1514.0296799999985"/>
    <n v="0"/>
    <n v="34498.705949999996"/>
    <n v="467.84249999999997"/>
    <n v="0"/>
    <n v="0"/>
    <n v="467.84249999999997"/>
    <n v="73.739999999999995"/>
    <n v="34498.705949999996"/>
    <n v="-690.04311641189986"/>
    <n v="33808.662833588096"/>
    <n v="0"/>
    <n v="0"/>
    <n v="0"/>
    <n v="0"/>
    <n v="33808.662833588096"/>
    <n v="30.819200395248949"/>
    <n v="367"/>
    <n v="11310.65"/>
    <n v="11310.65"/>
    <n v="22498.012833588095"/>
    <n v="0"/>
    <n v="0"/>
    <n v="0"/>
    <n v="11310.65"/>
    <n v="0"/>
    <n v="11310.65"/>
    <n v="0"/>
    <n v="0"/>
    <n v="0"/>
    <m/>
    <n v="0"/>
    <n v="0"/>
    <n v="0"/>
    <n v="0"/>
    <n v="0"/>
    <n v="0"/>
    <n v="0"/>
    <n v="0"/>
    <n v="0"/>
    <n v="0"/>
    <n v="0"/>
    <n v="7020.65"/>
    <n v="0"/>
    <n v="859.67"/>
    <n v="0"/>
    <n v="859.67"/>
    <n v="7880.32"/>
    <n v="148.94"/>
    <n v="49.83"/>
    <m/>
    <n v="2636.31"/>
    <n v="2835.08"/>
    <n v="74.08"/>
    <n v="24.78"/>
    <n v="0"/>
    <n v="98.86"/>
    <n v="371.96"/>
    <n v="124.43"/>
    <n v="0"/>
    <m/>
    <n v="496.39"/>
    <n v="3430.33"/>
    <n v="11310.65"/>
  </r>
  <r>
    <n v="416"/>
    <n v="15304"/>
    <s v="42494304GPSU"/>
    <s v="304G"/>
    <x v="109"/>
    <s v="16LTIP - Perf"/>
    <n v="10257"/>
    <n v="180"/>
    <x v="74"/>
    <n v="9260"/>
    <x v="0"/>
    <n v="700000"/>
    <n v="0"/>
    <n v="0"/>
    <s v="42494304GPSU16LTIP - Perf"/>
    <s v="LTIP - Perf"/>
    <s v="LTIP - Perf - 05/04/2016"/>
    <s v="3 years"/>
    <d v="2016-05-04T00:00:00"/>
    <d v="2018-09-30T00:00:00"/>
    <n v="435"/>
    <n v="0"/>
    <n v="0"/>
    <n v="8.2214999999999918"/>
    <n v="4.0889999999999986"/>
    <n v="20.531999999999982"/>
    <m/>
    <n v="467.84249999999997"/>
    <n v="1.0754999999999999"/>
    <n v="0"/>
    <n v="0"/>
    <n v="32076.899999999998"/>
    <n v="0"/>
    <n v="0"/>
    <n v="606.25340999999935"/>
    <n v="301.52285999999987"/>
    <n v="1514.0296799999985"/>
    <n v="0"/>
    <n v="34498.705949999996"/>
    <n v="467.84249999999997"/>
    <n v="0"/>
    <n v="0"/>
    <n v="467.84249999999997"/>
    <n v="73.739999999999995"/>
    <n v="34498.705949999996"/>
    <n v="-690.04311641189986"/>
    <n v="33808.662833588096"/>
    <n v="0"/>
    <n v="0"/>
    <n v="0"/>
    <n v="0"/>
    <n v="33808.662833588096"/>
    <n v="30.819200395248949"/>
    <n v="367"/>
    <n v="11310.65"/>
    <n v="11310.65"/>
    <n v="22498.012833588095"/>
    <n v="0"/>
    <n v="0"/>
    <n v="0"/>
    <n v="11310.65"/>
    <n v="0"/>
    <n v="11310.65"/>
    <n v="0"/>
    <n v="0"/>
    <n v="0"/>
    <m/>
    <n v="0"/>
    <n v="0"/>
    <n v="0"/>
    <n v="0"/>
    <n v="0"/>
    <n v="0"/>
    <n v="0"/>
    <n v="0"/>
    <n v="0"/>
    <n v="0"/>
    <n v="0"/>
    <n v="7020.65"/>
    <n v="0"/>
    <n v="859.67"/>
    <n v="0"/>
    <n v="859.67"/>
    <n v="7880.32"/>
    <n v="148.94"/>
    <n v="49.83"/>
    <m/>
    <n v="2636.31"/>
    <n v="2835.08"/>
    <n v="74.08"/>
    <n v="24.78"/>
    <n v="0"/>
    <n v="98.86"/>
    <n v="371.96"/>
    <n v="124.43"/>
    <n v="0"/>
    <m/>
    <n v="496.39"/>
    <n v="3430.33"/>
    <n v="11310.65"/>
  </r>
  <r>
    <n v="417"/>
    <n v="14383"/>
    <s v="42494383KPSU"/>
    <s v="383K"/>
    <x v="83"/>
    <s v="16LTIP - Perf"/>
    <n v="10257"/>
    <n v="80"/>
    <x v="67"/>
    <n v="9260"/>
    <x v="0"/>
    <n v="190000"/>
    <n v="0"/>
    <n v="0"/>
    <s v="42494383KPSU16LTIP - Perf"/>
    <s v="LTIP - Perf"/>
    <s v="LTIP - Perf - 05/04/2016"/>
    <s v="3 years"/>
    <d v="2016-05-04T00:00:00"/>
    <d v="2018-09-30T00:00:00"/>
    <n v="435"/>
    <n v="0"/>
    <n v="0"/>
    <n v="8.2214999999999918"/>
    <n v="4.0889999999999986"/>
    <n v="20.531999999999982"/>
    <m/>
    <n v="467.84249999999997"/>
    <n v="1.0754999999999999"/>
    <n v="0"/>
    <n v="0"/>
    <n v="32076.899999999998"/>
    <n v="0"/>
    <n v="0"/>
    <n v="606.25340999999935"/>
    <n v="301.52285999999987"/>
    <n v="1514.0296799999985"/>
    <n v="0"/>
    <n v="34498.705949999996"/>
    <n v="467.84249999999997"/>
    <n v="0"/>
    <n v="0"/>
    <n v="467.84249999999997"/>
    <n v="73.739999999999995"/>
    <n v="34498.705949999996"/>
    <n v="-690.04311641189986"/>
    <n v="33808.662833588096"/>
    <n v="0"/>
    <n v="0"/>
    <n v="0"/>
    <n v="0"/>
    <n v="33808.662833588096"/>
    <n v="30.819200395248949"/>
    <n v="367"/>
    <n v="11310.65"/>
    <n v="11310.65"/>
    <n v="22498.012833588095"/>
    <n v="0"/>
    <n v="0"/>
    <n v="0"/>
    <n v="11310.65"/>
    <n v="0"/>
    <n v="11310.65"/>
    <n v="0"/>
    <n v="0"/>
    <n v="0"/>
    <m/>
    <n v="0"/>
    <n v="0"/>
    <n v="0"/>
    <n v="0"/>
    <n v="0"/>
    <n v="0"/>
    <n v="0"/>
    <n v="0"/>
    <n v="0"/>
    <n v="0"/>
    <n v="0"/>
    <n v="7020.65"/>
    <n v="0"/>
    <n v="859.67"/>
    <n v="0"/>
    <n v="859.67"/>
    <n v="7880.32"/>
    <n v="148.94"/>
    <n v="49.83"/>
    <m/>
    <n v="2636.31"/>
    <n v="2835.08"/>
    <n v="74.08"/>
    <n v="24.78"/>
    <n v="0"/>
    <n v="98.86"/>
    <n v="371.96"/>
    <n v="124.43"/>
    <n v="0"/>
    <m/>
    <n v="496.39"/>
    <n v="3430.33"/>
    <n v="11310.65"/>
  </r>
  <r>
    <n v="418"/>
    <n v="17064"/>
    <s v="4249464SaPSU"/>
    <s v="64Sa"/>
    <x v="147"/>
    <s v="16LTIP - Perf"/>
    <n v="10257"/>
    <n v="212"/>
    <x v="105"/>
    <n v="9260"/>
    <x v="0"/>
    <n v="821000"/>
    <n v="0"/>
    <n v="0"/>
    <s v="4249464SaPSU16LTIP - Perf"/>
    <s v="LTIP - Perf"/>
    <s v="LTIP - Perf - 05/04/2016"/>
    <s v="3 years"/>
    <d v="2016-05-04T00:00:00"/>
    <d v="2018-09-30T00:00:00"/>
    <n v="435"/>
    <n v="0"/>
    <n v="0"/>
    <n v="8.2214999999999918"/>
    <n v="4.0889999999999986"/>
    <n v="20.531999999999982"/>
    <m/>
    <n v="467.84249999999997"/>
    <n v="1.0754999999999999"/>
    <n v="0"/>
    <n v="0"/>
    <n v="32076.899999999998"/>
    <n v="0"/>
    <n v="0"/>
    <n v="606.25340999999935"/>
    <n v="301.52285999999987"/>
    <n v="1514.0296799999985"/>
    <n v="0"/>
    <n v="34498.705949999996"/>
    <n v="467.84249999999997"/>
    <n v="0"/>
    <n v="0"/>
    <n v="467.84249999999997"/>
    <n v="73.739999999999995"/>
    <n v="34498.705949999996"/>
    <n v="-690.04311641189986"/>
    <n v="33808.662833588096"/>
    <n v="0"/>
    <n v="0"/>
    <n v="0"/>
    <n v="0"/>
    <n v="33808.662833588096"/>
    <n v="30.819200395248949"/>
    <n v="367"/>
    <n v="11310.65"/>
    <n v="11310.65"/>
    <n v="22498.012833588095"/>
    <n v="0"/>
    <n v="0"/>
    <n v="0"/>
    <n v="11310.65"/>
    <n v="0"/>
    <n v="11310.65"/>
    <n v="0"/>
    <n v="0"/>
    <n v="0"/>
    <m/>
    <n v="0"/>
    <n v="0"/>
    <n v="0"/>
    <n v="0"/>
    <n v="0"/>
    <n v="0"/>
    <n v="0"/>
    <n v="0"/>
    <n v="0"/>
    <n v="0"/>
    <n v="0"/>
    <n v="7020.65"/>
    <n v="0"/>
    <n v="859.67"/>
    <n v="0"/>
    <n v="859.67"/>
    <n v="7880.32"/>
    <n v="148.94"/>
    <n v="49.83"/>
    <m/>
    <n v="2636.31"/>
    <n v="2835.08"/>
    <n v="74.08"/>
    <n v="24.78"/>
    <n v="0"/>
    <n v="98.86"/>
    <n v="371.96"/>
    <n v="124.43"/>
    <n v="0"/>
    <m/>
    <n v="496.39"/>
    <n v="3430.33"/>
    <n v="11310.65"/>
  </r>
  <r>
    <n v="419"/>
    <n v="11267"/>
    <s v="42494267SPSU"/>
    <s v="267S"/>
    <x v="35"/>
    <s v="16LTIP - Perf"/>
    <n v="10257"/>
    <n v="10"/>
    <x v="12"/>
    <n v="9260"/>
    <x v="0"/>
    <n v="2000"/>
    <n v="0"/>
    <n v="0"/>
    <s v="42494267SPSU16LTIP - Perf"/>
    <s v="LTIP - Perf"/>
    <s v="LTIP - Perf - 05/04/2016"/>
    <s v="3 years"/>
    <d v="2016-05-04T00:00:00"/>
    <d v="2018-09-30T00:00:00"/>
    <n v="435"/>
    <n v="0"/>
    <n v="0"/>
    <n v="8.2214999999999918"/>
    <n v="4.0889999999999986"/>
    <n v="20.531999999999982"/>
    <m/>
    <n v="467.84249999999997"/>
    <n v="1.0754999999999999"/>
    <n v="0"/>
    <n v="0"/>
    <n v="32076.899999999998"/>
    <n v="0"/>
    <n v="0"/>
    <n v="606.25340999999935"/>
    <n v="301.52285999999987"/>
    <n v="1514.0296799999985"/>
    <n v="0"/>
    <n v="34498.705949999996"/>
    <n v="467.84249999999997"/>
    <n v="0"/>
    <n v="0"/>
    <n v="467.84249999999997"/>
    <n v="73.739999999999995"/>
    <n v="34498.705949999996"/>
    <n v="-690.04311641189986"/>
    <n v="33808.662833588096"/>
    <n v="0"/>
    <n v="0"/>
    <n v="0"/>
    <n v="0"/>
    <n v="33808.662833588096"/>
    <n v="30.819200395248949"/>
    <n v="367"/>
    <n v="11310.65"/>
    <n v="11310.65"/>
    <n v="22498.012833588095"/>
    <n v="0"/>
    <n v="0"/>
    <n v="0"/>
    <n v="11310.65"/>
    <n v="0"/>
    <n v="11310.65"/>
    <n v="0"/>
    <n v="0"/>
    <n v="0"/>
    <m/>
    <n v="0"/>
    <n v="0"/>
    <n v="0"/>
    <n v="0"/>
    <n v="0"/>
    <n v="0"/>
    <n v="0"/>
    <n v="0"/>
    <n v="0"/>
    <n v="0"/>
    <n v="0"/>
    <n v="7020.65"/>
    <n v="0"/>
    <n v="859.67"/>
    <n v="0"/>
    <n v="859.67"/>
    <n v="7880.32"/>
    <n v="148.94"/>
    <n v="49.83"/>
    <m/>
    <n v="2636.31"/>
    <n v="2835.08"/>
    <n v="74.08"/>
    <n v="24.78"/>
    <n v="0"/>
    <n v="98.86"/>
    <n v="371.96"/>
    <n v="124.43"/>
    <n v="0"/>
    <m/>
    <n v="496.39"/>
    <n v="3430.33"/>
    <n v="11310.65"/>
  </r>
  <r>
    <n v="420"/>
    <n v="10368"/>
    <s v="42494368WPSU"/>
    <s v="368W"/>
    <x v="15"/>
    <s v="16LTIP - Perf"/>
    <n v="10257"/>
    <n v="10"/>
    <x v="5"/>
    <n v="9260"/>
    <x v="0"/>
    <n v="2000"/>
    <n v="0"/>
    <n v="0"/>
    <s v="42494368WPSU16LTIP - Perf"/>
    <s v="LTIP - Perf"/>
    <s v="LTIP - Perf - 05/04/2016"/>
    <s v="3 years"/>
    <d v="2016-05-04T00:00:00"/>
    <d v="2018-09-30T00:00:00"/>
    <n v="435"/>
    <n v="0"/>
    <n v="0"/>
    <n v="8.2214999999999918"/>
    <n v="4.0889999999999986"/>
    <n v="20.531999999999982"/>
    <m/>
    <n v="467.84249999999997"/>
    <n v="1.0754999999999999"/>
    <n v="0"/>
    <n v="0"/>
    <n v="32076.899999999998"/>
    <n v="0"/>
    <n v="0"/>
    <n v="606.25340999999935"/>
    <n v="301.52285999999987"/>
    <n v="1514.0296799999985"/>
    <n v="0"/>
    <n v="34498.705949999996"/>
    <n v="467.84249999999997"/>
    <n v="0"/>
    <n v="0"/>
    <n v="467.84249999999997"/>
    <n v="73.739999999999995"/>
    <n v="34498.705949999996"/>
    <n v="-690.04311641189986"/>
    <n v="33808.662833588096"/>
    <n v="0"/>
    <n v="0"/>
    <n v="0"/>
    <n v="0"/>
    <n v="33808.662833588096"/>
    <n v="30.819200395248949"/>
    <n v="367"/>
    <n v="11310.65"/>
    <n v="11310.65"/>
    <n v="22498.012833588095"/>
    <n v="0"/>
    <n v="0"/>
    <n v="0"/>
    <n v="11310.65"/>
    <n v="0"/>
    <n v="11310.65"/>
    <n v="0"/>
    <n v="0"/>
    <n v="0"/>
    <m/>
    <n v="0"/>
    <n v="0"/>
    <n v="0"/>
    <n v="0"/>
    <n v="0"/>
    <n v="0"/>
    <n v="0"/>
    <n v="0"/>
    <n v="0"/>
    <n v="0"/>
    <n v="0"/>
    <n v="7020.65"/>
    <n v="0"/>
    <n v="859.67"/>
    <n v="0"/>
    <n v="859.67"/>
    <n v="7880.32"/>
    <n v="148.94"/>
    <n v="49.83"/>
    <m/>
    <n v="2636.31"/>
    <n v="2835.08"/>
    <n v="74.08"/>
    <n v="24.78"/>
    <n v="0"/>
    <n v="98.86"/>
    <n v="371.96"/>
    <n v="124.43"/>
    <n v="0"/>
    <m/>
    <n v="496.39"/>
    <n v="3430.33"/>
    <n v="11310.65"/>
  </r>
  <r>
    <n v="421"/>
    <n v="10382"/>
    <s v="42494382APSU"/>
    <s v="382A"/>
    <x v="17"/>
    <s v="16LTIP - Perf"/>
    <n v="10257"/>
    <n v="10"/>
    <x v="1"/>
    <n v="9260"/>
    <x v="0"/>
    <n v="2000"/>
    <n v="0"/>
    <n v="0"/>
    <s v="42494382A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22"/>
    <n v="17505"/>
    <s v="42494505APSU"/>
    <s v="505A"/>
    <x v="155"/>
    <s v="16LTIP - Perf"/>
    <n v="10257"/>
    <n v="212"/>
    <x v="106"/>
    <n v="9260"/>
    <x v="0"/>
    <n v="834000"/>
    <n v="0"/>
    <n v="0"/>
    <s v="42494505A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23"/>
    <n v="16986"/>
    <s v="42494986APSU"/>
    <s v="986A"/>
    <x v="131"/>
    <s v="16LTIP - Perf"/>
    <n v="10257"/>
    <n v="303"/>
    <x v="101"/>
    <n v="9260"/>
    <x v="0"/>
    <n v="57000"/>
    <n v="0"/>
    <n v="0"/>
    <s v="42494986A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24"/>
    <n v="24541"/>
    <s v="42494541BPSU"/>
    <s v="541B"/>
    <x v="188"/>
    <s v="16LTIP - Perf"/>
    <n v="10257"/>
    <n v="180"/>
    <x v="74"/>
    <n v="9260"/>
    <x v="0"/>
    <n v="700000"/>
    <n v="0"/>
    <n v="0"/>
    <s v="42494541B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25"/>
    <n v="12327"/>
    <s v="42494327BPSU"/>
    <s v="327B"/>
    <x v="53"/>
    <s v="16LTIP - Perf"/>
    <n v="10257"/>
    <n v="10"/>
    <x v="44"/>
    <n v="9260"/>
    <x v="0"/>
    <n v="2000"/>
    <n v="0"/>
    <n v="0"/>
    <s v="42494327B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26"/>
    <n v="19167"/>
    <s v="42494167BPSU"/>
    <s v="167B"/>
    <x v="182"/>
    <s v="16LTIP - Perf"/>
    <n v="10257"/>
    <n v="10"/>
    <x v="132"/>
    <n v="9260"/>
    <x v="0"/>
    <n v="2000"/>
    <n v="0"/>
    <n v="0"/>
    <s v="42494167B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27"/>
    <n v="14178"/>
    <s v="42494178BPSU"/>
    <s v="178B"/>
    <x v="77"/>
    <s v="16LTIP - Perf"/>
    <n v="10257"/>
    <n v="10"/>
    <x v="14"/>
    <n v="9260"/>
    <x v="0"/>
    <n v="2000"/>
    <n v="0"/>
    <n v="0"/>
    <s v="42494178B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28"/>
    <n v="13587"/>
    <s v="42494587BPSU"/>
    <s v="587B"/>
    <x v="73"/>
    <s v="16LTIP - Perf"/>
    <n v="10257"/>
    <n v="10"/>
    <x v="59"/>
    <n v="9260"/>
    <x v="0"/>
    <n v="2000"/>
    <n v="0"/>
    <n v="0"/>
    <s v="42494587B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29"/>
    <n v="14311"/>
    <s v="42494311CPSU"/>
    <s v="311C"/>
    <x v="81"/>
    <s v="16LTIP - Perf"/>
    <n v="10257"/>
    <n v="80"/>
    <x v="65"/>
    <n v="9260"/>
    <x v="0"/>
    <n v="190000"/>
    <n v="0"/>
    <n v="0"/>
    <s v="42494311C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30"/>
    <n v="17010"/>
    <s v="4249410DaPSU"/>
    <s v="10Da"/>
    <x v="135"/>
    <s v="16LTIP - Perf"/>
    <n v="10257"/>
    <n v="10"/>
    <x v="103"/>
    <n v="9260"/>
    <x v="0"/>
    <n v="2000"/>
    <n v="0"/>
    <n v="0"/>
    <s v="4249410Da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31"/>
    <n v="14482"/>
    <s v="42494482DPSU"/>
    <s v="482D"/>
    <x v="86"/>
    <s v="16LTIP - Perf"/>
    <n v="10257"/>
    <n v="10"/>
    <x v="69"/>
    <n v="9260"/>
    <x v="0"/>
    <n v="12000"/>
    <n v="0"/>
    <n v="0"/>
    <s v="42494482D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32"/>
    <n v="15102"/>
    <s v="42494102EPSU"/>
    <s v="102E"/>
    <x v="105"/>
    <s v="16LTIP - Perf"/>
    <n v="10257"/>
    <n v="10"/>
    <x v="85"/>
    <n v="9260"/>
    <x v="0"/>
    <n v="2000"/>
    <n v="0"/>
    <n v="0"/>
    <s v="42494102E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33"/>
    <n v="17247"/>
    <s v="42494247FPSU"/>
    <s v="247F"/>
    <x v="153"/>
    <s v="16LTIP - Perf"/>
    <n v="10257"/>
    <n v="80"/>
    <x v="115"/>
    <n v="9260"/>
    <x v="0"/>
    <n v="190000"/>
    <n v="0"/>
    <n v="0"/>
    <s v="42494247F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34"/>
    <n v="17019"/>
    <s v="4249419FePSU"/>
    <s v="19Fe"/>
    <x v="137"/>
    <s v="16LTIP - Perf"/>
    <n v="10257"/>
    <n v="212"/>
    <x v="104"/>
    <n v="9260"/>
    <x v="0"/>
    <n v="826000"/>
    <n v="0"/>
    <n v="0"/>
    <s v="4249419Fe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35"/>
    <n v="15331"/>
    <s v="42494331FPSU"/>
    <s v="331F"/>
    <x v="111"/>
    <s v="16LTIP - Perf"/>
    <n v="10257"/>
    <n v="10"/>
    <x v="89"/>
    <n v="9260"/>
    <x v="0"/>
    <n v="2000"/>
    <n v="0"/>
    <n v="0"/>
    <s v="42494331F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36"/>
    <n v="10239"/>
    <s v="42494239FPSU"/>
    <s v="239F"/>
    <x v="12"/>
    <s v="16LTIP - Perf"/>
    <n v="10257"/>
    <n v="180"/>
    <x v="9"/>
    <n v="9260"/>
    <x v="0"/>
    <n v="700000"/>
    <n v="0"/>
    <n v="0"/>
    <s v="42494239F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37"/>
    <n v="13497"/>
    <s v="42494497GPSU"/>
    <s v="497G"/>
    <x v="69"/>
    <s v="16LTIP - Perf"/>
    <n v="10257"/>
    <n v="10"/>
    <x v="57"/>
    <n v="9260"/>
    <x v="0"/>
    <n v="12000"/>
    <n v="0"/>
    <n v="0"/>
    <s v="42494497G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38"/>
    <n v="18570"/>
    <s v="42494570GPSU"/>
    <s v="570G"/>
    <x v="169"/>
    <s v="16LTIP - Perf"/>
    <n v="10257"/>
    <n v="10"/>
    <x v="0"/>
    <n v="9260"/>
    <x v="0"/>
    <n v="2000"/>
    <n v="0"/>
    <n v="0"/>
    <s v="42494570G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39"/>
    <n v="16555"/>
    <s v="42494555GPSU"/>
    <s v="555G"/>
    <x v="127"/>
    <s v="16LTIP - Perf"/>
    <n v="10257"/>
    <n v="10"/>
    <x v="53"/>
    <n v="9260"/>
    <x v="0"/>
    <n v="2000"/>
    <n v="0"/>
    <n v="0"/>
    <s v="42494555G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40"/>
    <n v="15388"/>
    <s v="42494388GPSU"/>
    <s v="388G"/>
    <x v="114"/>
    <s v="16LTIP - Perf"/>
    <n v="10257"/>
    <n v="10"/>
    <x v="44"/>
    <n v="9260"/>
    <x v="0"/>
    <n v="2000"/>
    <n v="0"/>
    <n v="0"/>
    <s v="42494388G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"/>
    <n v="0"/>
    <n v="94"/>
    <n v="20647.199999999997"/>
    <n v="0"/>
    <n v="0"/>
    <n v="390.23207999999801"/>
    <n v="194.08368000000036"/>
    <n v="974.54784000000052"/>
    <n v="0"/>
    <n v="22206.063599999994"/>
    <n v="301.14"/>
    <n v="0"/>
    <n v="-207.14"/>
    <n v="94"/>
    <n v="73.739999999999995"/>
    <n v="6931.5599999999995"/>
    <n v="-138.64506311999997"/>
    <n v="6792.9149368799999"/>
    <n v="0"/>
    <n v="0"/>
    <n v="0"/>
    <n v="0"/>
    <n v="6931.5599999999995"/>
    <n v="6.3186508659981762"/>
    <n v="1097"/>
    <n v="6931.5599999999995"/>
    <n v="6931.5599999999995"/>
    <n v="0"/>
    <n v="0"/>
    <n v="0"/>
    <n v="0"/>
    <n v="6931.5599999999995"/>
    <n v="0"/>
    <n v="6931.5599999999995"/>
    <n v="0"/>
    <n v="0"/>
    <n v="0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n v="-348.85000000000036"/>
    <n v="-29.350000000000364"/>
    <n v="1859.1699999999996"/>
    <n v="6931.5599999999995"/>
  </r>
  <r>
    <n v="441"/>
    <n v="15319"/>
    <s v="42494319HPSU"/>
    <s v="319H"/>
    <x v="110"/>
    <s v="16LTIP - Perf"/>
    <n v="10257"/>
    <n v="180"/>
    <x v="71"/>
    <n v="9260"/>
    <x v="0"/>
    <n v="700000"/>
    <n v="0"/>
    <n v="0"/>
    <s v="42494319H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42"/>
    <n v="19149"/>
    <s v="42494149HPSU"/>
    <s v="149H"/>
    <x v="180"/>
    <s v="16LTIP - Perf"/>
    <n v="10257"/>
    <n v="80"/>
    <x v="130"/>
    <n v="9260"/>
    <x v="0"/>
    <n v="190000"/>
    <n v="0"/>
    <n v="0"/>
    <s v="42494149H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43"/>
    <n v="26049"/>
    <s v="4249449HaPSU"/>
    <s v="49Ha"/>
    <x v="193"/>
    <s v="16LTIP - Perf"/>
    <n v="10257"/>
    <n v="10"/>
    <x v="5"/>
    <n v="9260"/>
    <x v="0"/>
    <n v="2000"/>
    <n v="0"/>
    <n v="0"/>
    <s v="4249449Ha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44"/>
    <n v="16949"/>
    <s v="42494949HPSU"/>
    <s v="949H"/>
    <x v="129"/>
    <s v="16LTIP - Perf"/>
    <n v="10257"/>
    <n v="10"/>
    <x v="5"/>
    <n v="9260"/>
    <x v="0"/>
    <n v="2000"/>
    <n v="0"/>
    <n v="0"/>
    <s v="42494949H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45"/>
    <n v="17916"/>
    <s v="42494916JPSU"/>
    <s v="916J"/>
    <x v="198"/>
    <s v="16LTIP - Perf"/>
    <n v="10257"/>
    <n v="180"/>
    <x v="137"/>
    <n v="9260"/>
    <x v="0"/>
    <n v="700000"/>
    <n v="0"/>
    <n v="0"/>
    <s v="42494916J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46"/>
    <n v="14796"/>
    <s v="42494796KPSU"/>
    <s v="796K"/>
    <x v="94"/>
    <s v="16LTIP - Perf"/>
    <n v="10257"/>
    <n v="80"/>
    <x v="76"/>
    <n v="9260"/>
    <x v="0"/>
    <n v="190000"/>
    <n v="0"/>
    <n v="0"/>
    <s v="42494796K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47"/>
    <n v="18568"/>
    <s v="42494568KPSU"/>
    <s v="568K"/>
    <x v="168"/>
    <s v="16LTIP - Perf"/>
    <n v="10257"/>
    <n v="10"/>
    <x v="122"/>
    <n v="9260"/>
    <x v="0"/>
    <n v="2000"/>
    <n v="0"/>
    <n v="0"/>
    <s v="42494568K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48"/>
    <n v="18915"/>
    <s v="42494915SPSU"/>
    <s v="915S"/>
    <x v="177"/>
    <s v="16LTIP - Perf"/>
    <n v="10257"/>
    <n v="10"/>
    <x v="1"/>
    <n v="9260"/>
    <x v="0"/>
    <n v="2000"/>
    <n v="0"/>
    <n v="0"/>
    <s v="42494915S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49"/>
    <n v="17037"/>
    <s v="4249437LePSU"/>
    <s v="37Le"/>
    <x v="138"/>
    <s v="16LTIP - Perf"/>
    <n v="10257"/>
    <n v="212"/>
    <x v="105"/>
    <n v="9260"/>
    <x v="0"/>
    <n v="821000"/>
    <n v="0"/>
    <n v="0"/>
    <s v="4249437Le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50"/>
    <n v="18991"/>
    <s v="42494991LPSU"/>
    <s v="991L"/>
    <x v="178"/>
    <s v="16LTIP - Perf"/>
    <n v="10257"/>
    <n v="10"/>
    <x v="128"/>
    <n v="9260"/>
    <x v="0"/>
    <n v="12000"/>
    <n v="0"/>
    <n v="0"/>
    <s v="42494991L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51"/>
    <n v="18645"/>
    <s v="42494645LPSU"/>
    <s v="645L"/>
    <x v="171"/>
    <s v="16LTIP - Perf"/>
    <n v="10257"/>
    <n v="10"/>
    <x v="124"/>
    <n v="9260"/>
    <x v="0"/>
    <n v="2000"/>
    <n v="0"/>
    <n v="0"/>
    <s v="42494645L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52"/>
    <n v="17041"/>
    <s v="4249441LiPSU"/>
    <s v="41Li"/>
    <x v="139"/>
    <s v="16LTIP - Perf"/>
    <n v="10257"/>
    <n v="212"/>
    <x v="106"/>
    <n v="9260"/>
    <x v="0"/>
    <n v="824000"/>
    <n v="0"/>
    <n v="0"/>
    <s v="4249441Li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53"/>
    <n v="17043"/>
    <s v="4249443MaPSU"/>
    <s v="43Ma"/>
    <x v="141"/>
    <s v="16LTIP - Perf"/>
    <n v="10257"/>
    <n v="212"/>
    <x v="108"/>
    <n v="9260"/>
    <x v="0"/>
    <n v="821000"/>
    <n v="0"/>
    <n v="0"/>
    <s v="4249443Ma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54"/>
    <n v="14866"/>
    <s v="42494866MPSU"/>
    <s v="866M"/>
    <x v="97"/>
    <s v="16LTIP - Perf"/>
    <n v="10257"/>
    <n v="80"/>
    <x v="78"/>
    <n v="9260"/>
    <x v="0"/>
    <n v="190000"/>
    <n v="0"/>
    <n v="0"/>
    <s v="42494866M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55"/>
    <n v="17561"/>
    <s v="42494561MPSU"/>
    <s v="561M"/>
    <x v="157"/>
    <s v="16LTIP - Perf"/>
    <n v="10257"/>
    <n v="10"/>
    <x v="1"/>
    <n v="9260"/>
    <x v="0"/>
    <n v="2000"/>
    <n v="0"/>
    <n v="0"/>
    <s v="42494561M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56"/>
    <n v="18162"/>
    <s v="42494162MPSU"/>
    <s v="162M"/>
    <x v="162"/>
    <s v="16LTIP - Perf"/>
    <n v="10257"/>
    <n v="10"/>
    <x v="1"/>
    <n v="9260"/>
    <x v="0"/>
    <n v="2000"/>
    <n v="0"/>
    <n v="0"/>
    <s v="42494162M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57"/>
    <n v="13109"/>
    <s v="42494109OPSU"/>
    <s v="109O"/>
    <x v="61"/>
    <s v="16LTIP - Perf"/>
    <n v="10257"/>
    <n v="10"/>
    <x v="5"/>
    <n v="9260"/>
    <x v="0"/>
    <n v="2000"/>
    <n v="0"/>
    <n v="0"/>
    <s v="42494109O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58"/>
    <n v="16273"/>
    <s v="42494273PPSU"/>
    <s v="273P"/>
    <x v="126"/>
    <s v="16LTIP - Perf"/>
    <n v="10257"/>
    <n v="30"/>
    <x v="98"/>
    <n v="9260"/>
    <x v="0"/>
    <n v="10000"/>
    <n v="0"/>
    <n v="0"/>
    <s v="42494273P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59"/>
    <n v="14162"/>
    <s v="42494162RPSU"/>
    <s v="162R"/>
    <x v="76"/>
    <s v="16LTIP - Perf"/>
    <n v="10257"/>
    <n v="80"/>
    <x v="62"/>
    <n v="9260"/>
    <x v="0"/>
    <n v="190000"/>
    <n v="0"/>
    <n v="0"/>
    <s v="42494162R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60"/>
    <n v="12737"/>
    <s v="42494737RPSU"/>
    <s v="737R"/>
    <x v="58"/>
    <s v="16LTIP - Perf"/>
    <n v="10257"/>
    <n v="10"/>
    <x v="48"/>
    <n v="9260"/>
    <x v="0"/>
    <n v="2000"/>
    <n v="0"/>
    <n v="0"/>
    <s v="42494737R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61"/>
    <n v="14468"/>
    <s v="42494468RPSU"/>
    <s v="468R"/>
    <x v="84"/>
    <s v="16LTIP - Perf"/>
    <n v="10257"/>
    <n v="80"/>
    <x v="68"/>
    <n v="9260"/>
    <x v="0"/>
    <n v="190000"/>
    <n v="0"/>
    <n v="0"/>
    <s v="42494468R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62"/>
    <n v="17061"/>
    <s v="4249461RoPSU"/>
    <s v="61Ro"/>
    <x v="144"/>
    <s v="16LTIP - Perf"/>
    <n v="10257"/>
    <n v="212"/>
    <x v="111"/>
    <n v="9260"/>
    <x v="0"/>
    <n v="834000"/>
    <n v="0"/>
    <n v="0"/>
    <s v="4249461Ro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63"/>
    <n v="17063"/>
    <s v="4249463RuPSU"/>
    <s v="63Ru"/>
    <x v="146"/>
    <s v="16LTIP - Perf"/>
    <n v="10257"/>
    <n v="212"/>
    <x v="105"/>
    <n v="9260"/>
    <x v="0"/>
    <n v="821000"/>
    <n v="0"/>
    <n v="0"/>
    <s v="4249463Ru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64"/>
    <n v="19160"/>
    <s v="42494160SPSU"/>
    <s v="160S"/>
    <x v="181"/>
    <s v="16LTIP - Perf"/>
    <n v="10257"/>
    <n v="212"/>
    <x v="131"/>
    <n v="9260"/>
    <x v="0"/>
    <n v="827000"/>
    <n v="0"/>
    <n v="0"/>
    <s v="42494160S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65"/>
    <n v="18912"/>
    <s v="42494912SPSU"/>
    <s v="912S"/>
    <x v="176"/>
    <s v="16LTIP - Perf"/>
    <n v="10257"/>
    <n v="10"/>
    <x v="127"/>
    <n v="9260"/>
    <x v="0"/>
    <n v="2000"/>
    <n v="0"/>
    <n v="0"/>
    <s v="42494912S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66"/>
    <n v="14370"/>
    <s v="42494370SPSU"/>
    <s v="370S"/>
    <x v="82"/>
    <s v="16LTIP - Perf"/>
    <n v="10257"/>
    <n v="10"/>
    <x v="66"/>
    <n v="9260"/>
    <x v="0"/>
    <n v="2000"/>
    <n v="0"/>
    <n v="0"/>
    <s v="42494370S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67"/>
    <n v="17082"/>
    <s v="4249482TuPSU"/>
    <s v="82Tu"/>
    <x v="148"/>
    <s v="16LTIP - Perf"/>
    <n v="10257"/>
    <n v="212"/>
    <x v="112"/>
    <n v="9260"/>
    <x v="0"/>
    <n v="824000"/>
    <n v="0"/>
    <n v="0"/>
    <s v="4249482Tu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68"/>
    <n v="17084"/>
    <s v="4249484ViPSU"/>
    <s v="84Vi"/>
    <x v="149"/>
    <s v="16LTIP - Perf"/>
    <n v="10257"/>
    <n v="212"/>
    <x v="102"/>
    <n v="9260"/>
    <x v="0"/>
    <n v="821000"/>
    <n v="0"/>
    <n v="0"/>
    <s v="4249484Vi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69"/>
    <n v="15232"/>
    <s v="42494232WPSU"/>
    <s v="232W"/>
    <x v="107"/>
    <s v="16LTIP - Perf"/>
    <n v="10257"/>
    <n v="80"/>
    <x v="87"/>
    <n v="9260"/>
    <x v="0"/>
    <n v="190000"/>
    <n v="0"/>
    <n v="0"/>
    <s v="42494232W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70"/>
    <n v="14484"/>
    <s v="42494484WPSU"/>
    <s v="484W"/>
    <x v="87"/>
    <s v="16LTIP - Perf"/>
    <n v="10257"/>
    <n v="10"/>
    <x v="5"/>
    <n v="9260"/>
    <x v="0"/>
    <n v="2000"/>
    <n v="0"/>
    <n v="0"/>
    <s v="42494484W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71"/>
    <n v="17089"/>
    <s v="4249489WePSU"/>
    <s v="89We"/>
    <x v="150"/>
    <s v="16LTIP - Perf"/>
    <n v="10257"/>
    <n v="212"/>
    <x v="113"/>
    <n v="9260"/>
    <x v="0"/>
    <n v="824000"/>
    <n v="0"/>
    <n v="0"/>
    <s v="4249489We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72"/>
    <n v="10015"/>
    <s v="4249415WoPSU"/>
    <s v="15Wo"/>
    <x v="1"/>
    <s v="16LTIP - Perf"/>
    <n v="10257"/>
    <n v="10"/>
    <x v="1"/>
    <n v="9260"/>
    <x v="0"/>
    <n v="2000"/>
    <n v="0"/>
    <n v="0"/>
    <s v="4249415Wo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73"/>
    <n v="14492"/>
    <s v="42494492YPSU"/>
    <s v="492Y"/>
    <x v="88"/>
    <s v="16LTIP - Perf"/>
    <n v="10257"/>
    <n v="180"/>
    <x v="70"/>
    <n v="9260"/>
    <x v="0"/>
    <n v="700000"/>
    <n v="0"/>
    <n v="0"/>
    <s v="42494492YPSU16LTIP - Perf"/>
    <s v="LTIP - Perf"/>
    <s v="LTIP - Perf - 05/04/2016"/>
    <s v="3 years"/>
    <d v="2016-05-04T00:00:00"/>
    <d v="2018-09-30T00:00:00"/>
    <n v="280"/>
    <n v="0"/>
    <n v="0"/>
    <n v="5.2919999999999732"/>
    <n v="2.632000000000005"/>
    <n v="13.216000000000008"/>
    <m/>
    <n v="301.14"/>
    <n v="1.0754999999999999"/>
    <n v="0"/>
    <n v="0"/>
    <n v="20647.199999999997"/>
    <n v="0"/>
    <n v="0"/>
    <n v="390.23207999999801"/>
    <n v="194.08368000000036"/>
    <n v="974.54784000000052"/>
    <n v="0"/>
    <n v="22206.063599999994"/>
    <n v="301.14"/>
    <n v="0"/>
    <n v="0"/>
    <n v="301.14"/>
    <n v="73.739999999999995"/>
    <n v="22206.063599999998"/>
    <n v="-444.16568412719994"/>
    <n v="21761.897915872796"/>
    <n v="0"/>
    <n v="0"/>
    <n v="0"/>
    <n v="0"/>
    <n v="21761.897915872796"/>
    <n v="19.83764623142461"/>
    <n v="367"/>
    <n v="7280.42"/>
    <n v="7280.42"/>
    <n v="14481.477915872796"/>
    <n v="0"/>
    <n v="0"/>
    <n v="0"/>
    <n v="7280.41"/>
    <n v="0"/>
    <n v="7280.41"/>
    <n v="1.0000000000218279E-2"/>
    <n v="0"/>
    <n v="1.0000000000218279E-2"/>
    <m/>
    <n v="0"/>
    <n v="0"/>
    <n v="0"/>
    <n v="0"/>
    <n v="0"/>
    <n v="0"/>
    <n v="0"/>
    <n v="0"/>
    <n v="0"/>
    <n v="0"/>
    <n v="0"/>
    <n v="4519.04"/>
    <n v="0"/>
    <n v="553.35"/>
    <n v="0"/>
    <n v="553.35"/>
    <n v="5072.3900000000003"/>
    <n v="95.87"/>
    <n v="32.07"/>
    <m/>
    <n v="1696.94"/>
    <n v="1824.88"/>
    <n v="47.69"/>
    <n v="15.95"/>
    <n v="0"/>
    <n v="63.64"/>
    <n v="239.39999999999998"/>
    <n v="80.099999999999994"/>
    <n v="0"/>
    <m/>
    <n v="319.5"/>
    <n v="2208.02"/>
    <n v="7280.41"/>
  </r>
  <r>
    <n v="474"/>
    <n v="10593"/>
    <s v="42494593APSU"/>
    <s v="593A"/>
    <x v="25"/>
    <s v="16LTIP - Perf"/>
    <n v="10257"/>
    <n v="10"/>
    <x v="20"/>
    <n v="9260"/>
    <x v="0"/>
    <n v="2000"/>
    <n v="0"/>
    <n v="0"/>
    <s v="42494593A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75"/>
    <n v="23416"/>
    <s v="42494416MPSU"/>
    <s v="416M"/>
    <x v="184"/>
    <s v="16LTIP - Perf"/>
    <n v="10257"/>
    <n v="10"/>
    <x v="133"/>
    <n v="9260"/>
    <x v="0"/>
    <n v="2000"/>
    <n v="0"/>
    <n v="0"/>
    <s v="42494416M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76"/>
    <n v="14859"/>
    <s v="42494859APSU"/>
    <s v="859A"/>
    <x v="96"/>
    <s v="16LTIP - Perf"/>
    <n v="10257"/>
    <n v="80"/>
    <x v="77"/>
    <n v="9260"/>
    <x v="0"/>
    <n v="190000"/>
    <n v="0"/>
    <n v="0"/>
    <s v="42494859A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77"/>
    <n v="12047"/>
    <s v="4249447AnPSU"/>
    <s v="47An"/>
    <x v="52"/>
    <s v="16LTIP - Perf"/>
    <n v="10257"/>
    <n v="10"/>
    <x v="43"/>
    <n v="9260"/>
    <x v="0"/>
    <n v="2000"/>
    <n v="0"/>
    <n v="0"/>
    <s v="4249447An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"/>
    <n v="2.4999999999977263E-3"/>
    <n v="55"/>
    <n v="12167.099999999999"/>
    <n v="0"/>
    <n v="0"/>
    <n v="229.95818999999875"/>
    <n v="114.37074000000118"/>
    <n v="574.28711999999871"/>
    <n v="0"/>
    <n v="13085.716049999997"/>
    <n v="177.45749999999998"/>
    <n v="0"/>
    <n v="-122.46"/>
    <n v="54.997500000000002"/>
    <n v="73.739999999999995"/>
    <n v="4055.5156499999998"/>
    <n v="-81.118424031299995"/>
    <n v="3974.3972259686998"/>
    <n v="0"/>
    <n v="0"/>
    <n v="0"/>
    <n v="0"/>
    <n v="4055.5156499999998"/>
    <n v="3.6969149042844118"/>
    <n v="1097"/>
    <n v="4055.5156499999998"/>
    <n v="4055.5156499999998"/>
    <n v="0"/>
    <n v="0"/>
    <n v="0"/>
    <n v="0"/>
    <n v="4055.5200000000004"/>
    <n v="0"/>
    <n v="4055.5200000000004"/>
    <n v="-4.3500000006133632E-3"/>
    <n v="-0.17999999999938154"/>
    <n v="-0.18434999999999491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n v="-234.73"/>
    <n v="-46.439999999999969"/>
    <n v="1066.43"/>
    <n v="4055.5200000000004"/>
  </r>
  <r>
    <n v="478"/>
    <n v="10284"/>
    <s v="42494284APSU"/>
    <s v="284A"/>
    <x v="13"/>
    <s v="16LTIP - Perf"/>
    <n v="10257"/>
    <n v="60"/>
    <x v="10"/>
    <n v="9260"/>
    <x v="0"/>
    <n v="81000"/>
    <n v="0"/>
    <n v="0"/>
    <s v="42494284A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79"/>
    <n v="14382"/>
    <s v="42494382BPSU"/>
    <s v="382B"/>
    <x v="199"/>
    <s v="16LTIP - Perf"/>
    <n v="10257"/>
    <n v="180"/>
    <x v="137"/>
    <n v="9260"/>
    <x v="0"/>
    <n v="700000"/>
    <n v="0"/>
    <n v="0"/>
    <s v="42494382B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80"/>
    <n v="19383"/>
    <s v="42494383BPSU"/>
    <s v="383B"/>
    <x v="192"/>
    <s v="16LTIP - Perf"/>
    <n v="10257"/>
    <n v="80"/>
    <x v="96"/>
    <n v="9260"/>
    <x v="0"/>
    <n v="190000"/>
    <n v="0"/>
    <n v="0"/>
    <s v="42494383B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81"/>
    <n v="10552"/>
    <s v="42494552BPSU"/>
    <s v="552B"/>
    <x v="24"/>
    <s v="16LTIP - Perf"/>
    <n v="10257"/>
    <n v="30"/>
    <x v="19"/>
    <n v="9260"/>
    <x v="0"/>
    <n v="10000"/>
    <n v="0"/>
    <n v="0"/>
    <s v="42494552B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82"/>
    <n v="11483"/>
    <s v="42494483BPSU"/>
    <s v="483B"/>
    <x v="44"/>
    <s v="16LTIP - Perf"/>
    <n v="10257"/>
    <n v="20"/>
    <x v="35"/>
    <n v="9260"/>
    <x v="0"/>
    <n v="107000"/>
    <n v="0"/>
    <n v="0"/>
    <s v="42494483B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83"/>
    <n v="15063"/>
    <s v="4249463BrPSU"/>
    <s v="63Br"/>
    <x v="103"/>
    <s v="16LTIP - Perf"/>
    <n v="10257"/>
    <n v="10"/>
    <x v="83"/>
    <n v="9260"/>
    <x v="0"/>
    <n v="2000"/>
    <n v="0"/>
    <n v="0"/>
    <s v="4249463Br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84"/>
    <n v="11471"/>
    <s v="42494471BPSU"/>
    <s v="471B"/>
    <x v="42"/>
    <s v="16LTIP - Perf"/>
    <n v="10257"/>
    <n v="70"/>
    <x v="16"/>
    <n v="9260"/>
    <x v="0"/>
    <n v="170000"/>
    <n v="0"/>
    <n v="0"/>
    <s v="42494471B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85"/>
    <n v="15379"/>
    <s v="42494379BPSU"/>
    <s v="379B"/>
    <x v="113"/>
    <s v="16LTIP - Perf"/>
    <n v="10257"/>
    <n v="80"/>
    <x v="91"/>
    <n v="9260"/>
    <x v="0"/>
    <n v="190000"/>
    <n v="0"/>
    <n v="0"/>
    <s v="42494379B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86"/>
    <n v="10366"/>
    <s v="42494366BPSU"/>
    <s v="366B"/>
    <x v="14"/>
    <s v="16LTIP - Perf"/>
    <n v="10257"/>
    <n v="50"/>
    <x v="11"/>
    <n v="9260"/>
    <x v="0"/>
    <n v="9000"/>
    <n v="0"/>
    <n v="0"/>
    <s v="42494366B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87"/>
    <n v="12866"/>
    <s v="42494866BPSU"/>
    <s v="866B"/>
    <x v="60"/>
    <s v="16LTIP - Perf"/>
    <n v="10257"/>
    <n v="20"/>
    <x v="50"/>
    <n v="9260"/>
    <x v="0"/>
    <n v="77000"/>
    <n v="0"/>
    <n v="0"/>
    <s v="42494866B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88"/>
    <n v="11994"/>
    <s v="42494994CPSU"/>
    <s v="994C"/>
    <x v="50"/>
    <s v="16LTIP - Perf"/>
    <n v="10257"/>
    <n v="50"/>
    <x v="41"/>
    <n v="9260"/>
    <x v="0"/>
    <n v="91000"/>
    <n v="0"/>
    <n v="0"/>
    <s v="42494994CPSU16LTIP - Perf"/>
    <s v="LTIP - Perf"/>
    <s v="LTIP - Perf - 05/04/2016"/>
    <s v="3 years"/>
    <d v="2016-05-04T00:00:00"/>
    <d v="2018-09-30T00:00:00"/>
    <n v="165"/>
    <n v="0"/>
    <n v="0"/>
    <n v="0"/>
    <n v="0"/>
    <n v="0"/>
    <m/>
    <n v="165"/>
    <n v="1"/>
    <n v="0"/>
    <n v="42"/>
    <n v="12167.099999999999"/>
    <n v="0"/>
    <n v="0"/>
    <n v="0"/>
    <n v="0"/>
    <n v="0"/>
    <n v="0"/>
    <n v="12167.099999999999"/>
    <n v="165"/>
    <n v="0"/>
    <n v="-123"/>
    <n v="42"/>
    <n v="73.739999999999995"/>
    <n v="3097.08"/>
    <n v="-61.947794159999994"/>
    <n v="3035.1322058400001"/>
    <n v="0"/>
    <n v="0"/>
    <n v="0"/>
    <n v="0"/>
    <n v="3097.08"/>
    <n v="2.8232269826800365"/>
    <n v="1097"/>
    <n v="3097.08"/>
    <n v="3097.08"/>
    <n v="0"/>
    <n v="0"/>
    <n v="0"/>
    <n v="0"/>
    <n v="3097.0699999999997"/>
    <n v="0"/>
    <n v="3097.0699999999997"/>
    <n v="1.0000000000218279E-2"/>
    <n v="-1.0000000000218279E-2"/>
    <n v="0"/>
    <m/>
    <n v="0"/>
    <n v="0"/>
    <n v="0"/>
    <n v="0"/>
    <n v="0"/>
    <n v="0"/>
    <n v="0"/>
    <n v="0"/>
    <n v="0"/>
    <n v="0"/>
    <n v="0"/>
    <n v="2663"/>
    <n v="0"/>
    <n v="434.06999999999971"/>
    <n v="0"/>
    <n v="434.06999999999971"/>
    <n v="3097.0699999999997"/>
    <n v="0"/>
    <n v="0"/>
    <m/>
    <n v="0"/>
    <n v="0"/>
    <n v="0"/>
    <n v="0"/>
    <n v="0"/>
    <n v="0"/>
    <n v="0"/>
    <n v="0"/>
    <n v="0"/>
    <m/>
    <n v="0"/>
    <n v="0"/>
    <n v="3097.0699999999997"/>
  </r>
  <r>
    <n v="489"/>
    <n v="15389"/>
    <s v="42494389CPSU"/>
    <s v="389C"/>
    <x v="190"/>
    <s v="16LTIP - Perf"/>
    <n v="10257"/>
    <n v="80"/>
    <x v="79"/>
    <n v="9260"/>
    <x v="0"/>
    <n v="190000"/>
    <n v="0"/>
    <n v="0"/>
    <s v="42494389C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90"/>
    <n v="19153"/>
    <s v="42494153CPSU"/>
    <s v="153C"/>
    <x v="196"/>
    <s v="16LTIP - Perf"/>
    <n v="10257"/>
    <n v="10"/>
    <x v="136"/>
    <n v="9260"/>
    <x v="0"/>
    <n v="2000"/>
    <n v="0"/>
    <n v="0"/>
    <s v="42494153C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91"/>
    <n v="12357"/>
    <s v="42494357CPSU"/>
    <s v="357C"/>
    <x v="54"/>
    <s v="16LTIP - Perf"/>
    <n v="10257"/>
    <n v="10"/>
    <x v="45"/>
    <n v="9260"/>
    <x v="0"/>
    <n v="2000"/>
    <n v="0"/>
    <n v="0"/>
    <s v="42494357C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92"/>
    <n v="13548"/>
    <s v="42494548CPSU"/>
    <s v="548C"/>
    <x v="71"/>
    <s v="16LTIP - Perf"/>
    <n v="10257"/>
    <n v="70"/>
    <x v="58"/>
    <n v="9260"/>
    <x v="0"/>
    <n v="170000"/>
    <n v="0"/>
    <n v="0"/>
    <s v="42494548C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93"/>
    <n v="15234"/>
    <s v="42494234DPSU"/>
    <s v="234D"/>
    <x v="108"/>
    <s v="16LTIP - Perf"/>
    <n v="10257"/>
    <n v="80"/>
    <x v="88"/>
    <n v="9260"/>
    <x v="0"/>
    <n v="190000"/>
    <n v="0"/>
    <n v="0"/>
    <s v="42494234D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94"/>
    <n v="16950"/>
    <s v="42494950DPSU"/>
    <s v="950D"/>
    <x v="130"/>
    <s v="16LTIP - Perf"/>
    <n v="10257"/>
    <n v="50"/>
    <x v="100"/>
    <n v="9260"/>
    <x v="0"/>
    <n v="91000"/>
    <n v="0"/>
    <n v="0"/>
    <s v="42494950D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95"/>
    <n v="11299"/>
    <s v="42494299DPSU"/>
    <s v="299D"/>
    <x v="36"/>
    <s v="16LTIP - Perf"/>
    <n v="10257"/>
    <n v="50"/>
    <x v="28"/>
    <n v="9260"/>
    <x v="0"/>
    <n v="91000"/>
    <n v="0"/>
    <n v="0"/>
    <s v="42494299D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96"/>
    <n v="11381"/>
    <s v="42494381DPSU"/>
    <s v="381D"/>
    <x v="37"/>
    <s v="16LTIP - Perf"/>
    <n v="10257"/>
    <n v="70"/>
    <x v="29"/>
    <n v="9260"/>
    <x v="0"/>
    <n v="170000"/>
    <n v="0"/>
    <n v="0"/>
    <s v="42494381D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97"/>
    <n v="10537"/>
    <s v="4249437ElPSU"/>
    <s v="37El"/>
    <x v="23"/>
    <s v="16LTIP - Perf"/>
    <n v="10257"/>
    <n v="30"/>
    <x v="18"/>
    <n v="9260"/>
    <x v="0"/>
    <n v="10000"/>
    <n v="0"/>
    <n v="0"/>
    <s v="4249437El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98"/>
    <n v="11899"/>
    <s v="42494899EPSU"/>
    <s v="899E"/>
    <x v="47"/>
    <s v="16LTIP - Perf"/>
    <n v="10257"/>
    <n v="50"/>
    <x v="38"/>
    <n v="9260"/>
    <x v="0"/>
    <n v="91000"/>
    <n v="0"/>
    <n v="0"/>
    <s v="42494899E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499"/>
    <n v="18513"/>
    <s v="42494513EPSU"/>
    <s v="513E"/>
    <x v="166"/>
    <s v="16LTIP - Perf"/>
    <n v="10257"/>
    <n v="10"/>
    <x v="44"/>
    <n v="9260"/>
    <x v="0"/>
    <n v="2000"/>
    <n v="0"/>
    <n v="0"/>
    <s v="42494513E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00"/>
    <n v="17130"/>
    <s v="42494130EPSU"/>
    <s v="130E"/>
    <x v="152"/>
    <s v="16LTIP - Perf"/>
    <n v="10257"/>
    <n v="10"/>
    <x v="114"/>
    <n v="9260"/>
    <x v="0"/>
    <n v="2000"/>
    <n v="0"/>
    <n v="0"/>
    <s v="42494130E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01"/>
    <n v="15402"/>
    <s v="42494402EPSU"/>
    <s v="402E"/>
    <x v="115"/>
    <s v="16LTIP - Perf"/>
    <n v="10257"/>
    <n v="180"/>
    <x v="74"/>
    <n v="9260"/>
    <x v="0"/>
    <n v="700000"/>
    <n v="0"/>
    <n v="0"/>
    <s v="42494402E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02"/>
    <n v="18245"/>
    <s v="42494245EPSU"/>
    <s v="245E"/>
    <x v="163"/>
    <s v="16LTIP - Perf"/>
    <n v="10257"/>
    <n v="180"/>
    <x v="119"/>
    <n v="9260"/>
    <x v="0"/>
    <n v="700000"/>
    <n v="0"/>
    <n v="0"/>
    <s v="42494245E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03"/>
    <n v="18731"/>
    <s v="42494731HPSU"/>
    <s v="731H"/>
    <x v="173"/>
    <s v="16LTIP - Perf"/>
    <n v="10257"/>
    <n v="10"/>
    <x v="53"/>
    <n v="9260"/>
    <x v="0"/>
    <n v="2000"/>
    <n v="0"/>
    <n v="0"/>
    <s v="42494731H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04"/>
    <n v="24582"/>
    <s v="42494582FPSU"/>
    <s v="582F"/>
    <x v="189"/>
    <s v="16LTIP - Perf"/>
    <n v="10257"/>
    <n v="10"/>
    <x v="5"/>
    <n v="9260"/>
    <x v="0"/>
    <n v="2000"/>
    <n v="0"/>
    <n v="0"/>
    <s v="42494582F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05"/>
    <n v="18035"/>
    <s v="42494035FPSU"/>
    <s v="035F"/>
    <x v="161"/>
    <s v="16LTIP - Perf"/>
    <n v="10257"/>
    <n v="60"/>
    <x v="13"/>
    <n v="9260"/>
    <x v="0"/>
    <n v="31000"/>
    <n v="0"/>
    <n v="0"/>
    <s v="42494035F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06"/>
    <n v="14180"/>
    <s v="42494180FPSU"/>
    <s v="180F"/>
    <x v="78"/>
    <s v="16LTIP - Perf"/>
    <n v="10257"/>
    <n v="30"/>
    <x v="63"/>
    <n v="9260"/>
    <x v="0"/>
    <n v="10000"/>
    <n v="0"/>
    <n v="0"/>
    <s v="42494180F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07"/>
    <n v="19198"/>
    <s v="42494198FPSU"/>
    <s v="198F"/>
    <x v="183"/>
    <s v="16LTIP - Perf"/>
    <n v="10257"/>
    <n v="10"/>
    <x v="5"/>
    <n v="9260"/>
    <x v="0"/>
    <n v="2000"/>
    <n v="0"/>
    <n v="0"/>
    <s v="42494198F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08"/>
    <n v="26172"/>
    <s v="42494172GPSU"/>
    <s v="172G"/>
    <x v="197"/>
    <s v="16LTIP - Perf"/>
    <n v="10257"/>
    <n v="10"/>
    <x v="5"/>
    <n v="9260"/>
    <x v="0"/>
    <n v="2000"/>
    <n v="0"/>
    <n v="0"/>
    <s v="42494172G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09"/>
    <n v="18727"/>
    <s v="42494727GPSU"/>
    <s v="727G"/>
    <x v="200"/>
    <s v="16LTIP - Perf"/>
    <n v="10257"/>
    <n v="180"/>
    <x v="137"/>
    <n v="9260"/>
    <x v="0"/>
    <n v="700000"/>
    <n v="0"/>
    <n v="0"/>
    <s v="42494727G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10"/>
    <n v="11896"/>
    <s v="42494896GPSU"/>
    <s v="896G"/>
    <x v="46"/>
    <s v="16LTIP - Perf"/>
    <n v="10257"/>
    <n v="50"/>
    <x v="37"/>
    <n v="9260"/>
    <x v="0"/>
    <n v="91000"/>
    <n v="0"/>
    <n v="0"/>
    <s v="42494896G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11"/>
    <n v="10106"/>
    <s v="42494106GPSU"/>
    <s v="106G"/>
    <x v="6"/>
    <s v="16LTIP - Perf"/>
    <n v="10257"/>
    <n v="30"/>
    <x v="6"/>
    <n v="9260"/>
    <x v="0"/>
    <n v="10000"/>
    <n v="0"/>
    <n v="0"/>
    <s v="42494106G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12"/>
    <n v="17773"/>
    <s v="42494773HPSU"/>
    <s v="773H"/>
    <x v="158"/>
    <s v="16LTIP - Perf"/>
    <n v="10257"/>
    <n v="212"/>
    <x v="118"/>
    <n v="9260"/>
    <x v="0"/>
    <n v="821000"/>
    <n v="0"/>
    <n v="0"/>
    <s v="42494773H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13"/>
    <n v="26516"/>
    <s v="42494516HPSU"/>
    <s v="516H"/>
    <x v="201"/>
    <s v="16LTIP - Perf"/>
    <n v="10257"/>
    <n v="10"/>
    <x v="44"/>
    <n v="9260"/>
    <x v="0"/>
    <n v="2000"/>
    <n v="0"/>
    <n v="0"/>
    <s v="42494516H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14"/>
    <n v="18776"/>
    <s v="42494776HPSU"/>
    <s v="776H"/>
    <x v="191"/>
    <s v="16LTIP - Perf"/>
    <n v="10257"/>
    <n v="10"/>
    <x v="135"/>
    <n v="9260"/>
    <x v="0"/>
    <n v="2000"/>
    <n v="0"/>
    <n v="0"/>
    <s v="42494776H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15"/>
    <n v="15692"/>
    <s v="42494692HPSU"/>
    <s v="692H"/>
    <x v="202"/>
    <s v="16LTIP - Perf"/>
    <n v="10257"/>
    <n v="80"/>
    <x v="138"/>
    <n v="9260"/>
    <x v="0"/>
    <n v="190000"/>
    <n v="0"/>
    <n v="0"/>
    <s v="42494692H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16"/>
    <n v="11473"/>
    <s v="42494473HPSU"/>
    <s v="473H"/>
    <x v="43"/>
    <s v="16LTIP - Perf"/>
    <n v="10257"/>
    <n v="20"/>
    <x v="34"/>
    <n v="9260"/>
    <x v="0"/>
    <n v="107000"/>
    <n v="0"/>
    <n v="0"/>
    <s v="42494473H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17"/>
    <n v="12388"/>
    <s v="42494388HPSU"/>
    <s v="388H"/>
    <x v="55"/>
    <s v="16LTIP - Perf"/>
    <n v="10257"/>
    <n v="10"/>
    <x v="46"/>
    <n v="9260"/>
    <x v="0"/>
    <n v="2000"/>
    <n v="0"/>
    <n v="0"/>
    <s v="42494388H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18"/>
    <n v="11400"/>
    <s v="42494400HPSU"/>
    <s v="400H"/>
    <x v="40"/>
    <s v="16LTIP - Perf"/>
    <n v="10257"/>
    <n v="20"/>
    <x v="32"/>
    <n v="9260"/>
    <x v="0"/>
    <n v="107000"/>
    <n v="0"/>
    <n v="0"/>
    <s v="42494400H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19"/>
    <n v="15748"/>
    <s v="42494748HPSU"/>
    <s v="748H"/>
    <x v="123"/>
    <s v="16LTIP - Perf"/>
    <n v="10257"/>
    <n v="60"/>
    <x v="97"/>
    <n v="9260"/>
    <x v="0"/>
    <n v="30000"/>
    <n v="0"/>
    <n v="0"/>
    <s v="42494748H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20"/>
    <n v="12742"/>
    <s v="42494742HPSU"/>
    <s v="742H"/>
    <x v="59"/>
    <s v="16LTIP - Perf"/>
    <n v="10257"/>
    <n v="30"/>
    <x v="49"/>
    <n v="9260"/>
    <x v="0"/>
    <n v="10000"/>
    <n v="0"/>
    <n v="0"/>
    <s v="42494742H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21"/>
    <n v="13297"/>
    <s v="42494297HPSU"/>
    <s v="297H"/>
    <x v="63"/>
    <s v="16LTIP - Perf"/>
    <n v="10257"/>
    <n v="10"/>
    <x v="46"/>
    <n v="9260"/>
    <x v="0"/>
    <n v="2000"/>
    <n v="0"/>
    <n v="0"/>
    <s v="42494297H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22"/>
    <n v="18325"/>
    <s v="42494325JPSU"/>
    <s v="325J"/>
    <x v="165"/>
    <s v="16LTIP - Perf"/>
    <n v="10257"/>
    <n v="10"/>
    <x v="4"/>
    <n v="9260"/>
    <x v="0"/>
    <n v="2000"/>
    <n v="0"/>
    <n v="0"/>
    <s v="42494325J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23"/>
    <n v="15605"/>
    <s v="42494605JPSU"/>
    <s v="605J"/>
    <x v="120"/>
    <s v="16LTIP - Perf"/>
    <n v="10257"/>
    <n v="80"/>
    <x v="94"/>
    <n v="9260"/>
    <x v="0"/>
    <n v="190000"/>
    <n v="0"/>
    <n v="0"/>
    <s v="42494605J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24"/>
    <n v="10138"/>
    <s v="42494138JPSU"/>
    <s v="138J"/>
    <x v="8"/>
    <s v="16LTIP - Perf"/>
    <n v="10257"/>
    <n v="10"/>
    <x v="5"/>
    <n v="9260"/>
    <x v="0"/>
    <n v="2000"/>
    <n v="0"/>
    <n v="0"/>
    <s v="42494138J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25"/>
    <n v="11973"/>
    <s v="42494973KPSU"/>
    <s v="973K"/>
    <x v="48"/>
    <s v="16LTIP - Perf"/>
    <n v="10257"/>
    <n v="70"/>
    <x v="39"/>
    <n v="9260"/>
    <x v="0"/>
    <n v="170000"/>
    <n v="0"/>
    <n v="0"/>
    <s v="42494973K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26"/>
    <n v="11197"/>
    <s v="42494197KPSU"/>
    <s v="197K"/>
    <x v="33"/>
    <s v="16LTIP - Perf"/>
    <n v="10257"/>
    <n v="30"/>
    <x v="27"/>
    <n v="9260"/>
    <x v="0"/>
    <n v="10000"/>
    <n v="0"/>
    <n v="0"/>
    <s v="42494197K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27"/>
    <n v="15620"/>
    <s v="42494620KPSU"/>
    <s v="620K"/>
    <x v="121"/>
    <s v="16LTIP - Perf"/>
    <n v="10257"/>
    <n v="80"/>
    <x v="95"/>
    <n v="9260"/>
    <x v="0"/>
    <n v="190000"/>
    <n v="0"/>
    <n v="0"/>
    <s v="42494620K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28"/>
    <n v="17039"/>
    <s v="4249439LiPSU"/>
    <s v="39Li"/>
    <x v="203"/>
    <s v="16LTIP - Perf"/>
    <n v="10257"/>
    <n v="212"/>
    <x v="139"/>
    <n v="9260"/>
    <x v="0"/>
    <n v="821000"/>
    <n v="0"/>
    <n v="0"/>
    <s v="4249439Li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29"/>
    <n v="12353"/>
    <s v="42494353LPSU"/>
    <s v="353L"/>
    <x v="204"/>
    <s v="16LTIP - Perf"/>
    <n v="10257"/>
    <n v="10"/>
    <x v="44"/>
    <n v="9260"/>
    <x v="0"/>
    <n v="2000"/>
    <n v="0"/>
    <n v="0"/>
    <s v="42494353L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30"/>
    <n v="10449"/>
    <s v="42494449MPSU"/>
    <s v="449M"/>
    <x v="20"/>
    <s v="16LTIP - Perf"/>
    <n v="10257"/>
    <n v="20"/>
    <x v="15"/>
    <n v="9260"/>
    <x v="0"/>
    <n v="7000"/>
    <n v="0"/>
    <n v="0"/>
    <s v="42494449M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31"/>
    <n v="10034"/>
    <s v="4249434MaPSU"/>
    <s v="34Ma"/>
    <x v="2"/>
    <s v="16LTIP - Perf"/>
    <n v="10257"/>
    <n v="50"/>
    <x v="2"/>
    <n v="9260"/>
    <x v="0"/>
    <n v="91000"/>
    <n v="0"/>
    <n v="0"/>
    <s v="4249434Ma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32"/>
    <n v="15053"/>
    <s v="4249453MaPSU"/>
    <s v="53Ma"/>
    <x v="102"/>
    <s v="16LTIP - Perf"/>
    <n v="10257"/>
    <n v="10"/>
    <x v="82"/>
    <n v="9260"/>
    <x v="0"/>
    <n v="2000"/>
    <n v="0"/>
    <n v="0"/>
    <s v="4249453Ma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33"/>
    <n v="15465"/>
    <s v="42494465MPSU"/>
    <s v="465M"/>
    <x v="117"/>
    <s v="16LTIP - Perf"/>
    <n v="10257"/>
    <n v="10"/>
    <x v="21"/>
    <n v="9260"/>
    <x v="0"/>
    <n v="2000"/>
    <n v="0"/>
    <n v="0"/>
    <s v="42494465M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34"/>
    <n v="17858"/>
    <s v="42494858MPSU"/>
    <s v="858M"/>
    <x v="159"/>
    <s v="16LTIP - Perf"/>
    <n v="10257"/>
    <n v="10"/>
    <x v="4"/>
    <n v="9260"/>
    <x v="0"/>
    <n v="2000"/>
    <n v="0"/>
    <n v="0"/>
    <s v="42494858M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35"/>
    <n v="18601"/>
    <s v="42494601MPSU"/>
    <s v="601M"/>
    <x v="170"/>
    <s v="16LTIP - Perf"/>
    <n v="10257"/>
    <n v="70"/>
    <x v="123"/>
    <n v="9260"/>
    <x v="0"/>
    <n v="170000"/>
    <n v="0"/>
    <n v="0"/>
    <s v="42494601M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36"/>
    <n v="10155"/>
    <s v="42494155MPSU"/>
    <s v="155M"/>
    <x v="10"/>
    <s v="16LTIP - Perf"/>
    <n v="10257"/>
    <n v="10"/>
    <x v="4"/>
    <n v="9260"/>
    <x v="0"/>
    <n v="2000"/>
    <n v="0"/>
    <n v="0"/>
    <s v="42494155M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37"/>
    <n v="14108"/>
    <s v="42494108MPSU"/>
    <s v="108M"/>
    <x v="75"/>
    <s v="16LTIP - Perf"/>
    <n v="10257"/>
    <n v="10"/>
    <x v="61"/>
    <n v="9260"/>
    <x v="0"/>
    <n v="12000"/>
    <n v="0"/>
    <n v="0"/>
    <s v="42494108M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38"/>
    <n v="15518"/>
    <s v="42494518MPSU"/>
    <s v="518M"/>
    <x v="119"/>
    <s v="16LTIP - Perf"/>
    <n v="10257"/>
    <n v="10"/>
    <x v="73"/>
    <n v="9260"/>
    <x v="0"/>
    <n v="2000"/>
    <n v="0"/>
    <n v="0"/>
    <s v="42494518M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39"/>
    <n v="14474"/>
    <s v="42494474MPSU"/>
    <s v="474M"/>
    <x v="85"/>
    <s v="16LTIP - Perf"/>
    <n v="10257"/>
    <n v="10"/>
    <x v="12"/>
    <n v="9260"/>
    <x v="0"/>
    <n v="2000"/>
    <n v="0"/>
    <n v="0"/>
    <s v="42494474M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40"/>
    <n v="11998"/>
    <s v="42494998NPSU"/>
    <s v="998N"/>
    <x v="51"/>
    <s v="16LTIP - Perf"/>
    <n v="10257"/>
    <n v="50"/>
    <x v="42"/>
    <n v="9260"/>
    <x v="0"/>
    <n v="91000"/>
    <n v="0"/>
    <n v="0"/>
    <s v="42494998N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41"/>
    <n v="18837"/>
    <s v="42494837NPSU"/>
    <s v="837N"/>
    <x v="175"/>
    <s v="16LTIP - Perf"/>
    <n v="10257"/>
    <n v="60"/>
    <x v="126"/>
    <n v="9260"/>
    <x v="0"/>
    <n v="30000"/>
    <n v="0"/>
    <n v="0"/>
    <s v="42494837N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42"/>
    <n v="15716"/>
    <s v="42494716NPSU"/>
    <s v="716N"/>
    <x v="205"/>
    <s v="16LTIP - Perf"/>
    <n v="10257"/>
    <n v="180"/>
    <x v="137"/>
    <n v="9260"/>
    <x v="0"/>
    <n v="700000"/>
    <n v="0"/>
    <n v="0"/>
    <s v="42494716N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43"/>
    <n v="16600"/>
    <s v="42494600PPSU"/>
    <s v="600P"/>
    <x v="128"/>
    <s v="16LTIP - Perf"/>
    <n v="10257"/>
    <n v="70"/>
    <x v="99"/>
    <n v="9260"/>
    <x v="0"/>
    <n v="170000"/>
    <n v="0"/>
    <n v="0"/>
    <s v="42494600P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44"/>
    <n v="13121"/>
    <s v="42494121PPSU"/>
    <s v="121P"/>
    <x v="194"/>
    <s v="16LTIP - Perf"/>
    <n v="10257"/>
    <n v="80"/>
    <x v="86"/>
    <n v="9260"/>
    <x v="0"/>
    <n v="190000"/>
    <n v="0"/>
    <n v="0"/>
    <s v="42494121P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45"/>
    <n v="10153"/>
    <s v="42494153PPSU"/>
    <s v="153P"/>
    <x v="9"/>
    <s v="16LTIP - Perf"/>
    <n v="10257"/>
    <n v="212"/>
    <x v="8"/>
    <n v="9260"/>
    <x v="0"/>
    <n v="821000"/>
    <n v="0"/>
    <n v="0"/>
    <s v="42494153P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46"/>
    <n v="14712"/>
    <s v="42494712PPSU"/>
    <s v="712P"/>
    <x v="91"/>
    <s v="16LTIP - Perf"/>
    <n v="10257"/>
    <n v="10"/>
    <x v="73"/>
    <n v="9260"/>
    <x v="0"/>
    <n v="2000"/>
    <n v="0"/>
    <n v="0"/>
    <s v="42494712P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47"/>
    <n v="18652"/>
    <s v="42494652PPSU"/>
    <s v="652P"/>
    <x v="172"/>
    <s v="16LTIP - Perf"/>
    <n v="10257"/>
    <n v="10"/>
    <x v="5"/>
    <n v="9260"/>
    <x v="0"/>
    <n v="2000"/>
    <n v="0"/>
    <n v="0"/>
    <s v="42494652P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48"/>
    <n v="13401"/>
    <s v="42494401QPSU"/>
    <s v="401Q"/>
    <x v="65"/>
    <s v="16LTIP - Perf"/>
    <n v="10257"/>
    <n v="10"/>
    <x v="53"/>
    <n v="9260"/>
    <x v="0"/>
    <n v="2000"/>
    <n v="0"/>
    <n v="0"/>
    <s v="42494401Q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49"/>
    <n v="17057"/>
    <s v="4249457RaPSU"/>
    <s v="57Ra"/>
    <x v="142"/>
    <s v="16LTIP - Perf"/>
    <n v="10257"/>
    <n v="212"/>
    <x v="109"/>
    <n v="9260"/>
    <x v="0"/>
    <n v="821000"/>
    <n v="0"/>
    <n v="0"/>
    <s v="4249457Ra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50"/>
    <n v="17058"/>
    <s v="4249458RePSU"/>
    <s v="58Re"/>
    <x v="143"/>
    <s v="16LTIP - Perf"/>
    <n v="10257"/>
    <n v="212"/>
    <x v="110"/>
    <n v="9260"/>
    <x v="0"/>
    <n v="821000"/>
    <n v="0"/>
    <n v="0"/>
    <s v="4249458Re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51"/>
    <n v="13390"/>
    <s v="42494390RPSU"/>
    <s v="390R"/>
    <x v="195"/>
    <s v="16LTIP - Perf"/>
    <n v="10257"/>
    <n v="60"/>
    <x v="24"/>
    <n v="9260"/>
    <x v="0"/>
    <n v="30000"/>
    <n v="0"/>
    <n v="0"/>
    <s v="42494390R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52"/>
    <n v="14957"/>
    <s v="42494957RPSU"/>
    <s v="957R"/>
    <x v="101"/>
    <s v="16LTIP - Perf"/>
    <n v="10257"/>
    <n v="80"/>
    <x v="81"/>
    <n v="9260"/>
    <x v="0"/>
    <n v="190000"/>
    <n v="0"/>
    <n v="0"/>
    <s v="42494957R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53"/>
    <n v="13439"/>
    <s v="42494439RPSU"/>
    <s v="439R"/>
    <x v="68"/>
    <s v="16LTIP - Perf"/>
    <n v="10257"/>
    <n v="60"/>
    <x v="56"/>
    <n v="9260"/>
    <x v="0"/>
    <n v="81000"/>
    <n v="0"/>
    <n v="0"/>
    <s v="42494439R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54"/>
    <n v="17062"/>
    <s v="4249462RoPSU"/>
    <s v="62Ro"/>
    <x v="145"/>
    <s v="16LTIP - Perf"/>
    <n v="10257"/>
    <n v="212"/>
    <x v="109"/>
    <n v="9260"/>
    <x v="0"/>
    <n v="821000"/>
    <n v="0"/>
    <n v="0"/>
    <s v="4249462Ro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55"/>
    <n v="11983"/>
    <s v="42494983SPSU"/>
    <s v="983S"/>
    <x v="49"/>
    <s v="16LTIP - Perf"/>
    <n v="10257"/>
    <n v="50"/>
    <x v="40"/>
    <n v="9260"/>
    <x v="0"/>
    <n v="91000"/>
    <n v="0"/>
    <n v="0"/>
    <s v="42494983S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56"/>
    <n v="19012"/>
    <s v="42494012SPSU"/>
    <s v="012S"/>
    <x v="179"/>
    <s v="16LTIP - Perf"/>
    <n v="10257"/>
    <n v="10"/>
    <x v="129"/>
    <n v="4264"/>
    <x v="0"/>
    <n v="2000"/>
    <n v="0"/>
    <n v="0"/>
    <s v="42494012S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57"/>
    <n v="11128"/>
    <s v="42494128SPSU"/>
    <s v="128S"/>
    <x v="31"/>
    <s v="16LTIP - Perf"/>
    <n v="10257"/>
    <n v="70"/>
    <x v="25"/>
    <n v="9260"/>
    <x v="0"/>
    <n v="170000"/>
    <n v="0"/>
    <n v="0"/>
    <s v="42494128S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58"/>
    <n v="15070"/>
    <s v="4249470SlPSU"/>
    <s v="70Sl"/>
    <x v="104"/>
    <s v="16LTIP - Perf"/>
    <n v="10257"/>
    <n v="80"/>
    <x v="84"/>
    <n v="9260"/>
    <x v="0"/>
    <n v="190000"/>
    <n v="0"/>
    <n v="0"/>
    <s v="4249470Sl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59"/>
    <n v="14713"/>
    <s v="42494713SPSU"/>
    <s v="713S"/>
    <x v="92"/>
    <s v="16LTIP - Perf"/>
    <n v="10257"/>
    <n v="180"/>
    <x v="74"/>
    <n v="9260"/>
    <x v="0"/>
    <n v="700000"/>
    <n v="0"/>
    <n v="0"/>
    <s v="42494713S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60"/>
    <n v="14088"/>
    <s v="42494088SPSU"/>
    <s v="088S"/>
    <x v="74"/>
    <s v="16LTIP - Perf"/>
    <n v="10257"/>
    <n v="10"/>
    <x v="60"/>
    <n v="9260"/>
    <x v="0"/>
    <n v="2000"/>
    <n v="0"/>
    <n v="0"/>
    <s v="42494088S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61"/>
    <n v="14938"/>
    <s v="42494938SPSU"/>
    <s v="938S"/>
    <x v="99"/>
    <s v="16LTIP - Perf"/>
    <n v="10257"/>
    <n v="180"/>
    <x v="74"/>
    <n v="9260"/>
    <x v="0"/>
    <n v="700000"/>
    <n v="0"/>
    <n v="0"/>
    <s v="42494938S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62"/>
    <n v="14813"/>
    <s v="42494813SPSU"/>
    <s v="813S"/>
    <x v="95"/>
    <s v="16LTIP - Perf"/>
    <n v="10257"/>
    <n v="80"/>
    <x v="62"/>
    <n v="9260"/>
    <x v="0"/>
    <n v="190000"/>
    <n v="0"/>
    <n v="0"/>
    <s v="42494813S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63"/>
    <n v="17542"/>
    <s v="42494542SPSU"/>
    <s v="542S"/>
    <x v="156"/>
    <s v="16LTIP - Perf"/>
    <n v="10257"/>
    <n v="10"/>
    <x v="117"/>
    <n v="9260"/>
    <x v="0"/>
    <n v="2000"/>
    <n v="0"/>
    <n v="0"/>
    <s v="42494542S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64"/>
    <n v="13202"/>
    <s v="42494202SPSU"/>
    <s v="202S"/>
    <x v="62"/>
    <s v="16LTIP - Perf"/>
    <n v="10257"/>
    <n v="20"/>
    <x v="51"/>
    <n v="9260"/>
    <x v="0"/>
    <n v="107000"/>
    <n v="0"/>
    <n v="0"/>
    <s v="42494202SPSU16LTIP - Perf"/>
    <s v="LTIP - Perf"/>
    <s v="LTIP - Perf - 05/04/2016"/>
    <s v="3 years"/>
    <d v="2016-05-04T00:00:00"/>
    <d v="2018-09-30T00:00:00"/>
    <n v="165"/>
    <n v="0"/>
    <n v="0"/>
    <n v="0"/>
    <n v="0"/>
    <n v="0"/>
    <m/>
    <n v="165"/>
    <n v="1"/>
    <n v="0"/>
    <n v="46"/>
    <n v="12167.099999999999"/>
    <n v="0"/>
    <n v="0"/>
    <n v="0"/>
    <n v="0"/>
    <n v="0"/>
    <n v="0"/>
    <n v="12167.099999999999"/>
    <n v="165"/>
    <n v="0"/>
    <n v="-119"/>
    <n v="46"/>
    <n v="73.739999999999995"/>
    <n v="3392.04"/>
    <n v="-67.84758407999999"/>
    <n v="3324.1924159199998"/>
    <n v="0"/>
    <n v="0"/>
    <n v="0"/>
    <n v="0"/>
    <n v="3392.04"/>
    <n v="3.0921057429352778"/>
    <n v="1097"/>
    <n v="3392.04"/>
    <n v="3392.04"/>
    <n v="0"/>
    <n v="0"/>
    <n v="0"/>
    <n v="0"/>
    <n v="3392.0499999999997"/>
    <n v="0"/>
    <n v="3392.0499999999997"/>
    <n v="-9.9999999997635314E-3"/>
    <n v="9.9999999997635314E-3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0"/>
    <n v="0"/>
    <m/>
    <n v="402.95999999999958"/>
    <n v="402.95999999999958"/>
    <n v="0"/>
    <n v="0"/>
    <n v="0"/>
    <n v="0"/>
    <n v="0"/>
    <n v="0"/>
    <n v="0"/>
    <m/>
    <n v="0"/>
    <n v="402.95999999999958"/>
    <n v="3392.0499999999997"/>
  </r>
  <r>
    <n v="565"/>
    <n v="10401"/>
    <s v="42494401SPSU"/>
    <s v="401S"/>
    <x v="19"/>
    <s v="16LTIP - Perf"/>
    <n v="10257"/>
    <n v="10"/>
    <x v="14"/>
    <n v="9260"/>
    <x v="0"/>
    <n v="2000"/>
    <n v="0"/>
    <n v="0"/>
    <s v="42494401S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66"/>
    <n v="14951"/>
    <s v="42494951TPSU"/>
    <s v="951T"/>
    <x v="100"/>
    <s v="16LTIP - Perf"/>
    <n v="10257"/>
    <n v="80"/>
    <x v="80"/>
    <n v="9260"/>
    <x v="0"/>
    <n v="190000"/>
    <n v="0"/>
    <n v="0"/>
    <s v="42494951T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67"/>
    <n v="24491"/>
    <s v="42494491TPSU"/>
    <s v="491T"/>
    <x v="187"/>
    <s v="16LTIP - Perf"/>
    <n v="10257"/>
    <n v="10"/>
    <x v="55"/>
    <n v="9260"/>
    <x v="0"/>
    <n v="2000"/>
    <n v="0"/>
    <n v="0"/>
    <s v="42494491T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68"/>
    <n v="13553"/>
    <s v="42494553TPSU"/>
    <s v="553T"/>
    <x v="72"/>
    <s v="16LTIP - Perf"/>
    <n v="10257"/>
    <n v="10"/>
    <x v="43"/>
    <n v="9260"/>
    <x v="0"/>
    <n v="2000"/>
    <n v="0"/>
    <n v="0"/>
    <s v="42494553T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69"/>
    <n v="15416"/>
    <s v="42494416WPSU"/>
    <s v="416W"/>
    <x v="116"/>
    <s v="16LTIP - Perf"/>
    <n v="10257"/>
    <n v="80"/>
    <x v="92"/>
    <n v="9260"/>
    <x v="0"/>
    <n v="190000"/>
    <n v="0"/>
    <n v="0"/>
    <s v="42494416W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70"/>
    <n v="14288"/>
    <s v="42494288WPSU"/>
    <s v="288W"/>
    <x v="80"/>
    <s v="16LTIP - Perf"/>
    <n v="10257"/>
    <n v="10"/>
    <x v="12"/>
    <n v="9260"/>
    <x v="0"/>
    <n v="2000"/>
    <n v="0"/>
    <n v="0"/>
    <s v="42494288W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71"/>
    <n v="10101"/>
    <s v="42494101WPSU"/>
    <s v="101W"/>
    <x v="4"/>
    <s v="16LTIP - Perf"/>
    <n v="10257"/>
    <n v="10"/>
    <x v="4"/>
    <n v="9260"/>
    <x v="0"/>
    <n v="2000"/>
    <n v="0"/>
    <n v="0"/>
    <s v="42494101W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72"/>
    <n v="18779"/>
    <s v="42494779WPSU"/>
    <s v="779W"/>
    <x v="174"/>
    <s v="16LTIP - Perf"/>
    <n v="10257"/>
    <n v="212"/>
    <x v="125"/>
    <n v="9260"/>
    <x v="0"/>
    <n v="832000"/>
    <n v="0"/>
    <n v="0"/>
    <s v="42494779W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73"/>
    <n v="17090"/>
    <s v="4249490WhPSU"/>
    <s v="90Wh"/>
    <x v="151"/>
    <s v="16LTIP - Perf"/>
    <n v="10257"/>
    <n v="212"/>
    <x v="105"/>
    <n v="9260"/>
    <x v="0"/>
    <n v="821000"/>
    <n v="0"/>
    <n v="0"/>
    <s v="4249490Wh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74"/>
    <n v="14721"/>
    <s v="42494721WPSU"/>
    <s v="721W"/>
    <x v="93"/>
    <s v="16LTIP - Perf"/>
    <n v="10257"/>
    <n v="10"/>
    <x v="75"/>
    <n v="9260"/>
    <x v="0"/>
    <n v="2000"/>
    <n v="0"/>
    <n v="0"/>
    <s v="42494721W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75"/>
    <n v="11384"/>
    <s v="42494384WPSU"/>
    <s v="384W"/>
    <x v="38"/>
    <s v="16LTIP - Perf"/>
    <n v="10257"/>
    <n v="60"/>
    <x v="30"/>
    <n v="9260"/>
    <x v="0"/>
    <n v="30000"/>
    <n v="0"/>
    <n v="0"/>
    <s v="42494384W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76"/>
    <n v="14707"/>
    <s v="42494707WPSU"/>
    <s v="707W"/>
    <x v="90"/>
    <s v="16LTIP - Perf"/>
    <n v="10257"/>
    <n v="10"/>
    <x v="72"/>
    <n v="9260"/>
    <x v="0"/>
    <n v="2000"/>
    <n v="0"/>
    <n v="0"/>
    <s v="42494707W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77"/>
    <n v="11885"/>
    <s v="42494885YPSU"/>
    <s v="885Y"/>
    <x v="45"/>
    <s v="16LTIP - Perf"/>
    <n v="10257"/>
    <n v="212"/>
    <x v="36"/>
    <n v="9260"/>
    <x v="0"/>
    <n v="824000"/>
    <n v="0"/>
    <n v="0"/>
    <s v="42494885Y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78"/>
    <n v="26444"/>
    <s v="42494444YPSU"/>
    <s v="444Y"/>
    <x v="206"/>
    <s v="16LTIP - Perf"/>
    <n v="10257"/>
    <n v="10"/>
    <x v="140"/>
    <n v="9260"/>
    <x v="0"/>
    <n v="2000"/>
    <n v="0"/>
    <n v="0"/>
    <s v="42494444YPSU16LTIP - Perf"/>
    <s v="LTIP - Perf"/>
    <s v="LTIP - Perf - 05/04/2016"/>
    <s v="3 years"/>
    <d v="2016-05-04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167.099999999999"/>
    <n v="0"/>
    <n v="0"/>
    <n v="229.95818999999875"/>
    <n v="114.37074000000118"/>
    <n v="574.28711999999871"/>
    <n v="0"/>
    <n v="13085.716049999997"/>
    <n v="177.45749999999998"/>
    <n v="0"/>
    <n v="0"/>
    <n v="177.45750000000001"/>
    <n v="73.739999999999995"/>
    <n v="13085.716049999999"/>
    <n v="-261.74049243209998"/>
    <n v="12823.975557567899"/>
    <n v="0"/>
    <n v="0"/>
    <n v="0"/>
    <n v="0"/>
    <n v="12823.975557567899"/>
    <n v="11.69004152923236"/>
    <n v="367"/>
    <n v="4290.25"/>
    <n v="4290.25"/>
    <n v="8533.7255575678992"/>
    <n v="0"/>
    <n v="0"/>
    <n v="0"/>
    <n v="4290.25"/>
    <n v="0"/>
    <n v="4290.25"/>
    <n v="0"/>
    <n v="0"/>
    <n v="0"/>
    <m/>
    <n v="0"/>
    <n v="0"/>
    <n v="0"/>
    <n v="0"/>
    <n v="0"/>
    <n v="0"/>
    <n v="0"/>
    <n v="0"/>
    <n v="0"/>
    <n v="0"/>
    <n v="0"/>
    <n v="2663"/>
    <n v="0"/>
    <n v="326.08999999999997"/>
    <n v="0"/>
    <n v="326.08999999999997"/>
    <n v="2989.09"/>
    <n v="56.49"/>
    <n v="18.899999999999999"/>
    <m/>
    <n v="999.98"/>
    <n v="1075.3700000000001"/>
    <n v="28.1"/>
    <n v="9.4"/>
    <n v="0"/>
    <n v="37.5"/>
    <n v="141.09"/>
    <n v="47.2"/>
    <n v="0"/>
    <m/>
    <n v="188.29000000000002"/>
    <n v="1301.1600000000001"/>
    <n v="4290.25"/>
  </r>
  <r>
    <n v="579"/>
    <n v="14510"/>
    <s v="42513510MPSU"/>
    <s v="510M"/>
    <x v="207"/>
    <s v="16LTIP - Perf"/>
    <n v="10257"/>
    <n v="80"/>
    <x v="141"/>
    <n v="9260"/>
    <x v="0"/>
    <n v="190000"/>
    <n v="0"/>
    <n v="0"/>
    <s v="42513510MPSU16LTIP - Perf"/>
    <s v="LTIP - Perf"/>
    <s v="LTIP - Perf - 05/23/2016"/>
    <s v="3 years"/>
    <d v="2016-05-23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1858.550000000001"/>
    <n v="0"/>
    <n v="0"/>
    <n v="224.12659499999882"/>
    <n v="111.47037000000117"/>
    <n v="559.72355999999877"/>
    <n v="0"/>
    <n v="12753.870525"/>
    <n v="177.45749999999998"/>
    <n v="0"/>
    <n v="0"/>
    <n v="177.45750000000001"/>
    <n v="71.87"/>
    <n v="12753.870525000002"/>
    <n v="-255.10291824105002"/>
    <n v="12498.767606758953"/>
    <n v="0"/>
    <n v="0"/>
    <n v="0"/>
    <n v="0"/>
    <n v="12498.767606758953"/>
    <n v="11.393589431867778"/>
    <n v="367"/>
    <n v="4181.45"/>
    <n v="4181.45"/>
    <n v="8317.317606758952"/>
    <n v="0"/>
    <n v="0"/>
    <n v="0"/>
    <n v="4181.4499999999989"/>
    <n v="0"/>
    <n v="4181.4499999999989"/>
    <n v="0"/>
    <n v="0"/>
    <n v="0"/>
    <m/>
    <n v="0"/>
    <n v="0"/>
    <n v="0"/>
    <n v="0"/>
    <n v="0"/>
    <n v="0"/>
    <n v="0"/>
    <n v="0"/>
    <n v="0"/>
    <n v="0"/>
    <n v="0"/>
    <n v="11858.55"/>
    <n v="-9263.08"/>
    <n v="317.81"/>
    <n v="0"/>
    <n v="-8945.27"/>
    <n v="2913.2799999999993"/>
    <n v="55.06"/>
    <n v="18.420000000000002"/>
    <m/>
    <n v="974.63"/>
    <n v="1048.1099999999999"/>
    <n v="27.39"/>
    <n v="9.16"/>
    <n v="0"/>
    <n v="36.549999999999997"/>
    <n v="137.51"/>
    <n v="46"/>
    <n v="0"/>
    <m/>
    <n v="183.51"/>
    <n v="1268.17"/>
    <n v="4181.4499999999989"/>
  </r>
  <r>
    <n v="580"/>
    <n v="14928"/>
    <s v="42513928SPSU"/>
    <s v="928S"/>
    <x v="208"/>
    <s v="16LTIP - Perf"/>
    <n v="10257"/>
    <n v="180"/>
    <x v="142"/>
    <n v="9260"/>
    <x v="0"/>
    <n v="700000"/>
    <n v="0"/>
    <n v="0"/>
    <s v="42513928SPSU16LTIP - Perf"/>
    <s v="LTIP - Perf"/>
    <s v="LTIP - Perf - 05/23/2016"/>
    <s v="3 years"/>
    <d v="2016-05-23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1858.550000000001"/>
    <n v="0"/>
    <n v="0"/>
    <n v="224.12659499999882"/>
    <n v="111.47037000000117"/>
    <n v="559.72355999999877"/>
    <n v="0"/>
    <n v="12753.870525"/>
    <n v="177.45749999999998"/>
    <n v="0"/>
    <n v="0"/>
    <n v="177.45750000000001"/>
    <n v="71.87"/>
    <n v="12753.870525000002"/>
    <n v="-255.10291824105002"/>
    <n v="12498.767606758953"/>
    <n v="0"/>
    <n v="0"/>
    <n v="0"/>
    <n v="0"/>
    <n v="12498.767606758953"/>
    <n v="11.393589431867778"/>
    <n v="367"/>
    <n v="4181.45"/>
    <n v="4181.45"/>
    <n v="8317.317606758952"/>
    <n v="0"/>
    <n v="0"/>
    <n v="0"/>
    <n v="4181.4499999999989"/>
    <n v="0"/>
    <n v="4181.4499999999989"/>
    <n v="0"/>
    <n v="0"/>
    <n v="0"/>
    <m/>
    <n v="0"/>
    <n v="0"/>
    <n v="0"/>
    <n v="0"/>
    <n v="0"/>
    <n v="0"/>
    <n v="0"/>
    <n v="0"/>
    <n v="0"/>
    <n v="0"/>
    <n v="0"/>
    <n v="11858.55"/>
    <n v="-9263.08"/>
    <n v="317.81"/>
    <n v="0"/>
    <n v="-8945.27"/>
    <n v="2913.2799999999993"/>
    <n v="55.06"/>
    <n v="18.420000000000002"/>
    <m/>
    <n v="974.63"/>
    <n v="1048.1099999999999"/>
    <n v="27.39"/>
    <n v="9.16"/>
    <n v="0"/>
    <n v="36.549999999999997"/>
    <n v="137.51"/>
    <n v="46"/>
    <n v="0"/>
    <m/>
    <n v="183.51"/>
    <n v="1268.17"/>
    <n v="4181.4499999999989"/>
  </r>
  <r>
    <n v="581"/>
    <n v="23990"/>
    <s v="42513990JPSU"/>
    <s v="990J"/>
    <x v="209"/>
    <s v="16LTIP - Perf"/>
    <n v="10257"/>
    <n v="180"/>
    <x v="70"/>
    <n v="9260"/>
    <x v="0"/>
    <n v="700000"/>
    <n v="0"/>
    <n v="0"/>
    <s v="42513990JPSU16LTIP - Perf"/>
    <s v="LTIP - Perf"/>
    <s v="LTIP - Perf - 05/23/2016"/>
    <s v="3 years"/>
    <d v="2016-05-23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1858.550000000001"/>
    <n v="0"/>
    <n v="0"/>
    <n v="224.12659499999882"/>
    <n v="111.47037000000117"/>
    <n v="559.72355999999877"/>
    <n v="0"/>
    <n v="12753.870525"/>
    <n v="177.45749999999998"/>
    <n v="0"/>
    <n v="0"/>
    <n v="177.45750000000001"/>
    <n v="71.87"/>
    <n v="12753.870525000002"/>
    <n v="-255.10291824105002"/>
    <n v="12498.767606758953"/>
    <n v="0"/>
    <n v="0"/>
    <n v="0"/>
    <n v="0"/>
    <n v="12498.767606758953"/>
    <n v="11.393589431867778"/>
    <n v="367"/>
    <n v="4181.45"/>
    <n v="4181.45"/>
    <n v="8317.317606758952"/>
    <n v="0"/>
    <n v="0"/>
    <n v="0"/>
    <n v="4181.45"/>
    <n v="0"/>
    <n v="4181.45"/>
    <n v="0"/>
    <n v="0"/>
    <n v="0"/>
    <m/>
    <n v="0"/>
    <n v="0"/>
    <n v="0"/>
    <n v="0"/>
    <n v="0"/>
    <n v="0"/>
    <n v="0"/>
    <n v="0"/>
    <n v="0"/>
    <n v="0"/>
    <n v="0"/>
    <n v="2595.4699999999998"/>
    <n v="0"/>
    <n v="317.81"/>
    <n v="0"/>
    <n v="317.81"/>
    <n v="2913.2799999999997"/>
    <n v="55.06"/>
    <n v="18.420000000000002"/>
    <m/>
    <n v="974.63"/>
    <n v="1048.1099999999999"/>
    <n v="27.39"/>
    <n v="9.16"/>
    <n v="0"/>
    <n v="36.549999999999997"/>
    <n v="137.51"/>
    <n v="46"/>
    <n v="0"/>
    <m/>
    <n v="183.51"/>
    <n v="1268.17"/>
    <n v="4181.45"/>
  </r>
  <r>
    <n v="582"/>
    <n v="19588"/>
    <s v="42513588SPSU"/>
    <s v="588S"/>
    <x v="210"/>
    <s v="16LTIP - Perf"/>
    <n v="10257"/>
    <n v="80"/>
    <x v="143"/>
    <n v="9260"/>
    <x v="0"/>
    <n v="190000"/>
    <n v="0"/>
    <n v="0"/>
    <s v="42513588SPSU16LTIP - Perf"/>
    <s v="LTIP - Perf"/>
    <s v="LTIP - Perf - 05/23/2016"/>
    <s v="3 years"/>
    <d v="2016-05-23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1858.550000000001"/>
    <n v="0"/>
    <n v="0"/>
    <n v="224.12659499999882"/>
    <n v="111.47037000000117"/>
    <n v="559.72355999999877"/>
    <n v="0"/>
    <n v="12753.870525"/>
    <n v="177.45749999999998"/>
    <n v="0"/>
    <n v="0"/>
    <n v="177.45750000000001"/>
    <n v="71.87"/>
    <n v="12753.870525000002"/>
    <n v="-255.10291824105002"/>
    <n v="12498.767606758953"/>
    <n v="0"/>
    <n v="0"/>
    <n v="0"/>
    <n v="0"/>
    <n v="12498.767606758953"/>
    <n v="11.393589431867778"/>
    <n v="367"/>
    <n v="4181.45"/>
    <n v="4181.45"/>
    <n v="8317.317606758952"/>
    <n v="0"/>
    <n v="0"/>
    <n v="0"/>
    <n v="4181.45"/>
    <n v="0"/>
    <n v="4181.45"/>
    <n v="0"/>
    <n v="0"/>
    <n v="0"/>
    <m/>
    <n v="0"/>
    <n v="0"/>
    <n v="0"/>
    <n v="0"/>
    <n v="0"/>
    <n v="0"/>
    <n v="0"/>
    <n v="0"/>
    <n v="0"/>
    <n v="0"/>
    <n v="0"/>
    <n v="2595.4699999999998"/>
    <n v="0"/>
    <n v="317.81"/>
    <n v="0"/>
    <n v="317.81"/>
    <n v="2913.2799999999997"/>
    <n v="55.06"/>
    <n v="18.420000000000002"/>
    <m/>
    <n v="974.63"/>
    <n v="1048.1099999999999"/>
    <n v="27.39"/>
    <n v="9.16"/>
    <n v="0"/>
    <n v="36.549999999999997"/>
    <n v="137.51"/>
    <n v="46"/>
    <n v="0"/>
    <m/>
    <n v="183.51"/>
    <n v="1268.17"/>
    <n v="4181.45"/>
  </r>
  <r>
    <n v="583"/>
    <n v="10109"/>
    <s v="42513109DPSU"/>
    <s v="109D"/>
    <x v="211"/>
    <s v="16LTIP - Perf"/>
    <n v="10257"/>
    <n v="20"/>
    <x v="33"/>
    <n v="9260"/>
    <x v="0"/>
    <n v="107000"/>
    <n v="0"/>
    <n v="0"/>
    <s v="42513109DPSU16LTIP - Perf"/>
    <s v="LTIP - Perf"/>
    <s v="LTIP - Perf - 05/23/2016"/>
    <s v="3 years"/>
    <d v="2016-05-23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1858.550000000001"/>
    <n v="0"/>
    <n v="0"/>
    <n v="224.12659499999882"/>
    <n v="111.47037000000117"/>
    <n v="559.72355999999877"/>
    <n v="0"/>
    <n v="12753.870525"/>
    <n v="177.45749999999998"/>
    <n v="0"/>
    <n v="0"/>
    <n v="177.45750000000001"/>
    <n v="71.87"/>
    <n v="12753.870525000002"/>
    <n v="-255.10291824105002"/>
    <n v="12498.767606758953"/>
    <n v="0"/>
    <n v="0"/>
    <n v="0"/>
    <n v="0"/>
    <n v="12498.767606758953"/>
    <n v="11.393589431867778"/>
    <n v="367"/>
    <n v="4181.45"/>
    <n v="4181.45"/>
    <n v="8317.317606758952"/>
    <n v="0"/>
    <n v="0"/>
    <n v="0"/>
    <n v="4181.45"/>
    <n v="0"/>
    <n v="4181.45"/>
    <n v="0"/>
    <n v="0"/>
    <n v="0"/>
    <m/>
    <n v="0"/>
    <n v="0"/>
    <n v="0"/>
    <n v="0"/>
    <n v="0"/>
    <n v="0"/>
    <n v="0"/>
    <n v="0"/>
    <n v="0"/>
    <n v="0"/>
    <n v="0"/>
    <n v="2595.4699999999998"/>
    <n v="0"/>
    <n v="317.81"/>
    <n v="0"/>
    <n v="317.81"/>
    <n v="2913.2799999999997"/>
    <n v="55.06"/>
    <n v="18.420000000000002"/>
    <m/>
    <n v="974.63"/>
    <n v="1048.1099999999999"/>
    <n v="27.39"/>
    <n v="9.16"/>
    <n v="0"/>
    <n v="36.549999999999997"/>
    <n v="137.51"/>
    <n v="46"/>
    <n v="0"/>
    <m/>
    <n v="183.51"/>
    <n v="1268.17"/>
    <n v="4181.45"/>
  </r>
  <r>
    <n v="584"/>
    <n v="13962"/>
    <s v="42527962SPSU"/>
    <s v="962S"/>
    <x v="212"/>
    <s v="16LTIP - Perf"/>
    <n v="10257"/>
    <n v="20"/>
    <x v="144"/>
    <n v="9260"/>
    <x v="0"/>
    <n v="107000"/>
    <n v="0"/>
    <n v="0"/>
    <s v="42527962SPSU16LTIP - Perf"/>
    <s v="LTIP - Perf"/>
    <s v="LTIP - Perf - 06/06/2016"/>
    <s v="3 years"/>
    <d v="2016-06-06T00:00:00"/>
    <d v="2018-09-30T00:00:00"/>
    <n v="165"/>
    <n v="0"/>
    <n v="0"/>
    <n v="3.1184999999999832"/>
    <n v="1.5510000000000161"/>
    <n v="7.7879999999999825"/>
    <m/>
    <n v="177.45749999999998"/>
    <n v="1.0754999999999999"/>
    <n v="0"/>
    <n v="0"/>
    <n v="12308.999999999998"/>
    <n v="0"/>
    <n v="0"/>
    <n v="232.64009999999874"/>
    <n v="115.70460000000119"/>
    <n v="580.9847999999987"/>
    <n v="0"/>
    <n v="13238.329499999996"/>
    <n v="177.45749999999998"/>
    <n v="0"/>
    <n v="0"/>
    <n v="177.45750000000001"/>
    <n v="74.599999999999994"/>
    <n v="13238.3295"/>
    <n v="-264.79306665899998"/>
    <n v="12973.536433341"/>
    <n v="0"/>
    <n v="0"/>
    <n v="0"/>
    <n v="0"/>
    <n v="12973.536433341"/>
    <n v="11.826377787913399"/>
    <n v="367"/>
    <n v="4340.28"/>
    <n v="4340.28"/>
    <n v="8633.256433341001"/>
    <n v="0"/>
    <n v="0"/>
    <n v="0"/>
    <n v="4340.28"/>
    <n v="0"/>
    <n v="4340.28"/>
    <n v="0"/>
    <n v="0"/>
    <n v="0"/>
    <m/>
    <n v="0"/>
    <n v="0"/>
    <n v="0"/>
    <n v="0"/>
    <n v="0"/>
    <n v="0"/>
    <n v="0"/>
    <n v="0"/>
    <n v="0"/>
    <n v="0"/>
    <n v="0"/>
    <n v="0"/>
    <n v="0"/>
    <n v="3023.95"/>
    <n v="0"/>
    <n v="3023.95"/>
    <n v="3023.95"/>
    <n v="57.15"/>
    <n v="19.12"/>
    <m/>
    <n v="1011.65"/>
    <n v="1087.92"/>
    <n v="28.419999999999998"/>
    <n v="9.51"/>
    <n v="0"/>
    <n v="37.93"/>
    <n v="142.72999999999999"/>
    <n v="47.75"/>
    <n v="0"/>
    <m/>
    <n v="190.48"/>
    <n v="1316.3300000000002"/>
    <n v="4340.28"/>
  </r>
  <r>
    <n v="585"/>
    <n v="10005"/>
    <s v="413945McERSU"/>
    <s v="5McE"/>
    <x v="0"/>
    <s v="13LTIP TL(RSUs)"/>
    <n v="10261"/>
    <n v="10"/>
    <x v="0"/>
    <n v="9260"/>
    <x v="1"/>
    <n v="2000"/>
    <n v="0"/>
    <n v="0"/>
    <s v="413945McE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586"/>
    <n v="10015"/>
    <s v="4139415WoRSU"/>
    <s v="15Wo"/>
    <x v="1"/>
    <s v="13LTIP TL(RSUs)"/>
    <n v="10261"/>
    <n v="10"/>
    <x v="1"/>
    <n v="9260"/>
    <x v="1"/>
    <n v="2000"/>
    <n v="0"/>
    <n v="0"/>
    <s v="4139415Wo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587"/>
    <n v="10034"/>
    <s v="4139434MaRSU"/>
    <s v="34Ma"/>
    <x v="2"/>
    <s v="13LTIP TL(RSUs)"/>
    <n v="10261"/>
    <n v="50"/>
    <x v="2"/>
    <n v="9260"/>
    <x v="1"/>
    <n v="91000"/>
    <n v="0"/>
    <n v="0"/>
    <s v="4139434Ma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588"/>
    <n v="10070"/>
    <s v="4139470HaRSU"/>
    <s v="70Ha"/>
    <x v="3"/>
    <s v="13LTIP TL(RSUs)"/>
    <n v="10261"/>
    <n v="20"/>
    <x v="3"/>
    <n v="9260"/>
    <x v="1"/>
    <n v="107000"/>
    <n v="0"/>
    <n v="0"/>
    <s v="4139470HaRSU13LTIP TL(RSUs)"/>
    <s v="LTIP TL(RSU)"/>
    <s v="LTIP TL(RSU) - 04/30/2013"/>
    <s v="3 years"/>
    <d v="2013-04-30T00:00:00"/>
    <d v="2016-04-30T00:00:00"/>
    <n v="1585"/>
    <n v="0"/>
    <n v="0"/>
    <n v="0"/>
    <n v="0"/>
    <n v="0"/>
    <m/>
    <n v="1585"/>
    <n v="1"/>
    <s v=""/>
    <n v="0"/>
    <n v="69819.25"/>
    <n v="0"/>
    <n v="0"/>
    <n v="0"/>
    <n v="0"/>
    <n v="0"/>
    <n v="0"/>
    <n v="69819.25"/>
    <n v="1585"/>
    <n v="-1585"/>
    <n v="0"/>
    <n v="0"/>
    <n v="44.05"/>
    <n v="0"/>
    <n v="0"/>
    <n v="0"/>
    <n v="0"/>
    <n v="0"/>
    <n v="0"/>
    <n v="0"/>
    <n v="69819.25"/>
    <n v="63.645624430264355"/>
    <n v="1097"/>
    <n v="69819.25"/>
    <n v="69819.25"/>
    <n v="0"/>
    <n v="69819.25"/>
    <n v="0"/>
    <n v="0"/>
    <n v="0"/>
    <n v="0"/>
    <n v="69819.2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589"/>
    <n v="10101"/>
    <s v="41394101WRSU"/>
    <s v="101W"/>
    <x v="4"/>
    <s v="13LTIP TL(RSUs)"/>
    <n v="10261"/>
    <n v="10"/>
    <x v="4"/>
    <n v="9260"/>
    <x v="1"/>
    <n v="2000"/>
    <n v="0"/>
    <n v="0"/>
    <s v="41394101W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590"/>
    <n v="10105"/>
    <s v="41394105ARSU"/>
    <s v="105A"/>
    <x v="5"/>
    <s v="13LTIP TL(RSUs)"/>
    <n v="10261"/>
    <n v="10"/>
    <x v="5"/>
    <n v="9260"/>
    <x v="1"/>
    <n v="2000"/>
    <n v="0"/>
    <n v="0"/>
    <s v="41394105ARSU13LTIP TL(RSUs)"/>
    <s v="LTIP TL(RSU)"/>
    <s v="LTIP TL(RSU) - 04/30/2013"/>
    <s v="3 years"/>
    <d v="2013-04-30T00:00:00"/>
    <d v="2016-04-30T00:00:00"/>
    <n v="700"/>
    <n v="0"/>
    <n v="0"/>
    <n v="0"/>
    <n v="0"/>
    <n v="0"/>
    <m/>
    <n v="700"/>
    <n v="1"/>
    <s v=""/>
    <n v="0"/>
    <n v="30834.999999999996"/>
    <n v="0"/>
    <n v="0"/>
    <n v="0"/>
    <n v="0"/>
    <n v="0"/>
    <n v="0"/>
    <n v="30834.999999999996"/>
    <n v="700"/>
    <n v="-700"/>
    <n v="0"/>
    <n v="0"/>
    <n v="44.05"/>
    <n v="0"/>
    <n v="0"/>
    <n v="0"/>
    <n v="0"/>
    <n v="0"/>
    <n v="0"/>
    <n v="0"/>
    <n v="30834.999999999996"/>
    <n v="28.108477666362806"/>
    <n v="1097"/>
    <n v="30834.999999999996"/>
    <n v="30834.999999999996"/>
    <n v="0"/>
    <n v="30835"/>
    <n v="0"/>
    <n v="0"/>
    <n v="0"/>
    <n v="0"/>
    <n v="3083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591"/>
    <n v="10106"/>
    <s v="41394106GRSU"/>
    <s v="106G"/>
    <x v="6"/>
    <s v="13LTIP TL(RSUs)"/>
    <n v="10261"/>
    <n v="30"/>
    <x v="6"/>
    <n v="9260"/>
    <x v="1"/>
    <n v="10000"/>
    <n v="0"/>
    <n v="0"/>
    <s v="41394106G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592"/>
    <n v="10107"/>
    <s v="41394107CRSU"/>
    <s v="107C"/>
    <x v="7"/>
    <s v="13LTIP TL(RSUs)"/>
    <n v="10261"/>
    <n v="10"/>
    <x v="7"/>
    <n v="9260"/>
    <x v="1"/>
    <n v="12000"/>
    <n v="0"/>
    <n v="0"/>
    <s v="41394107CRSU13LTIP TL(RSUs)"/>
    <s v="LTIP TL(RSU)"/>
    <s v="LTIP TL(RSU) - 04/30/2013"/>
    <s v="3 years"/>
    <d v="2013-04-30T00:00:00"/>
    <d v="2016-04-30T00:00:00"/>
    <n v="1585"/>
    <n v="0"/>
    <n v="0"/>
    <n v="0"/>
    <n v="0"/>
    <n v="0"/>
    <m/>
    <n v="1585"/>
    <n v="1"/>
    <s v=""/>
    <n v="0"/>
    <n v="69819.25"/>
    <n v="0"/>
    <n v="0"/>
    <n v="0"/>
    <n v="0"/>
    <n v="0"/>
    <n v="0"/>
    <n v="69819.25"/>
    <n v="1585"/>
    <n v="-1585"/>
    <n v="0"/>
    <n v="0"/>
    <n v="44.05"/>
    <n v="0"/>
    <n v="0"/>
    <n v="0"/>
    <n v="0"/>
    <n v="0"/>
    <n v="0"/>
    <n v="0"/>
    <n v="69819.25"/>
    <n v="63.645624430264355"/>
    <n v="1097"/>
    <n v="69819.25"/>
    <n v="69819.25"/>
    <n v="0"/>
    <n v="9605.380000000001"/>
    <n v="22765.99"/>
    <n v="22765.99"/>
    <n v="14681.89"/>
    <n v="0"/>
    <n v="69819.25"/>
    <n v="0"/>
    <n v="0"/>
    <n v="0"/>
    <m/>
    <n v="1933.55"/>
    <n v="1871.18"/>
    <n v="1933.55"/>
    <n v="5738.28"/>
    <n v="1933.55"/>
    <n v="0"/>
    <n v="1808.81"/>
    <n v="1808.81"/>
    <n v="1933.55"/>
    <n v="5675.91"/>
    <n v="3267.7"/>
    <n v="0"/>
    <n v="0"/>
    <n v="0"/>
    <n v="0"/>
    <n v="0"/>
    <n v="3267.7"/>
    <n v="0"/>
    <m/>
    <m/>
    <n v="0"/>
    <n v="0"/>
    <n v="0"/>
    <n v="0"/>
    <n v="0"/>
    <n v="0"/>
    <n v="0"/>
    <n v="0"/>
    <n v="0"/>
    <m/>
    <n v="0"/>
    <n v="0"/>
    <n v="14681.89"/>
  </r>
  <r>
    <n v="593"/>
    <n v="10137"/>
    <s v="41394137WRSU"/>
    <s v="137W"/>
    <x v="213"/>
    <s v="13LTIP TL(RSUs)"/>
    <n v="10261"/>
    <n v="10"/>
    <x v="0"/>
    <n v="9260"/>
    <x v="1"/>
    <n v="2000"/>
    <n v="0"/>
    <n v="0"/>
    <s v="41394137W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10257.26"/>
    <n v="0"/>
    <n v="-0.01"/>
    <n v="0"/>
    <n v="11893.5"/>
    <n v="0"/>
    <n v="0"/>
    <n v="0"/>
    <m/>
    <n v="0"/>
    <n v="0"/>
    <n v="0"/>
    <n v="0"/>
    <n v="0"/>
    <n v="-0.01"/>
    <n v="0"/>
    <n v="-0.01"/>
    <n v="0"/>
    <n v="-0.0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-0.01"/>
  </r>
  <r>
    <n v="594"/>
    <n v="10138"/>
    <s v="41394138JRSU"/>
    <s v="138J"/>
    <x v="8"/>
    <s v="13LTIP TL(RSUs)"/>
    <n v="10261"/>
    <n v="10"/>
    <x v="5"/>
    <n v="9260"/>
    <x v="1"/>
    <n v="2000"/>
    <n v="0"/>
    <n v="0"/>
    <s v="41394138J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595"/>
    <n v="10153"/>
    <s v="41394153PRSU"/>
    <s v="153P"/>
    <x v="9"/>
    <s v="13LTIP TL(RSUs)"/>
    <n v="10261"/>
    <n v="212"/>
    <x v="8"/>
    <n v="9260"/>
    <x v="1"/>
    <n v="821000"/>
    <n v="0"/>
    <n v="0"/>
    <s v="41394153P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596"/>
    <n v="10155"/>
    <s v="41394155MRSU"/>
    <s v="155M"/>
    <x v="10"/>
    <s v="13LTIP TL(RSUs)"/>
    <n v="10261"/>
    <n v="10"/>
    <x v="4"/>
    <n v="9260"/>
    <x v="1"/>
    <n v="2000"/>
    <n v="0"/>
    <n v="0"/>
    <s v="41394155M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597"/>
    <n v="10219"/>
    <s v="41394219HRSU"/>
    <s v="219H"/>
    <x v="11"/>
    <s v="13LTIP TL(RSUs)"/>
    <n v="10261"/>
    <n v="10"/>
    <x v="5"/>
    <n v="9260"/>
    <x v="1"/>
    <n v="2000"/>
    <n v="0"/>
    <n v="0"/>
    <s v="41394219H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5"/>
    <n v="0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598"/>
    <n v="10239"/>
    <s v="41394239FRSU"/>
    <s v="239F"/>
    <x v="12"/>
    <s v="13LTIP TL(RSUs)"/>
    <n v="10261"/>
    <n v="180"/>
    <x v="9"/>
    <n v="9260"/>
    <x v="1"/>
    <n v="700000"/>
    <n v="0"/>
    <n v="0"/>
    <s v="41394239F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599"/>
    <n v="10284"/>
    <s v="41394284ARSU"/>
    <s v="284A"/>
    <x v="13"/>
    <s v="13LTIP TL(RSUs)"/>
    <n v="10261"/>
    <n v="60"/>
    <x v="10"/>
    <n v="9260"/>
    <x v="1"/>
    <n v="81000"/>
    <n v="0"/>
    <n v="0"/>
    <s v="41394284A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00"/>
    <n v="10366"/>
    <s v="41394366BRSU"/>
    <s v="366B"/>
    <x v="14"/>
    <s v="13LTIP TL(RSUs)"/>
    <n v="10261"/>
    <n v="50"/>
    <x v="11"/>
    <n v="9260"/>
    <x v="1"/>
    <n v="9000"/>
    <n v="0"/>
    <n v="0"/>
    <s v="41394366B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01"/>
    <n v="10368"/>
    <s v="41394368WRSU"/>
    <s v="368W"/>
    <x v="15"/>
    <s v="13LTIP TL(RSUs)"/>
    <n v="10261"/>
    <n v="10"/>
    <x v="5"/>
    <n v="9260"/>
    <x v="1"/>
    <n v="2000"/>
    <n v="0"/>
    <n v="0"/>
    <s v="41394368WRSU13LTIP TL(RSUs)"/>
    <s v="LTIP TL(RSU)"/>
    <s v="LTIP TL(RSU) - 04/30/2013"/>
    <s v="3 years"/>
    <d v="2013-04-30T00:00:00"/>
    <d v="2016-04-30T00:00:00"/>
    <n v="700"/>
    <n v="0"/>
    <n v="0"/>
    <n v="0"/>
    <n v="0"/>
    <n v="0"/>
    <m/>
    <n v="700"/>
    <n v="1"/>
    <s v=""/>
    <n v="0"/>
    <n v="30834.999999999996"/>
    <n v="0"/>
    <n v="0"/>
    <n v="0"/>
    <n v="0"/>
    <n v="0"/>
    <n v="0"/>
    <n v="30834.999999999996"/>
    <n v="700"/>
    <n v="-700"/>
    <n v="0"/>
    <n v="0"/>
    <n v="44.05"/>
    <n v="0"/>
    <n v="0"/>
    <n v="0"/>
    <n v="0"/>
    <n v="0"/>
    <n v="0"/>
    <n v="0"/>
    <n v="30834.999999999996"/>
    <n v="28.108477666362806"/>
    <n v="1097"/>
    <n v="30834.999999999996"/>
    <n v="30834.999999999996"/>
    <n v="0"/>
    <n v="30835"/>
    <n v="0"/>
    <n v="0"/>
    <n v="0"/>
    <n v="0"/>
    <n v="3083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02"/>
    <n v="10375"/>
    <s v="41394375PRSU"/>
    <s v="375P"/>
    <x v="16"/>
    <s v="13LTIP TL(RSUs)"/>
    <n v="10261"/>
    <n v="10"/>
    <x v="12"/>
    <n v="9260"/>
    <x v="1"/>
    <n v="2000"/>
    <n v="0"/>
    <n v="0"/>
    <s v="41394375P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5"/>
    <n v="0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03"/>
    <n v="10382"/>
    <s v="41394382ARSU"/>
    <s v="382A"/>
    <x v="17"/>
    <s v="14LTIP TL(RSUs)"/>
    <n v="10261"/>
    <n v="10"/>
    <x v="1"/>
    <n v="9260"/>
    <x v="1"/>
    <n v="2000"/>
    <n v="0"/>
    <n v="0"/>
    <s v="41394382ARSU14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17095.419999999998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04"/>
    <n v="10399"/>
    <s v="41394399GRSU"/>
    <s v="399G"/>
    <x v="18"/>
    <s v="13LTIP TL(RSUs)"/>
    <n v="10261"/>
    <n v="60"/>
    <x v="13"/>
    <n v="9260"/>
    <x v="1"/>
    <n v="31000"/>
    <n v="0"/>
    <n v="0"/>
    <s v="41394399GRSU13LTIP TL(RSUs)"/>
    <s v="LTIP TL(RSU)"/>
    <s v="LTIP TL(RSU) - 04/30/2013"/>
    <s v="3 years"/>
    <d v="2013-04-30T00:00:00"/>
    <d v="2016-04-30T00:00:00"/>
    <n v="700"/>
    <n v="0"/>
    <n v="0"/>
    <n v="0"/>
    <n v="0"/>
    <n v="0"/>
    <m/>
    <n v="700"/>
    <n v="1"/>
    <s v=""/>
    <n v="0"/>
    <n v="30834.999999999996"/>
    <n v="0"/>
    <n v="0"/>
    <n v="0"/>
    <n v="0"/>
    <n v="0"/>
    <n v="0"/>
    <n v="30834.999999999996"/>
    <n v="700"/>
    <n v="-700"/>
    <n v="0"/>
    <n v="0"/>
    <n v="44.05"/>
    <n v="0"/>
    <n v="0"/>
    <n v="0"/>
    <n v="0"/>
    <n v="0"/>
    <n v="0"/>
    <n v="0"/>
    <n v="30834.999999999996"/>
    <n v="28.108477666362806"/>
    <n v="1097"/>
    <n v="30834.999999999996"/>
    <n v="30834.999999999996"/>
    <n v="0"/>
    <n v="30835"/>
    <n v="0"/>
    <n v="0"/>
    <n v="0"/>
    <n v="0"/>
    <n v="3083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05"/>
    <n v="10401"/>
    <s v="41394401SRSU"/>
    <s v="401S"/>
    <x v="19"/>
    <s v="13LTIP TL(RSUs)"/>
    <n v="10261"/>
    <n v="10"/>
    <x v="14"/>
    <n v="9260"/>
    <x v="1"/>
    <n v="2000"/>
    <n v="0"/>
    <n v="0"/>
    <s v="41394401S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06"/>
    <n v="10418"/>
    <s v="41394418HRSU"/>
    <s v="418H"/>
    <x v="214"/>
    <s v="13LTIP TL(RSUs)"/>
    <n v="10261"/>
    <n v="10"/>
    <x v="0"/>
    <n v="9260"/>
    <x v="1"/>
    <n v="2000"/>
    <n v="0"/>
    <n v="0"/>
    <s v="41394418H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5"/>
    <n v="0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07"/>
    <n v="10449"/>
    <s v="41394449MRSU"/>
    <s v="449M"/>
    <x v="20"/>
    <s v="13LTIP TL(RSUs)"/>
    <n v="10261"/>
    <n v="20"/>
    <x v="15"/>
    <n v="9260"/>
    <x v="1"/>
    <n v="7000"/>
    <n v="0"/>
    <n v="0"/>
    <s v="41394449M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08"/>
    <n v="10452"/>
    <s v="41394452SRSU"/>
    <s v="452S"/>
    <x v="21"/>
    <s v="13LTIP TL(RSUs)"/>
    <n v="10261"/>
    <n v="70"/>
    <x v="16"/>
    <n v="9260"/>
    <x v="1"/>
    <n v="170000"/>
    <n v="0"/>
    <n v="0"/>
    <s v="41394452S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09"/>
    <n v="10473"/>
    <s v="41394473GRSU"/>
    <s v="473G"/>
    <x v="22"/>
    <s v="13LTIP TL(RSUs)"/>
    <n v="10261"/>
    <n v="60"/>
    <x v="17"/>
    <n v="9260"/>
    <x v="1"/>
    <n v="30000"/>
    <n v="0"/>
    <n v="0"/>
    <s v="41394473GRSU13LTIP TL(RSUs)"/>
    <s v="LTIP TL(RSU)"/>
    <s v="LTIP TL(RSU) - 04/30/2013"/>
    <s v="3 years"/>
    <d v="2013-04-30T00:00:00"/>
    <d v="2016-04-30T00:00:00"/>
    <n v="1585"/>
    <n v="0"/>
    <n v="0"/>
    <n v="0"/>
    <n v="0"/>
    <n v="0"/>
    <m/>
    <n v="1585"/>
    <n v="1"/>
    <s v=""/>
    <n v="0"/>
    <n v="69819.25"/>
    <n v="0"/>
    <n v="0"/>
    <n v="0"/>
    <n v="0"/>
    <n v="0"/>
    <n v="0"/>
    <n v="69819.25"/>
    <n v="1585"/>
    <n v="-1585"/>
    <n v="0"/>
    <n v="0"/>
    <n v="44.05"/>
    <n v="0"/>
    <n v="0"/>
    <n v="0"/>
    <n v="0"/>
    <n v="0"/>
    <n v="0"/>
    <n v="0"/>
    <n v="69819.25"/>
    <n v="63.645624430264355"/>
    <n v="1097"/>
    <n v="69819.25"/>
    <n v="69819.25"/>
    <n v="0"/>
    <n v="9605.380000000001"/>
    <n v="22765.99"/>
    <n v="22765.99"/>
    <n v="14681.89"/>
    <n v="0"/>
    <n v="69819.25"/>
    <n v="0"/>
    <n v="0"/>
    <n v="0"/>
    <m/>
    <n v="1933.55"/>
    <n v="1871.18"/>
    <n v="1933.55"/>
    <n v="5738.28"/>
    <n v="1933.55"/>
    <n v="0"/>
    <n v="1808.81"/>
    <n v="1808.81"/>
    <n v="5201.25"/>
    <n v="8943.6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4681.89"/>
  </r>
  <r>
    <n v="610"/>
    <n v="10537"/>
    <s v="4139437ElRSU"/>
    <s v="37El"/>
    <x v="23"/>
    <s v="13LTIP TL(RSUs)"/>
    <n v="10261"/>
    <n v="30"/>
    <x v="18"/>
    <n v="9260"/>
    <x v="1"/>
    <n v="10000"/>
    <n v="0"/>
    <n v="0"/>
    <s v="4139437El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4.2"/>
    <n v="3878.13"/>
    <n v="3878.1099999999997"/>
    <n v="2503.06"/>
    <n v="0"/>
    <n v="11893.499999999998"/>
    <n v="0"/>
    <n v="0"/>
    <n v="0"/>
    <m/>
    <n v="329.38"/>
    <n v="318.75"/>
    <n v="329.37"/>
    <n v="977.5"/>
    <n v="329.38"/>
    <n v="2.04"/>
    <n v="308.12"/>
    <n v="310.16000000000003"/>
    <n v="329.38"/>
    <n v="968.92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3.06"/>
  </r>
  <r>
    <n v="611"/>
    <n v="10552"/>
    <s v="41394552BRSU"/>
    <s v="552B"/>
    <x v="24"/>
    <s v="13LTIP TL(RSUs)"/>
    <n v="10261"/>
    <n v="30"/>
    <x v="19"/>
    <n v="9260"/>
    <x v="1"/>
    <n v="10000"/>
    <n v="0"/>
    <n v="0"/>
    <s v="41394552B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12"/>
    <n v="10593"/>
    <s v="41394593ARSU"/>
    <s v="593A"/>
    <x v="25"/>
    <s v="13LTIP TL(RSUs)"/>
    <n v="10261"/>
    <n v="10"/>
    <x v="20"/>
    <n v="9260"/>
    <x v="1"/>
    <n v="2000"/>
    <n v="0"/>
    <n v="0"/>
    <s v="41394593A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13"/>
    <n v="10606"/>
    <s v="41394606ARSU"/>
    <s v="606A"/>
    <x v="26"/>
    <s v="13LTIP TL(RSUs)"/>
    <n v="10261"/>
    <n v="10"/>
    <x v="21"/>
    <n v="9260"/>
    <x v="1"/>
    <n v="2000"/>
    <n v="0"/>
    <n v="0"/>
    <s v="41394606ARSU13LTIP TL(RSUs)"/>
    <s v="LTIP TL(RSU)"/>
    <s v="LTIP TL(RSU) - 04/30/2013"/>
    <s v="3 years"/>
    <d v="2013-04-30T00:00:00"/>
    <d v="2016-04-30T00:00:00"/>
    <n v="1585"/>
    <n v="0"/>
    <n v="0"/>
    <n v="0"/>
    <n v="0"/>
    <n v="0"/>
    <m/>
    <n v="1585"/>
    <n v="1"/>
    <s v=""/>
    <n v="0"/>
    <n v="69819.25"/>
    <n v="0"/>
    <n v="0"/>
    <n v="0"/>
    <n v="0"/>
    <n v="0"/>
    <n v="0"/>
    <n v="69819.25"/>
    <n v="1585"/>
    <n v="-1585"/>
    <n v="0"/>
    <n v="0"/>
    <n v="44.05"/>
    <n v="0"/>
    <n v="0"/>
    <n v="0"/>
    <n v="0"/>
    <n v="0"/>
    <n v="0"/>
    <n v="0"/>
    <n v="69819.25"/>
    <n v="63.645624430264355"/>
    <n v="1097"/>
    <n v="69819.25"/>
    <n v="69819.25"/>
    <n v="0"/>
    <n v="69819.25"/>
    <n v="0"/>
    <n v="0"/>
    <n v="0"/>
    <n v="0"/>
    <n v="69819.2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14"/>
    <n v="10819"/>
    <s v="41394819GRSU"/>
    <s v="819G"/>
    <x v="27"/>
    <s v="13LTIP TL(RSUs)"/>
    <n v="10261"/>
    <n v="70"/>
    <x v="22"/>
    <n v="9260"/>
    <x v="1"/>
    <n v="170000"/>
    <n v="0"/>
    <n v="0"/>
    <s v="41394819GRSU13LTIP TL(RSUs)"/>
    <s v="LTIP TL(RSU)"/>
    <s v="LTIP TL(RSU) - 04/30/2013"/>
    <s v="3 years"/>
    <d v="2013-04-30T00:00:00"/>
    <d v="2016-04-30T00:00:00"/>
    <n v="1585"/>
    <n v="0"/>
    <n v="0"/>
    <n v="0"/>
    <n v="0"/>
    <n v="0"/>
    <m/>
    <n v="1585"/>
    <n v="1"/>
    <s v=""/>
    <n v="0"/>
    <n v="69819.25"/>
    <n v="0"/>
    <n v="0"/>
    <n v="0"/>
    <n v="0"/>
    <n v="0"/>
    <n v="0"/>
    <n v="69819.25"/>
    <n v="1585"/>
    <n v="-1585"/>
    <n v="0"/>
    <n v="0"/>
    <n v="44.05"/>
    <n v="0"/>
    <n v="0"/>
    <n v="0"/>
    <n v="0"/>
    <n v="0"/>
    <n v="0"/>
    <n v="0"/>
    <n v="69819.25"/>
    <n v="63.645624430264355"/>
    <n v="1097"/>
    <n v="69819.25"/>
    <n v="69819.25"/>
    <n v="0"/>
    <n v="9605.380000000001"/>
    <n v="22765.99"/>
    <n v="22765.99"/>
    <n v="14681.89"/>
    <n v="0"/>
    <n v="69819.25"/>
    <n v="0"/>
    <n v="0"/>
    <n v="0"/>
    <m/>
    <n v="1933.55"/>
    <n v="1871.18"/>
    <n v="1933.55"/>
    <n v="5738.28"/>
    <n v="1933.55"/>
    <n v="0"/>
    <n v="1808.81"/>
    <n v="1808.81"/>
    <n v="1933.55"/>
    <n v="5675.91"/>
    <n v="3267.7"/>
    <n v="0"/>
    <n v="0"/>
    <n v="0"/>
    <n v="0"/>
    <n v="0"/>
    <n v="3267.7"/>
    <n v="0"/>
    <m/>
    <m/>
    <n v="0"/>
    <n v="0"/>
    <n v="0"/>
    <n v="0"/>
    <n v="0"/>
    <n v="0"/>
    <n v="0"/>
    <n v="0"/>
    <n v="0"/>
    <m/>
    <n v="0"/>
    <n v="0"/>
    <n v="14681.89"/>
  </r>
  <r>
    <n v="615"/>
    <n v="10845"/>
    <s v="41394845PRSU"/>
    <s v="845P"/>
    <x v="28"/>
    <s v="13LTIP TL(RSUs)"/>
    <n v="10261"/>
    <n v="80"/>
    <x v="23"/>
    <n v="9260"/>
    <x v="1"/>
    <n v="190000"/>
    <n v="0"/>
    <n v="0"/>
    <s v="41394845PRSU13LTIP TL(RSUs)"/>
    <s v="LTIP TL(RSU)"/>
    <s v="LTIP TL(RSU) - 04/30/2013"/>
    <s v="3 years"/>
    <d v="2013-04-30T00:00:00"/>
    <d v="2016-04-30T00:00:00"/>
    <n v="3320"/>
    <n v="0"/>
    <n v="0"/>
    <n v="0"/>
    <n v="0"/>
    <n v="0"/>
    <m/>
    <n v="3320"/>
    <n v="1"/>
    <s v=""/>
    <n v="0"/>
    <n v="146246"/>
    <n v="0"/>
    <n v="0"/>
    <n v="0"/>
    <n v="0"/>
    <n v="0"/>
    <n v="0"/>
    <n v="146246"/>
    <n v="3320"/>
    <n v="-3320"/>
    <n v="0"/>
    <n v="0"/>
    <n v="44.05"/>
    <n v="0"/>
    <n v="0"/>
    <n v="0"/>
    <n v="0"/>
    <n v="0"/>
    <n v="0"/>
    <n v="0"/>
    <n v="146246"/>
    <n v="133.31449407474932"/>
    <n v="1097"/>
    <n v="146246"/>
    <n v="146246"/>
    <n v="0"/>
    <n v="20119.78"/>
    <n v="47686.49"/>
    <n v="47686.5"/>
    <n v="30753.230000000003"/>
    <n v="0"/>
    <n v="146246"/>
    <n v="0"/>
    <n v="0"/>
    <n v="0"/>
    <m/>
    <n v="4050.08"/>
    <n v="3919.44"/>
    <n v="4050.09"/>
    <n v="12019.61"/>
    <n v="4050.08"/>
    <n v="0.01"/>
    <n v="3788.79"/>
    <n v="3788.8"/>
    <n v="4050.09"/>
    <n v="11888.970000000001"/>
    <n v="6844.65"/>
    <n v="0"/>
    <n v="0"/>
    <n v="0"/>
    <n v="0"/>
    <n v="0"/>
    <n v="6844.65"/>
    <n v="0"/>
    <m/>
    <m/>
    <n v="0"/>
    <n v="0"/>
    <n v="0"/>
    <n v="0"/>
    <n v="0"/>
    <n v="0"/>
    <n v="0"/>
    <n v="0"/>
    <n v="0"/>
    <m/>
    <n v="0"/>
    <n v="0"/>
    <n v="30753.230000000003"/>
  </r>
  <r>
    <n v="616"/>
    <n v="10859"/>
    <s v="41394859CRSU"/>
    <s v="859C"/>
    <x v="29"/>
    <s v="13LTIP TL(RSUs)"/>
    <n v="10261"/>
    <n v="10"/>
    <x v="12"/>
    <n v="9260"/>
    <x v="1"/>
    <n v="2000"/>
    <n v="0"/>
    <n v="0"/>
    <s v="41394859CRSU13LTIP TL(RSUs)"/>
    <s v="LTIP TL(RSU)"/>
    <s v="LTIP TL(RSU) - 04/30/2013"/>
    <s v="3 years"/>
    <d v="2013-04-30T00:00:00"/>
    <d v="2016-04-30T00:00:00"/>
    <n v="700"/>
    <n v="0"/>
    <n v="0"/>
    <n v="0"/>
    <n v="0"/>
    <n v="0"/>
    <m/>
    <n v="700"/>
    <n v="1"/>
    <s v=""/>
    <n v="0"/>
    <n v="30834.999999999996"/>
    <n v="0"/>
    <n v="0"/>
    <n v="0"/>
    <n v="0"/>
    <n v="0"/>
    <n v="0"/>
    <n v="30834.999999999996"/>
    <n v="700"/>
    <n v="-700"/>
    <n v="0"/>
    <n v="0"/>
    <n v="44.05"/>
    <n v="0"/>
    <n v="0"/>
    <n v="0"/>
    <n v="0"/>
    <n v="0"/>
    <n v="0"/>
    <n v="0"/>
    <n v="30834.999999999996"/>
    <n v="28.108477666362806"/>
    <n v="1097"/>
    <n v="30834.999999999996"/>
    <n v="30834.999999999996"/>
    <n v="0"/>
    <n v="4242.12"/>
    <n v="10054.379999999999"/>
    <n v="10054.39"/>
    <n v="6484.1100000000006"/>
    <n v="0"/>
    <n v="30835"/>
    <n v="0"/>
    <n v="0"/>
    <n v="0"/>
    <m/>
    <n v="853.93"/>
    <n v="826.39"/>
    <n v="853.93"/>
    <n v="2534.25"/>
    <n v="853.94"/>
    <n v="0"/>
    <n v="798.84"/>
    <n v="798.84"/>
    <n v="853.93"/>
    <n v="2506.71"/>
    <n v="1443.15"/>
    <n v="0"/>
    <n v="0"/>
    <n v="0"/>
    <n v="0"/>
    <n v="0"/>
    <n v="1443.15"/>
    <n v="0"/>
    <m/>
    <m/>
    <n v="0"/>
    <n v="0"/>
    <n v="0"/>
    <n v="0"/>
    <n v="0"/>
    <n v="0"/>
    <n v="0"/>
    <n v="0"/>
    <n v="0"/>
    <m/>
    <n v="0"/>
    <n v="0"/>
    <n v="6484.1100000000006"/>
  </r>
  <r>
    <n v="617"/>
    <n v="11104"/>
    <s v="41394104WRSU"/>
    <s v="104W"/>
    <x v="30"/>
    <s v="13LTIP TL(RSUs)"/>
    <n v="10261"/>
    <n v="60"/>
    <x v="24"/>
    <n v="9260"/>
    <x v="1"/>
    <n v="30000"/>
    <n v="0"/>
    <n v="0"/>
    <s v="41394104W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18"/>
    <n v="11128"/>
    <s v="41394128SRSU"/>
    <s v="128S"/>
    <x v="31"/>
    <s v="13LTIP TL(RSUs)"/>
    <n v="10261"/>
    <n v="70"/>
    <x v="25"/>
    <n v="9260"/>
    <x v="1"/>
    <n v="170000"/>
    <n v="0"/>
    <n v="0"/>
    <s v="41394128S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19"/>
    <n v="11145"/>
    <s v="41394145ARSU"/>
    <s v="145A"/>
    <x v="32"/>
    <s v="13LTIP TL(RSUs)"/>
    <n v="10261"/>
    <n v="50"/>
    <x v="26"/>
    <n v="9260"/>
    <x v="1"/>
    <n v="91000"/>
    <n v="0"/>
    <n v="0"/>
    <s v="41394145ARSU13LTIP TL(RSUs)"/>
    <s v="LTIP TL(RSU)"/>
    <s v="LTIP TL(RSU) - 04/30/2013"/>
    <s v="3 years"/>
    <d v="2013-04-30T00:00:00"/>
    <d v="2016-04-30T00:00:00"/>
    <n v="1585"/>
    <n v="0"/>
    <n v="0"/>
    <n v="0"/>
    <n v="0"/>
    <n v="0"/>
    <m/>
    <n v="1585"/>
    <n v="1"/>
    <s v=""/>
    <n v="0"/>
    <n v="69819.25"/>
    <n v="0"/>
    <n v="0"/>
    <n v="0"/>
    <n v="0"/>
    <n v="0"/>
    <n v="0"/>
    <n v="69819.25"/>
    <n v="1585"/>
    <n v="-1585"/>
    <n v="0"/>
    <n v="0"/>
    <n v="44.05"/>
    <n v="0"/>
    <n v="0"/>
    <n v="0"/>
    <n v="0"/>
    <n v="0"/>
    <n v="0"/>
    <n v="0"/>
    <n v="69819.25"/>
    <n v="63.645624430264355"/>
    <n v="1097"/>
    <n v="69819.25"/>
    <n v="69819.25"/>
    <n v="0"/>
    <n v="9605.380000000001"/>
    <n v="22765.99"/>
    <n v="22765.99"/>
    <n v="14681.89"/>
    <n v="0"/>
    <n v="69819.25"/>
    <n v="0"/>
    <n v="0"/>
    <n v="0"/>
    <m/>
    <n v="1933.55"/>
    <n v="1871.18"/>
    <n v="1933.55"/>
    <n v="5738.28"/>
    <n v="1933.55"/>
    <n v="0"/>
    <n v="1808.81"/>
    <n v="1808.81"/>
    <n v="1933.55"/>
    <n v="5675.91"/>
    <n v="3267.7"/>
    <n v="0"/>
    <n v="0"/>
    <n v="0"/>
    <n v="0"/>
    <n v="0"/>
    <n v="3267.7"/>
    <n v="0"/>
    <m/>
    <m/>
    <n v="0"/>
    <n v="0"/>
    <n v="0"/>
    <n v="0"/>
    <n v="0"/>
    <n v="0"/>
    <n v="0"/>
    <n v="0"/>
    <n v="0"/>
    <m/>
    <n v="0"/>
    <n v="0"/>
    <n v="14681.89"/>
  </r>
  <r>
    <n v="620"/>
    <n v="11197"/>
    <s v="41394197KRSU"/>
    <s v="197K"/>
    <x v="33"/>
    <s v="13LTIP TL(RSUs)"/>
    <n v="10261"/>
    <n v="30"/>
    <x v="27"/>
    <n v="9260"/>
    <x v="1"/>
    <n v="10000"/>
    <n v="0"/>
    <n v="0"/>
    <s v="41394197K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21"/>
    <n v="11212"/>
    <s v="41394212LRSU"/>
    <s v="212L"/>
    <x v="34"/>
    <s v="13LTIP TL(RSUs)"/>
    <n v="10261"/>
    <n v="20"/>
    <x v="3"/>
    <n v="4264"/>
    <x v="1"/>
    <n v="107000"/>
    <n v="0"/>
    <n v="0"/>
    <s v="41394212L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22"/>
    <n v="11267"/>
    <s v="41394267SRSU"/>
    <s v="267S"/>
    <x v="35"/>
    <s v="13LTIP TL(RSUs)"/>
    <n v="10261"/>
    <n v="10"/>
    <x v="12"/>
    <n v="9260"/>
    <x v="1"/>
    <n v="2000"/>
    <n v="0"/>
    <n v="0"/>
    <s v="41394267SRSU13LTIP TL(RSUs)"/>
    <s v="LTIP TL(RSU)"/>
    <s v="LTIP TL(RSU) - 04/30/2013"/>
    <s v="3 years"/>
    <d v="2013-04-30T00:00:00"/>
    <d v="2016-04-30T00:00:00"/>
    <n v="700"/>
    <n v="0"/>
    <n v="0"/>
    <n v="0"/>
    <n v="0"/>
    <n v="0"/>
    <m/>
    <n v="700"/>
    <n v="1"/>
    <s v=""/>
    <n v="0"/>
    <n v="30834.999999999996"/>
    <n v="0"/>
    <n v="0"/>
    <n v="0"/>
    <n v="0"/>
    <n v="0"/>
    <n v="0"/>
    <n v="30834.999999999996"/>
    <n v="700"/>
    <n v="-700"/>
    <n v="0"/>
    <n v="0"/>
    <n v="44.05"/>
    <n v="0"/>
    <n v="0"/>
    <n v="0"/>
    <n v="0"/>
    <n v="0"/>
    <n v="0"/>
    <n v="0"/>
    <n v="30834.999999999996"/>
    <n v="28.108477666362806"/>
    <n v="1097"/>
    <n v="30834.999999999996"/>
    <n v="30834.999999999996"/>
    <n v="0"/>
    <n v="4242.12"/>
    <n v="10054.379999999999"/>
    <n v="16538.5"/>
    <n v="0"/>
    <n v="0"/>
    <n v="3083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23"/>
    <n v="11299"/>
    <s v="41394299DRSU"/>
    <s v="299D"/>
    <x v="36"/>
    <s v="13LTIP TL(RSUs)"/>
    <n v="10261"/>
    <n v="50"/>
    <x v="28"/>
    <n v="9260"/>
    <x v="1"/>
    <n v="91000"/>
    <n v="0"/>
    <n v="0"/>
    <s v="41394299D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24"/>
    <n v="11381"/>
    <s v="41394381DRSU"/>
    <s v="381D"/>
    <x v="37"/>
    <s v="13LTIP TL(RSUs)"/>
    <n v="10261"/>
    <n v="70"/>
    <x v="29"/>
    <n v="9260"/>
    <x v="1"/>
    <n v="170000"/>
    <n v="0"/>
    <n v="0"/>
    <s v="41394381D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25"/>
    <n v="11384"/>
    <s v="41394384WRSU"/>
    <s v="384W"/>
    <x v="38"/>
    <s v="13LTIP TL(RSUs)"/>
    <n v="10261"/>
    <n v="60"/>
    <x v="30"/>
    <n v="9260"/>
    <x v="1"/>
    <n v="30000"/>
    <n v="0"/>
    <n v="0"/>
    <s v="41394384W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26"/>
    <n v="11385"/>
    <s v="41394385GRSU"/>
    <s v="385G"/>
    <x v="39"/>
    <s v="13LTIP TL(RSUs)"/>
    <n v="10261"/>
    <n v="10"/>
    <x v="31"/>
    <n v="9260"/>
    <x v="1"/>
    <n v="2000"/>
    <n v="0"/>
    <n v="0"/>
    <s v="41394385GRSU13LTIP TL(RSUs)"/>
    <s v="LTIP TL(RSU)"/>
    <s v="LTIP TL(RSU) - 04/30/2013"/>
    <s v="3 years"/>
    <d v="2013-04-30T00:00:00"/>
    <d v="2016-04-30T00:00:00"/>
    <n v="3320"/>
    <n v="0"/>
    <n v="0"/>
    <n v="0"/>
    <n v="0"/>
    <n v="0"/>
    <m/>
    <n v="3320"/>
    <n v="1"/>
    <s v=""/>
    <n v="0"/>
    <n v="146246"/>
    <n v="0"/>
    <n v="0"/>
    <n v="0"/>
    <n v="0"/>
    <n v="0"/>
    <n v="0"/>
    <n v="146246"/>
    <n v="3320"/>
    <n v="-3320"/>
    <n v="0"/>
    <n v="0"/>
    <n v="44.05"/>
    <n v="0"/>
    <n v="0"/>
    <n v="0"/>
    <n v="0"/>
    <n v="0"/>
    <n v="0"/>
    <n v="0"/>
    <n v="146246"/>
    <n v="133.31449407474932"/>
    <n v="1097"/>
    <n v="146246"/>
    <n v="146246"/>
    <n v="0"/>
    <n v="20119.78"/>
    <n v="47686.49"/>
    <n v="78439.72"/>
    <n v="0.01"/>
    <n v="0"/>
    <n v="146246"/>
    <n v="0"/>
    <n v="0"/>
    <n v="0"/>
    <m/>
    <n v="0"/>
    <n v="0"/>
    <n v="0"/>
    <n v="0"/>
    <n v="0"/>
    <n v="0.01"/>
    <n v="0"/>
    <n v="0.01"/>
    <n v="0"/>
    <n v="0.0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.01"/>
  </r>
  <r>
    <n v="627"/>
    <n v="11400"/>
    <s v="41394400HRSU"/>
    <s v="400H"/>
    <x v="40"/>
    <s v="13LTIP TL(RSUs)"/>
    <n v="10261"/>
    <n v="20"/>
    <x v="32"/>
    <n v="9260"/>
    <x v="1"/>
    <n v="107000"/>
    <n v="0"/>
    <n v="0"/>
    <s v="41394400H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28"/>
    <n v="11408"/>
    <s v="41394408MRSU"/>
    <s v="408M"/>
    <x v="41"/>
    <s v="13LTIP TL(RSUs)"/>
    <n v="10261"/>
    <n v="20"/>
    <x v="33"/>
    <n v="9260"/>
    <x v="1"/>
    <n v="107000"/>
    <n v="0"/>
    <n v="0"/>
    <s v="41394408M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900.58"/>
    <n v="0"/>
    <n v="0"/>
    <n v="-7.08"/>
    <n v="0"/>
    <n v="11893.5"/>
    <n v="0"/>
    <n v="0"/>
    <n v="0"/>
    <m/>
    <n v="0"/>
    <n v="0"/>
    <n v="0"/>
    <n v="0"/>
    <n v="0"/>
    <n v="-7.08"/>
    <n v="0"/>
    <n v="-7.08"/>
    <n v="0"/>
    <n v="-7.08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-7.08"/>
  </r>
  <r>
    <n v="629"/>
    <n v="11461"/>
    <s v="41394461TRSU"/>
    <s v="461T"/>
    <x v="215"/>
    <s v="13LTIP TL(RSUs)"/>
    <n v="10261"/>
    <n v="10"/>
    <x v="0"/>
    <n v="9260"/>
    <x v="1"/>
    <n v="2000"/>
    <n v="0"/>
    <n v="0"/>
    <s v="41394461T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30"/>
    <n v="11471"/>
    <s v="41394471BRSU"/>
    <s v="471B"/>
    <x v="42"/>
    <s v="13LTIP TL(RSUs)"/>
    <n v="10261"/>
    <n v="70"/>
    <x v="16"/>
    <n v="9260"/>
    <x v="1"/>
    <n v="170000"/>
    <n v="0"/>
    <n v="0"/>
    <s v="41394471B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31"/>
    <n v="11473"/>
    <s v="41394473HRSU"/>
    <s v="473H"/>
    <x v="43"/>
    <s v="13LTIP TL(RSUs)"/>
    <n v="10261"/>
    <n v="20"/>
    <x v="34"/>
    <n v="9260"/>
    <x v="1"/>
    <n v="107000"/>
    <n v="0"/>
    <n v="0"/>
    <s v="41394473H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6379.13"/>
    <n v="-0.01"/>
    <n v="0"/>
    <n v="11893.5"/>
    <n v="0"/>
    <n v="0"/>
    <n v="0"/>
    <m/>
    <n v="0"/>
    <n v="0"/>
    <n v="0"/>
    <n v="0"/>
    <n v="0"/>
    <n v="-0.01"/>
    <n v="0"/>
    <n v="-0.01"/>
    <n v="0"/>
    <n v="-0.0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-0.01"/>
  </r>
  <r>
    <n v="632"/>
    <n v="11483"/>
    <s v="41394483BRSU"/>
    <s v="483B"/>
    <x v="44"/>
    <s v="13LTIP TL(RSUs)"/>
    <n v="10261"/>
    <n v="20"/>
    <x v="35"/>
    <n v="9260"/>
    <x v="1"/>
    <n v="107000"/>
    <n v="0"/>
    <n v="0"/>
    <s v="41394483B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33"/>
    <n v="11885"/>
    <s v="41394885YRSU"/>
    <s v="885Y"/>
    <x v="45"/>
    <s v="13LTIP TL(RSUs)"/>
    <n v="10261"/>
    <n v="212"/>
    <x v="36"/>
    <n v="9260"/>
    <x v="1"/>
    <n v="824000"/>
    <n v="0"/>
    <n v="0"/>
    <s v="41394885Y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34"/>
    <n v="11896"/>
    <s v="41394896GRSU"/>
    <s v="896G"/>
    <x v="46"/>
    <s v="13LTIP TL(RSUs)"/>
    <n v="10261"/>
    <n v="50"/>
    <x v="37"/>
    <n v="9260"/>
    <x v="1"/>
    <n v="91000"/>
    <n v="0"/>
    <n v="0"/>
    <s v="41394896G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35"/>
    <n v="11899"/>
    <s v="41394899ERSU"/>
    <s v="899E"/>
    <x v="47"/>
    <s v="13LTIP TL(RSUs)"/>
    <n v="10261"/>
    <n v="50"/>
    <x v="38"/>
    <n v="9260"/>
    <x v="1"/>
    <n v="91000"/>
    <n v="0"/>
    <n v="0"/>
    <s v="41394899E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36"/>
    <n v="11973"/>
    <s v="41394973KRSU"/>
    <s v="973K"/>
    <x v="48"/>
    <s v="13LTIP TL(RSUs)"/>
    <n v="10261"/>
    <n v="70"/>
    <x v="39"/>
    <n v="9260"/>
    <x v="1"/>
    <n v="170000"/>
    <n v="0"/>
    <n v="0"/>
    <s v="41394973K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37"/>
    <n v="11983"/>
    <s v="41394983SRSU"/>
    <s v="983S"/>
    <x v="49"/>
    <s v="13LTIP TL(RSUs)"/>
    <n v="10261"/>
    <n v="50"/>
    <x v="40"/>
    <n v="9260"/>
    <x v="1"/>
    <n v="91000"/>
    <n v="0"/>
    <n v="0"/>
    <s v="41394983S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6379.08"/>
    <n v="0.04"/>
    <n v="0"/>
    <n v="11893.5"/>
    <n v="0"/>
    <n v="0"/>
    <n v="0"/>
    <m/>
    <n v="0"/>
    <n v="0"/>
    <n v="0"/>
    <n v="0"/>
    <n v="0"/>
    <n v="0.04"/>
    <n v="0"/>
    <n v="0.04"/>
    <n v="0"/>
    <n v="0.04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.04"/>
  </r>
  <r>
    <n v="638"/>
    <n v="11994"/>
    <s v="41394994CRSU"/>
    <s v="994C"/>
    <x v="50"/>
    <s v="13LTIP TL(RSUs)"/>
    <n v="10261"/>
    <n v="50"/>
    <x v="41"/>
    <n v="9260"/>
    <x v="1"/>
    <n v="91000"/>
    <n v="0"/>
    <n v="0"/>
    <s v="41394994C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39"/>
    <n v="11998"/>
    <s v="41394998NRSU"/>
    <s v="998N"/>
    <x v="51"/>
    <s v="13LTIP TL(RSUs)"/>
    <n v="10261"/>
    <n v="50"/>
    <x v="42"/>
    <n v="9260"/>
    <x v="1"/>
    <n v="91000"/>
    <n v="0"/>
    <n v="0"/>
    <s v="41394998N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40"/>
    <n v="12047"/>
    <s v="4139447AnRSU"/>
    <s v="47An"/>
    <x v="52"/>
    <s v="13LTIP TL(RSUs)"/>
    <n v="10261"/>
    <n v="10"/>
    <x v="43"/>
    <n v="9260"/>
    <x v="1"/>
    <n v="2000"/>
    <n v="0"/>
    <n v="0"/>
    <s v="4139447An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41"/>
    <n v="12327"/>
    <s v="41394327BRSU"/>
    <s v="327B"/>
    <x v="53"/>
    <s v="13LTIP TL(RSUs)"/>
    <n v="10261"/>
    <n v="10"/>
    <x v="44"/>
    <n v="9260"/>
    <x v="1"/>
    <n v="2000"/>
    <n v="0"/>
    <n v="0"/>
    <s v="41394327B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42"/>
    <n v="12357"/>
    <s v="41394357CRSU"/>
    <s v="357C"/>
    <x v="54"/>
    <s v="13LTIP TL(RSUs)"/>
    <n v="10261"/>
    <n v="10"/>
    <x v="45"/>
    <n v="9260"/>
    <x v="1"/>
    <n v="2000"/>
    <n v="0"/>
    <n v="0"/>
    <s v="41394357C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43"/>
    <n v="12388"/>
    <s v="41394388HRSU"/>
    <s v="388H"/>
    <x v="55"/>
    <s v="13LTIP TL(RSUs)"/>
    <n v="10261"/>
    <n v="10"/>
    <x v="46"/>
    <n v="9260"/>
    <x v="1"/>
    <n v="2000"/>
    <n v="0"/>
    <n v="0"/>
    <s v="41394388H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44"/>
    <n v="12499"/>
    <s v="41394499SRSU"/>
    <s v="499S"/>
    <x v="56"/>
    <s v="13LTIPTime Lapse(RSUs)"/>
    <n v="10261"/>
    <n v="10"/>
    <x v="47"/>
    <n v="9260"/>
    <x v="1"/>
    <n v="2000"/>
    <n v="0"/>
    <n v="0"/>
    <s v="41394499SRSU13LTIPTime Lapse(RSUs)"/>
    <s v="LTIP TL(RSU)"/>
    <s v="LTIP TL(RSU) - 04/30/2013"/>
    <s v="3 years"/>
    <d v="2013-04-30T00:00:00"/>
    <d v="2016-04-30T00:00:00"/>
    <n v="4800"/>
    <n v="0"/>
    <n v="0"/>
    <n v="0"/>
    <n v="0"/>
    <n v="0"/>
    <m/>
    <n v="4800"/>
    <n v="1"/>
    <s v=""/>
    <n v="0"/>
    <n v="211440"/>
    <n v="0"/>
    <n v="0"/>
    <n v="0"/>
    <n v="0"/>
    <n v="0"/>
    <n v="0"/>
    <n v="211440"/>
    <n v="4800"/>
    <n v="-4800"/>
    <n v="0"/>
    <n v="0"/>
    <n v="44.05"/>
    <n v="0"/>
    <n v="0"/>
    <n v="0"/>
    <n v="0"/>
    <n v="0"/>
    <n v="0"/>
    <n v="0"/>
    <n v="211440"/>
    <n v="192.74384685505925"/>
    <n v="1097"/>
    <n v="211440"/>
    <n v="211440"/>
    <n v="0"/>
    <n v="29088.84"/>
    <n v="68944.33"/>
    <n v="68944.33"/>
    <n v="44462.499999999993"/>
    <n v="0"/>
    <n v="211440"/>
    <n v="0"/>
    <n v="0"/>
    <n v="0"/>
    <m/>
    <n v="5855.54"/>
    <n v="5666.66"/>
    <n v="5855.55"/>
    <n v="17377.75"/>
    <n v="5855.54"/>
    <n v="0.01"/>
    <n v="5477.77"/>
    <n v="5477.7800000000007"/>
    <n v="5855.55"/>
    <n v="17188.87"/>
    <n v="9895.8799999999992"/>
    <n v="0"/>
    <n v="0"/>
    <n v="0"/>
    <n v="0"/>
    <n v="0"/>
    <n v="9895.8799999999992"/>
    <n v="0"/>
    <m/>
    <m/>
    <n v="0"/>
    <n v="0"/>
    <n v="0"/>
    <n v="0"/>
    <n v="0"/>
    <n v="0"/>
    <n v="0"/>
    <n v="0"/>
    <n v="0"/>
    <m/>
    <n v="0"/>
    <n v="0"/>
    <n v="44462.499999999993"/>
  </r>
  <r>
    <n v="645"/>
    <n v="12665"/>
    <s v="41394665GRSU"/>
    <s v="665G"/>
    <x v="57"/>
    <s v="13LTIP TL(RSUs)"/>
    <n v="10261"/>
    <n v="10"/>
    <x v="5"/>
    <n v="9260"/>
    <x v="1"/>
    <n v="2000"/>
    <n v="0"/>
    <n v="0"/>
    <s v="41394665GRSU13LTIP TL(RSUs)"/>
    <s v="LTIP TL(RSU)"/>
    <s v="LTIP TL(RSU) - 04/30/2013"/>
    <s v="3 years"/>
    <d v="2013-04-30T00:00:00"/>
    <d v="2016-04-30T00:00:00"/>
    <n v="4800"/>
    <n v="0"/>
    <n v="0"/>
    <n v="0"/>
    <n v="0"/>
    <n v="0"/>
    <m/>
    <n v="4800"/>
    <n v="1"/>
    <s v=""/>
    <n v="0"/>
    <n v="211440"/>
    <n v="0"/>
    <n v="0"/>
    <n v="0"/>
    <n v="0"/>
    <n v="0"/>
    <n v="0"/>
    <n v="211440"/>
    <n v="4800"/>
    <n v="-4800"/>
    <n v="0"/>
    <n v="0"/>
    <n v="44.05"/>
    <n v="0"/>
    <n v="0"/>
    <n v="0"/>
    <n v="0"/>
    <n v="0"/>
    <n v="0"/>
    <n v="0"/>
    <n v="211440"/>
    <n v="192.74384685505925"/>
    <n v="1097"/>
    <n v="211440"/>
    <n v="211440"/>
    <n v="0"/>
    <n v="211440"/>
    <n v="0"/>
    <n v="0"/>
    <n v="0"/>
    <n v="0"/>
    <n v="211440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46"/>
    <n v="12737"/>
    <s v="41394737RRSU"/>
    <s v="737R"/>
    <x v="58"/>
    <s v="13LTIP TL(RSUs)"/>
    <n v="10261"/>
    <n v="10"/>
    <x v="48"/>
    <n v="9260"/>
    <x v="1"/>
    <n v="2000"/>
    <n v="0"/>
    <n v="0"/>
    <s v="41394737R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647"/>
    <n v="12742"/>
    <s v="41394742HRSU"/>
    <s v="742H"/>
    <x v="59"/>
    <s v="13LTIP TL(RSUs)"/>
    <n v="10261"/>
    <n v="30"/>
    <x v="49"/>
    <n v="9260"/>
    <x v="1"/>
    <n v="10000"/>
    <n v="0"/>
    <n v="0"/>
    <s v="41394742H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48"/>
    <n v="12866"/>
    <s v="41394866BRSU"/>
    <s v="866B"/>
    <x v="60"/>
    <s v="13LTIP TL(RSUs)"/>
    <n v="10261"/>
    <n v="20"/>
    <x v="50"/>
    <n v="9260"/>
    <x v="1"/>
    <n v="77000"/>
    <n v="0"/>
    <n v="0"/>
    <s v="41394866B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49"/>
    <n v="13109"/>
    <s v="41394109ORSU"/>
    <s v="109O"/>
    <x v="61"/>
    <s v="13LTIP TL(RSUs)"/>
    <n v="10261"/>
    <n v="10"/>
    <x v="5"/>
    <n v="9260"/>
    <x v="1"/>
    <n v="2000"/>
    <n v="0"/>
    <n v="0"/>
    <s v="41394109O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5"/>
    <n v="0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50"/>
    <n v="13202"/>
    <s v="41394202SRSU"/>
    <s v="202S"/>
    <x v="62"/>
    <s v="13LTIP TL(RSUs)"/>
    <n v="10261"/>
    <n v="20"/>
    <x v="51"/>
    <n v="9260"/>
    <x v="1"/>
    <n v="107000"/>
    <n v="0"/>
    <n v="0"/>
    <s v="41394202S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51"/>
    <n v="13297"/>
    <s v="41394297HRSU"/>
    <s v="297H"/>
    <x v="63"/>
    <s v="13LTIP TL(RSUs)"/>
    <n v="10261"/>
    <n v="10"/>
    <x v="46"/>
    <n v="9260"/>
    <x v="1"/>
    <n v="2000"/>
    <n v="0"/>
    <n v="0"/>
    <s v="41394297H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52"/>
    <n v="13369"/>
    <s v="41394369KRSU"/>
    <s v="369K"/>
    <x v="64"/>
    <s v="13LTIP TL(RSUs)"/>
    <n v="10261"/>
    <n v="10"/>
    <x v="52"/>
    <n v="9260"/>
    <x v="1"/>
    <n v="2000"/>
    <n v="0"/>
    <n v="0"/>
    <s v="41394369KRSU13LTIP TL(RSUs)"/>
    <s v="LTIP TL(RSU)"/>
    <s v="LTIP TL(RSU) - 04/30/2013"/>
    <s v="3 years"/>
    <d v="2013-04-30T00:00:00"/>
    <d v="2016-04-30T00:00:00"/>
    <n v="930"/>
    <n v="0"/>
    <n v="0"/>
    <n v="0"/>
    <n v="0"/>
    <n v="0"/>
    <m/>
    <n v="930"/>
    <n v="1"/>
    <s v=""/>
    <n v="0"/>
    <n v="40966.5"/>
    <n v="0"/>
    <n v="0"/>
    <n v="0"/>
    <n v="0"/>
    <n v="0"/>
    <n v="0"/>
    <n v="40966.5"/>
    <n v="930"/>
    <n v="-930"/>
    <n v="0"/>
    <n v="0"/>
    <n v="44.05"/>
    <n v="0"/>
    <n v="0"/>
    <n v="0"/>
    <n v="0"/>
    <n v="0"/>
    <n v="0"/>
    <n v="0"/>
    <n v="40966.5"/>
    <n v="37.344120328167733"/>
    <n v="1097"/>
    <n v="40966.5"/>
    <n v="40966.5"/>
    <n v="0"/>
    <n v="40966.5"/>
    <n v="0"/>
    <n v="0"/>
    <n v="0"/>
    <n v="0"/>
    <n v="40966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53"/>
    <n v="13401"/>
    <s v="41394401QRSU"/>
    <s v="401Q"/>
    <x v="65"/>
    <s v="13LTIP TL(RSUs)"/>
    <n v="10261"/>
    <n v="10"/>
    <x v="53"/>
    <n v="9260"/>
    <x v="1"/>
    <n v="2000"/>
    <n v="0"/>
    <n v="0"/>
    <s v="41394401Q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54"/>
    <n v="13408"/>
    <s v="4139440MCRSU"/>
    <s v="40MC"/>
    <x v="66"/>
    <s v="13LTIP TL(RSUs)"/>
    <n v="10261"/>
    <n v="10"/>
    <x v="54"/>
    <n v="9260"/>
    <x v="1"/>
    <n v="2000"/>
    <n v="0"/>
    <n v="0"/>
    <s v="4139440MCRSU13LTIP TL(RSUs)"/>
    <s v="LTIP TL(RSU)"/>
    <s v="LTIP TL(RSU) - 04/30/2013"/>
    <s v="3 years"/>
    <d v="2013-04-30T00:00:00"/>
    <d v="2016-04-30T00:00:00"/>
    <n v="930"/>
    <n v="0"/>
    <n v="0"/>
    <n v="0"/>
    <n v="0"/>
    <n v="0"/>
    <m/>
    <n v="930"/>
    <n v="1"/>
    <s v=""/>
    <n v="0"/>
    <n v="40966.5"/>
    <n v="0"/>
    <n v="0"/>
    <n v="0"/>
    <n v="0"/>
    <n v="0"/>
    <n v="0"/>
    <n v="40966.5"/>
    <n v="930"/>
    <n v="-930"/>
    <n v="0"/>
    <n v="0"/>
    <n v="44.05"/>
    <n v="0"/>
    <n v="0"/>
    <n v="0"/>
    <n v="0"/>
    <n v="0"/>
    <n v="0"/>
    <n v="0"/>
    <n v="40966.5"/>
    <n v="37.344120328167733"/>
    <n v="1097"/>
    <n v="40966.5"/>
    <n v="40966.5"/>
    <n v="0"/>
    <n v="5628.8799999999992"/>
    <n v="13365.05"/>
    <n v="13357.960000000001"/>
    <n v="8614.61"/>
    <n v="0"/>
    <n v="40966.5"/>
    <n v="0"/>
    <n v="0"/>
    <n v="0"/>
    <m/>
    <n v="1134.51"/>
    <n v="1097.92"/>
    <n v="1134.51"/>
    <n v="3366.9400000000005"/>
    <n v="1134.51"/>
    <n v="0"/>
    <n v="1061.32"/>
    <n v="1061.32"/>
    <n v="1134.51"/>
    <n v="3330.34"/>
    <n v="1917.33"/>
    <n v="0"/>
    <n v="0"/>
    <n v="0"/>
    <n v="0"/>
    <n v="0"/>
    <n v="1917.33"/>
    <n v="0"/>
    <m/>
    <m/>
    <n v="0"/>
    <n v="0"/>
    <n v="0"/>
    <n v="0"/>
    <n v="0"/>
    <n v="0"/>
    <n v="0"/>
    <n v="0"/>
    <n v="0"/>
    <m/>
    <n v="0"/>
    <n v="0"/>
    <n v="8614.61"/>
  </r>
  <r>
    <n v="655"/>
    <n v="13410"/>
    <s v="41394410MRSU"/>
    <s v="410M"/>
    <x v="67"/>
    <s v="13LTIP TL(RSUs)"/>
    <n v="10261"/>
    <n v="10"/>
    <x v="55"/>
    <n v="9260"/>
    <x v="1"/>
    <n v="2000"/>
    <n v="0"/>
    <n v="0"/>
    <s v="41394410MRSU13LTIP TL(RSUs)"/>
    <s v="LTIP TL(RSU)"/>
    <s v="LTIP TL(RSU) - 04/30/2013"/>
    <s v="3 years"/>
    <d v="2013-04-30T00:00:00"/>
    <d v="2016-04-30T00:00:00"/>
    <n v="930"/>
    <n v="0"/>
    <n v="0"/>
    <n v="0"/>
    <n v="0"/>
    <n v="0"/>
    <m/>
    <n v="930"/>
    <n v="1"/>
    <s v=""/>
    <n v="0"/>
    <n v="40966.5"/>
    <n v="0"/>
    <n v="0"/>
    <n v="0"/>
    <n v="0"/>
    <n v="0"/>
    <n v="0"/>
    <n v="40966.5"/>
    <n v="930"/>
    <n v="-930"/>
    <n v="0"/>
    <n v="0"/>
    <n v="44.05"/>
    <n v="0"/>
    <n v="0"/>
    <n v="0"/>
    <n v="0"/>
    <n v="0"/>
    <n v="0"/>
    <n v="0"/>
    <n v="40966.5"/>
    <n v="37.344120328167733"/>
    <n v="1097"/>
    <n v="40966.5"/>
    <n v="40966.5"/>
    <n v="0"/>
    <n v="5635.9599999999991"/>
    <n v="13357.96"/>
    <n v="13357.960000000001"/>
    <n v="8614.6200000000008"/>
    <n v="0"/>
    <n v="40966.5"/>
    <n v="0"/>
    <n v="0"/>
    <n v="0"/>
    <m/>
    <n v="1134.51"/>
    <n v="7480.1"/>
    <n v="0"/>
    <n v="8614.61"/>
    <n v="0"/>
    <n v="0.01"/>
    <n v="0"/>
    <n v="0.01"/>
    <n v="0"/>
    <n v="0.0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8614.6200000000008"/>
  </r>
  <r>
    <n v="656"/>
    <n v="13439"/>
    <s v="41394439RRSU"/>
    <s v="439R"/>
    <x v="68"/>
    <s v="13LTIP TL(RSUs)"/>
    <n v="10261"/>
    <n v="60"/>
    <x v="56"/>
    <n v="9260"/>
    <x v="1"/>
    <n v="81000"/>
    <n v="0"/>
    <n v="0"/>
    <s v="41394439R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57"/>
    <n v="13497"/>
    <s v="41394497GRSU"/>
    <s v="497G"/>
    <x v="69"/>
    <s v="13LTIP TL(RSUs)"/>
    <n v="10261"/>
    <n v="10"/>
    <x v="57"/>
    <n v="9260"/>
    <x v="1"/>
    <n v="12000"/>
    <n v="0"/>
    <n v="0"/>
    <s v="41394497G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5"/>
    <n v="0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58"/>
    <n v="13501"/>
    <s v="41394501MRSU"/>
    <s v="501M"/>
    <x v="70"/>
    <s v="13LTIP TL(RSUs)"/>
    <n v="10261"/>
    <n v="10"/>
    <x v="43"/>
    <n v="9260"/>
    <x v="1"/>
    <n v="2000"/>
    <n v="0"/>
    <n v="0"/>
    <s v="41394501MRSU13LTIP TL(RSUs)"/>
    <s v="LTIP TL(RSU)"/>
    <s v="LTIP TL(RSU) - 04/30/2013"/>
    <s v="3 years"/>
    <d v="2013-04-30T00:00:00"/>
    <d v="2016-04-30T00:00:00"/>
    <n v="930"/>
    <n v="0"/>
    <n v="0"/>
    <n v="0"/>
    <n v="0"/>
    <n v="0"/>
    <m/>
    <n v="930"/>
    <n v="1"/>
    <s v=""/>
    <n v="0"/>
    <n v="40966.5"/>
    <n v="0"/>
    <n v="0"/>
    <n v="0"/>
    <n v="0"/>
    <n v="0"/>
    <n v="0"/>
    <n v="40966.5"/>
    <n v="930"/>
    <n v="-930"/>
    <n v="0"/>
    <n v="0"/>
    <n v="44.05"/>
    <n v="0"/>
    <n v="0"/>
    <n v="0"/>
    <n v="0"/>
    <n v="0"/>
    <n v="0"/>
    <n v="0"/>
    <n v="40966.5"/>
    <n v="37.344120328167733"/>
    <n v="1097"/>
    <n v="40966.5"/>
    <n v="40966.5"/>
    <n v="0"/>
    <n v="5635.9599999999991"/>
    <n v="13357.96"/>
    <n v="13357.960000000001"/>
    <n v="8614.6200000000008"/>
    <n v="0"/>
    <n v="40966.5"/>
    <n v="0"/>
    <n v="0"/>
    <n v="0"/>
    <m/>
    <n v="1134.51"/>
    <n v="1097.92"/>
    <n v="1134.51"/>
    <n v="3366.9400000000005"/>
    <n v="1134.51"/>
    <n v="0.01"/>
    <n v="1061.32"/>
    <n v="1061.33"/>
    <n v="1134.51"/>
    <n v="3330.3500000000004"/>
    <n v="1917.33"/>
    <n v="0"/>
    <n v="0"/>
    <n v="0"/>
    <n v="0"/>
    <n v="0"/>
    <n v="1917.33"/>
    <n v="0"/>
    <m/>
    <m/>
    <n v="0"/>
    <n v="0"/>
    <n v="0"/>
    <n v="0"/>
    <n v="0"/>
    <n v="0"/>
    <n v="0"/>
    <n v="0"/>
    <n v="0"/>
    <m/>
    <n v="0"/>
    <n v="0"/>
    <n v="8614.6200000000008"/>
  </r>
  <r>
    <n v="659"/>
    <n v="13548"/>
    <s v="41394548CRSU"/>
    <s v="548C"/>
    <x v="71"/>
    <s v="13LTIP TL(RSUs)"/>
    <n v="10261"/>
    <n v="70"/>
    <x v="58"/>
    <n v="9260"/>
    <x v="1"/>
    <n v="170000"/>
    <n v="0"/>
    <n v="0"/>
    <s v="41394548C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60"/>
    <n v="13587"/>
    <s v="41394587BRSU"/>
    <s v="587B"/>
    <x v="73"/>
    <s v="13LTIP TL(RSUs)"/>
    <n v="10261"/>
    <n v="10"/>
    <x v="59"/>
    <n v="9260"/>
    <x v="1"/>
    <n v="2000"/>
    <n v="0"/>
    <n v="0"/>
    <s v="41394587B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5"/>
    <n v="0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61"/>
    <n v="14088"/>
    <s v="41394088SRSU"/>
    <s v="088S"/>
    <x v="74"/>
    <s v="13LTIP TL(RSUs)"/>
    <n v="10261"/>
    <n v="10"/>
    <x v="60"/>
    <n v="9260"/>
    <x v="1"/>
    <n v="2000"/>
    <n v="0"/>
    <n v="0"/>
    <s v="41394088S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62"/>
    <n v="14108"/>
    <s v="41394108MRSU"/>
    <s v="108M"/>
    <x v="75"/>
    <s v="13LTIP TL(RSUs)"/>
    <n v="10261"/>
    <n v="10"/>
    <x v="61"/>
    <n v="9260"/>
    <x v="1"/>
    <n v="12000"/>
    <n v="0"/>
    <n v="0"/>
    <s v="41394108M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63"/>
    <n v="14162"/>
    <s v="41394162RRSU"/>
    <s v="162R"/>
    <x v="76"/>
    <s v="13LTIP TL(RSUs)"/>
    <n v="10261"/>
    <n v="80"/>
    <x v="62"/>
    <n v="9260"/>
    <x v="1"/>
    <n v="190000"/>
    <n v="0"/>
    <n v="0"/>
    <s v="41394162R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5"/>
    <n v="0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64"/>
    <n v="14178"/>
    <s v="41394178BRSU"/>
    <s v="178B"/>
    <x v="77"/>
    <s v="13LTIP TL(RSUs)"/>
    <n v="10261"/>
    <n v="10"/>
    <x v="14"/>
    <n v="9260"/>
    <x v="1"/>
    <n v="2000"/>
    <n v="0"/>
    <n v="0"/>
    <s v="41394178B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665"/>
    <n v="14180"/>
    <s v="41394180FRSU"/>
    <s v="180F"/>
    <x v="78"/>
    <s v="13LTIP TL(RSUs)"/>
    <n v="10261"/>
    <n v="30"/>
    <x v="63"/>
    <n v="9260"/>
    <x v="1"/>
    <n v="10000"/>
    <n v="0"/>
    <n v="0"/>
    <s v="41394180F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66"/>
    <n v="14237"/>
    <s v="41394237FRSU"/>
    <s v="237F"/>
    <x v="79"/>
    <s v="13LTIP TL(RSUs)"/>
    <n v="10261"/>
    <n v="10"/>
    <x v="64"/>
    <n v="9260"/>
    <x v="1"/>
    <n v="2000"/>
    <n v="0"/>
    <n v="0"/>
    <s v="41394237FRSU13LTIP TL(RSUs)"/>
    <s v="LTIP TL(RSU)"/>
    <s v="LTIP TL(RSU) - 04/30/2013"/>
    <s v="3 years"/>
    <d v="2013-04-30T00:00:00"/>
    <d v="2016-04-30T00:00:00"/>
    <n v="1585"/>
    <n v="0"/>
    <n v="0"/>
    <n v="0"/>
    <n v="0"/>
    <n v="0"/>
    <m/>
    <n v="1585"/>
    <n v="1"/>
    <s v=""/>
    <n v="0"/>
    <n v="69819.25"/>
    <n v="0"/>
    <n v="0"/>
    <n v="0"/>
    <n v="0"/>
    <n v="0"/>
    <n v="0"/>
    <n v="69819.25"/>
    <n v="1585"/>
    <n v="-1585"/>
    <n v="0"/>
    <n v="0"/>
    <n v="44.05"/>
    <n v="0"/>
    <n v="0"/>
    <n v="0"/>
    <n v="0"/>
    <n v="0"/>
    <n v="0"/>
    <n v="0"/>
    <n v="69819.25"/>
    <n v="63.645624430264355"/>
    <n v="1097"/>
    <n v="69819.25"/>
    <n v="69819.25"/>
    <n v="0"/>
    <n v="9605.380000000001"/>
    <n v="22765.99"/>
    <n v="22765.99"/>
    <n v="14681.89"/>
    <n v="0"/>
    <n v="69819.25"/>
    <n v="0"/>
    <n v="0"/>
    <n v="0"/>
    <m/>
    <n v="1933.55"/>
    <n v="1871.18"/>
    <n v="1933.55"/>
    <n v="5738.28"/>
    <n v="1933.55"/>
    <n v="0"/>
    <n v="1808.81"/>
    <n v="1808.81"/>
    <n v="1933.55"/>
    <n v="5675.91"/>
    <n v="3267.7"/>
    <n v="0"/>
    <n v="0"/>
    <n v="0"/>
    <n v="0"/>
    <n v="0"/>
    <n v="3267.7"/>
    <n v="0"/>
    <m/>
    <m/>
    <n v="0"/>
    <n v="0"/>
    <n v="0"/>
    <n v="0"/>
    <n v="0"/>
    <n v="0"/>
    <n v="0"/>
    <n v="0"/>
    <n v="0"/>
    <m/>
    <n v="0"/>
    <n v="0"/>
    <n v="14681.89"/>
  </r>
  <r>
    <n v="667"/>
    <n v="14288"/>
    <s v="41394288WRSU"/>
    <s v="288W"/>
    <x v="80"/>
    <s v="13LTIP TL(RSUs)"/>
    <n v="10261"/>
    <n v="10"/>
    <x v="12"/>
    <n v="9260"/>
    <x v="1"/>
    <n v="2000"/>
    <n v="0"/>
    <n v="0"/>
    <s v="41394288W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68"/>
    <n v="14311"/>
    <s v="41394311CRSU"/>
    <s v="311C"/>
    <x v="81"/>
    <s v="13LTIP TL(RSUs)"/>
    <n v="10261"/>
    <n v="80"/>
    <x v="65"/>
    <n v="9260"/>
    <x v="1"/>
    <n v="190000"/>
    <n v="0"/>
    <n v="0"/>
    <s v="41394311C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669"/>
    <n v="14370"/>
    <s v="41394370SRSU"/>
    <s v="370S"/>
    <x v="82"/>
    <s v="13LTIP TL(RSUs)"/>
    <n v="10261"/>
    <n v="10"/>
    <x v="66"/>
    <n v="9260"/>
    <x v="1"/>
    <n v="2000"/>
    <n v="0"/>
    <n v="0"/>
    <s v="41394370S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670"/>
    <n v="14383"/>
    <s v="41394383KRSU"/>
    <s v="383K"/>
    <x v="83"/>
    <s v="13LTIP TL(RSUs)"/>
    <n v="10261"/>
    <n v="80"/>
    <x v="67"/>
    <n v="9260"/>
    <x v="1"/>
    <n v="190000"/>
    <n v="0"/>
    <n v="0"/>
    <s v="41394383K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671"/>
    <n v="14468"/>
    <s v="41394468RRSU"/>
    <s v="468R"/>
    <x v="84"/>
    <s v="13LTIP TL(RSUs)"/>
    <n v="10261"/>
    <n v="80"/>
    <x v="68"/>
    <n v="9260"/>
    <x v="1"/>
    <n v="190000"/>
    <n v="0"/>
    <n v="0"/>
    <s v="41394468R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72"/>
    <n v="14474"/>
    <s v="41394474MRSU"/>
    <s v="474M"/>
    <x v="85"/>
    <s v="13LTIP TL(RSUs)"/>
    <n v="10261"/>
    <n v="10"/>
    <x v="12"/>
    <n v="9260"/>
    <x v="1"/>
    <n v="2000"/>
    <n v="0"/>
    <n v="0"/>
    <s v="41394474M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73"/>
    <n v="14482"/>
    <s v="41394482DRSU"/>
    <s v="482D"/>
    <x v="86"/>
    <s v="13LTIP TL(RSUs)"/>
    <n v="10261"/>
    <n v="10"/>
    <x v="69"/>
    <n v="9260"/>
    <x v="1"/>
    <n v="12000"/>
    <n v="0"/>
    <n v="0"/>
    <s v="41394482D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74"/>
    <n v="14484"/>
    <s v="41394484WRSU"/>
    <s v="484W"/>
    <x v="87"/>
    <s v="13LTIP TL(RSUs)"/>
    <n v="10261"/>
    <n v="10"/>
    <x v="5"/>
    <n v="9260"/>
    <x v="1"/>
    <n v="2000"/>
    <n v="0"/>
    <n v="0"/>
    <s v="41394484W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10631.89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75"/>
    <n v="14492"/>
    <s v="41394492YRSU"/>
    <s v="492Y"/>
    <x v="88"/>
    <s v="13LTIP TL(RSUs)"/>
    <n v="10261"/>
    <n v="180"/>
    <x v="70"/>
    <n v="9260"/>
    <x v="1"/>
    <n v="700000"/>
    <n v="0"/>
    <n v="0"/>
    <s v="41394492Y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5"/>
    <n v="0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76"/>
    <n v="14593"/>
    <s v="41394593ERSU"/>
    <s v="593E"/>
    <x v="89"/>
    <s v="13LTIP TL(RSUs)"/>
    <n v="10261"/>
    <n v="180"/>
    <x v="71"/>
    <n v="9260"/>
    <x v="1"/>
    <n v="700000"/>
    <n v="0"/>
    <n v="0"/>
    <s v="41394593ERSU13LTIP TL(RSUs)"/>
    <s v="LTIP TL(RSU)"/>
    <s v="LTIP TL(RSU) - 04/30/2013"/>
    <s v="3 years"/>
    <d v="2013-04-30T00:00:00"/>
    <d v="2016-04-30T00:00:00"/>
    <n v="3320"/>
    <n v="0"/>
    <n v="0"/>
    <n v="0"/>
    <n v="0"/>
    <n v="0"/>
    <m/>
    <n v="3320"/>
    <n v="1"/>
    <s v=""/>
    <n v="0"/>
    <n v="146246"/>
    <n v="0"/>
    <n v="0"/>
    <n v="0"/>
    <n v="0"/>
    <n v="0"/>
    <n v="0"/>
    <n v="146246"/>
    <n v="3320"/>
    <n v="-3320"/>
    <n v="0"/>
    <n v="0"/>
    <n v="44.05"/>
    <n v="0"/>
    <n v="0"/>
    <n v="0"/>
    <n v="0"/>
    <n v="0"/>
    <n v="0"/>
    <n v="0"/>
    <n v="146246"/>
    <n v="133.31449407474932"/>
    <n v="1097"/>
    <n v="146246"/>
    <n v="146246"/>
    <n v="0"/>
    <n v="146246"/>
    <n v="0"/>
    <n v="0"/>
    <n v="0"/>
    <n v="0"/>
    <n v="14624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77"/>
    <n v="14712"/>
    <s v="41394712PRSU"/>
    <s v="712P"/>
    <x v="91"/>
    <s v="13LTIP TL(RSUs)"/>
    <n v="10261"/>
    <n v="10"/>
    <x v="73"/>
    <n v="9260"/>
    <x v="1"/>
    <n v="2000"/>
    <n v="0"/>
    <n v="0"/>
    <s v="41394712P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78"/>
    <n v="14713"/>
    <s v="41394713SRSU"/>
    <s v="713S"/>
    <x v="92"/>
    <s v="13LTIP TL(RSUs)"/>
    <n v="10261"/>
    <n v="180"/>
    <x v="74"/>
    <n v="9260"/>
    <x v="1"/>
    <n v="700000"/>
    <n v="0"/>
    <n v="0"/>
    <s v="41394713S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10257.26"/>
    <n v="0"/>
    <n v="-0.01"/>
    <n v="0"/>
    <n v="11893.5"/>
    <n v="0"/>
    <n v="0"/>
    <n v="0"/>
    <m/>
    <n v="0"/>
    <n v="0"/>
    <n v="0"/>
    <n v="0"/>
    <n v="0"/>
    <n v="-0.01"/>
    <n v="0"/>
    <n v="-0.01"/>
    <n v="0"/>
    <n v="-0.0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-0.01"/>
  </r>
  <r>
    <n v="679"/>
    <n v="14721"/>
    <s v="41394721WRSU"/>
    <s v="721W"/>
    <x v="93"/>
    <s v="13LTIP TL(RSUs)"/>
    <n v="10261"/>
    <n v="10"/>
    <x v="75"/>
    <n v="9260"/>
    <x v="1"/>
    <n v="2000"/>
    <n v="0"/>
    <n v="0"/>
    <s v="41394721W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80"/>
    <n v="14796"/>
    <s v="41394796KRSU"/>
    <s v="796K"/>
    <x v="94"/>
    <s v="13LTIP TL(RSUs)"/>
    <n v="10261"/>
    <n v="80"/>
    <x v="76"/>
    <n v="9260"/>
    <x v="1"/>
    <n v="190000"/>
    <n v="0"/>
    <n v="0"/>
    <s v="41394796K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5"/>
    <n v="0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81"/>
    <n v="14813"/>
    <s v="41394813SRSU"/>
    <s v="813S"/>
    <x v="95"/>
    <s v="13LTIP TL(RSUs)"/>
    <n v="10261"/>
    <n v="80"/>
    <x v="62"/>
    <n v="9260"/>
    <x v="1"/>
    <n v="190000"/>
    <n v="0"/>
    <n v="0"/>
    <s v="41394813S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82"/>
    <n v="14859"/>
    <s v="41394859ARSU"/>
    <s v="859A"/>
    <x v="96"/>
    <s v="13LTIP TL(RSUs)"/>
    <n v="10261"/>
    <n v="80"/>
    <x v="77"/>
    <n v="9260"/>
    <x v="1"/>
    <n v="190000"/>
    <n v="0"/>
    <n v="0"/>
    <s v="41394859A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83"/>
    <n v="14866"/>
    <s v="41394866MRSU"/>
    <s v="866M"/>
    <x v="97"/>
    <s v="13LTIP TL(RSUs)"/>
    <n v="10261"/>
    <n v="80"/>
    <x v="78"/>
    <n v="9260"/>
    <x v="1"/>
    <n v="190000"/>
    <n v="0"/>
    <n v="0"/>
    <s v="41394866M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684"/>
    <n v="14917"/>
    <s v="41394917MRSU"/>
    <s v="917M"/>
    <x v="98"/>
    <s v="13LTIP TL(RSUs)"/>
    <n v="10261"/>
    <n v="80"/>
    <x v="79"/>
    <n v="9260"/>
    <x v="1"/>
    <n v="190000"/>
    <n v="0"/>
    <n v="0"/>
    <s v="41394917M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85"/>
    <n v="14938"/>
    <s v="41394938SRSU"/>
    <s v="938S"/>
    <x v="99"/>
    <s v="13LTIP TL(RSUs)"/>
    <n v="10261"/>
    <n v="180"/>
    <x v="74"/>
    <n v="9260"/>
    <x v="1"/>
    <n v="700000"/>
    <n v="0"/>
    <n v="0"/>
    <s v="41394938S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86"/>
    <n v="14951"/>
    <s v="41394951TRSU"/>
    <s v="951T"/>
    <x v="100"/>
    <s v="13LTIP TL(RSUs)"/>
    <n v="10261"/>
    <n v="80"/>
    <x v="80"/>
    <n v="9260"/>
    <x v="1"/>
    <n v="190000"/>
    <n v="0"/>
    <n v="0"/>
    <s v="41394951T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87"/>
    <n v="14957"/>
    <s v="41394957RRSU"/>
    <s v="957R"/>
    <x v="101"/>
    <s v="13LTIP TL(RSUs)"/>
    <n v="10261"/>
    <n v="80"/>
    <x v="81"/>
    <n v="9260"/>
    <x v="1"/>
    <n v="190000"/>
    <n v="0"/>
    <n v="0"/>
    <s v="41394957R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88"/>
    <n v="15053"/>
    <s v="4139453MaRSU"/>
    <s v="53Ma"/>
    <x v="102"/>
    <s v="13LTIP TL(RSUs)"/>
    <n v="10261"/>
    <n v="10"/>
    <x v="82"/>
    <n v="9260"/>
    <x v="1"/>
    <n v="2000"/>
    <n v="0"/>
    <n v="0"/>
    <s v="4139453Ma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89"/>
    <n v="15063"/>
    <s v="4139463BrRSU"/>
    <s v="63Br"/>
    <x v="103"/>
    <s v="13LTIP TL(RSUs)"/>
    <n v="10261"/>
    <n v="10"/>
    <x v="83"/>
    <n v="9260"/>
    <x v="1"/>
    <n v="2000"/>
    <n v="0"/>
    <n v="0"/>
    <s v="4139463Br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90"/>
    <n v="15070"/>
    <s v="4139470SlRSU"/>
    <s v="70Sl"/>
    <x v="104"/>
    <s v="13LTIP TL(RSUs)"/>
    <n v="10261"/>
    <n v="80"/>
    <x v="84"/>
    <n v="9260"/>
    <x v="1"/>
    <n v="190000"/>
    <n v="0"/>
    <n v="0"/>
    <s v="4139470Sl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91"/>
    <n v="15102"/>
    <s v="41394102ERSU"/>
    <s v="102E"/>
    <x v="105"/>
    <s v="13LTIP TL(RSUs)"/>
    <n v="10261"/>
    <n v="10"/>
    <x v="85"/>
    <n v="9260"/>
    <x v="1"/>
    <n v="2000"/>
    <n v="0"/>
    <n v="0"/>
    <s v="41394102E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692"/>
    <n v="15155"/>
    <s v="41394155CRSU"/>
    <s v="155C"/>
    <x v="216"/>
    <s v="13LTIP TL(RSUs)"/>
    <n v="10261"/>
    <n v="10"/>
    <x v="0"/>
    <n v="9260"/>
    <x v="1"/>
    <n v="2000"/>
    <n v="0"/>
    <n v="0"/>
    <s v="41394155C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93"/>
    <n v="15207"/>
    <s v="41394207VRSU"/>
    <s v="207V"/>
    <x v="106"/>
    <s v="13LTIP TL(RSUs)"/>
    <n v="10261"/>
    <n v="80"/>
    <x v="86"/>
    <n v="9260"/>
    <x v="1"/>
    <n v="190000"/>
    <n v="0"/>
    <n v="0"/>
    <s v="41394207V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94"/>
    <n v="15232"/>
    <s v="41394232WRSU"/>
    <s v="232W"/>
    <x v="107"/>
    <s v="14LTIP TL(RSUs)"/>
    <n v="10261"/>
    <n v="80"/>
    <x v="87"/>
    <n v="9260"/>
    <x v="1"/>
    <n v="190000"/>
    <n v="0"/>
    <n v="0"/>
    <s v="41394232WRSU14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17095.419999999998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95"/>
    <n v="15234"/>
    <s v="41394234DRSU"/>
    <s v="234D"/>
    <x v="108"/>
    <s v="13LTIP TL(RSUs)"/>
    <n v="10261"/>
    <n v="80"/>
    <x v="88"/>
    <n v="9260"/>
    <x v="1"/>
    <n v="190000"/>
    <n v="0"/>
    <n v="0"/>
    <s v="41394234D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696"/>
    <n v="15304"/>
    <s v="41394304GRSU"/>
    <s v="304G"/>
    <x v="109"/>
    <s v="13LTIP TL(RSUs)"/>
    <n v="10261"/>
    <n v="180"/>
    <x v="74"/>
    <n v="9260"/>
    <x v="1"/>
    <n v="700000"/>
    <n v="0"/>
    <n v="0"/>
    <s v="41394304GRSU13LTIP TL(RSUs)"/>
    <s v="LTIP TL(RSU)"/>
    <s v="LTIP TL(RSU) - 04/30/2013"/>
    <s v="3 years"/>
    <d v="2013-04-30T00:00:00"/>
    <d v="2016-04-30T00:00:00"/>
    <n v="700"/>
    <n v="0"/>
    <n v="0"/>
    <n v="0"/>
    <n v="0"/>
    <n v="0"/>
    <m/>
    <n v="700"/>
    <n v="1"/>
    <s v=""/>
    <n v="0"/>
    <n v="30834.999999999996"/>
    <n v="0"/>
    <n v="0"/>
    <n v="0"/>
    <n v="0"/>
    <n v="0"/>
    <n v="0"/>
    <n v="30834.999999999996"/>
    <n v="700"/>
    <n v="-700"/>
    <n v="0"/>
    <n v="0"/>
    <n v="44.05"/>
    <n v="0"/>
    <n v="0"/>
    <n v="0"/>
    <n v="0"/>
    <n v="0"/>
    <n v="0"/>
    <n v="0"/>
    <n v="30834.999999999996"/>
    <n v="28.108477666362806"/>
    <n v="1097"/>
    <n v="30834.999999999996"/>
    <n v="30834.999999999996"/>
    <n v="0"/>
    <n v="30835"/>
    <n v="0"/>
    <n v="0"/>
    <n v="0"/>
    <n v="0"/>
    <n v="3083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97"/>
    <n v="15319"/>
    <s v="41394319HRSU"/>
    <s v="319H"/>
    <x v="110"/>
    <s v="13LTIP TL(RSUs)"/>
    <n v="10261"/>
    <n v="180"/>
    <x v="71"/>
    <n v="9260"/>
    <x v="1"/>
    <n v="700000"/>
    <n v="0"/>
    <n v="0"/>
    <s v="41394319H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5"/>
    <n v="0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98"/>
    <n v="15331"/>
    <s v="41394331FRSU"/>
    <s v="331F"/>
    <x v="111"/>
    <s v="13LTIP TL(RSUs)"/>
    <n v="10261"/>
    <n v="10"/>
    <x v="89"/>
    <n v="9260"/>
    <x v="1"/>
    <n v="2000"/>
    <n v="0"/>
    <n v="0"/>
    <s v="41394331F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499999999996"/>
    <n v="0"/>
    <n v="0"/>
    <n v="0"/>
    <n v="0"/>
    <n v="19822.49999999999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699"/>
    <n v="15365"/>
    <s v="41394365PRSU"/>
    <s v="365P"/>
    <x v="112"/>
    <s v="13LTIP TL(RSUs)"/>
    <n v="10261"/>
    <n v="30"/>
    <x v="90"/>
    <n v="9260"/>
    <x v="1"/>
    <n v="10000"/>
    <n v="0"/>
    <n v="0"/>
    <s v="41394365PRSU13LTIP TL(RSUs)"/>
    <s v="LTIP TL(RSU)"/>
    <s v="LTIP TL(RSU) - 04/30/2013"/>
    <s v="3 years"/>
    <d v="2013-04-30T00:00:00"/>
    <d v="2016-04-30T00:00:00"/>
    <n v="930"/>
    <n v="0"/>
    <n v="0"/>
    <n v="0"/>
    <n v="0"/>
    <n v="0"/>
    <m/>
    <n v="930"/>
    <n v="1"/>
    <s v=""/>
    <n v="0"/>
    <n v="40966.5"/>
    <n v="0"/>
    <n v="0"/>
    <n v="0"/>
    <n v="0"/>
    <n v="0"/>
    <n v="0"/>
    <n v="40966.5"/>
    <n v="930"/>
    <n v="-930"/>
    <n v="0"/>
    <n v="0"/>
    <n v="44.05"/>
    <n v="0"/>
    <n v="0"/>
    <n v="0"/>
    <n v="0"/>
    <n v="0"/>
    <n v="0"/>
    <n v="0"/>
    <n v="40966.5"/>
    <n v="37.344120328167733"/>
    <n v="1097"/>
    <n v="40966.5"/>
    <n v="40966.5"/>
    <n v="0"/>
    <n v="5635.9599999999991"/>
    <n v="13357.96"/>
    <n v="13357.960000000001"/>
    <n v="8614.6200000000008"/>
    <n v="0"/>
    <n v="40966.5"/>
    <n v="0"/>
    <n v="0"/>
    <n v="0"/>
    <m/>
    <n v="1134.51"/>
    <n v="1097.92"/>
    <n v="1134.51"/>
    <n v="3366.9400000000005"/>
    <n v="1134.51"/>
    <n v="0.01"/>
    <n v="1061.32"/>
    <n v="1061.33"/>
    <n v="1134.51"/>
    <n v="3330.3500000000004"/>
    <n v="1917.33"/>
    <n v="0"/>
    <n v="0"/>
    <n v="0"/>
    <n v="0"/>
    <n v="0"/>
    <n v="1917.33"/>
    <n v="0"/>
    <m/>
    <m/>
    <n v="0"/>
    <n v="0"/>
    <n v="0"/>
    <n v="0"/>
    <n v="0"/>
    <n v="0"/>
    <n v="0"/>
    <n v="0"/>
    <n v="0"/>
    <m/>
    <n v="0"/>
    <n v="0"/>
    <n v="8614.6200000000008"/>
  </r>
  <r>
    <n v="700"/>
    <n v="15379"/>
    <s v="41394379BRSU"/>
    <s v="379B"/>
    <x v="113"/>
    <s v="13LTIP TL(RSUs)"/>
    <n v="10261"/>
    <n v="80"/>
    <x v="91"/>
    <n v="9260"/>
    <x v="1"/>
    <n v="190000"/>
    <n v="0"/>
    <n v="0"/>
    <s v="41394379B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01"/>
    <n v="15388"/>
    <s v="41394388GRSU"/>
    <s v="388G"/>
    <x v="114"/>
    <s v="13LTIP TL(RSUs)"/>
    <n v="10261"/>
    <n v="10"/>
    <x v="44"/>
    <n v="9260"/>
    <x v="1"/>
    <n v="2000"/>
    <n v="0"/>
    <n v="0"/>
    <s v="41394388G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5"/>
    <n v="0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02"/>
    <n v="15402"/>
    <s v="41394402ERSU"/>
    <s v="402E"/>
    <x v="115"/>
    <s v="13LTIP TL(RSUs)"/>
    <n v="10261"/>
    <n v="180"/>
    <x v="74"/>
    <n v="9260"/>
    <x v="1"/>
    <n v="700000"/>
    <n v="0"/>
    <n v="0"/>
    <s v="41394402E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10257.26"/>
    <n v="0"/>
    <n v="-0.01"/>
    <n v="0"/>
    <n v="11893.5"/>
    <n v="0"/>
    <n v="0"/>
    <n v="0"/>
    <m/>
    <n v="0"/>
    <n v="0"/>
    <n v="0"/>
    <n v="0"/>
    <n v="0"/>
    <n v="-0.01"/>
    <n v="0"/>
    <n v="-0.01"/>
    <n v="0"/>
    <n v="-0.0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-0.01"/>
  </r>
  <r>
    <n v="703"/>
    <n v="15416"/>
    <s v="41394416WRSU"/>
    <s v="416W"/>
    <x v="116"/>
    <s v="13LTIP TL(RSUs)"/>
    <n v="10261"/>
    <n v="80"/>
    <x v="92"/>
    <n v="9260"/>
    <x v="1"/>
    <n v="190000"/>
    <n v="0"/>
    <n v="0"/>
    <s v="41394416W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04"/>
    <n v="15422"/>
    <s v="41394422HRSU"/>
    <s v="422H"/>
    <x v="217"/>
    <s v="13LTIP TL(RSUs)"/>
    <n v="10261"/>
    <n v="10"/>
    <x v="0"/>
    <n v="9260"/>
    <x v="1"/>
    <n v="2000"/>
    <n v="0"/>
    <n v="0"/>
    <s v="41394422H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05"/>
    <n v="15465"/>
    <s v="41394465MRSU"/>
    <s v="465M"/>
    <x v="117"/>
    <s v="13LTIP TL(RSUs)"/>
    <n v="10261"/>
    <n v="10"/>
    <x v="21"/>
    <n v="9260"/>
    <x v="1"/>
    <n v="2000"/>
    <n v="0"/>
    <n v="0"/>
    <s v="41394465M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06"/>
    <n v="15507"/>
    <s v="41394507TRSU"/>
    <s v="507T"/>
    <x v="118"/>
    <s v="13LTIP TL(RSUs)"/>
    <n v="10261"/>
    <n v="80"/>
    <x v="93"/>
    <n v="9260"/>
    <x v="1"/>
    <n v="190000"/>
    <n v="0"/>
    <n v="0"/>
    <s v="41394507T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5"/>
    <n v="0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07"/>
    <n v="15518"/>
    <s v="41394518MRSU"/>
    <s v="518M"/>
    <x v="119"/>
    <s v="13LTIP TL(RSUs)"/>
    <n v="10261"/>
    <n v="10"/>
    <x v="73"/>
    <n v="9260"/>
    <x v="1"/>
    <n v="2000"/>
    <n v="0"/>
    <n v="0"/>
    <s v="41394518M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08"/>
    <n v="15523"/>
    <s v="41394523MRSU"/>
    <s v="523M"/>
    <x v="217"/>
    <s v="13LTIP TL(RSUs)"/>
    <n v="10261"/>
    <n v="10"/>
    <x v="140"/>
    <n v="9260"/>
    <x v="1"/>
    <n v="2000"/>
    <n v="0"/>
    <n v="0"/>
    <s v="41394523M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09"/>
    <n v="15605"/>
    <s v="41394605JRSU"/>
    <s v="605J"/>
    <x v="120"/>
    <s v="13LTIP TL(RSUs)"/>
    <n v="10261"/>
    <n v="80"/>
    <x v="94"/>
    <n v="9260"/>
    <x v="1"/>
    <n v="190000"/>
    <n v="0"/>
    <n v="0"/>
    <s v="41394605J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10"/>
    <n v="15620"/>
    <s v="41394620KRSU"/>
    <s v="620K"/>
    <x v="121"/>
    <s v="13LTIP TL(RSUs)"/>
    <n v="10261"/>
    <n v="80"/>
    <x v="95"/>
    <n v="9260"/>
    <x v="1"/>
    <n v="190000"/>
    <n v="0"/>
    <n v="0"/>
    <s v="41394620K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11"/>
    <n v="15656"/>
    <s v="41394656DRSU"/>
    <s v="656D"/>
    <x v="122"/>
    <s v="13LTIP TL(RSUs)"/>
    <n v="10261"/>
    <n v="80"/>
    <x v="96"/>
    <n v="9260"/>
    <x v="1"/>
    <n v="190000"/>
    <n v="0"/>
    <n v="0"/>
    <s v="41394656D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12"/>
    <n v="15748"/>
    <s v="41394748HRSU"/>
    <s v="748H"/>
    <x v="123"/>
    <s v="13LTIP TL(RSUs)"/>
    <n v="10261"/>
    <n v="60"/>
    <x v="97"/>
    <n v="9260"/>
    <x v="1"/>
    <n v="30000"/>
    <n v="0"/>
    <n v="0"/>
    <s v="41394748H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13"/>
    <n v="15754"/>
    <s v="41394754WRSU"/>
    <s v="754W"/>
    <x v="124"/>
    <s v="13LTIP TL(RSUs)"/>
    <n v="10261"/>
    <n v="50"/>
    <x v="2"/>
    <n v="9260"/>
    <x v="1"/>
    <n v="91000"/>
    <n v="0"/>
    <n v="0"/>
    <s v="41394754WRSU13LTIP TL(RSUs)"/>
    <s v="LTIP TL(RSU)"/>
    <s v="LTIP TL(RSU) - 04/30/2013"/>
    <s v="3 years"/>
    <d v="2013-04-30T00:00:00"/>
    <d v="2016-04-30T00:00:00"/>
    <n v="700"/>
    <n v="0"/>
    <n v="0"/>
    <n v="0"/>
    <n v="0"/>
    <n v="0"/>
    <m/>
    <n v="700"/>
    <n v="1"/>
    <s v=""/>
    <n v="0"/>
    <n v="30834.999999999996"/>
    <n v="0"/>
    <n v="0"/>
    <n v="0"/>
    <n v="0"/>
    <n v="0"/>
    <n v="0"/>
    <n v="30834.999999999996"/>
    <n v="700"/>
    <n v="0"/>
    <n v="-700"/>
    <n v="0"/>
    <n v="44.05"/>
    <n v="0"/>
    <n v="0"/>
    <n v="0"/>
    <n v="0"/>
    <n v="0"/>
    <n v="0"/>
    <n v="0"/>
    <n v="0"/>
    <n v="0"/>
    <n v="1097"/>
    <n v="0"/>
    <n v="0"/>
    <n v="0"/>
    <n v="4242.12"/>
    <n v="10054.379999999999"/>
    <n v="10054.39"/>
    <n v="-24350.89"/>
    <n v="0"/>
    <n v="0"/>
    <n v="0"/>
    <n v="0"/>
    <n v="0"/>
    <m/>
    <n v="-24350.89"/>
    <n v="0"/>
    <n v="0"/>
    <n v="-24350.89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-24350.89"/>
  </r>
  <r>
    <n v="714"/>
    <n v="15832"/>
    <s v="41394832DRSU"/>
    <s v="832D"/>
    <x v="125"/>
    <s v="13LTIP TL(RSUs)"/>
    <n v="10261"/>
    <n v="180"/>
    <x v="74"/>
    <n v="9260"/>
    <x v="1"/>
    <n v="700000"/>
    <n v="0"/>
    <n v="0"/>
    <s v="41394832D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15"/>
    <n v="16273"/>
    <s v="41394273PRSU"/>
    <s v="273P"/>
    <x v="126"/>
    <s v="13LTIP TL(RSUs)"/>
    <n v="10261"/>
    <n v="30"/>
    <x v="98"/>
    <n v="9260"/>
    <x v="1"/>
    <n v="10000"/>
    <n v="0"/>
    <n v="0"/>
    <s v="41394273P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16"/>
    <n v="16555"/>
    <s v="41394555GRSU"/>
    <s v="555G"/>
    <x v="127"/>
    <s v="13LTIP TL(RSUs)"/>
    <n v="10261"/>
    <n v="10"/>
    <x v="53"/>
    <n v="9260"/>
    <x v="1"/>
    <n v="2000"/>
    <n v="0"/>
    <n v="0"/>
    <s v="41394555G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17"/>
    <n v="16600"/>
    <s v="41394600PRSU"/>
    <s v="600P"/>
    <x v="128"/>
    <s v="13LTIP TL(RSUs)"/>
    <n v="10261"/>
    <n v="70"/>
    <x v="99"/>
    <n v="9260"/>
    <x v="1"/>
    <n v="170000"/>
    <n v="0"/>
    <n v="0"/>
    <s v="41394600P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18"/>
    <n v="16949"/>
    <s v="41394949HRSU"/>
    <s v="949H"/>
    <x v="129"/>
    <s v="13LTIP TL(RSUs)"/>
    <n v="10261"/>
    <n v="10"/>
    <x v="5"/>
    <n v="9260"/>
    <x v="1"/>
    <n v="2000"/>
    <n v="0"/>
    <n v="0"/>
    <s v="41394949H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19"/>
    <n v="16950"/>
    <s v="41394950DRSU"/>
    <s v="950D"/>
    <x v="130"/>
    <s v="13LTIP TL(RSUs)"/>
    <n v="10261"/>
    <n v="50"/>
    <x v="100"/>
    <n v="9260"/>
    <x v="1"/>
    <n v="91000"/>
    <n v="0"/>
    <n v="0"/>
    <s v="41394950D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20"/>
    <n v="16986"/>
    <s v="41394986ARSU"/>
    <s v="986A"/>
    <x v="131"/>
    <s v="13LTIP TL(RSUs)"/>
    <n v="10261"/>
    <n v="303"/>
    <x v="101"/>
    <n v="9260"/>
    <x v="1"/>
    <n v="57000"/>
    <n v="0"/>
    <n v="0"/>
    <s v="41394986A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21"/>
    <n v="16987"/>
    <s v="41394987BRSU"/>
    <s v="987B"/>
    <x v="132"/>
    <s v="13LTIP TL(RSUs)"/>
    <n v="10261"/>
    <n v="212"/>
    <x v="102"/>
    <n v="9260"/>
    <x v="1"/>
    <n v="821000"/>
    <n v="0"/>
    <n v="0"/>
    <s v="41394987BRSU13LTIP TL(RSUs)"/>
    <s v="LTIP TL(RSU)"/>
    <s v="LTIP TL(RSU) - 04/30/2013"/>
    <s v="3 years"/>
    <d v="2013-04-30T00:00:00"/>
    <d v="2016-04-30T00:00:00"/>
    <n v="700"/>
    <n v="0"/>
    <n v="0"/>
    <n v="0"/>
    <n v="0"/>
    <n v="0"/>
    <m/>
    <n v="700"/>
    <n v="1"/>
    <s v=""/>
    <n v="0"/>
    <n v="30834.999999999996"/>
    <n v="0"/>
    <n v="0"/>
    <n v="0"/>
    <n v="0"/>
    <n v="0"/>
    <n v="0"/>
    <n v="30834.999999999996"/>
    <n v="700"/>
    <n v="-700"/>
    <n v="0"/>
    <n v="0"/>
    <n v="44.05"/>
    <n v="0"/>
    <n v="0"/>
    <n v="0"/>
    <n v="0"/>
    <n v="0"/>
    <n v="0"/>
    <n v="0"/>
    <n v="30834.999999999996"/>
    <n v="28.108477666362806"/>
    <n v="1097"/>
    <n v="30834.999999999996"/>
    <n v="30834.999999999996"/>
    <n v="0"/>
    <n v="30835"/>
    <n v="0"/>
    <n v="0"/>
    <n v="0"/>
    <n v="0"/>
    <n v="3083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22"/>
    <n v="16995"/>
    <s v="41394995BRSU"/>
    <s v="995B"/>
    <x v="133"/>
    <s v="13LTIP TL(RSUs)"/>
    <n v="10261"/>
    <n v="212"/>
    <x v="102"/>
    <n v="9260"/>
    <x v="1"/>
    <n v="821000"/>
    <n v="0"/>
    <n v="0"/>
    <s v="41394995BRSU13LTIP TL(RSUs)"/>
    <s v="LTIP TL(RSU)"/>
    <s v="LTIP TL(RSU) - 04/30/2013"/>
    <s v="3 years"/>
    <d v="2013-04-30T00:00:00"/>
    <d v="2016-04-30T00:00:00"/>
    <n v="3320"/>
    <n v="0"/>
    <n v="0"/>
    <n v="0"/>
    <n v="0"/>
    <n v="0"/>
    <m/>
    <n v="3320"/>
    <n v="1"/>
    <s v=""/>
    <n v="0"/>
    <n v="146246"/>
    <n v="0"/>
    <n v="0"/>
    <n v="0"/>
    <n v="0"/>
    <n v="0"/>
    <n v="0"/>
    <n v="146246"/>
    <n v="3320"/>
    <n v="-3320"/>
    <n v="0"/>
    <n v="0"/>
    <n v="44.05"/>
    <n v="0"/>
    <n v="0"/>
    <n v="0"/>
    <n v="0"/>
    <n v="0"/>
    <n v="0"/>
    <n v="0"/>
    <n v="146246"/>
    <n v="133.31449407474932"/>
    <n v="1097"/>
    <n v="146246"/>
    <n v="146246"/>
    <n v="0"/>
    <n v="20119.78"/>
    <n v="47686.49"/>
    <n v="47686.5"/>
    <n v="30753.230000000003"/>
    <n v="0"/>
    <n v="146246"/>
    <n v="0"/>
    <n v="0"/>
    <n v="0"/>
    <m/>
    <n v="4050.08"/>
    <n v="3919.44"/>
    <n v="4050.09"/>
    <n v="12019.61"/>
    <n v="4050.08"/>
    <n v="0.01"/>
    <n v="3788.79"/>
    <n v="3788.8"/>
    <n v="4050.09"/>
    <n v="11888.970000000001"/>
    <n v="6844.65"/>
    <n v="0"/>
    <n v="0"/>
    <n v="0"/>
    <n v="0"/>
    <n v="0"/>
    <n v="6844.65"/>
    <n v="0"/>
    <m/>
    <m/>
    <n v="0"/>
    <n v="0"/>
    <n v="0"/>
    <n v="0"/>
    <n v="0"/>
    <n v="0"/>
    <n v="0"/>
    <n v="0"/>
    <n v="0"/>
    <m/>
    <n v="0"/>
    <n v="0"/>
    <n v="30753.230000000003"/>
  </r>
  <r>
    <n v="723"/>
    <n v="16997"/>
    <s v="41394997BRSU"/>
    <s v="997B"/>
    <x v="134"/>
    <s v="13LTIP TL(RSUs)"/>
    <n v="10261"/>
    <n v="10"/>
    <x v="5"/>
    <n v="9260"/>
    <x v="1"/>
    <n v="2000"/>
    <n v="0"/>
    <n v="0"/>
    <s v="41394997B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0"/>
    <n v="-270"/>
    <n v="0"/>
    <n v="44.05"/>
    <n v="0"/>
    <n v="0"/>
    <n v="0"/>
    <n v="0"/>
    <n v="0"/>
    <n v="0"/>
    <n v="0"/>
    <n v="0"/>
    <n v="0"/>
    <n v="1097"/>
    <n v="0"/>
    <n v="0"/>
    <n v="0"/>
    <n v="1636.25"/>
    <n v="3878.13"/>
    <n v="-5514.37"/>
    <n v="-0.01"/>
    <n v="0"/>
    <n v="2.1827852025868566E-13"/>
    <n v="-2.1827852025868566E-13"/>
    <n v="2.1827852025868566E-13"/>
    <n v="0"/>
    <m/>
    <n v="0"/>
    <n v="0"/>
    <n v="0"/>
    <n v="0"/>
    <n v="0"/>
    <n v="-0.01"/>
    <n v="0"/>
    <n v="-0.01"/>
    <n v="0"/>
    <n v="-0.0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-0.01"/>
  </r>
  <r>
    <n v="724"/>
    <n v="17010"/>
    <s v="4139410DaRSU"/>
    <s v="10Da"/>
    <x v="135"/>
    <s v="13LTIP TL(RSUs)"/>
    <n v="10261"/>
    <n v="10"/>
    <x v="103"/>
    <n v="9260"/>
    <x v="1"/>
    <n v="2000"/>
    <n v="0"/>
    <n v="0"/>
    <s v="4139410Da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25"/>
    <n v="17017"/>
    <s v="4139417ElRSU"/>
    <s v="17El"/>
    <x v="136"/>
    <s v="13LTIP TL(RSUs)"/>
    <n v="10261"/>
    <n v="212"/>
    <x v="102"/>
    <n v="9260"/>
    <x v="1"/>
    <n v="824000"/>
    <n v="0"/>
    <n v="0"/>
    <s v="4139417ElRSU13LTIP TL(RSUs)"/>
    <s v="LTIP TL(RSU)"/>
    <s v="LTIP TL(RSU) - 04/30/2013"/>
    <s v="3 years"/>
    <d v="2013-04-30T00:00:00"/>
    <d v="2016-04-30T00:00:00"/>
    <n v="700"/>
    <n v="0"/>
    <n v="0"/>
    <n v="0"/>
    <n v="0"/>
    <n v="0"/>
    <m/>
    <n v="700"/>
    <n v="1"/>
    <s v=""/>
    <n v="0"/>
    <n v="30834.999999999996"/>
    <n v="0"/>
    <n v="0"/>
    <n v="0"/>
    <n v="0"/>
    <n v="0"/>
    <n v="0"/>
    <n v="30834.999999999996"/>
    <n v="700"/>
    <n v="-700"/>
    <n v="0"/>
    <n v="0"/>
    <n v="44.05"/>
    <n v="0"/>
    <n v="0"/>
    <n v="0"/>
    <n v="0"/>
    <n v="0"/>
    <n v="0"/>
    <n v="0"/>
    <n v="30834.999999999996"/>
    <n v="28.108477666362806"/>
    <n v="1097"/>
    <n v="30834.999999999996"/>
    <n v="30834.999999999996"/>
    <n v="0"/>
    <n v="4242.12"/>
    <n v="10054.379999999999"/>
    <n v="10054.39"/>
    <n v="6484.1100000000006"/>
    <n v="0"/>
    <n v="30835"/>
    <n v="0"/>
    <n v="0"/>
    <n v="0"/>
    <m/>
    <n v="853.93"/>
    <n v="826.39"/>
    <n v="853.93"/>
    <n v="2534.25"/>
    <n v="853.94"/>
    <n v="0"/>
    <n v="798.84"/>
    <n v="798.84"/>
    <n v="853.93"/>
    <n v="2506.71"/>
    <n v="1443.15"/>
    <n v="0"/>
    <n v="0"/>
    <n v="0"/>
    <n v="0"/>
    <n v="0"/>
    <n v="1443.15"/>
    <n v="0"/>
    <m/>
    <m/>
    <n v="0"/>
    <n v="0"/>
    <n v="0"/>
    <n v="0"/>
    <n v="0"/>
    <n v="0"/>
    <n v="0"/>
    <n v="0"/>
    <n v="0"/>
    <m/>
    <n v="0"/>
    <n v="0"/>
    <n v="6484.1100000000006"/>
  </r>
  <r>
    <n v="726"/>
    <n v="17019"/>
    <s v="4139419FeRSU"/>
    <s v="19Fe"/>
    <x v="137"/>
    <s v="13LTIP TL(RSUs)"/>
    <n v="10261"/>
    <n v="212"/>
    <x v="104"/>
    <n v="9260"/>
    <x v="1"/>
    <n v="826000"/>
    <n v="0"/>
    <n v="0"/>
    <s v="4139419Fe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10257.26"/>
    <n v="0"/>
    <n v="-0.01"/>
    <n v="0"/>
    <n v="11893.5"/>
    <n v="0"/>
    <n v="0"/>
    <n v="0"/>
    <m/>
    <n v="0"/>
    <n v="0"/>
    <n v="0"/>
    <n v="0"/>
    <n v="0"/>
    <n v="-0.01"/>
    <n v="0"/>
    <n v="-0.01"/>
    <n v="0"/>
    <n v="-0.0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-0.01"/>
  </r>
  <r>
    <n v="727"/>
    <n v="17037"/>
    <s v="4139437LeRSU"/>
    <s v="37Le"/>
    <x v="138"/>
    <s v="13LTIP TL(RSUs)"/>
    <n v="10261"/>
    <n v="212"/>
    <x v="105"/>
    <n v="9260"/>
    <x v="1"/>
    <n v="821000"/>
    <n v="0"/>
    <n v="0"/>
    <s v="4139437Le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28"/>
    <n v="17041"/>
    <s v="4139441LiRSU"/>
    <s v="41Li"/>
    <x v="139"/>
    <s v="13LTIP TL(RSUs)"/>
    <n v="10261"/>
    <n v="212"/>
    <x v="106"/>
    <n v="9260"/>
    <x v="1"/>
    <n v="824000"/>
    <n v="0"/>
    <n v="0"/>
    <s v="4139441Li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29"/>
    <n v="17042"/>
    <s v="4139442MaRSU"/>
    <s v="42Ma"/>
    <x v="140"/>
    <s v="13LTIP TL(RSUs)"/>
    <n v="10261"/>
    <n v="10"/>
    <x v="107"/>
    <n v="9260"/>
    <x v="1"/>
    <n v="2000"/>
    <n v="0"/>
    <n v="0"/>
    <s v="4139442MaRSU13LTIP TL(RSUs)"/>
    <s v="LTIP TL(RSU)"/>
    <s v="LTIP TL(RSU) - 04/30/2013"/>
    <s v="3 years"/>
    <d v="2013-04-30T00:00:00"/>
    <d v="2016-04-30T00:00:00"/>
    <n v="1585"/>
    <n v="0"/>
    <n v="0"/>
    <n v="0"/>
    <n v="0"/>
    <n v="0"/>
    <m/>
    <n v="1585"/>
    <n v="1"/>
    <s v=""/>
    <n v="0"/>
    <n v="69819.25"/>
    <n v="0"/>
    <n v="0"/>
    <n v="0"/>
    <n v="0"/>
    <n v="0"/>
    <n v="0"/>
    <n v="69819.25"/>
    <n v="1585"/>
    <n v="-1585"/>
    <n v="0"/>
    <n v="0"/>
    <n v="44.05"/>
    <n v="0"/>
    <n v="0"/>
    <n v="0"/>
    <n v="0"/>
    <n v="0"/>
    <n v="0"/>
    <n v="0"/>
    <n v="69819.25"/>
    <n v="63.645624430264355"/>
    <n v="1097"/>
    <n v="69819.25"/>
    <n v="69819.25"/>
    <n v="0"/>
    <n v="9605.380000000001"/>
    <n v="22765.99"/>
    <n v="22765.99"/>
    <n v="14681.89"/>
    <n v="0"/>
    <n v="69819.25"/>
    <n v="0"/>
    <n v="0"/>
    <n v="0"/>
    <m/>
    <n v="1933.55"/>
    <n v="1871.18"/>
    <n v="1933.55"/>
    <n v="5738.28"/>
    <n v="1933.55"/>
    <n v="0"/>
    <n v="1808.81"/>
    <n v="1808.81"/>
    <n v="1933.55"/>
    <n v="5675.91"/>
    <n v="3267.7"/>
    <n v="0"/>
    <n v="0"/>
    <n v="0"/>
    <n v="0"/>
    <n v="0"/>
    <n v="3267.7"/>
    <n v="0"/>
    <m/>
    <m/>
    <n v="0"/>
    <n v="0"/>
    <n v="0"/>
    <n v="0"/>
    <n v="0"/>
    <n v="0"/>
    <n v="0"/>
    <n v="0"/>
    <n v="0"/>
    <m/>
    <n v="0"/>
    <n v="0"/>
    <n v="14681.89"/>
  </r>
  <r>
    <n v="730"/>
    <n v="17057"/>
    <s v="4139457RaRSU"/>
    <s v="57Ra"/>
    <x v="142"/>
    <s v="13LTIP TL(RSUs)"/>
    <n v="10261"/>
    <n v="212"/>
    <x v="109"/>
    <n v="9260"/>
    <x v="1"/>
    <n v="821000"/>
    <n v="0"/>
    <n v="0"/>
    <s v="4139457Ra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31"/>
    <n v="17058"/>
    <s v="4139458ReRSU"/>
    <s v="58Re"/>
    <x v="143"/>
    <s v="13LTIP TL(RSUs)"/>
    <n v="10261"/>
    <n v="212"/>
    <x v="110"/>
    <n v="9260"/>
    <x v="1"/>
    <n v="821000"/>
    <n v="0"/>
    <n v="0"/>
    <s v="4139458Re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32"/>
    <n v="17061"/>
    <s v="4139461RoRSU"/>
    <s v="61Ro"/>
    <x v="144"/>
    <s v="13LTIP TL(RSUs)"/>
    <n v="10261"/>
    <n v="212"/>
    <x v="111"/>
    <n v="9260"/>
    <x v="1"/>
    <n v="834000"/>
    <n v="0"/>
    <n v="0"/>
    <s v="4139461Ro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33"/>
    <n v="17062"/>
    <s v="4139462RoRSU"/>
    <s v="62Ro"/>
    <x v="145"/>
    <s v="13LTIP TL(RSUs)"/>
    <n v="10261"/>
    <n v="212"/>
    <x v="109"/>
    <n v="9260"/>
    <x v="1"/>
    <n v="821000"/>
    <n v="0"/>
    <n v="0"/>
    <s v="4139462Ro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34"/>
    <n v="17063"/>
    <s v="4139463RuRSU"/>
    <s v="63Ru"/>
    <x v="146"/>
    <s v="13LTIP TL(RSUs)"/>
    <n v="10261"/>
    <n v="212"/>
    <x v="105"/>
    <n v="9260"/>
    <x v="1"/>
    <n v="821000"/>
    <n v="0"/>
    <n v="0"/>
    <s v="4139463Ru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35"/>
    <n v="17064"/>
    <s v="4139464SaRSU"/>
    <s v="64Sa"/>
    <x v="147"/>
    <s v="13LTIP TL(RSUs)"/>
    <n v="10261"/>
    <n v="212"/>
    <x v="105"/>
    <n v="9260"/>
    <x v="1"/>
    <n v="821000"/>
    <n v="0"/>
    <n v="0"/>
    <s v="4139464SaRSU13LTIP TL(RSUs)"/>
    <s v="LTIP TL(RSU)"/>
    <s v="LTIP TL(RSU) - 04/30/2013"/>
    <s v="3 years"/>
    <d v="2013-04-30T00:00:00"/>
    <d v="2016-04-30T00:00:00"/>
    <n v="700"/>
    <n v="0"/>
    <n v="0"/>
    <n v="0"/>
    <n v="0"/>
    <n v="0"/>
    <m/>
    <n v="700"/>
    <n v="1"/>
    <s v=""/>
    <n v="0"/>
    <n v="30834.999999999996"/>
    <n v="0"/>
    <n v="0"/>
    <n v="0"/>
    <n v="0"/>
    <n v="0"/>
    <n v="0"/>
    <n v="30834.999999999996"/>
    <n v="700"/>
    <n v="-700"/>
    <n v="0"/>
    <n v="0"/>
    <n v="44.05"/>
    <n v="0"/>
    <n v="0"/>
    <n v="0"/>
    <n v="0"/>
    <n v="0"/>
    <n v="0"/>
    <n v="0"/>
    <n v="30834.999999999996"/>
    <n v="28.108477666362806"/>
    <n v="1097"/>
    <n v="30834.999999999996"/>
    <n v="30834.999999999996"/>
    <n v="0"/>
    <n v="4242.12"/>
    <n v="10054.379999999999"/>
    <n v="10054.39"/>
    <n v="6484.1100000000006"/>
    <n v="0"/>
    <n v="30835"/>
    <n v="0"/>
    <n v="0"/>
    <n v="0"/>
    <m/>
    <n v="853.93"/>
    <n v="826.39"/>
    <n v="853.93"/>
    <n v="2534.25"/>
    <n v="853.94"/>
    <n v="0"/>
    <n v="798.84"/>
    <n v="798.84"/>
    <n v="853.93"/>
    <n v="2506.71"/>
    <n v="1443.15"/>
    <n v="0"/>
    <n v="0"/>
    <n v="0"/>
    <n v="0"/>
    <n v="0"/>
    <n v="1443.15"/>
    <n v="0"/>
    <m/>
    <m/>
    <n v="0"/>
    <n v="0"/>
    <n v="0"/>
    <n v="0"/>
    <n v="0"/>
    <n v="0"/>
    <n v="0"/>
    <n v="0"/>
    <n v="0"/>
    <m/>
    <n v="0"/>
    <n v="0"/>
    <n v="6484.1100000000006"/>
  </r>
  <r>
    <n v="736"/>
    <n v="17082"/>
    <s v="4139482TuRSU"/>
    <s v="82Tu"/>
    <x v="148"/>
    <s v="13LTIP TL(RSUs)"/>
    <n v="10261"/>
    <n v="212"/>
    <x v="112"/>
    <n v="9260"/>
    <x v="1"/>
    <n v="824000"/>
    <n v="0"/>
    <n v="0"/>
    <s v="4139482Tu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37"/>
    <n v="17084"/>
    <s v="4139484ViRSU"/>
    <s v="84Vi"/>
    <x v="149"/>
    <s v="13LTIP TL(RSUs)"/>
    <n v="10261"/>
    <n v="212"/>
    <x v="102"/>
    <n v="9260"/>
    <x v="1"/>
    <n v="821000"/>
    <n v="0"/>
    <n v="0"/>
    <s v="4139484Vi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38"/>
    <n v="17089"/>
    <s v="4139489WeRSU"/>
    <s v="89We"/>
    <x v="150"/>
    <s v="13LTIP TL(RSUs)"/>
    <n v="10261"/>
    <n v="212"/>
    <x v="113"/>
    <n v="9260"/>
    <x v="1"/>
    <n v="824000"/>
    <n v="0"/>
    <n v="0"/>
    <s v="4139489We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39"/>
    <n v="17090"/>
    <s v="4139490WhRSU"/>
    <s v="90Wh"/>
    <x v="151"/>
    <s v="13LTIP TL(RSUs)"/>
    <n v="10261"/>
    <n v="212"/>
    <x v="105"/>
    <n v="9260"/>
    <x v="1"/>
    <n v="821000"/>
    <n v="0"/>
    <n v="0"/>
    <s v="4139490Wh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40"/>
    <n v="17130"/>
    <s v="41394130ERSU"/>
    <s v="130E"/>
    <x v="152"/>
    <s v="13LTIP TL(RSUs)"/>
    <n v="10261"/>
    <n v="10"/>
    <x v="114"/>
    <n v="9260"/>
    <x v="1"/>
    <n v="2000"/>
    <n v="0"/>
    <n v="0"/>
    <s v="41394130E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41"/>
    <n v="17247"/>
    <s v="41394247FRSU"/>
    <s v="247F"/>
    <x v="153"/>
    <s v="13LTIP TL(RSUs)"/>
    <n v="10261"/>
    <n v="80"/>
    <x v="115"/>
    <n v="9260"/>
    <x v="1"/>
    <n v="190000"/>
    <n v="0"/>
    <n v="0"/>
    <s v="41394247F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42"/>
    <n v="17279"/>
    <s v="41394279CRSU"/>
    <s v="279C"/>
    <x v="154"/>
    <s v="13LTIP TL(RSUs)"/>
    <n v="10261"/>
    <n v="10"/>
    <x v="116"/>
    <n v="9260"/>
    <x v="1"/>
    <n v="2000"/>
    <n v="0"/>
    <n v="0"/>
    <s v="41394279CRSU13LTIP TL(RSUs)"/>
    <s v="LTIP TL(RSU)"/>
    <s v="LTIP TL(RSU) - 04/30/2013"/>
    <s v="3 years"/>
    <d v="2013-04-30T00:00:00"/>
    <d v="2016-04-30T00:00:00"/>
    <n v="27350"/>
    <n v="0"/>
    <n v="0"/>
    <n v="0"/>
    <n v="0"/>
    <n v="0"/>
    <m/>
    <n v="27350"/>
    <n v="1"/>
    <s v=""/>
    <n v="0"/>
    <n v="1204767.5"/>
    <n v="0"/>
    <n v="0"/>
    <n v="0"/>
    <n v="0"/>
    <n v="0"/>
    <n v="0"/>
    <n v="1204767.5"/>
    <n v="27350"/>
    <n v="-27350"/>
    <n v="0"/>
    <n v="0"/>
    <n v="44.05"/>
    <n v="0"/>
    <n v="0"/>
    <n v="0"/>
    <n v="0"/>
    <n v="0"/>
    <n v="0"/>
    <n v="0"/>
    <n v="1204767.5"/>
    <n v="1098.2383773928898"/>
    <n v="1097"/>
    <n v="1204767.5"/>
    <n v="1204767.5"/>
    <n v="0"/>
    <n v="1204767.5"/>
    <n v="0"/>
    <n v="0"/>
    <n v="0"/>
    <n v="0"/>
    <n v="1204767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43"/>
    <n v="17505"/>
    <s v="41394505ARSU"/>
    <s v="505A"/>
    <x v="155"/>
    <s v="13LTIP TL(RSUs)"/>
    <n v="10261"/>
    <n v="212"/>
    <x v="106"/>
    <n v="9260"/>
    <x v="1"/>
    <n v="834000"/>
    <n v="0"/>
    <n v="0"/>
    <s v="41394505A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44"/>
    <n v="17542"/>
    <s v="41394542SRSU"/>
    <s v="542S"/>
    <x v="156"/>
    <s v="13LTIP TL(RSUs)"/>
    <n v="10261"/>
    <n v="10"/>
    <x v="117"/>
    <n v="9260"/>
    <x v="1"/>
    <n v="2000"/>
    <n v="0"/>
    <n v="0"/>
    <s v="41394542S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45"/>
    <n v="17561"/>
    <s v="41394561MRSU"/>
    <s v="561M"/>
    <x v="157"/>
    <s v="13LTIP TL(RSUs)"/>
    <n v="10261"/>
    <n v="10"/>
    <x v="1"/>
    <n v="9260"/>
    <x v="1"/>
    <n v="2000"/>
    <n v="0"/>
    <n v="0"/>
    <s v="41394561M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46"/>
    <n v="17773"/>
    <s v="41394773HRSU"/>
    <s v="773H"/>
    <x v="158"/>
    <s v="13LTIP TL(RSUs)"/>
    <n v="10261"/>
    <n v="212"/>
    <x v="118"/>
    <n v="9260"/>
    <x v="1"/>
    <n v="821000"/>
    <n v="0"/>
    <n v="0"/>
    <s v="41394773H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47"/>
    <n v="17858"/>
    <s v="41394858MRSU"/>
    <s v="858M"/>
    <x v="159"/>
    <s v="13LTIP TL(RSUs)"/>
    <n v="10261"/>
    <n v="10"/>
    <x v="4"/>
    <n v="9260"/>
    <x v="1"/>
    <n v="2000"/>
    <n v="0"/>
    <n v="0"/>
    <s v="41394858M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48"/>
    <n v="17922"/>
    <s v="41394922GRSU"/>
    <s v="922G"/>
    <x v="160"/>
    <s v="13LTIP TL(RSUs)"/>
    <n v="10261"/>
    <n v="10"/>
    <x v="1"/>
    <n v="9260"/>
    <x v="1"/>
    <n v="2000"/>
    <n v="0"/>
    <n v="0"/>
    <s v="41394922GRSU13LTIP TL(RSUs)"/>
    <s v="LTIP TL(RSU)"/>
    <s v="LTIP TL(RSU) - 04/30/2013"/>
    <s v="3 years"/>
    <d v="2013-04-30T00:00:00"/>
    <d v="2016-04-30T00:00:00"/>
    <n v="3320"/>
    <n v="0"/>
    <n v="0"/>
    <n v="0"/>
    <n v="0"/>
    <n v="0"/>
    <m/>
    <n v="3320"/>
    <n v="1"/>
    <s v=""/>
    <n v="0"/>
    <n v="146246"/>
    <n v="0"/>
    <n v="0"/>
    <n v="0"/>
    <n v="0"/>
    <n v="0"/>
    <n v="0"/>
    <n v="146246"/>
    <n v="3320"/>
    <n v="-3320"/>
    <n v="0"/>
    <n v="0"/>
    <n v="44.05"/>
    <n v="0"/>
    <n v="0"/>
    <n v="0"/>
    <n v="0"/>
    <n v="0"/>
    <n v="0"/>
    <n v="0"/>
    <n v="146246"/>
    <n v="133.31449407474932"/>
    <n v="1097"/>
    <n v="146246"/>
    <n v="146246"/>
    <n v="0"/>
    <n v="146246"/>
    <n v="0"/>
    <n v="0"/>
    <n v="0"/>
    <n v="0"/>
    <n v="14624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49"/>
    <n v="17969"/>
    <s v="41394969WRSU"/>
    <s v="969W"/>
    <x v="217"/>
    <s v="13LTIP TL(RSUs)"/>
    <n v="10261"/>
    <n v="10"/>
    <x v="0"/>
    <n v="9260"/>
    <x v="1"/>
    <n v="2000"/>
    <n v="0"/>
    <n v="0"/>
    <s v="41394969W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0"/>
    <n v="-270"/>
    <n v="0"/>
    <n v="44.05"/>
    <n v="0"/>
    <n v="0"/>
    <n v="0"/>
    <n v="0"/>
    <n v="0"/>
    <n v="0"/>
    <n v="0"/>
    <n v="0"/>
    <n v="0"/>
    <n v="1097"/>
    <n v="0"/>
    <n v="0"/>
    <n v="0"/>
    <n v="1636.25"/>
    <n v="-1636.24"/>
    <n v="0"/>
    <n v="-0.01"/>
    <n v="0"/>
    <n v="-9.0951551845463996E-15"/>
    <n v="9.0951551845463996E-15"/>
    <n v="-9.0951551845463996E-15"/>
    <n v="0"/>
    <m/>
    <n v="0"/>
    <n v="0"/>
    <n v="0"/>
    <n v="0"/>
    <n v="0"/>
    <n v="-0.01"/>
    <n v="0"/>
    <n v="-0.01"/>
    <n v="0"/>
    <n v="-0.0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-0.01"/>
  </r>
  <r>
    <n v="750"/>
    <n v="18145"/>
    <s v="41394145BRSU"/>
    <s v="145B"/>
    <x v="217"/>
    <s v="13LTIP TL(RSUs)"/>
    <n v="10261"/>
    <n v="10"/>
    <x v="0"/>
    <n v="9260"/>
    <x v="1"/>
    <n v="2000"/>
    <n v="0"/>
    <n v="0"/>
    <s v="41394145B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0"/>
    <n v="-270"/>
    <n v="0"/>
    <n v="44.05"/>
    <n v="0"/>
    <n v="0"/>
    <n v="0"/>
    <n v="0"/>
    <n v="0"/>
    <n v="0"/>
    <n v="0"/>
    <n v="0"/>
    <n v="0"/>
    <n v="1097"/>
    <n v="0"/>
    <n v="0"/>
    <n v="0"/>
    <n v="1636.25"/>
    <n v="-1636.24"/>
    <n v="0"/>
    <n v="-0.01"/>
    <n v="0"/>
    <n v="-9.0951551845463996E-15"/>
    <n v="9.0951551845463996E-15"/>
    <n v="-9.0951551845463996E-15"/>
    <n v="0"/>
    <m/>
    <n v="0"/>
    <n v="0"/>
    <n v="0"/>
    <n v="0"/>
    <n v="0"/>
    <n v="-0.01"/>
    <n v="0"/>
    <n v="-0.01"/>
    <n v="0"/>
    <n v="-0.0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-0.01"/>
  </r>
  <r>
    <n v="751"/>
    <n v="18162"/>
    <s v="41394162MRSU"/>
    <s v="162M"/>
    <x v="162"/>
    <s v="13LTIP TL(RSUs)"/>
    <n v="10261"/>
    <n v="10"/>
    <x v="1"/>
    <n v="9260"/>
    <x v="1"/>
    <n v="2000"/>
    <n v="0"/>
    <n v="0"/>
    <s v="41394162M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52"/>
    <n v="18246"/>
    <s v="41394246HRSU"/>
    <s v="246H"/>
    <x v="164"/>
    <s v="13LTIP TL(RSUs)"/>
    <n v="10261"/>
    <n v="10"/>
    <x v="120"/>
    <n v="9260"/>
    <x v="1"/>
    <n v="2000"/>
    <n v="0"/>
    <n v="0"/>
    <s v="41394246HRSU13LTIP TL(RSUs)"/>
    <s v="LTIP TL(RSU)"/>
    <s v="LTIP TL(RSU) - 04/30/2013"/>
    <s v="3 years"/>
    <d v="2013-04-30T00:00:00"/>
    <d v="2016-04-30T00:00:00"/>
    <n v="4800"/>
    <n v="0"/>
    <n v="0"/>
    <n v="0"/>
    <n v="0"/>
    <n v="0"/>
    <m/>
    <n v="4800"/>
    <n v="1"/>
    <s v=""/>
    <n v="0"/>
    <n v="211440"/>
    <n v="0"/>
    <n v="0"/>
    <n v="0"/>
    <n v="0"/>
    <n v="0"/>
    <n v="0"/>
    <n v="211440"/>
    <n v="4800"/>
    <n v="-4800"/>
    <n v="0"/>
    <n v="0"/>
    <n v="44.05"/>
    <n v="0"/>
    <n v="0"/>
    <n v="0"/>
    <n v="0"/>
    <n v="0"/>
    <n v="0"/>
    <n v="0"/>
    <n v="211440"/>
    <n v="192.74384685505925"/>
    <n v="1097"/>
    <n v="211440"/>
    <n v="211440"/>
    <n v="0"/>
    <n v="29088.84"/>
    <n v="68944.33"/>
    <n v="113406.81999999999"/>
    <n v="0.01"/>
    <n v="0"/>
    <n v="211440"/>
    <n v="0"/>
    <n v="0"/>
    <n v="0"/>
    <m/>
    <n v="0"/>
    <n v="0"/>
    <n v="0"/>
    <n v="0"/>
    <n v="0"/>
    <n v="0.01"/>
    <n v="0"/>
    <n v="0.01"/>
    <n v="0"/>
    <n v="0.0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.01"/>
  </r>
  <r>
    <n v="753"/>
    <n v="18325"/>
    <s v="41394325JRSU"/>
    <s v="325J"/>
    <x v="165"/>
    <s v="13LTIP TL(RSUs)"/>
    <n v="10261"/>
    <n v="10"/>
    <x v="4"/>
    <n v="9260"/>
    <x v="1"/>
    <n v="2000"/>
    <n v="0"/>
    <n v="0"/>
    <s v="41394325J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54"/>
    <n v="18513"/>
    <s v="41394513ERSU"/>
    <s v="513E"/>
    <x v="166"/>
    <s v="13LTIP TL(RSUs)"/>
    <n v="10261"/>
    <n v="10"/>
    <x v="44"/>
    <n v="9260"/>
    <x v="1"/>
    <n v="2000"/>
    <n v="0"/>
    <n v="0"/>
    <s v="41394513E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55"/>
    <n v="18547"/>
    <s v="41394547MRSU"/>
    <s v="547M"/>
    <x v="167"/>
    <s v="13LTIP TL(RSUs)"/>
    <n v="10261"/>
    <n v="10"/>
    <x v="121"/>
    <n v="9260"/>
    <x v="1"/>
    <n v="2000"/>
    <n v="0"/>
    <n v="0"/>
    <s v="41394547M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56"/>
    <n v="18568"/>
    <s v="41394568KRSU"/>
    <s v="568K"/>
    <x v="168"/>
    <s v="13LTIP TL(RSUs)"/>
    <n v="10261"/>
    <n v="10"/>
    <x v="122"/>
    <n v="9260"/>
    <x v="1"/>
    <n v="2000"/>
    <n v="0"/>
    <n v="0"/>
    <s v="41394568K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57"/>
    <n v="18570"/>
    <s v="41394570GRSU"/>
    <s v="570G"/>
    <x v="169"/>
    <s v="13LTIP TL(RSUs)"/>
    <n v="10261"/>
    <n v="10"/>
    <x v="0"/>
    <n v="9260"/>
    <x v="1"/>
    <n v="2000"/>
    <n v="0"/>
    <n v="0"/>
    <s v="41394570G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58"/>
    <n v="18601"/>
    <s v="41394601MRSU"/>
    <s v="601M"/>
    <x v="170"/>
    <s v="13LTIP TL(RSUs)"/>
    <n v="10261"/>
    <n v="70"/>
    <x v="123"/>
    <n v="9260"/>
    <x v="1"/>
    <n v="170000"/>
    <n v="0"/>
    <n v="0"/>
    <s v="41394601M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59"/>
    <n v="18645"/>
    <s v="41394645LRSU"/>
    <s v="645L"/>
    <x v="171"/>
    <s v="13LTIP TL(RSUs)"/>
    <n v="10261"/>
    <n v="10"/>
    <x v="124"/>
    <n v="9260"/>
    <x v="1"/>
    <n v="2000"/>
    <n v="0"/>
    <n v="0"/>
    <s v="41394645L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60"/>
    <n v="18652"/>
    <s v="41394652PRSU"/>
    <s v="652P"/>
    <x v="172"/>
    <s v="13LTIP TL(RSUs)"/>
    <n v="10261"/>
    <n v="10"/>
    <x v="5"/>
    <n v="9260"/>
    <x v="1"/>
    <n v="2000"/>
    <n v="0"/>
    <n v="0"/>
    <s v="41394652P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61"/>
    <n v="18731"/>
    <s v="41394731HRSU"/>
    <s v="731H"/>
    <x v="173"/>
    <s v="13LTIP TL(RSUs)"/>
    <n v="10261"/>
    <n v="10"/>
    <x v="53"/>
    <n v="9260"/>
    <x v="1"/>
    <n v="2000"/>
    <n v="0"/>
    <n v="0"/>
    <s v="41394731H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62"/>
    <n v="18779"/>
    <s v="41394779WRSU"/>
    <s v="779W"/>
    <x v="174"/>
    <s v="13LTIP TL(RSUs)"/>
    <n v="10261"/>
    <n v="212"/>
    <x v="125"/>
    <n v="9260"/>
    <x v="1"/>
    <n v="832000"/>
    <n v="0"/>
    <n v="0"/>
    <s v="41394779W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1893.5"/>
    <n v="0"/>
    <n v="0"/>
    <n v="0"/>
    <n v="0"/>
    <n v="1189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63"/>
    <n v="18837"/>
    <s v="41394837NRSU"/>
    <s v="837N"/>
    <x v="175"/>
    <s v="13LTIP TL(RSUs)"/>
    <n v="10261"/>
    <n v="60"/>
    <x v="126"/>
    <n v="9260"/>
    <x v="1"/>
    <n v="30000"/>
    <n v="0"/>
    <n v="0"/>
    <s v="41394837N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64"/>
    <n v="18912"/>
    <s v="41394912SRSU"/>
    <s v="912S"/>
    <x v="176"/>
    <s v="13LTIP TL(RSUs)"/>
    <n v="10261"/>
    <n v="10"/>
    <x v="127"/>
    <n v="9260"/>
    <x v="1"/>
    <n v="2000"/>
    <n v="0"/>
    <n v="0"/>
    <s v="41394912S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5"/>
    <n v="0"/>
    <n v="0"/>
    <n v="0"/>
    <n v="0"/>
    <n v="19822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65"/>
    <n v="18915"/>
    <s v="41394915SRSU"/>
    <s v="915S"/>
    <x v="177"/>
    <s v="13LTIP TL(RSUs)"/>
    <n v="10261"/>
    <n v="10"/>
    <x v="1"/>
    <n v="9260"/>
    <x v="1"/>
    <n v="2000"/>
    <n v="0"/>
    <n v="0"/>
    <s v="41394915S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66"/>
    <n v="18991"/>
    <s v="41394991LRSU"/>
    <s v="991L"/>
    <x v="178"/>
    <s v="13LTIP TL(RSUs)"/>
    <n v="10261"/>
    <n v="10"/>
    <x v="128"/>
    <n v="9260"/>
    <x v="1"/>
    <n v="12000"/>
    <n v="0"/>
    <n v="0"/>
    <s v="41394991L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67"/>
    <n v="19012"/>
    <s v="41394012SRSU"/>
    <s v="012S"/>
    <x v="179"/>
    <s v="13LTIP TL(RSUs)"/>
    <n v="10261"/>
    <n v="10"/>
    <x v="129"/>
    <n v="4264"/>
    <x v="1"/>
    <n v="2000"/>
    <n v="0"/>
    <n v="0"/>
    <s v="41394012S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68"/>
    <n v="19149"/>
    <s v="41394149HRSU"/>
    <s v="149H"/>
    <x v="180"/>
    <s v="13LTIP TL(RSUs)"/>
    <n v="10261"/>
    <n v="80"/>
    <x v="130"/>
    <n v="9260"/>
    <x v="1"/>
    <n v="190000"/>
    <n v="0"/>
    <n v="0"/>
    <s v="41394149H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19822.499999999996"/>
    <n v="0"/>
    <n v="0"/>
    <n v="0"/>
    <n v="0"/>
    <n v="19822.49999999999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69"/>
    <n v="19160"/>
    <s v="41394160SRSU"/>
    <s v="160S"/>
    <x v="181"/>
    <s v="13LTIP TL(RSUs)"/>
    <n v="10261"/>
    <n v="212"/>
    <x v="131"/>
    <n v="9260"/>
    <x v="1"/>
    <n v="827000"/>
    <n v="0"/>
    <n v="0"/>
    <s v="41394160S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6379.13"/>
    <n v="-0.01"/>
    <n v="0"/>
    <n v="11893.5"/>
    <n v="0"/>
    <n v="0"/>
    <n v="0"/>
    <m/>
    <n v="0"/>
    <n v="0"/>
    <n v="0"/>
    <n v="0"/>
    <n v="0"/>
    <n v="-0.01"/>
    <n v="0"/>
    <n v="-0.01"/>
    <n v="0"/>
    <n v="-0.0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-0.01"/>
  </r>
  <r>
    <n v="770"/>
    <n v="19167"/>
    <s v="41394167BRSU"/>
    <s v="167B"/>
    <x v="182"/>
    <s v="13LTIP TL(RSUs)"/>
    <n v="10261"/>
    <n v="10"/>
    <x v="132"/>
    <n v="9260"/>
    <x v="1"/>
    <n v="2000"/>
    <n v="0"/>
    <n v="0"/>
    <s v="41394167BRSU13LTIP TL(RSUs)"/>
    <s v="LTIP TL(RSU)"/>
    <s v="LTIP TL(RSU) - 04/30/2013"/>
    <s v="3 years"/>
    <d v="2013-04-30T00:00:00"/>
    <d v="2016-04-30T00:00:00"/>
    <n v="450"/>
    <n v="0"/>
    <n v="0"/>
    <n v="0"/>
    <n v="0"/>
    <n v="0"/>
    <m/>
    <n v="450"/>
    <n v="1"/>
    <s v=""/>
    <n v="0"/>
    <n v="19822.5"/>
    <n v="0"/>
    <n v="0"/>
    <n v="0"/>
    <n v="0"/>
    <n v="0"/>
    <n v="0"/>
    <n v="19822.5"/>
    <n v="450"/>
    <n v="-450"/>
    <n v="0"/>
    <n v="0"/>
    <n v="44.05"/>
    <n v="0"/>
    <n v="0"/>
    <n v="0"/>
    <n v="0"/>
    <n v="0"/>
    <n v="0"/>
    <n v="0"/>
    <n v="19822.5"/>
    <n v="18.069735642661804"/>
    <n v="1097"/>
    <n v="19822.5"/>
    <n v="19822.5"/>
    <n v="0"/>
    <n v="2727.08"/>
    <n v="6463.53"/>
    <n v="6463.53"/>
    <n v="4168.3599999999997"/>
    <n v="0"/>
    <n v="19822.5"/>
    <n v="0"/>
    <n v="0"/>
    <n v="0"/>
    <m/>
    <n v="548.96"/>
    <n v="531.25"/>
    <n v="548.96"/>
    <n v="1629.17"/>
    <n v="548.95000000000005"/>
    <n v="0"/>
    <n v="513.54"/>
    <n v="513.54"/>
    <n v="548.96"/>
    <n v="1611.45"/>
    <n v="927.74"/>
    <n v="0"/>
    <n v="0"/>
    <n v="0"/>
    <n v="0"/>
    <n v="0"/>
    <n v="927.74"/>
    <n v="0"/>
    <m/>
    <m/>
    <n v="0"/>
    <n v="0"/>
    <n v="0"/>
    <n v="0"/>
    <n v="0"/>
    <n v="0"/>
    <n v="0"/>
    <n v="0"/>
    <n v="0"/>
    <m/>
    <n v="0"/>
    <n v="0"/>
    <n v="4168.3599999999997"/>
  </r>
  <r>
    <n v="771"/>
    <n v="19198"/>
    <s v="41394198FRSU"/>
    <s v="198F"/>
    <x v="183"/>
    <s v="13LTIP TL(RSUs)"/>
    <n v="10261"/>
    <n v="10"/>
    <x v="5"/>
    <n v="9260"/>
    <x v="1"/>
    <n v="2000"/>
    <n v="0"/>
    <n v="0"/>
    <s v="41394198F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72"/>
    <n v="23416"/>
    <s v="41394416MRSU"/>
    <s v="416M"/>
    <x v="184"/>
    <s v="13LTIP TL(RSUs)"/>
    <n v="10261"/>
    <n v="10"/>
    <x v="133"/>
    <n v="9260"/>
    <x v="1"/>
    <n v="2000"/>
    <n v="0"/>
    <n v="0"/>
    <s v="41394416MRSU13LTIP TL(RSUs)"/>
    <s v="LTIP TL(RSU)"/>
    <s v="LTIP TL(RSU) - 04/30/2013"/>
    <s v="3 years"/>
    <d v="2013-04-30T00:00:00"/>
    <d v="2016-04-30T00:00:00"/>
    <n v="270"/>
    <n v="0"/>
    <n v="0"/>
    <n v="0"/>
    <n v="0"/>
    <n v="0"/>
    <m/>
    <n v="270"/>
    <n v="1"/>
    <s v=""/>
    <n v="0"/>
    <n v="11893.5"/>
    <n v="0"/>
    <n v="0"/>
    <n v="0"/>
    <n v="0"/>
    <n v="0"/>
    <n v="0"/>
    <n v="11893.5"/>
    <n v="270"/>
    <n v="-270"/>
    <n v="0"/>
    <n v="0"/>
    <n v="44.05"/>
    <n v="0"/>
    <n v="0"/>
    <n v="0"/>
    <n v="0"/>
    <n v="0"/>
    <n v="0"/>
    <n v="0"/>
    <n v="11893.5"/>
    <n v="10.841841385597084"/>
    <n v="1097"/>
    <n v="11893.5"/>
    <n v="11893.5"/>
    <n v="0"/>
    <n v="1636.25"/>
    <n v="3878.13"/>
    <n v="3878.1099999999997"/>
    <n v="2501.0099999999998"/>
    <n v="0"/>
    <n v="11893.5"/>
    <n v="0"/>
    <n v="0"/>
    <n v="0"/>
    <m/>
    <n v="329.38"/>
    <n v="318.75"/>
    <n v="329.37"/>
    <n v="977.5"/>
    <n v="329.38"/>
    <n v="-0.01"/>
    <n v="308.12"/>
    <n v="308.11"/>
    <n v="329.38"/>
    <n v="966.87"/>
    <n v="556.64"/>
    <n v="0"/>
    <n v="0"/>
    <n v="0"/>
    <n v="0"/>
    <n v="0"/>
    <n v="556.64"/>
    <n v="0"/>
    <m/>
    <m/>
    <n v="0"/>
    <n v="0"/>
    <n v="0"/>
    <n v="0"/>
    <n v="0"/>
    <n v="0"/>
    <n v="0"/>
    <n v="0"/>
    <n v="0"/>
    <m/>
    <n v="0"/>
    <n v="0"/>
    <n v="2501.0099999999998"/>
  </r>
  <r>
    <n v="773"/>
    <n v="23537"/>
    <s v="41394537ERSU"/>
    <s v="537E"/>
    <x v="185"/>
    <s v="13LTIP TL(RSUs)"/>
    <n v="10261"/>
    <n v="10"/>
    <x v="134"/>
    <n v="9260"/>
    <x v="1"/>
    <n v="2000"/>
    <n v="0"/>
    <n v="0"/>
    <s v="41394537ERSU13LTIP TL(RSUs)"/>
    <s v="LTIP TL(RSU)"/>
    <s v="LTIP TL(RSU) - 04/30/2013"/>
    <s v="3 years"/>
    <d v="2013-04-30T00:00:00"/>
    <d v="2016-04-30T00:00:00"/>
    <n v="6900"/>
    <n v="0"/>
    <n v="0"/>
    <n v="0"/>
    <n v="0"/>
    <n v="0"/>
    <m/>
    <n v="6900"/>
    <n v="1"/>
    <s v=""/>
    <n v="0"/>
    <n v="303945"/>
    <n v="0"/>
    <n v="0"/>
    <n v="0"/>
    <n v="0"/>
    <n v="0"/>
    <n v="0"/>
    <n v="303945"/>
    <n v="6900"/>
    <n v="-6900"/>
    <n v="0"/>
    <n v="0"/>
    <n v="44.05"/>
    <n v="0"/>
    <n v="0"/>
    <n v="0"/>
    <n v="0"/>
    <n v="0"/>
    <n v="0"/>
    <n v="0"/>
    <n v="303945"/>
    <n v="277.06927985414768"/>
    <n v="1097"/>
    <n v="303945"/>
    <n v="303945"/>
    <n v="0"/>
    <n v="41817.26"/>
    <n v="99107.48"/>
    <n v="99107.48"/>
    <n v="63912.78"/>
    <n v="0"/>
    <n v="303945"/>
    <n v="0"/>
    <n v="0"/>
    <n v="0"/>
    <m/>
    <n v="8417.35"/>
    <n v="8145.82"/>
    <n v="8417.34"/>
    <n v="24980.51"/>
    <n v="8417.35"/>
    <n v="-2.0499999999999998"/>
    <n v="7874.29"/>
    <n v="7872.24"/>
    <n v="8417.35"/>
    <n v="24706.940000000002"/>
    <n v="14225.33"/>
    <n v="0"/>
    <n v="0"/>
    <n v="0"/>
    <n v="0"/>
    <n v="0"/>
    <n v="14225.33"/>
    <n v="0"/>
    <m/>
    <m/>
    <n v="0"/>
    <n v="0"/>
    <n v="0"/>
    <n v="0"/>
    <n v="0"/>
    <n v="0"/>
    <n v="0"/>
    <n v="0"/>
    <n v="0"/>
    <m/>
    <n v="0"/>
    <n v="0"/>
    <n v="63912.78"/>
  </r>
  <r>
    <n v="774"/>
    <n v="24451"/>
    <s v="41414451RRSU"/>
    <s v="451R"/>
    <x v="186"/>
    <s v="13LTIP TL(RSUs)"/>
    <n v="10261"/>
    <n v="10"/>
    <x v="0"/>
    <n v="9260"/>
    <x v="1"/>
    <n v="2000"/>
    <n v="0"/>
    <n v="0"/>
    <s v="41414451RRSU13LTIP TL(RSUs)"/>
    <s v="LTIP TL(RSU)"/>
    <s v="LTIP TL(RSU) - 05/20/2013"/>
    <s v="3 years"/>
    <d v="2013-05-20T00:00:00"/>
    <d v="2016-05-20T00:00:00"/>
    <n v="450"/>
    <n v="0"/>
    <n v="0"/>
    <n v="0"/>
    <n v="0"/>
    <n v="0"/>
    <m/>
    <n v="450"/>
    <n v="1"/>
    <s v=""/>
    <n v="0"/>
    <n v="20137.5"/>
    <n v="0"/>
    <n v="0"/>
    <n v="0"/>
    <n v="0"/>
    <n v="0"/>
    <n v="0"/>
    <n v="20137.5"/>
    <n v="450"/>
    <n v="-450"/>
    <n v="0"/>
    <n v="0"/>
    <n v="44.75"/>
    <n v="0"/>
    <n v="0"/>
    <n v="0"/>
    <n v="0"/>
    <n v="0"/>
    <n v="0"/>
    <n v="0"/>
    <n v="20137.5"/>
    <n v="18.356882406563354"/>
    <n v="1097"/>
    <n v="20137.5"/>
    <n v="20137.5"/>
    <n v="0"/>
    <n v="2410.62"/>
    <n v="6566.24"/>
    <n v="6566.25"/>
    <n v="4594.3899999999994"/>
    <n v="0"/>
    <n v="20137.5"/>
    <n v="0"/>
    <n v="0"/>
    <n v="0"/>
    <m/>
    <n v="557.67999999999995"/>
    <n v="539.69000000000005"/>
    <n v="557.67999999999995"/>
    <n v="1655.0499999999997"/>
    <n v="557.67999999999995"/>
    <n v="0"/>
    <n v="521.70000000000005"/>
    <n v="521.70000000000005"/>
    <n v="557.67999999999995"/>
    <n v="1637.06"/>
    <n v="539.70000000000005"/>
    <n v="762.58"/>
    <n v="0"/>
    <n v="0"/>
    <n v="0"/>
    <n v="0"/>
    <n v="1302.2800000000002"/>
    <n v="0"/>
    <m/>
    <m/>
    <n v="0"/>
    <n v="0"/>
    <n v="0"/>
    <n v="0"/>
    <n v="0"/>
    <n v="0"/>
    <n v="0"/>
    <n v="0"/>
    <n v="0"/>
    <m/>
    <n v="0"/>
    <n v="0"/>
    <n v="4594.3899999999994"/>
  </r>
  <r>
    <n v="775"/>
    <n v="15832"/>
    <s v="41428832DRSU"/>
    <s v="832D"/>
    <x v="125"/>
    <s v="13LTIP TL(RSUs)"/>
    <n v="10261"/>
    <n v="180"/>
    <x v="74"/>
    <n v="9260"/>
    <x v="1"/>
    <n v="700000"/>
    <n v="0"/>
    <n v="0"/>
    <s v="41428832DRSU13LTIP TL(RSUs)"/>
    <s v="LTIP TL(RSU)"/>
    <s v="LTIP TL(RSU) - 06/03/2013"/>
    <s v="3 years"/>
    <d v="2013-06-03T00:00:00"/>
    <d v="2016-06-03T00:00:00"/>
    <n v="250"/>
    <n v="0"/>
    <n v="0"/>
    <n v="0"/>
    <n v="0"/>
    <n v="0"/>
    <m/>
    <n v="250"/>
    <n v="1"/>
    <s v=""/>
    <n v="0"/>
    <n v="10522.5"/>
    <n v="0"/>
    <n v="0"/>
    <n v="0"/>
    <n v="0"/>
    <n v="0"/>
    <n v="0"/>
    <n v="10522.5"/>
    <n v="250"/>
    <n v="-250"/>
    <n v="0"/>
    <n v="0"/>
    <n v="42.09"/>
    <n v="0"/>
    <n v="0"/>
    <n v="0"/>
    <n v="0"/>
    <n v="0"/>
    <n v="0"/>
    <n v="0"/>
    <n v="10522.5"/>
    <n v="9.5920692798541474"/>
    <n v="1097"/>
    <n v="10522.5"/>
    <n v="10522.5"/>
    <n v="0"/>
    <n v="1128.03"/>
    <n v="3431.08"/>
    <n v="3431.0800000000004"/>
    <n v="2532.31"/>
    <n v="0"/>
    <n v="10522.5"/>
    <n v="0"/>
    <n v="0"/>
    <n v="0"/>
    <m/>
    <n v="291.39999999999998"/>
    <n v="282.01"/>
    <n v="291.41000000000003"/>
    <n v="864.81999999999994"/>
    <n v="291.39999999999998"/>
    <n v="-0.01"/>
    <n v="272.61"/>
    <n v="272.60000000000002"/>
    <n v="291.41000000000003"/>
    <n v="855.41000000000008"/>
    <n v="282"/>
    <n v="291.41000000000003"/>
    <n v="0"/>
    <n v="238.67"/>
    <n v="0"/>
    <n v="238.67"/>
    <n v="812.08"/>
    <n v="0"/>
    <m/>
    <m/>
    <n v="0"/>
    <n v="0"/>
    <n v="0"/>
    <n v="0"/>
    <n v="0"/>
    <n v="0"/>
    <n v="0"/>
    <n v="0"/>
    <n v="0"/>
    <m/>
    <n v="0"/>
    <n v="0"/>
    <n v="2532.31"/>
  </r>
  <r>
    <n v="776"/>
    <n v="24491"/>
    <s v="41442491TRSU"/>
    <s v="491T"/>
    <x v="187"/>
    <s v="13LTIP TL(RSUs)"/>
    <n v="10261"/>
    <n v="10"/>
    <x v="55"/>
    <n v="9260"/>
    <x v="1"/>
    <n v="2000"/>
    <n v="0"/>
    <n v="0"/>
    <s v="41442491TRSU13LTIP TL(RSUs)"/>
    <s v="LTIP TL(RSU)"/>
    <s v="LTIP TL(RSU) - 06/17/2013"/>
    <s v="3 years"/>
    <d v="2013-06-17T00:00:00"/>
    <d v="2016-06-17T00:00:00"/>
    <n v="270"/>
    <n v="0"/>
    <n v="0"/>
    <n v="0"/>
    <n v="0"/>
    <n v="0"/>
    <m/>
    <n v="270"/>
    <n v="1"/>
    <s v=""/>
    <n v="0"/>
    <n v="10980.9"/>
    <n v="0"/>
    <n v="0"/>
    <n v="0"/>
    <n v="0"/>
    <n v="0"/>
    <n v="0"/>
    <n v="10980.9"/>
    <n v="270"/>
    <n v="-270"/>
    <n v="0"/>
    <n v="0"/>
    <n v="40.67"/>
    <n v="0"/>
    <n v="0"/>
    <n v="0"/>
    <n v="0"/>
    <n v="0"/>
    <n v="0"/>
    <n v="0"/>
    <n v="10980.9"/>
    <n v="10.009936189608021"/>
    <n v="1097"/>
    <n v="10980.9"/>
    <n v="10980.9"/>
    <n v="0"/>
    <n v="1039.83"/>
    <n v="3580.55"/>
    <n v="3580.54"/>
    <n v="2779.9800000000005"/>
    <n v="0"/>
    <n v="10980.900000000001"/>
    <n v="0"/>
    <n v="0"/>
    <n v="0"/>
    <m/>
    <n v="304.11"/>
    <n v="294.29000000000002"/>
    <n v="304.10000000000002"/>
    <n v="902.50000000000011"/>
    <n v="304.10000000000002"/>
    <n v="0"/>
    <n v="284.48"/>
    <n v="284.48"/>
    <n v="304.10000000000002"/>
    <n v="892.68000000000006"/>
    <n v="294.29000000000002"/>
    <n v="304.10000000000002"/>
    <n v="0"/>
    <n v="386.41"/>
    <n v="0"/>
    <n v="386.41"/>
    <n v="984.80000000000018"/>
    <n v="0"/>
    <m/>
    <m/>
    <n v="0"/>
    <n v="0"/>
    <n v="0"/>
    <n v="0"/>
    <n v="0"/>
    <n v="0"/>
    <n v="0"/>
    <n v="0"/>
    <n v="0"/>
    <m/>
    <n v="0"/>
    <n v="0"/>
    <n v="2779.9800000000005"/>
  </r>
  <r>
    <n v="777"/>
    <n v="24541"/>
    <s v="41491541BRSU"/>
    <s v="541B"/>
    <x v="188"/>
    <s v="13LTIP TL(RSUs)"/>
    <n v="10261"/>
    <n v="180"/>
    <x v="74"/>
    <n v="9260"/>
    <x v="1"/>
    <n v="700000"/>
    <n v="0"/>
    <n v="0"/>
    <s v="41491541BRSU13LTIP TL(RSUs)"/>
    <s v="LTIP TL(RSU)"/>
    <s v="LTIP TL(RSU) - 08/05/2013"/>
    <s v="3 years"/>
    <d v="2013-08-05T00:00:00"/>
    <d v="2016-08-05T00:00:00"/>
    <n v="450"/>
    <n v="0"/>
    <n v="0"/>
    <n v="0"/>
    <n v="0"/>
    <n v="0"/>
    <m/>
    <n v="450"/>
    <n v="1"/>
    <s v=""/>
    <n v="0"/>
    <n v="20070"/>
    <n v="0"/>
    <n v="0"/>
    <n v="0"/>
    <n v="0"/>
    <n v="0"/>
    <n v="0"/>
    <n v="20070"/>
    <n v="450"/>
    <n v="-450"/>
    <n v="0"/>
    <n v="0"/>
    <n v="44.6"/>
    <n v="0"/>
    <n v="0"/>
    <n v="0"/>
    <n v="0"/>
    <n v="0"/>
    <n v="0"/>
    <n v="0"/>
    <n v="20070"/>
    <n v="18.295350957155879"/>
    <n v="1097"/>
    <n v="20070"/>
    <n v="20070"/>
    <n v="0"/>
    <n v="1021.98"/>
    <n v="6544.23"/>
    <n v="6544.23"/>
    <n v="5959.5599999999995"/>
    <n v="0"/>
    <n v="20070"/>
    <n v="0"/>
    <n v="0"/>
    <n v="0"/>
    <m/>
    <n v="555.82000000000005"/>
    <n v="537.88"/>
    <n v="555.80999999999995"/>
    <n v="1649.51"/>
    <n v="555.80999999999995"/>
    <n v="0"/>
    <n v="519.95000000000005"/>
    <n v="519.95000000000005"/>
    <n v="555.82000000000005"/>
    <n v="1631.58"/>
    <n v="537.88"/>
    <n v="555.80999999999995"/>
    <n v="0"/>
    <n v="537.88"/>
    <n v="0"/>
    <n v="537.88"/>
    <n v="1631.5700000000002"/>
    <n v="0"/>
    <m/>
    <m/>
    <n v="1046.8999999999999"/>
    <n v="1046.8999999999999"/>
    <n v="0"/>
    <n v="0"/>
    <n v="0"/>
    <n v="0"/>
    <n v="0"/>
    <n v="0"/>
    <n v="0"/>
    <m/>
    <n v="0"/>
    <n v="1046.8999999999999"/>
    <n v="5959.5599999999995"/>
  </r>
  <r>
    <n v="778"/>
    <n v="24582"/>
    <s v="41520582FRSU"/>
    <s v="582F"/>
    <x v="189"/>
    <s v="13LTIP TL(RSUs)"/>
    <n v="10261"/>
    <n v="10"/>
    <x v="5"/>
    <n v="9260"/>
    <x v="1"/>
    <n v="2000"/>
    <n v="0"/>
    <n v="0"/>
    <s v="41520582FRSU13LTIP TL(RSUs)"/>
    <s v="LTIP TL(RSU)"/>
    <s v="LTIP TL(RSU) - 09/03/2013"/>
    <s v="3 years"/>
    <d v="2013-09-03T00:00:00"/>
    <d v="2016-09-03T00:00:00"/>
    <n v="270"/>
    <n v="0"/>
    <n v="0"/>
    <n v="0"/>
    <n v="0"/>
    <n v="0"/>
    <m/>
    <n v="270"/>
    <n v="1"/>
    <s v=""/>
    <n v="0"/>
    <n v="10854"/>
    <n v="0"/>
    <n v="0"/>
    <n v="0"/>
    <n v="0"/>
    <n v="0"/>
    <n v="0"/>
    <n v="10854"/>
    <n v="270"/>
    <n v="-270"/>
    <n v="0"/>
    <n v="0"/>
    <n v="40.200000000000003"/>
    <n v="0"/>
    <n v="0"/>
    <n v="0"/>
    <n v="0"/>
    <n v="0"/>
    <n v="0"/>
    <n v="0"/>
    <n v="10854"/>
    <n v="9.8942570647219696"/>
    <n v="1097"/>
    <n v="10854"/>
    <n v="10854"/>
    <n v="0"/>
    <n v="0"/>
    <n v="3811.22"/>
    <n v="3539.16"/>
    <n v="3503.62"/>
    <n v="0"/>
    <n v="10854"/>
    <n v="0"/>
    <n v="0"/>
    <n v="0"/>
    <m/>
    <n v="300.58999999999997"/>
    <n v="290.89"/>
    <n v="300.58999999999997"/>
    <n v="892.06999999999994"/>
    <n v="300.58999999999997"/>
    <n v="-0.55000000000000004"/>
    <n v="281.19"/>
    <n v="280.64"/>
    <n v="300.58999999999997"/>
    <n v="881.81999999999994"/>
    <n v="290.89"/>
    <n v="300.58"/>
    <n v="0"/>
    <n v="290.89999999999998"/>
    <n v="0"/>
    <n v="290.89999999999998"/>
    <n v="882.37"/>
    <n v="0"/>
    <m/>
    <m/>
    <n v="847.3599999999999"/>
    <n v="847.3599999999999"/>
    <n v="0"/>
    <n v="0"/>
    <n v="0"/>
    <n v="0"/>
    <n v="0"/>
    <n v="0"/>
    <n v="0"/>
    <m/>
    <n v="0"/>
    <n v="847.3599999999999"/>
    <n v="3503.62"/>
  </r>
  <r>
    <n v="779"/>
    <n v="14418"/>
    <s v="41611418VRSU"/>
    <s v="418V"/>
    <x v="217"/>
    <s v="13LTIP TL(RSUs)"/>
    <n v="10261"/>
    <n v="50"/>
    <x v="2"/>
    <n v="4264"/>
    <x v="1"/>
    <n v="91000"/>
    <n v="0"/>
    <n v="0"/>
    <s v="41611418VRSU13LTIP TL(RSUs)"/>
    <s v="LTIP TL(RSU)"/>
    <s v="LTIP TL(RSU) - 12/03/2013"/>
    <s v="3 years"/>
    <d v="2013-12-03T00:00:00"/>
    <d v="2016-04-30T00:00:00"/>
    <n v="270"/>
    <n v="0"/>
    <n v="0"/>
    <n v="0"/>
    <n v="0"/>
    <n v="0"/>
    <m/>
    <n v="270"/>
    <n v="1"/>
    <s v=""/>
    <n v="0"/>
    <n v="11982.6"/>
    <n v="0"/>
    <n v="0"/>
    <n v="0"/>
    <n v="0"/>
    <n v="0"/>
    <n v="0"/>
    <n v="11982.6"/>
    <n v="270"/>
    <n v="-270"/>
    <n v="0"/>
    <n v="0"/>
    <n v="44.38"/>
    <n v="0"/>
    <n v="0"/>
    <n v="0"/>
    <n v="0"/>
    <n v="0"/>
    <n v="0"/>
    <n v="0"/>
    <n v="11982.6"/>
    <n v="10.923062898814949"/>
    <n v="1097"/>
    <n v="11982.6"/>
    <n v="11982.6"/>
    <n v="0"/>
    <n v="0"/>
    <n v="11982.6"/>
    <n v="0"/>
    <n v="0"/>
    <n v="0"/>
    <n v="11982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80"/>
    <n v="10005"/>
    <s v="417655McERSU"/>
    <s v="5McE"/>
    <x v="0"/>
    <s v="14LTIP TL(RSUs)"/>
    <n v="10261"/>
    <n v="10"/>
    <x v="0"/>
    <n v="9260"/>
    <x v="1"/>
    <n v="2000"/>
    <n v="0"/>
    <n v="0"/>
    <s v="417655McE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81"/>
    <n v="10015"/>
    <s v="4176515WoRSU"/>
    <s v="15Wo"/>
    <x v="1"/>
    <s v="14LTIP TL(RSUs)"/>
    <n v="10261"/>
    <n v="10"/>
    <x v="1"/>
    <n v="9260"/>
    <x v="1"/>
    <n v="2000"/>
    <n v="0"/>
    <n v="0"/>
    <s v="4176515Wo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782"/>
    <n v="10034"/>
    <s v="4176534MaRSU"/>
    <s v="34Ma"/>
    <x v="2"/>
    <s v="14LTIP TL(RSUs)"/>
    <n v="10261"/>
    <n v="50"/>
    <x v="2"/>
    <n v="9260"/>
    <x v="1"/>
    <n v="91000"/>
    <n v="0"/>
    <n v="0"/>
    <s v="4176534Ma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783"/>
    <n v="10070"/>
    <s v="4176570HaRSU"/>
    <s v="70Ha"/>
    <x v="3"/>
    <s v="14LTIP TL(RSUs)"/>
    <n v="10261"/>
    <n v="20"/>
    <x v="3"/>
    <n v="9260"/>
    <x v="1"/>
    <n v="107000"/>
    <n v="0"/>
    <n v="0"/>
    <s v="4176570HaRSU14LTIP TL(RSUs)"/>
    <s v="LTIP TL(RSU)"/>
    <s v="LTIP TL(RSU) - 05/06/2014"/>
    <s v="3 years"/>
    <d v="2014-05-06T00:00:00"/>
    <d v="2017-05-06T00:00:00"/>
    <n v="1295"/>
    <n v="0"/>
    <n v="0"/>
    <n v="0"/>
    <n v="0"/>
    <n v="0"/>
    <m/>
    <n v="1295"/>
    <n v="1"/>
    <s v=""/>
    <n v="0"/>
    <n v="66070.900000000009"/>
    <n v="0"/>
    <n v="0"/>
    <n v="0"/>
    <n v="0"/>
    <n v="0"/>
    <n v="0"/>
    <n v="66070.900000000009"/>
    <n v="1295"/>
    <n v="0"/>
    <n v="0"/>
    <n v="1295"/>
    <n v="51.02"/>
    <n v="66070.900000000009"/>
    <n v="-1321.5501418000001"/>
    <n v="64749.34985820001"/>
    <n v="0"/>
    <n v="0"/>
    <n v="0"/>
    <n v="0"/>
    <n v="66070.900000000009"/>
    <n v="60.228714676390162"/>
    <n v="1097"/>
    <n v="66070.900000000009"/>
    <n v="66070.900000000009"/>
    <n v="0"/>
    <n v="0"/>
    <n v="66070.899999999994"/>
    <n v="0"/>
    <n v="0"/>
    <n v="0"/>
    <n v="66070.89999999999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84"/>
    <n v="10101"/>
    <s v="41765101WRSU"/>
    <s v="101W"/>
    <x v="4"/>
    <s v="14LTIP TL(RSUs)"/>
    <n v="10261"/>
    <n v="10"/>
    <x v="4"/>
    <n v="9260"/>
    <x v="1"/>
    <n v="2000"/>
    <n v="0"/>
    <n v="0"/>
    <s v="41765101W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785"/>
    <n v="10105"/>
    <s v="41765105ARSU"/>
    <s v="105A"/>
    <x v="5"/>
    <s v="14LTIP TL(RSUs)"/>
    <n v="10261"/>
    <n v="10"/>
    <x v="5"/>
    <n v="9260"/>
    <x v="1"/>
    <n v="2000"/>
    <n v="0"/>
    <n v="0"/>
    <s v="41765105ARSU14LTIP TL(RSUs)"/>
    <s v="LTIP TL(RSU)"/>
    <s v="LTIP TL(RSU) - 05/06/2014"/>
    <s v="3 years"/>
    <d v="2014-05-06T00:00:00"/>
    <d v="2017-05-06T00:00:00"/>
    <n v="575"/>
    <n v="0"/>
    <n v="0"/>
    <n v="0"/>
    <n v="0"/>
    <n v="0"/>
    <m/>
    <n v="575"/>
    <n v="1"/>
    <s v=""/>
    <n v="0"/>
    <n v="29336.5"/>
    <n v="0"/>
    <n v="0"/>
    <n v="0"/>
    <n v="0"/>
    <n v="0"/>
    <n v="0"/>
    <n v="29336.5"/>
    <n v="575"/>
    <n v="0"/>
    <n v="0"/>
    <n v="575"/>
    <n v="51.02"/>
    <n v="29336.5"/>
    <n v="-586.78867300000002"/>
    <n v="28749.711327000001"/>
    <n v="0"/>
    <n v="0"/>
    <n v="0"/>
    <n v="0"/>
    <n v="29336.5"/>
    <n v="26.742479489516864"/>
    <n v="1097"/>
    <n v="29336.5"/>
    <n v="29336.5"/>
    <n v="0"/>
    <n v="0"/>
    <n v="29336.5"/>
    <n v="0"/>
    <n v="0"/>
    <n v="0"/>
    <n v="29336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86"/>
    <n v="10106"/>
    <s v="41765106GRSU"/>
    <s v="106G"/>
    <x v="6"/>
    <s v="14LTIP TL(RSUs)"/>
    <n v="10261"/>
    <n v="30"/>
    <x v="6"/>
    <n v="9260"/>
    <x v="1"/>
    <n v="10000"/>
    <n v="0"/>
    <n v="0"/>
    <s v="41765106G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787"/>
    <n v="10107"/>
    <s v="41765107CRSU"/>
    <s v="107C"/>
    <x v="7"/>
    <s v="14LTIP TL(RSUs)"/>
    <n v="10261"/>
    <n v="10"/>
    <x v="7"/>
    <n v="9260"/>
    <x v="1"/>
    <n v="12000"/>
    <n v="0"/>
    <n v="0"/>
    <s v="41765107CRSU14LTIP TL(RSUs)"/>
    <s v="LTIP TL(RSU)"/>
    <s v="LTIP TL(RSU) - 05/06/2014"/>
    <s v="3 years"/>
    <d v="2014-05-06T00:00:00"/>
    <d v="2017-05-06T00:00:00"/>
    <n v="1295"/>
    <n v="0"/>
    <n v="0"/>
    <n v="0"/>
    <n v="0"/>
    <n v="0"/>
    <m/>
    <n v="1295"/>
    <n v="1"/>
    <n v="0"/>
    <n v="0"/>
    <n v="66070.900000000009"/>
    <n v="0"/>
    <n v="0"/>
    <n v="0"/>
    <n v="0"/>
    <n v="0"/>
    <n v="0"/>
    <n v="66070.900000000009"/>
    <n v="1295"/>
    <n v="0"/>
    <n v="0"/>
    <n v="1295"/>
    <n v="51.02"/>
    <n v="66070.900000000009"/>
    <n v="-1321.5501418000001"/>
    <n v="64749.34985820001"/>
    <n v="0"/>
    <n v="0"/>
    <n v="0"/>
    <n v="0"/>
    <n v="64749.34985820001"/>
    <n v="59.024019925433009"/>
    <n v="879"/>
    <n v="51882.11"/>
    <n v="51882.11"/>
    <n v="12867.23985820001"/>
    <n v="0"/>
    <n v="8735.5499999999993"/>
    <n v="21543.77"/>
    <n v="21602.79"/>
    <n v="0"/>
    <n v="51882.11"/>
    <n v="0"/>
    <n v="0"/>
    <n v="0"/>
    <m/>
    <n v="1829.75"/>
    <n v="1770.72"/>
    <n v="1829.74"/>
    <n v="5430.21"/>
    <n v="1829.75"/>
    <n v="0"/>
    <n v="1711.69"/>
    <n v="1711.69"/>
    <n v="1829.75"/>
    <n v="5371.1900000000005"/>
    <n v="1770.72"/>
    <n v="1829.74"/>
    <n v="0"/>
    <n v="1770.72"/>
    <n v="0"/>
    <n v="1770.72"/>
    <n v="5371.18"/>
    <n v="0"/>
    <m/>
    <m/>
    <n v="5430.21"/>
    <n v="5430.21"/>
    <n v="0"/>
    <n v="0"/>
    <n v="0"/>
    <n v="0"/>
    <n v="0"/>
    <n v="0"/>
    <n v="0"/>
    <m/>
    <n v="0"/>
    <n v="5430.21"/>
    <n v="21602.79"/>
  </r>
  <r>
    <n v="788"/>
    <n v="10138"/>
    <s v="41765138JRSU"/>
    <s v="138J"/>
    <x v="8"/>
    <s v="14LTIP TL(RSUs)"/>
    <n v="10261"/>
    <n v="10"/>
    <x v="5"/>
    <n v="9260"/>
    <x v="1"/>
    <n v="2000"/>
    <n v="0"/>
    <n v="0"/>
    <s v="41765138J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789"/>
    <n v="10153"/>
    <s v="41765153PRSU"/>
    <s v="153P"/>
    <x v="9"/>
    <s v="14LTIP TL(RSUs)"/>
    <n v="10261"/>
    <n v="212"/>
    <x v="8"/>
    <n v="9260"/>
    <x v="1"/>
    <n v="821000"/>
    <n v="0"/>
    <n v="0"/>
    <s v="41765153P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790"/>
    <n v="10155"/>
    <s v="41765155MRSU"/>
    <s v="155M"/>
    <x v="10"/>
    <s v="14LTIP TL(RSUs)"/>
    <n v="10261"/>
    <n v="10"/>
    <x v="4"/>
    <n v="9260"/>
    <x v="1"/>
    <n v="2000"/>
    <n v="0"/>
    <n v="0"/>
    <s v="41765155M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791"/>
    <n v="10219"/>
    <s v="41765219HRSU"/>
    <s v="219H"/>
    <x v="11"/>
    <s v="14LTIP TL(RSUs)"/>
    <n v="10261"/>
    <n v="10"/>
    <x v="5"/>
    <n v="9260"/>
    <x v="1"/>
    <n v="2000"/>
    <n v="0"/>
    <n v="0"/>
    <s v="41765219H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92"/>
    <n v="10239"/>
    <s v="41765239FRSU"/>
    <s v="239F"/>
    <x v="12"/>
    <s v="14LTIP TL(RSUs)"/>
    <n v="10261"/>
    <n v="180"/>
    <x v="9"/>
    <n v="9260"/>
    <x v="1"/>
    <n v="700000"/>
    <n v="0"/>
    <n v="0"/>
    <s v="41765239F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793"/>
    <n v="10284"/>
    <s v="41765284ARSU"/>
    <s v="284A"/>
    <x v="13"/>
    <s v="14LTIP TL(RSUs)"/>
    <n v="10261"/>
    <n v="60"/>
    <x v="10"/>
    <n v="9260"/>
    <x v="1"/>
    <n v="81000"/>
    <n v="0"/>
    <n v="0"/>
    <s v="41765284A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794"/>
    <n v="10366"/>
    <s v="41765366BRSU"/>
    <s v="366B"/>
    <x v="14"/>
    <s v="14LTIP TL(RSUs)"/>
    <n v="10261"/>
    <n v="50"/>
    <x v="11"/>
    <n v="9260"/>
    <x v="1"/>
    <n v="9000"/>
    <n v="0"/>
    <n v="0"/>
    <s v="41765366B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795"/>
    <n v="10368"/>
    <s v="41765368WRSU"/>
    <s v="368W"/>
    <x v="15"/>
    <s v="14LTIP TL(RSUs)"/>
    <n v="10261"/>
    <n v="10"/>
    <x v="5"/>
    <n v="9260"/>
    <x v="1"/>
    <n v="2000"/>
    <n v="0"/>
    <n v="0"/>
    <s v="41765368WRSU14LTIP TL(RSUs)"/>
    <s v="LTIP TL(RSU)"/>
    <s v="LTIP TL(RSU) - 05/06/2014"/>
    <s v="3 years"/>
    <d v="2014-05-06T00:00:00"/>
    <d v="2017-05-06T00:00:00"/>
    <n v="575"/>
    <n v="0"/>
    <n v="0"/>
    <n v="0"/>
    <n v="0"/>
    <n v="0"/>
    <m/>
    <n v="575"/>
    <n v="1"/>
    <s v=""/>
    <n v="0"/>
    <n v="29336.5"/>
    <n v="0"/>
    <n v="0"/>
    <n v="0"/>
    <n v="0"/>
    <n v="0"/>
    <n v="0"/>
    <n v="29336.5"/>
    <n v="575"/>
    <n v="0"/>
    <n v="0"/>
    <n v="575"/>
    <n v="51.02"/>
    <n v="29336.5"/>
    <n v="-586.78867300000002"/>
    <n v="28749.711327000001"/>
    <n v="0"/>
    <n v="0"/>
    <n v="0"/>
    <n v="0"/>
    <n v="29336.5"/>
    <n v="26.742479489516864"/>
    <n v="1097"/>
    <n v="29336.5"/>
    <n v="29336.5"/>
    <n v="0"/>
    <n v="0"/>
    <n v="29336.5"/>
    <n v="0"/>
    <n v="0"/>
    <n v="0"/>
    <n v="29336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96"/>
    <n v="10375"/>
    <s v="41765375PRSU"/>
    <s v="375P"/>
    <x v="16"/>
    <s v="14LTIP TL(RSUs)"/>
    <n v="10261"/>
    <n v="10"/>
    <x v="12"/>
    <n v="9260"/>
    <x v="1"/>
    <n v="2000"/>
    <n v="0"/>
    <n v="0"/>
    <s v="41765375P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97"/>
    <n v="10382"/>
    <s v="41765382ARSU"/>
    <s v="382A"/>
    <x v="17"/>
    <s v="14LTIP TL(RSUs)"/>
    <n v="10261"/>
    <n v="10"/>
    <x v="1"/>
    <n v="9260"/>
    <x v="1"/>
    <n v="2000"/>
    <n v="0"/>
    <n v="0"/>
    <s v="41765382A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98"/>
    <n v="10399"/>
    <s v="41765399GRSU"/>
    <s v="399G"/>
    <x v="18"/>
    <s v="14LTIP TL(RSUs)"/>
    <n v="10261"/>
    <n v="60"/>
    <x v="13"/>
    <n v="9260"/>
    <x v="1"/>
    <n v="31000"/>
    <n v="0"/>
    <n v="0"/>
    <s v="41765399GRSU14LTIP TL(RSUs)"/>
    <s v="LTIP TL(RSU)"/>
    <s v="LTIP TL(RSU) - 05/06/2014"/>
    <s v="3 years"/>
    <d v="2014-05-06T00:00:00"/>
    <d v="2017-05-06T00:00:00"/>
    <n v="575"/>
    <n v="0"/>
    <n v="0"/>
    <n v="0"/>
    <n v="0"/>
    <n v="0"/>
    <m/>
    <n v="575"/>
    <n v="1"/>
    <s v=""/>
    <n v="0"/>
    <n v="29336.5"/>
    <n v="0"/>
    <n v="0"/>
    <n v="0"/>
    <n v="0"/>
    <n v="0"/>
    <n v="0"/>
    <n v="29336.5"/>
    <n v="575"/>
    <n v="0"/>
    <n v="0"/>
    <n v="575"/>
    <n v="51.02"/>
    <n v="29336.5"/>
    <n v="-586.78867300000002"/>
    <n v="28749.711327000001"/>
    <n v="0"/>
    <n v="0"/>
    <n v="0"/>
    <n v="0"/>
    <n v="29336.5"/>
    <n v="26.742479489516864"/>
    <n v="1097"/>
    <n v="29336.5"/>
    <n v="29336.5"/>
    <n v="0"/>
    <n v="0"/>
    <n v="29336.5"/>
    <n v="0"/>
    <n v="0"/>
    <n v="0"/>
    <n v="29336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799"/>
    <n v="10401"/>
    <s v="41765401SRSU"/>
    <s v="401S"/>
    <x v="19"/>
    <s v="14LTIP TL(RSUs)"/>
    <n v="10261"/>
    <n v="10"/>
    <x v="14"/>
    <n v="9260"/>
    <x v="1"/>
    <n v="2000"/>
    <n v="0"/>
    <n v="0"/>
    <s v="41765401S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00"/>
    <n v="10449"/>
    <s v="41765449MRSU"/>
    <s v="449M"/>
    <x v="20"/>
    <s v="14LTIP TL(RSUs)"/>
    <n v="10261"/>
    <n v="20"/>
    <x v="15"/>
    <n v="9260"/>
    <x v="1"/>
    <n v="7000"/>
    <n v="0"/>
    <n v="0"/>
    <s v="41765449M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01"/>
    <n v="10452"/>
    <s v="41765452SRSU"/>
    <s v="452S"/>
    <x v="21"/>
    <s v="14LTIP TL(RSUs)"/>
    <n v="10261"/>
    <n v="70"/>
    <x v="16"/>
    <n v="9260"/>
    <x v="1"/>
    <n v="170000"/>
    <n v="0"/>
    <n v="0"/>
    <s v="41765452S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02"/>
    <n v="10473"/>
    <s v="41765473GRSU"/>
    <s v="473G"/>
    <x v="22"/>
    <s v="14LTIP TL(RSUs)"/>
    <n v="10261"/>
    <n v="60"/>
    <x v="17"/>
    <n v="9260"/>
    <x v="1"/>
    <n v="30000"/>
    <n v="0"/>
    <n v="0"/>
    <s v="41765473GRSU14LTIP TL(RSUs)"/>
    <s v="LTIP TL(RSU)"/>
    <s v="LTIP TL(RSU) - 05/06/2014"/>
    <s v="3 years"/>
    <d v="2014-05-06T00:00:00"/>
    <d v="2017-05-06T00:00:00"/>
    <n v="1295"/>
    <n v="0"/>
    <n v="0"/>
    <n v="0"/>
    <n v="0"/>
    <n v="0"/>
    <m/>
    <n v="1295"/>
    <n v="1"/>
    <s v=""/>
    <n v="0"/>
    <n v="66070.900000000009"/>
    <n v="0"/>
    <n v="0"/>
    <n v="0"/>
    <n v="0"/>
    <n v="0"/>
    <n v="0"/>
    <n v="66070.900000000009"/>
    <n v="1295"/>
    <n v="0"/>
    <n v="0"/>
    <n v="1295"/>
    <n v="51.02"/>
    <n v="66070.900000000009"/>
    <n v="-1321.5501418000001"/>
    <n v="64749.34985820001"/>
    <n v="0"/>
    <n v="0"/>
    <n v="0"/>
    <n v="0"/>
    <n v="66070.900000000009"/>
    <n v="60.228714676390162"/>
    <n v="1097"/>
    <n v="66070.900000000009"/>
    <n v="66070.900000000009"/>
    <n v="0"/>
    <n v="0"/>
    <n v="8735.5499999999993"/>
    <n v="21543.77"/>
    <n v="35791.58"/>
    <n v="0"/>
    <n v="66070.899999999994"/>
    <n v="0"/>
    <n v="0"/>
    <n v="0"/>
    <m/>
    <n v="1829.75"/>
    <n v="1770.72"/>
    <n v="1829.74"/>
    <n v="5430.21"/>
    <n v="1829.75"/>
    <n v="0"/>
    <n v="1711.69"/>
    <n v="1711.69"/>
    <n v="26819.93"/>
    <n v="30361.37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35791.58"/>
  </r>
  <r>
    <n v="803"/>
    <n v="10537"/>
    <s v="4176537ElRSU"/>
    <s v="37El"/>
    <x v="23"/>
    <s v="14LTIP TL(RSUs)"/>
    <n v="10261"/>
    <n v="30"/>
    <x v="18"/>
    <n v="9260"/>
    <x v="1"/>
    <n v="10000"/>
    <n v="0"/>
    <n v="0"/>
    <s v="4176537El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04"/>
    <n v="10552"/>
    <s v="41765552BRSU"/>
    <s v="552B"/>
    <x v="24"/>
    <s v="14LTIP TL(RSUs)"/>
    <n v="10261"/>
    <n v="30"/>
    <x v="19"/>
    <n v="9260"/>
    <x v="1"/>
    <n v="10000"/>
    <n v="0"/>
    <n v="0"/>
    <s v="41765552B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05"/>
    <n v="10593"/>
    <s v="41765593ARSU"/>
    <s v="593A"/>
    <x v="25"/>
    <s v="14LTIP TL(RSUs)"/>
    <n v="10261"/>
    <n v="10"/>
    <x v="20"/>
    <n v="9260"/>
    <x v="1"/>
    <n v="2000"/>
    <n v="0"/>
    <n v="0"/>
    <s v="41765593A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06"/>
    <n v="10606"/>
    <s v="41765606ARSU"/>
    <s v="606A"/>
    <x v="26"/>
    <s v="14LTIP TL(RSUs)"/>
    <n v="10261"/>
    <n v="10"/>
    <x v="21"/>
    <n v="9260"/>
    <x v="1"/>
    <n v="2000"/>
    <n v="0"/>
    <n v="0"/>
    <s v="41765606ARSU14LTIP TL(RSUs)"/>
    <s v="LTIP TL(RSU)"/>
    <s v="LTIP TL(RSU) - 05/06/2014"/>
    <s v="3 years"/>
    <d v="2014-05-06T00:00:00"/>
    <d v="2017-05-06T00:00:00"/>
    <n v="1295"/>
    <n v="0"/>
    <n v="0"/>
    <n v="0"/>
    <n v="0"/>
    <n v="0"/>
    <m/>
    <n v="1295"/>
    <n v="1"/>
    <s v=""/>
    <n v="0"/>
    <n v="66070.900000000009"/>
    <n v="0"/>
    <n v="0"/>
    <n v="0"/>
    <n v="0"/>
    <n v="0"/>
    <n v="0"/>
    <n v="66070.900000000009"/>
    <n v="1295"/>
    <n v="0"/>
    <n v="0"/>
    <n v="1295"/>
    <n v="51.02"/>
    <n v="66070.900000000009"/>
    <n v="-1321.5501418000001"/>
    <n v="64749.34985820001"/>
    <n v="0"/>
    <n v="0"/>
    <n v="0"/>
    <n v="0"/>
    <n v="66070.900000000009"/>
    <n v="60.228714676390162"/>
    <n v="1097"/>
    <n v="66070.900000000009"/>
    <n v="66070.900000000009"/>
    <n v="0"/>
    <n v="0"/>
    <n v="66070.899999999994"/>
    <n v="0"/>
    <n v="0"/>
    <n v="0"/>
    <n v="66070.89999999999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07"/>
    <n v="10819"/>
    <s v="41765819GRSU"/>
    <s v="819G"/>
    <x v="27"/>
    <s v="14LTIP TL(RSUs)"/>
    <n v="10261"/>
    <n v="70"/>
    <x v="22"/>
    <n v="9260"/>
    <x v="1"/>
    <n v="170000"/>
    <n v="0"/>
    <n v="0"/>
    <s v="41765819GRSU14LTIP TL(RSUs)"/>
    <s v="LTIP TL(RSU)"/>
    <s v="LTIP TL(RSU) - 05/06/2014"/>
    <s v="3 years"/>
    <d v="2014-05-06T00:00:00"/>
    <d v="2017-05-06T00:00:00"/>
    <n v="1295"/>
    <n v="0"/>
    <n v="0"/>
    <n v="0"/>
    <n v="0"/>
    <n v="0"/>
    <m/>
    <n v="1295"/>
    <n v="1"/>
    <n v="0"/>
    <n v="0"/>
    <n v="66070.900000000009"/>
    <n v="0"/>
    <n v="0"/>
    <n v="0"/>
    <n v="0"/>
    <n v="0"/>
    <n v="0"/>
    <n v="66070.900000000009"/>
    <n v="1295"/>
    <n v="0"/>
    <n v="0"/>
    <n v="1295"/>
    <n v="51.02"/>
    <n v="66070.900000000009"/>
    <n v="-1321.5501418000001"/>
    <n v="64749.34985820001"/>
    <n v="0"/>
    <n v="0"/>
    <n v="0"/>
    <n v="0"/>
    <n v="64749.34985820001"/>
    <n v="59.024019925433009"/>
    <n v="879"/>
    <n v="51882.11"/>
    <n v="51882.11"/>
    <n v="12867.23985820001"/>
    <n v="0"/>
    <n v="8735.5499999999993"/>
    <n v="21543.77"/>
    <n v="21602.79"/>
    <n v="0"/>
    <n v="51882.11"/>
    <n v="0"/>
    <n v="0"/>
    <n v="0"/>
    <m/>
    <n v="1829.75"/>
    <n v="1770.72"/>
    <n v="1829.74"/>
    <n v="5430.21"/>
    <n v="1829.75"/>
    <n v="0"/>
    <n v="1711.69"/>
    <n v="1711.69"/>
    <n v="1829.75"/>
    <n v="5371.1900000000005"/>
    <n v="1770.72"/>
    <n v="1829.74"/>
    <n v="0"/>
    <n v="1770.72"/>
    <n v="0"/>
    <n v="1770.72"/>
    <n v="5371.18"/>
    <n v="0"/>
    <m/>
    <m/>
    <n v="5430.21"/>
    <n v="5430.21"/>
    <n v="0"/>
    <n v="0"/>
    <n v="0"/>
    <n v="0"/>
    <n v="0"/>
    <n v="0"/>
    <n v="0"/>
    <m/>
    <n v="0"/>
    <n v="5430.21"/>
    <n v="21602.79"/>
  </r>
  <r>
    <n v="808"/>
    <n v="10845"/>
    <s v="41765845PRSU"/>
    <s v="845P"/>
    <x v="28"/>
    <s v="14LTIP TL(RSUs)"/>
    <n v="10261"/>
    <n v="80"/>
    <x v="23"/>
    <n v="9260"/>
    <x v="1"/>
    <n v="190000"/>
    <n v="0"/>
    <n v="0"/>
    <s v="41765845PRSU14LTIP TL(RSUs)"/>
    <s v="LTIP TL(RSU)"/>
    <s v="LTIP TL(RSU) - 05/06/2014"/>
    <s v="3 years"/>
    <d v="2014-05-06T00:00:00"/>
    <d v="2017-05-06T00:00:00"/>
    <n v="2720"/>
    <n v="0"/>
    <n v="0"/>
    <n v="0"/>
    <n v="0"/>
    <n v="0"/>
    <m/>
    <n v="2720"/>
    <n v="1"/>
    <n v="0"/>
    <n v="0"/>
    <n v="138774.39999999999"/>
    <n v="0"/>
    <n v="0"/>
    <n v="0"/>
    <n v="0"/>
    <n v="0"/>
    <n v="0"/>
    <n v="138774.39999999999"/>
    <n v="2720"/>
    <n v="0"/>
    <n v="0"/>
    <n v="2720"/>
    <n v="51.02"/>
    <n v="138774.39999999999"/>
    <n v="-2775.7655487999996"/>
    <n v="135998.63445119999"/>
    <n v="0"/>
    <n v="0"/>
    <n v="0"/>
    <n v="0"/>
    <n v="135998.63445119999"/>
    <n v="123.97323104029169"/>
    <n v="879"/>
    <n v="108972.47"/>
    <n v="108972.47"/>
    <n v="27026.164451199991"/>
    <n v="0"/>
    <n v="18348.04"/>
    <n v="45250.23"/>
    <n v="45374.2"/>
    <n v="0"/>
    <n v="108972.47"/>
    <n v="0"/>
    <n v="0"/>
    <n v="0"/>
    <m/>
    <n v="3843.17"/>
    <n v="3719.19"/>
    <n v="3843.17"/>
    <n v="11405.53"/>
    <n v="3843.17"/>
    <n v="0"/>
    <n v="3595.23"/>
    <n v="3595.23"/>
    <n v="3843.17"/>
    <n v="11281.57"/>
    <n v="3719.2"/>
    <n v="3843.17"/>
    <n v="0"/>
    <n v="3719.19"/>
    <n v="0"/>
    <n v="3719.19"/>
    <n v="11281.56"/>
    <n v="0"/>
    <m/>
    <m/>
    <n v="11405.54"/>
    <n v="11405.54"/>
    <n v="0"/>
    <n v="0"/>
    <n v="0"/>
    <n v="0"/>
    <n v="0"/>
    <n v="0"/>
    <n v="0"/>
    <m/>
    <n v="0"/>
    <n v="11405.54"/>
    <n v="45374.2"/>
  </r>
  <r>
    <n v="809"/>
    <n v="10859"/>
    <s v="41765859CRSU"/>
    <s v="859C"/>
    <x v="29"/>
    <s v="14LTIP TL(RSUs)"/>
    <n v="10261"/>
    <n v="10"/>
    <x v="12"/>
    <n v="9260"/>
    <x v="1"/>
    <n v="2000"/>
    <n v="0"/>
    <n v="0"/>
    <s v="41765859CRSU14LTIP TL(RSUs)"/>
    <s v="LTIP TL(RSU)"/>
    <s v="LTIP TL(RSU) - 05/06/2014"/>
    <s v="3 years"/>
    <d v="2014-05-06T00:00:00"/>
    <d v="2017-05-06T00:00:00"/>
    <n v="575"/>
    <n v="0"/>
    <n v="0"/>
    <n v="0"/>
    <n v="0"/>
    <n v="0"/>
    <m/>
    <n v="575"/>
    <n v="1"/>
    <n v="0"/>
    <n v="0"/>
    <n v="29336.5"/>
    <n v="0"/>
    <n v="0"/>
    <n v="0"/>
    <n v="0"/>
    <n v="0"/>
    <n v="0"/>
    <n v="29336.5"/>
    <n v="575"/>
    <n v="0"/>
    <n v="0"/>
    <n v="575"/>
    <n v="51.02"/>
    <n v="29336.5"/>
    <n v="-586.78867300000002"/>
    <n v="28749.711327000001"/>
    <n v="0"/>
    <n v="0"/>
    <n v="0"/>
    <n v="0"/>
    <n v="28749.711327000001"/>
    <n v="26.207576414767548"/>
    <n v="879"/>
    <n v="23036.46"/>
    <n v="23036.46"/>
    <n v="5713.2513270000018"/>
    <n v="0"/>
    <n v="3878.72"/>
    <n v="9565.77"/>
    <n v="9591.9699999999993"/>
    <n v="0"/>
    <n v="23036.46"/>
    <n v="0"/>
    <n v="0"/>
    <n v="0"/>
    <m/>
    <n v="812.43"/>
    <n v="786.23"/>
    <n v="812.43"/>
    <n v="2411.0899999999997"/>
    <n v="812.44"/>
    <n v="0"/>
    <n v="760.02"/>
    <n v="760.02"/>
    <n v="812.43"/>
    <n v="2384.89"/>
    <n v="786.23"/>
    <n v="812.44"/>
    <n v="0"/>
    <n v="786.22"/>
    <n v="0"/>
    <n v="786.22"/>
    <n v="2384.8900000000003"/>
    <n v="0"/>
    <m/>
    <m/>
    <n v="2411.1"/>
    <n v="2411.1"/>
    <n v="0"/>
    <n v="0"/>
    <n v="0"/>
    <n v="0"/>
    <n v="0"/>
    <n v="0"/>
    <n v="0"/>
    <m/>
    <n v="0"/>
    <n v="2411.1"/>
    <n v="9591.9699999999993"/>
  </r>
  <r>
    <n v="810"/>
    <n v="11104"/>
    <s v="41765104WRSU"/>
    <s v="104W"/>
    <x v="30"/>
    <s v="14LTIP TL(RSUs)"/>
    <n v="10261"/>
    <n v="60"/>
    <x v="24"/>
    <n v="9260"/>
    <x v="1"/>
    <n v="30000"/>
    <n v="0"/>
    <n v="0"/>
    <s v="41765104W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11"/>
    <n v="11128"/>
    <s v="41765128SRSU"/>
    <s v="128S"/>
    <x v="31"/>
    <s v="14LTIP TL(RSUs)"/>
    <n v="10261"/>
    <n v="70"/>
    <x v="25"/>
    <n v="9260"/>
    <x v="1"/>
    <n v="170000"/>
    <n v="0"/>
    <n v="0"/>
    <s v="41765128S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12"/>
    <n v="11145"/>
    <s v="41765145ARSU"/>
    <s v="145A"/>
    <x v="32"/>
    <s v="14LTIP TL(RSUs)"/>
    <n v="10261"/>
    <n v="50"/>
    <x v="26"/>
    <n v="9260"/>
    <x v="1"/>
    <n v="91000"/>
    <n v="0"/>
    <n v="0"/>
    <s v="41765145ARSU14LTIP TL(RSUs)"/>
    <s v="LTIP TL(RSU)"/>
    <s v="LTIP TL(RSU) - 05/06/2014"/>
    <s v="3 years"/>
    <d v="2014-05-06T00:00:00"/>
    <d v="2017-05-06T00:00:00"/>
    <n v="1295"/>
    <n v="0"/>
    <n v="0"/>
    <n v="0"/>
    <n v="0"/>
    <n v="0"/>
    <m/>
    <n v="1295"/>
    <n v="1"/>
    <n v="0"/>
    <n v="0"/>
    <n v="66070.900000000009"/>
    <n v="0"/>
    <n v="0"/>
    <n v="0"/>
    <n v="0"/>
    <n v="0"/>
    <n v="0"/>
    <n v="66070.900000000009"/>
    <n v="1295"/>
    <n v="0"/>
    <n v="0"/>
    <n v="1295"/>
    <n v="51.02"/>
    <n v="66070.900000000009"/>
    <n v="-1321.5501418000001"/>
    <n v="64749.34985820001"/>
    <n v="0"/>
    <n v="0"/>
    <n v="0"/>
    <n v="0"/>
    <n v="64749.34985820001"/>
    <n v="59.024019925433009"/>
    <n v="879"/>
    <n v="51882.11"/>
    <n v="51882.11"/>
    <n v="12867.23985820001"/>
    <n v="0"/>
    <n v="8735.5499999999993"/>
    <n v="21543.77"/>
    <n v="21602.79"/>
    <n v="0"/>
    <n v="51882.11"/>
    <n v="0"/>
    <n v="0"/>
    <n v="0"/>
    <m/>
    <n v="1829.75"/>
    <n v="1770.72"/>
    <n v="1829.74"/>
    <n v="5430.21"/>
    <n v="1829.75"/>
    <n v="0"/>
    <n v="1711.69"/>
    <n v="1711.69"/>
    <n v="1829.75"/>
    <n v="5371.1900000000005"/>
    <n v="1770.72"/>
    <n v="1829.74"/>
    <n v="0"/>
    <n v="1770.72"/>
    <n v="0"/>
    <n v="1770.72"/>
    <n v="5371.18"/>
    <n v="0"/>
    <m/>
    <m/>
    <n v="5430.21"/>
    <n v="5430.21"/>
    <n v="0"/>
    <n v="0"/>
    <n v="0"/>
    <n v="0"/>
    <n v="0"/>
    <n v="0"/>
    <n v="0"/>
    <m/>
    <n v="0"/>
    <n v="5430.21"/>
    <n v="21602.79"/>
  </r>
  <r>
    <n v="813"/>
    <n v="11197"/>
    <s v="41765197KRSU"/>
    <s v="197K"/>
    <x v="33"/>
    <s v="14LTIP TL(RSUs)"/>
    <n v="10261"/>
    <n v="30"/>
    <x v="27"/>
    <n v="9260"/>
    <x v="1"/>
    <n v="10000"/>
    <n v="0"/>
    <n v="0"/>
    <s v="41765197K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14"/>
    <n v="11212"/>
    <s v="41765212LRSU"/>
    <s v="212L"/>
    <x v="34"/>
    <s v="14LTIP TL(RSUs)"/>
    <n v="10261"/>
    <n v="20"/>
    <x v="3"/>
    <n v="9260"/>
    <x v="1"/>
    <n v="107000"/>
    <n v="0"/>
    <n v="0"/>
    <s v="41765212L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15"/>
    <n v="11267"/>
    <s v="41765267SRSU"/>
    <s v="267S"/>
    <x v="35"/>
    <s v="14LTIP TL(RSUs)"/>
    <n v="10261"/>
    <n v="10"/>
    <x v="12"/>
    <n v="9260"/>
    <x v="1"/>
    <n v="2000"/>
    <n v="0"/>
    <n v="0"/>
    <s v="41765267SRSU14LTIP TL(RSUs)"/>
    <s v="LTIP TL(RSU)"/>
    <s v="LTIP TL(RSU) - 05/06/2014"/>
    <s v="3 years"/>
    <d v="2014-05-06T00:00:00"/>
    <d v="2017-05-06T00:00:00"/>
    <n v="575"/>
    <n v="0"/>
    <n v="0"/>
    <n v="0"/>
    <n v="0"/>
    <n v="0"/>
    <m/>
    <n v="575"/>
    <n v="1"/>
    <s v=""/>
    <n v="0"/>
    <n v="29336.5"/>
    <n v="0"/>
    <n v="0"/>
    <n v="0"/>
    <n v="0"/>
    <n v="0"/>
    <n v="0"/>
    <n v="29336.5"/>
    <n v="575"/>
    <n v="0"/>
    <n v="0"/>
    <n v="575"/>
    <n v="51.02"/>
    <n v="29336.5"/>
    <n v="-586.78867300000002"/>
    <n v="28749.711327000001"/>
    <n v="0"/>
    <n v="0"/>
    <n v="0"/>
    <n v="0"/>
    <n v="29336.5"/>
    <n v="26.742479489516864"/>
    <n v="1097"/>
    <n v="29336.5"/>
    <n v="29336.5"/>
    <n v="0"/>
    <n v="0"/>
    <n v="3878.72"/>
    <n v="25457.78"/>
    <n v="0"/>
    <n v="0"/>
    <n v="29336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16"/>
    <n v="11299"/>
    <s v="41765299DRSU"/>
    <s v="299D"/>
    <x v="36"/>
    <s v="14LTIP TL(RSUs)"/>
    <n v="10261"/>
    <n v="50"/>
    <x v="28"/>
    <n v="9260"/>
    <x v="1"/>
    <n v="91000"/>
    <n v="0"/>
    <n v="0"/>
    <s v="41765299D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17"/>
    <n v="11381"/>
    <s v="41765381DRSU"/>
    <s v="381D"/>
    <x v="37"/>
    <s v="14LTIP TL(RSUs)"/>
    <n v="10261"/>
    <n v="70"/>
    <x v="29"/>
    <n v="9260"/>
    <x v="1"/>
    <n v="170000"/>
    <n v="0"/>
    <n v="0"/>
    <s v="41765381D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18"/>
    <n v="11384"/>
    <s v="41765384WRSU"/>
    <s v="384W"/>
    <x v="38"/>
    <s v="14LTIP TL(RSUs)"/>
    <n v="10261"/>
    <n v="60"/>
    <x v="30"/>
    <n v="9260"/>
    <x v="1"/>
    <n v="30000"/>
    <n v="0"/>
    <n v="0"/>
    <s v="41765384W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19"/>
    <n v="11385"/>
    <s v="41765385GRSU"/>
    <s v="385G"/>
    <x v="39"/>
    <s v="14LTIP TL(RSUs)"/>
    <n v="10261"/>
    <n v="10"/>
    <x v="31"/>
    <n v="9260"/>
    <x v="1"/>
    <n v="2000"/>
    <n v="0"/>
    <n v="0"/>
    <s v="41765385GRSU14LTIP TL(RSUs)"/>
    <s v="LTIP TL(RSU)"/>
    <s v="LTIP TL(RSU) - 05/06/2014"/>
    <s v="3 years"/>
    <d v="2014-05-06T00:00:00"/>
    <d v="2017-05-06T00:00:00"/>
    <n v="2720"/>
    <n v="0"/>
    <n v="0"/>
    <n v="0"/>
    <n v="0"/>
    <n v="0"/>
    <m/>
    <n v="2720"/>
    <n v="1"/>
    <s v=""/>
    <n v="0"/>
    <n v="138774.39999999999"/>
    <n v="0"/>
    <n v="0"/>
    <n v="0"/>
    <n v="0"/>
    <n v="0"/>
    <n v="0"/>
    <n v="138774.39999999999"/>
    <n v="2720"/>
    <n v="0"/>
    <n v="0"/>
    <n v="2720"/>
    <n v="51.02"/>
    <n v="138774.39999999999"/>
    <n v="-2775.7655487999996"/>
    <n v="135998.63445119999"/>
    <n v="0"/>
    <n v="0"/>
    <n v="0"/>
    <n v="0"/>
    <n v="138774.39999999999"/>
    <n v="126.50355515041021"/>
    <n v="1097"/>
    <n v="138774.39999999999"/>
    <n v="138774.39999999999"/>
    <n v="0"/>
    <n v="0"/>
    <n v="18348.04"/>
    <n v="120426.36"/>
    <n v="0"/>
    <n v="0"/>
    <n v="138774.3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20"/>
    <n v="11400"/>
    <s v="41765400HRSU"/>
    <s v="400H"/>
    <x v="40"/>
    <s v="14LTIP TL(RSUs)"/>
    <n v="10261"/>
    <n v="20"/>
    <x v="32"/>
    <n v="9260"/>
    <x v="1"/>
    <n v="107000"/>
    <n v="0"/>
    <n v="0"/>
    <s v="41765400H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484.03"/>
    <n v="3659.95"/>
    <n v="6080.42"/>
    <n v="0"/>
    <n v="11224.4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944.62"/>
    <n v="0"/>
    <n v="0"/>
    <n v="0"/>
    <n v="0"/>
    <n v="4245.4399999999996"/>
    <n v="0"/>
    <m/>
    <m/>
    <n v="0"/>
    <n v="0"/>
    <n v="0"/>
    <n v="0"/>
    <n v="0"/>
    <n v="0"/>
    <n v="0"/>
    <n v="0"/>
    <n v="0"/>
    <m/>
    <n v="0"/>
    <n v="0"/>
    <n v="6080.42"/>
  </r>
  <r>
    <n v="821"/>
    <n v="11408"/>
    <s v="41765408MRSU"/>
    <s v="408M"/>
    <x v="41"/>
    <s v="14LTIP TL(RSUs)"/>
    <n v="10261"/>
    <n v="20"/>
    <x v="33"/>
    <n v="9260"/>
    <x v="1"/>
    <n v="107000"/>
    <n v="0"/>
    <n v="0"/>
    <s v="41765408M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22"/>
    <n v="11471"/>
    <s v="41765471BRSU"/>
    <s v="471B"/>
    <x v="42"/>
    <s v="14LTIP TL(RSUs)"/>
    <n v="10261"/>
    <n v="70"/>
    <x v="16"/>
    <n v="9260"/>
    <x v="1"/>
    <n v="170000"/>
    <n v="0"/>
    <n v="0"/>
    <s v="41765471B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23"/>
    <n v="11473"/>
    <s v="41765473HRSU"/>
    <s v="473H"/>
    <x v="43"/>
    <s v="14LTIP TL(RSUs)"/>
    <n v="10261"/>
    <n v="20"/>
    <x v="34"/>
    <n v="9260"/>
    <x v="1"/>
    <n v="107000"/>
    <n v="0"/>
    <n v="0"/>
    <s v="41765473H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484.03"/>
    <n v="9740.3700000000008"/>
    <n v="0"/>
    <n v="0"/>
    <n v="11224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24"/>
    <n v="11483"/>
    <s v="41765483BRSU"/>
    <s v="483B"/>
    <x v="44"/>
    <s v="14LTIP TL(RSUs)"/>
    <n v="10261"/>
    <n v="20"/>
    <x v="35"/>
    <n v="9260"/>
    <x v="1"/>
    <n v="107000"/>
    <n v="0"/>
    <n v="0"/>
    <s v="41765483B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25"/>
    <n v="11885"/>
    <s v="41765885YRSU"/>
    <s v="885Y"/>
    <x v="45"/>
    <s v="14LTIP TL(RSUs)"/>
    <n v="10261"/>
    <n v="212"/>
    <x v="36"/>
    <n v="9260"/>
    <x v="1"/>
    <n v="824000"/>
    <n v="0"/>
    <n v="0"/>
    <s v="41765885Y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26"/>
    <n v="11896"/>
    <s v="41765896GRSU"/>
    <s v="896G"/>
    <x v="46"/>
    <s v="14LTIP TL(RSUs)"/>
    <n v="10261"/>
    <n v="50"/>
    <x v="37"/>
    <n v="9260"/>
    <x v="1"/>
    <n v="91000"/>
    <n v="0"/>
    <n v="0"/>
    <s v="41765896G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27"/>
    <n v="11899"/>
    <s v="41765899ERSU"/>
    <s v="899E"/>
    <x v="47"/>
    <s v="14LTIP TL(RSUs)"/>
    <n v="10261"/>
    <n v="50"/>
    <x v="38"/>
    <n v="9260"/>
    <x v="1"/>
    <n v="91000"/>
    <n v="0"/>
    <n v="0"/>
    <s v="41765899E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28"/>
    <n v="11973"/>
    <s v="41765973KRSU"/>
    <s v="973K"/>
    <x v="48"/>
    <s v="14LTIP TL(RSUs)"/>
    <n v="10261"/>
    <n v="70"/>
    <x v="39"/>
    <n v="9260"/>
    <x v="1"/>
    <n v="170000"/>
    <n v="0"/>
    <n v="0"/>
    <s v="41765973K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29"/>
    <n v="11983"/>
    <s v="41765983SRSU"/>
    <s v="983S"/>
    <x v="49"/>
    <s v="14LTIP TL(RSUs)"/>
    <n v="10261"/>
    <n v="50"/>
    <x v="40"/>
    <n v="9260"/>
    <x v="1"/>
    <n v="91000"/>
    <n v="0"/>
    <n v="0"/>
    <s v="41765983S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484.03"/>
    <n v="9740.36"/>
    <n v="0.01"/>
    <n v="0"/>
    <n v="11224.400000000001"/>
    <n v="0"/>
    <n v="0"/>
    <n v="0"/>
    <m/>
    <n v="0"/>
    <n v="0"/>
    <n v="0"/>
    <n v="0"/>
    <n v="0"/>
    <n v="0.01"/>
    <n v="0"/>
    <n v="0.01"/>
    <n v="0"/>
    <n v="0.0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.01"/>
  </r>
  <r>
    <n v="830"/>
    <n v="11994"/>
    <s v="41765994CRSU"/>
    <s v="994C"/>
    <x v="50"/>
    <s v="14LTIP TL(RSUs)"/>
    <n v="10261"/>
    <n v="50"/>
    <x v="41"/>
    <n v="9260"/>
    <x v="1"/>
    <n v="91000"/>
    <n v="0"/>
    <n v="0"/>
    <s v="41765994C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31"/>
    <n v="11998"/>
    <s v="41765998NRSU"/>
    <s v="998N"/>
    <x v="51"/>
    <s v="14LTIPTime Lapse(RSUs)"/>
    <n v="10261"/>
    <n v="50"/>
    <x v="42"/>
    <n v="9260"/>
    <x v="1"/>
    <n v="91000"/>
    <n v="0"/>
    <n v="0"/>
    <s v="41765998NRSU14LTIPTime Lapse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32"/>
    <n v="12047"/>
    <s v="4176547AnRSU"/>
    <s v="47An"/>
    <x v="52"/>
    <s v="14LTIP TL(RSUs)"/>
    <n v="10261"/>
    <n v="10"/>
    <x v="43"/>
    <n v="9260"/>
    <x v="1"/>
    <n v="2000"/>
    <n v="0"/>
    <n v="0"/>
    <s v="4176547An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33"/>
    <n v="12327"/>
    <s v="41765327BRSU"/>
    <s v="327B"/>
    <x v="53"/>
    <s v="14LTIP TL(RSUs)"/>
    <n v="10261"/>
    <n v="10"/>
    <x v="44"/>
    <n v="9260"/>
    <x v="1"/>
    <n v="2000"/>
    <n v="0"/>
    <n v="0"/>
    <s v="41765327B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34"/>
    <n v="12357"/>
    <s v="41765357CRSU"/>
    <s v="357C"/>
    <x v="54"/>
    <s v="14LTIP TL(RSUs)"/>
    <n v="10261"/>
    <n v="10"/>
    <x v="45"/>
    <n v="9260"/>
    <x v="1"/>
    <n v="2000"/>
    <n v="0"/>
    <n v="0"/>
    <s v="41765357C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35"/>
    <n v="12388"/>
    <s v="41765388HRSU"/>
    <s v="388H"/>
    <x v="55"/>
    <s v="14LTIP TL(RSUs)"/>
    <n v="10261"/>
    <n v="10"/>
    <x v="46"/>
    <n v="9260"/>
    <x v="1"/>
    <n v="2000"/>
    <n v="0"/>
    <n v="0"/>
    <s v="41765388H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36"/>
    <n v="12499"/>
    <s v="41765499SRSU"/>
    <s v="499S"/>
    <x v="56"/>
    <s v="14LTIP TL(RSUs)"/>
    <n v="10261"/>
    <n v="10"/>
    <x v="47"/>
    <n v="9260"/>
    <x v="1"/>
    <n v="2000"/>
    <n v="0"/>
    <n v="0"/>
    <s v="41765499SRSU14LTIP TL(RSUs)"/>
    <s v="LTIP TL(RSU)"/>
    <s v="LTIP TL(RSU) - 05/06/2014"/>
    <s v="3 years"/>
    <d v="2014-05-06T00:00:00"/>
    <d v="2017-05-06T00:00:00"/>
    <n v="3925"/>
    <n v="0"/>
    <n v="0"/>
    <n v="0"/>
    <n v="0"/>
    <n v="0"/>
    <m/>
    <n v="3925"/>
    <n v="1"/>
    <n v="0"/>
    <n v="0"/>
    <n v="200253.5"/>
    <n v="0"/>
    <n v="0"/>
    <n v="0"/>
    <n v="0"/>
    <n v="0"/>
    <n v="0"/>
    <n v="200253.5"/>
    <n v="3925"/>
    <n v="0"/>
    <n v="0"/>
    <n v="3925"/>
    <n v="51.02"/>
    <n v="200253.5"/>
    <n v="-4005.470507"/>
    <n v="196248.02949300001"/>
    <n v="0"/>
    <n v="0"/>
    <n v="0"/>
    <n v="0"/>
    <n v="196248.02949300001"/>
    <n v="178.89519552689154"/>
    <n v="879"/>
    <n v="157248.88"/>
    <n v="157248.88"/>
    <n v="38999.149493000004"/>
    <n v="0"/>
    <n v="26476.49"/>
    <n v="65296.75"/>
    <n v="65475.64"/>
    <n v="0"/>
    <n v="157248.88"/>
    <n v="0"/>
    <n v="0"/>
    <n v="0"/>
    <m/>
    <n v="5545.75"/>
    <n v="5366.85"/>
    <n v="5545.75"/>
    <n v="16458.349999999999"/>
    <n v="5545.75"/>
    <n v="0"/>
    <n v="5187.97"/>
    <n v="5187.97"/>
    <n v="5545.75"/>
    <n v="16279.470000000001"/>
    <n v="5366.85"/>
    <n v="5545.75"/>
    <n v="0"/>
    <n v="5366.86"/>
    <n v="0"/>
    <n v="5366.86"/>
    <n v="16279.46"/>
    <n v="0"/>
    <m/>
    <m/>
    <n v="16458.36"/>
    <n v="16458.36"/>
    <n v="0"/>
    <n v="0"/>
    <n v="0"/>
    <n v="0"/>
    <n v="0"/>
    <n v="0"/>
    <n v="0"/>
    <m/>
    <n v="0"/>
    <n v="16458.36"/>
    <n v="65475.64"/>
  </r>
  <r>
    <n v="837"/>
    <n v="12665"/>
    <s v="41765665GRSU"/>
    <s v="665G"/>
    <x v="57"/>
    <s v="14LTIP TL(RSUs)"/>
    <n v="10261"/>
    <n v="10"/>
    <x v="5"/>
    <n v="9260"/>
    <x v="1"/>
    <n v="2000"/>
    <n v="0"/>
    <n v="0"/>
    <s v="41765665GRSU14LTIP TL(RSUs)"/>
    <s v="LTIP TL(RSU)"/>
    <s v="LTIP TL(RSU) - 05/06/2014"/>
    <s v="3 years"/>
    <d v="2014-05-06T00:00:00"/>
    <d v="2017-05-06T00:00:00"/>
    <n v="3925"/>
    <n v="0"/>
    <n v="0"/>
    <n v="0"/>
    <n v="0"/>
    <n v="0"/>
    <m/>
    <n v="3925"/>
    <n v="1"/>
    <s v=""/>
    <n v="0"/>
    <n v="200253.5"/>
    <n v="0"/>
    <n v="0"/>
    <n v="0"/>
    <n v="0"/>
    <n v="0"/>
    <n v="0"/>
    <n v="200253.5"/>
    <n v="3925"/>
    <n v="0"/>
    <n v="0"/>
    <n v="3925"/>
    <n v="51.02"/>
    <n v="200253.5"/>
    <n v="-4005.470507"/>
    <n v="196248.02949300001"/>
    <n v="0"/>
    <n v="0"/>
    <n v="0"/>
    <n v="0"/>
    <n v="200253.5"/>
    <n v="182.54649042844122"/>
    <n v="1097"/>
    <n v="200253.5"/>
    <n v="200253.5"/>
    <n v="0"/>
    <n v="0"/>
    <n v="200253.5"/>
    <n v="0"/>
    <n v="0"/>
    <n v="0"/>
    <n v="20025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38"/>
    <n v="12737"/>
    <s v="41765737RRSU"/>
    <s v="737R"/>
    <x v="58"/>
    <s v="14LTIP TL(RSUs)"/>
    <n v="10261"/>
    <n v="10"/>
    <x v="48"/>
    <n v="9260"/>
    <x v="1"/>
    <n v="2000"/>
    <n v="0"/>
    <n v="0"/>
    <s v="41765737R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839"/>
    <n v="12742"/>
    <s v="41765742HRSU"/>
    <s v="742H"/>
    <x v="59"/>
    <s v="14LTIP TL(RSUs)"/>
    <n v="10261"/>
    <n v="30"/>
    <x v="49"/>
    <n v="9260"/>
    <x v="1"/>
    <n v="10000"/>
    <n v="0"/>
    <n v="0"/>
    <s v="41765742H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40"/>
    <n v="12866"/>
    <s v="41765866BRSU"/>
    <s v="866B"/>
    <x v="60"/>
    <s v="14LTIP TL(RSUs)"/>
    <n v="10261"/>
    <n v="20"/>
    <x v="50"/>
    <n v="9260"/>
    <x v="1"/>
    <n v="77000"/>
    <n v="0"/>
    <n v="0"/>
    <s v="41765866B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41"/>
    <n v="13109"/>
    <s v="41765109ORSU"/>
    <s v="109O"/>
    <x v="61"/>
    <s v="14LTIP TL(RSUs)"/>
    <n v="10261"/>
    <n v="10"/>
    <x v="5"/>
    <n v="9260"/>
    <x v="1"/>
    <n v="2000"/>
    <n v="0"/>
    <n v="0"/>
    <s v="41765109O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42"/>
    <n v="13202"/>
    <s v="41765202SRSU"/>
    <s v="202S"/>
    <x v="62"/>
    <s v="14LTIP TL(RSUs)"/>
    <n v="10261"/>
    <n v="20"/>
    <x v="51"/>
    <n v="9260"/>
    <x v="1"/>
    <n v="107000"/>
    <n v="0"/>
    <n v="0"/>
    <s v="41765202S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43"/>
    <n v="13297"/>
    <s v="41765297HRSU"/>
    <s v="297H"/>
    <x v="63"/>
    <s v="14LTIP TL(RSUs)"/>
    <n v="10261"/>
    <n v="10"/>
    <x v="46"/>
    <n v="9260"/>
    <x v="1"/>
    <n v="2000"/>
    <n v="0"/>
    <n v="0"/>
    <s v="41765297H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44"/>
    <n v="13369"/>
    <s v="41765369KRSU"/>
    <s v="369K"/>
    <x v="64"/>
    <s v="14LTIP TL(RSUs)"/>
    <n v="10261"/>
    <n v="10"/>
    <x v="52"/>
    <n v="9260"/>
    <x v="1"/>
    <n v="2000"/>
    <n v="0"/>
    <n v="0"/>
    <s v="41765369KRSU14LTIP TL(RSUs)"/>
    <s v="LTIP TL(RSU)"/>
    <s v="LTIP TL(RSU) - 05/06/2014"/>
    <s v="3 years"/>
    <d v="2014-05-06T00:00:00"/>
    <d v="2017-05-06T00:00:00"/>
    <n v="760"/>
    <n v="0"/>
    <n v="0"/>
    <n v="0"/>
    <n v="0"/>
    <n v="0"/>
    <m/>
    <n v="760"/>
    <n v="1"/>
    <s v=""/>
    <n v="0"/>
    <n v="38775.200000000004"/>
    <n v="0"/>
    <n v="0"/>
    <n v="0"/>
    <n v="0"/>
    <n v="0"/>
    <n v="0"/>
    <n v="38775.200000000004"/>
    <n v="760"/>
    <n v="0"/>
    <n v="0"/>
    <n v="760"/>
    <n v="51.02"/>
    <n v="38775.200000000004"/>
    <n v="-775.58155040000008"/>
    <n v="37999.618449600006"/>
    <n v="0"/>
    <n v="0"/>
    <n v="0"/>
    <n v="0"/>
    <n v="38775.200000000004"/>
    <n v="35.346581586144033"/>
    <n v="1097"/>
    <n v="38775.200000000004"/>
    <n v="38775.200000000004"/>
    <n v="0"/>
    <n v="0"/>
    <n v="38775.199999999997"/>
    <n v="0"/>
    <n v="0"/>
    <n v="0"/>
    <n v="38775.19999999999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45"/>
    <n v="13401"/>
    <s v="41765401QRSU"/>
    <s v="401Q"/>
    <x v="65"/>
    <s v="14LTIP TL(RSUs)"/>
    <n v="10261"/>
    <n v="10"/>
    <x v="53"/>
    <n v="9260"/>
    <x v="1"/>
    <n v="2000"/>
    <n v="0"/>
    <n v="0"/>
    <s v="41765401Q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46"/>
    <n v="13408"/>
    <s v="4176540MCRSU"/>
    <s v="40MC"/>
    <x v="66"/>
    <s v="14LTIP TL(RSUs)"/>
    <n v="10261"/>
    <n v="10"/>
    <x v="54"/>
    <n v="9260"/>
    <x v="1"/>
    <n v="2000"/>
    <n v="0"/>
    <n v="0"/>
    <s v="4176540MCRSU14LTIP TL(RSUs)"/>
    <s v="LTIP TL(RSU)"/>
    <s v="LTIP TL(RSU) - 05/06/2014"/>
    <s v="3 years"/>
    <d v="2014-05-06T00:00:00"/>
    <d v="2017-05-06T00:00:00"/>
    <n v="760"/>
    <n v="0"/>
    <n v="0"/>
    <n v="0"/>
    <n v="0"/>
    <n v="0"/>
    <m/>
    <n v="760"/>
    <n v="1"/>
    <n v="0"/>
    <n v="0"/>
    <n v="38775.200000000004"/>
    <n v="0"/>
    <n v="0"/>
    <n v="0"/>
    <n v="0"/>
    <n v="0"/>
    <n v="0"/>
    <n v="38775.200000000004"/>
    <n v="760"/>
    <n v="0"/>
    <n v="0"/>
    <n v="760"/>
    <n v="51.02"/>
    <n v="38775.200000000004"/>
    <n v="-775.58155040000008"/>
    <n v="37999.618449600006"/>
    <n v="0"/>
    <n v="0"/>
    <n v="0"/>
    <n v="0"/>
    <n v="37999.618449600006"/>
    <n v="34.639579261257978"/>
    <n v="879"/>
    <n v="30448.19"/>
    <n v="30448.19"/>
    <n v="7551.4284496000073"/>
    <n v="0"/>
    <n v="5126.66"/>
    <n v="12643.439999999999"/>
    <n v="12678.09"/>
    <n v="0"/>
    <n v="30448.19"/>
    <n v="0"/>
    <n v="0"/>
    <n v="0"/>
    <m/>
    <n v="1073.83"/>
    <n v="1039.19"/>
    <n v="1073.83"/>
    <n v="3186.85"/>
    <n v="1073.82"/>
    <n v="0"/>
    <n v="1004.55"/>
    <n v="1004.55"/>
    <n v="1073.83"/>
    <n v="3152.2"/>
    <n v="1039.18"/>
    <n v="1073.83"/>
    <n v="0"/>
    <n v="1039.19"/>
    <n v="0"/>
    <n v="1039.19"/>
    <n v="3152.2000000000003"/>
    <n v="0"/>
    <m/>
    <m/>
    <n v="3186.8399999999997"/>
    <n v="3186.8399999999997"/>
    <n v="0"/>
    <n v="0"/>
    <n v="0"/>
    <n v="0"/>
    <n v="0"/>
    <n v="0"/>
    <n v="0"/>
    <m/>
    <n v="0"/>
    <n v="3186.8399999999997"/>
    <n v="12678.09"/>
  </r>
  <r>
    <n v="847"/>
    <n v="13410"/>
    <s v="41765410MRSU"/>
    <s v="410M"/>
    <x v="67"/>
    <s v="14LTIP TL(RSUs)"/>
    <n v="10261"/>
    <n v="10"/>
    <x v="55"/>
    <n v="9260"/>
    <x v="1"/>
    <n v="2000"/>
    <n v="0"/>
    <n v="0"/>
    <s v="41765410MRSU14LTIP TL(RSUs)"/>
    <s v="LTIP TL(RSU)"/>
    <s v="LTIP TL(RSU) - 05/06/2014"/>
    <s v="3 years"/>
    <d v="2014-05-06T00:00:00"/>
    <d v="2017-05-06T00:00:00"/>
    <n v="760"/>
    <n v="0"/>
    <n v="0"/>
    <n v="0"/>
    <n v="0"/>
    <n v="0"/>
    <m/>
    <n v="760"/>
    <n v="1"/>
    <s v=""/>
    <n v="0"/>
    <n v="38775.200000000004"/>
    <n v="0"/>
    <n v="0"/>
    <n v="0"/>
    <n v="0"/>
    <n v="0"/>
    <n v="0"/>
    <n v="38775.200000000004"/>
    <n v="760"/>
    <n v="0"/>
    <n v="0"/>
    <n v="760"/>
    <n v="51.02"/>
    <n v="38775.200000000004"/>
    <n v="-775.58155040000008"/>
    <n v="37999.618449600006"/>
    <n v="0"/>
    <n v="0"/>
    <n v="0"/>
    <n v="0"/>
    <n v="38775.200000000004"/>
    <n v="35.346581586144033"/>
    <n v="1097"/>
    <n v="38775.200000000004"/>
    <n v="38775.200000000004"/>
    <n v="0"/>
    <n v="0"/>
    <n v="5126.66"/>
    <n v="12643.439999999999"/>
    <n v="21005.1"/>
    <n v="0"/>
    <n v="38775.199999999997"/>
    <n v="0"/>
    <n v="0"/>
    <n v="0"/>
    <m/>
    <n v="1073.83"/>
    <n v="19931.27"/>
    <n v="0"/>
    <n v="21005.1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21005.1"/>
  </r>
  <r>
    <n v="848"/>
    <n v="13439"/>
    <s v="41765439RRSU"/>
    <s v="439R"/>
    <x v="68"/>
    <s v="14LTIP TL(RSUs)"/>
    <n v="10261"/>
    <n v="60"/>
    <x v="56"/>
    <n v="9260"/>
    <x v="1"/>
    <n v="81000"/>
    <n v="0"/>
    <n v="0"/>
    <s v="41765439R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49"/>
    <n v="13497"/>
    <s v="41765497GRSU"/>
    <s v="497G"/>
    <x v="69"/>
    <s v="14LTIP TL(RSUs)"/>
    <n v="10261"/>
    <n v="10"/>
    <x v="57"/>
    <n v="9260"/>
    <x v="1"/>
    <n v="12000"/>
    <n v="0"/>
    <n v="0"/>
    <s v="41765497G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50"/>
    <n v="13501"/>
    <s v="41765501MRSU"/>
    <s v="501M"/>
    <x v="70"/>
    <s v="14LTIP TL(RSUs)"/>
    <n v="10261"/>
    <n v="10"/>
    <x v="43"/>
    <n v="9260"/>
    <x v="1"/>
    <n v="2000"/>
    <n v="0"/>
    <n v="0"/>
    <s v="41765501MRSU14LTIP TL(RSUs)"/>
    <s v="LTIP TL(RSU)"/>
    <s v="LTIP TL(RSU) - 05/06/2014"/>
    <s v="3 years"/>
    <d v="2014-05-06T00:00:00"/>
    <d v="2017-05-06T00:00:00"/>
    <n v="760"/>
    <n v="0"/>
    <n v="0"/>
    <n v="0"/>
    <n v="0"/>
    <n v="0"/>
    <m/>
    <n v="760"/>
    <n v="1"/>
    <n v="0"/>
    <n v="0"/>
    <n v="38775.200000000004"/>
    <n v="0"/>
    <n v="0"/>
    <n v="0"/>
    <n v="0"/>
    <n v="0"/>
    <n v="0"/>
    <n v="38775.200000000004"/>
    <n v="760"/>
    <n v="0"/>
    <n v="0"/>
    <n v="760"/>
    <n v="51.02"/>
    <n v="38775.200000000004"/>
    <n v="-775.58155040000008"/>
    <n v="37999.618449600006"/>
    <n v="0"/>
    <n v="0"/>
    <n v="0"/>
    <n v="0"/>
    <n v="37999.618449600006"/>
    <n v="34.639579261257978"/>
    <n v="879"/>
    <n v="30448.19"/>
    <n v="30448.19"/>
    <n v="7551.4284496000073"/>
    <n v="0"/>
    <n v="5126.66"/>
    <n v="12643.439999999999"/>
    <n v="12678.09"/>
    <n v="0"/>
    <n v="30448.19"/>
    <n v="0"/>
    <n v="0"/>
    <n v="0"/>
    <m/>
    <n v="1073.83"/>
    <n v="1039.19"/>
    <n v="1073.83"/>
    <n v="3186.85"/>
    <n v="1073.82"/>
    <n v="0"/>
    <n v="1004.55"/>
    <n v="1004.55"/>
    <n v="1073.83"/>
    <n v="3152.2"/>
    <n v="1039.18"/>
    <n v="1073.83"/>
    <n v="0"/>
    <n v="1039.19"/>
    <n v="0"/>
    <n v="1039.19"/>
    <n v="3152.2000000000003"/>
    <n v="0"/>
    <m/>
    <m/>
    <n v="3186.8399999999997"/>
    <n v="3186.8399999999997"/>
    <n v="0"/>
    <n v="0"/>
    <n v="0"/>
    <n v="0"/>
    <n v="0"/>
    <n v="0"/>
    <n v="0"/>
    <m/>
    <n v="0"/>
    <n v="3186.8399999999997"/>
    <n v="12678.09"/>
  </r>
  <r>
    <n v="851"/>
    <n v="13548"/>
    <s v="41765548CRSU"/>
    <s v="548C"/>
    <x v="71"/>
    <s v="14LTIP TL(RSUs)"/>
    <n v="10261"/>
    <n v="70"/>
    <x v="58"/>
    <n v="9260"/>
    <x v="1"/>
    <n v="170000"/>
    <n v="0"/>
    <n v="0"/>
    <s v="41765548C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52"/>
    <n v="13553"/>
    <s v="41765553TRSU"/>
    <s v="553T"/>
    <x v="72"/>
    <s v="14LTIP TL(RSUs)"/>
    <n v="10261"/>
    <n v="10"/>
    <x v="43"/>
    <n v="9260"/>
    <x v="1"/>
    <n v="2000"/>
    <n v="0"/>
    <n v="0"/>
    <s v="41765553T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53"/>
    <n v="13587"/>
    <s v="41765587BRSU"/>
    <s v="587B"/>
    <x v="73"/>
    <s v="14LTIP TL(RSUs)"/>
    <n v="10261"/>
    <n v="10"/>
    <x v="59"/>
    <n v="9260"/>
    <x v="1"/>
    <n v="2000"/>
    <n v="0"/>
    <n v="0"/>
    <s v="41765587B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54"/>
    <n v="14088"/>
    <s v="41765088SRSU"/>
    <s v="088S"/>
    <x v="74"/>
    <s v="14LTIP TL(RSUs)"/>
    <n v="10261"/>
    <n v="10"/>
    <x v="60"/>
    <n v="9260"/>
    <x v="1"/>
    <n v="2000"/>
    <n v="0"/>
    <n v="0"/>
    <s v="41765088S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55"/>
    <n v="14108"/>
    <s v="41765108MRSU"/>
    <s v="108M"/>
    <x v="75"/>
    <s v="14LTIP TL(RSUs)"/>
    <n v="10261"/>
    <n v="10"/>
    <x v="61"/>
    <n v="9260"/>
    <x v="1"/>
    <n v="12000"/>
    <n v="0"/>
    <n v="0"/>
    <s v="41765108M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56"/>
    <n v="14162"/>
    <s v="41765162RRSU"/>
    <s v="162R"/>
    <x v="76"/>
    <s v="14LTIP TL(RSUs)"/>
    <n v="10261"/>
    <n v="80"/>
    <x v="62"/>
    <n v="9260"/>
    <x v="1"/>
    <n v="190000"/>
    <n v="0"/>
    <n v="0"/>
    <s v="41765162R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57"/>
    <n v="14178"/>
    <s v="41765178BRSU"/>
    <s v="178B"/>
    <x v="77"/>
    <s v="14LTIP TL(RSUs)"/>
    <n v="10261"/>
    <n v="10"/>
    <x v="14"/>
    <n v="9260"/>
    <x v="1"/>
    <n v="2000"/>
    <n v="0"/>
    <n v="0"/>
    <s v="41765178B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858"/>
    <n v="14180"/>
    <s v="41765180FRSU"/>
    <s v="180F"/>
    <x v="78"/>
    <s v="14LTIP TL(RSUs)"/>
    <n v="10261"/>
    <n v="30"/>
    <x v="63"/>
    <n v="9260"/>
    <x v="1"/>
    <n v="10000"/>
    <n v="0"/>
    <n v="0"/>
    <s v="41765180F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59"/>
    <n v="14237"/>
    <s v="41765237FRSU"/>
    <s v="237F"/>
    <x v="79"/>
    <s v="14LTIP TL(RSUs)"/>
    <n v="10261"/>
    <n v="10"/>
    <x v="64"/>
    <n v="9260"/>
    <x v="1"/>
    <n v="2000"/>
    <n v="0"/>
    <n v="0"/>
    <s v="41765237FRSU14LTIP TL(RSUs)"/>
    <s v="LTIP TL(RSU)"/>
    <s v="LTIP TL(RSU) - 05/06/2014"/>
    <s v="3 years"/>
    <d v="2014-05-06T00:00:00"/>
    <d v="2017-05-06T00:00:00"/>
    <n v="1295"/>
    <n v="0"/>
    <n v="0"/>
    <n v="0"/>
    <n v="0"/>
    <n v="0"/>
    <m/>
    <n v="1295"/>
    <n v="1"/>
    <n v="0"/>
    <n v="0"/>
    <n v="66070.900000000009"/>
    <n v="0"/>
    <n v="0"/>
    <n v="0"/>
    <n v="0"/>
    <n v="0"/>
    <n v="0"/>
    <n v="66070.900000000009"/>
    <n v="1295"/>
    <n v="0"/>
    <n v="0"/>
    <n v="1295"/>
    <n v="51.02"/>
    <n v="66070.900000000009"/>
    <n v="-1321.5501418000001"/>
    <n v="64749.34985820001"/>
    <n v="0"/>
    <n v="0"/>
    <n v="0"/>
    <n v="0"/>
    <n v="64749.34985820001"/>
    <n v="59.024019925433009"/>
    <n v="879"/>
    <n v="51882.11"/>
    <n v="51882.11"/>
    <n v="12867.23985820001"/>
    <n v="0"/>
    <n v="8735.5499999999993"/>
    <n v="21543.77"/>
    <n v="21602.79"/>
    <n v="0"/>
    <n v="51882.11"/>
    <n v="0"/>
    <n v="0"/>
    <n v="0"/>
    <m/>
    <n v="1829.75"/>
    <n v="1770.72"/>
    <n v="1829.74"/>
    <n v="5430.21"/>
    <n v="1829.75"/>
    <n v="0"/>
    <n v="1711.69"/>
    <n v="1711.69"/>
    <n v="1829.75"/>
    <n v="5371.1900000000005"/>
    <n v="1770.72"/>
    <n v="1829.74"/>
    <n v="0"/>
    <n v="1770.72"/>
    <n v="0"/>
    <n v="1770.72"/>
    <n v="5371.18"/>
    <n v="0"/>
    <m/>
    <m/>
    <n v="5430.21"/>
    <n v="5430.21"/>
    <n v="0"/>
    <n v="0"/>
    <n v="0"/>
    <n v="0"/>
    <n v="0"/>
    <n v="0"/>
    <n v="0"/>
    <m/>
    <n v="0"/>
    <n v="5430.21"/>
    <n v="21602.79"/>
  </r>
  <r>
    <n v="860"/>
    <n v="14288"/>
    <s v="41765288WRSU"/>
    <s v="288W"/>
    <x v="80"/>
    <s v="14LTIP TL(RSUs)"/>
    <n v="10261"/>
    <n v="10"/>
    <x v="12"/>
    <n v="9260"/>
    <x v="1"/>
    <n v="2000"/>
    <n v="0"/>
    <n v="0"/>
    <s v="41765288W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61"/>
    <n v="14311"/>
    <s v="41765311CRSU"/>
    <s v="311C"/>
    <x v="81"/>
    <s v="14LTIP TL(RSUs)"/>
    <n v="10261"/>
    <n v="80"/>
    <x v="65"/>
    <n v="9260"/>
    <x v="1"/>
    <n v="190000"/>
    <n v="0"/>
    <n v="0"/>
    <s v="41765311C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862"/>
    <n v="14370"/>
    <s v="41765370SRSU"/>
    <s v="370S"/>
    <x v="82"/>
    <s v="14LTIP TL(RSUs)"/>
    <n v="10261"/>
    <n v="10"/>
    <x v="66"/>
    <n v="9260"/>
    <x v="1"/>
    <n v="2000"/>
    <n v="0"/>
    <n v="0"/>
    <s v="41765370S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863"/>
    <n v="14383"/>
    <s v="41765383KRSU"/>
    <s v="383K"/>
    <x v="83"/>
    <s v="14LTIP TL(RSUs)"/>
    <n v="10261"/>
    <n v="80"/>
    <x v="67"/>
    <n v="9260"/>
    <x v="1"/>
    <n v="190000"/>
    <n v="0"/>
    <n v="0"/>
    <s v="41765383K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864"/>
    <n v="14468"/>
    <s v="41765468RRSU"/>
    <s v="468R"/>
    <x v="84"/>
    <s v="14LTIP TL(RSUs)"/>
    <n v="10261"/>
    <n v="80"/>
    <x v="68"/>
    <n v="9260"/>
    <x v="1"/>
    <n v="190000"/>
    <n v="0"/>
    <n v="0"/>
    <s v="41765468R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65"/>
    <n v="14474"/>
    <s v="41765474MRSU"/>
    <s v="474M"/>
    <x v="85"/>
    <s v="14LTIP TL(RSUs)"/>
    <n v="10261"/>
    <n v="10"/>
    <x v="12"/>
    <n v="9260"/>
    <x v="1"/>
    <n v="2000"/>
    <n v="0"/>
    <n v="0"/>
    <s v="41765474M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66"/>
    <n v="14482"/>
    <s v="41765482DRSU"/>
    <s v="482D"/>
    <x v="86"/>
    <s v="14LTIP TL(RSUs)"/>
    <n v="10261"/>
    <n v="10"/>
    <x v="69"/>
    <n v="9260"/>
    <x v="1"/>
    <n v="12000"/>
    <n v="0"/>
    <n v="0"/>
    <s v="41765482D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867"/>
    <n v="14484"/>
    <s v="41765484WRSU"/>
    <s v="484W"/>
    <x v="87"/>
    <s v="14LTIP TL(RSUs)"/>
    <n v="10261"/>
    <n v="10"/>
    <x v="5"/>
    <n v="9260"/>
    <x v="1"/>
    <n v="2000"/>
    <n v="0"/>
    <n v="0"/>
    <s v="41765484W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2495.87"/>
    <n v="16381.529999999999"/>
    <n v="0"/>
    <n v="0"/>
    <n v="18877.399999999998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68"/>
    <n v="14492"/>
    <s v="41765492YRSU"/>
    <s v="492Y"/>
    <x v="88"/>
    <s v="14LTIP TL(RSUs)"/>
    <n v="10261"/>
    <n v="180"/>
    <x v="70"/>
    <n v="9260"/>
    <x v="1"/>
    <n v="700000"/>
    <n v="0"/>
    <n v="0"/>
    <s v="41765492Y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69"/>
    <n v="14593"/>
    <s v="41765593ERSU"/>
    <s v="593E"/>
    <x v="89"/>
    <s v="14LTIP TL(RSUs)"/>
    <n v="10261"/>
    <n v="180"/>
    <x v="71"/>
    <n v="9260"/>
    <x v="1"/>
    <n v="700000"/>
    <n v="0"/>
    <n v="0"/>
    <s v="41765593ERSU14LTIP TL(RSUs)"/>
    <s v="LTIP TL(RSU)"/>
    <s v="LTIP TL(RSU) - 05/06/2014"/>
    <s v="3 years"/>
    <d v="2014-05-06T00:00:00"/>
    <d v="2017-05-06T00:00:00"/>
    <n v="2720"/>
    <n v="0"/>
    <n v="0"/>
    <n v="0"/>
    <n v="0"/>
    <n v="0"/>
    <m/>
    <n v="2720"/>
    <n v="1"/>
    <s v=""/>
    <n v="0"/>
    <n v="138774.39999999999"/>
    <n v="0"/>
    <n v="0"/>
    <n v="0"/>
    <n v="0"/>
    <n v="0"/>
    <n v="0"/>
    <n v="138774.39999999999"/>
    <n v="2720"/>
    <n v="0"/>
    <n v="0"/>
    <n v="2720"/>
    <n v="51.02"/>
    <n v="138774.39999999999"/>
    <n v="-2775.7655487999996"/>
    <n v="135998.63445119999"/>
    <n v="0"/>
    <n v="0"/>
    <n v="0"/>
    <n v="0"/>
    <n v="138774.39999999999"/>
    <n v="126.50355515041021"/>
    <n v="1097"/>
    <n v="138774.39999999999"/>
    <n v="138774.39999999999"/>
    <n v="0"/>
    <n v="0"/>
    <n v="138774.39999999999"/>
    <n v="0"/>
    <n v="0"/>
    <n v="0"/>
    <n v="138774.3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70"/>
    <n v="14707"/>
    <s v="41765707WRSU"/>
    <s v="707W"/>
    <x v="90"/>
    <s v="14LTIP TL(RSUs)"/>
    <n v="10261"/>
    <n v="10"/>
    <x v="72"/>
    <n v="9260"/>
    <x v="1"/>
    <n v="2000"/>
    <n v="0"/>
    <n v="0"/>
    <s v="41765707W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71"/>
    <n v="14712"/>
    <s v="41765712PRSU"/>
    <s v="712P"/>
    <x v="91"/>
    <s v="14LTIP TL(RSUs)"/>
    <n v="10261"/>
    <n v="10"/>
    <x v="73"/>
    <n v="9260"/>
    <x v="1"/>
    <n v="2000"/>
    <n v="0"/>
    <n v="0"/>
    <s v="41765712P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72"/>
    <n v="14713"/>
    <s v="41765713SRSU"/>
    <s v="713S"/>
    <x v="92"/>
    <s v="14LTIP TL(RSUs)"/>
    <n v="10261"/>
    <n v="180"/>
    <x v="74"/>
    <n v="9260"/>
    <x v="1"/>
    <n v="700000"/>
    <n v="0"/>
    <n v="0"/>
    <s v="41765713S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73"/>
    <n v="14721"/>
    <s v="41765721WRSU"/>
    <s v="721W"/>
    <x v="93"/>
    <s v="14LTIP TL(RSUs)"/>
    <n v="10261"/>
    <n v="10"/>
    <x v="75"/>
    <n v="9260"/>
    <x v="1"/>
    <n v="2000"/>
    <n v="0"/>
    <n v="0"/>
    <s v="41765721W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74"/>
    <n v="14796"/>
    <s v="41765796KRSU"/>
    <s v="796K"/>
    <x v="94"/>
    <s v="14LTIP TL(RSUs)"/>
    <n v="10261"/>
    <n v="80"/>
    <x v="76"/>
    <n v="9260"/>
    <x v="1"/>
    <n v="190000"/>
    <n v="0"/>
    <n v="0"/>
    <s v="41765796K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75"/>
    <n v="14813"/>
    <s v="41765813SRSU"/>
    <s v="813S"/>
    <x v="95"/>
    <s v="14LTIP TL(RSUs)"/>
    <n v="10261"/>
    <n v="80"/>
    <x v="62"/>
    <n v="9260"/>
    <x v="1"/>
    <n v="190000"/>
    <n v="0"/>
    <n v="0"/>
    <s v="41765813S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76"/>
    <n v="14859"/>
    <s v="41765859ARSU"/>
    <s v="859A"/>
    <x v="96"/>
    <s v="14LTIP TL(RSUs)"/>
    <n v="10261"/>
    <n v="80"/>
    <x v="77"/>
    <n v="9260"/>
    <x v="1"/>
    <n v="190000"/>
    <n v="0"/>
    <n v="0"/>
    <s v="41765859A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77"/>
    <n v="14866"/>
    <s v="41765866MRSU"/>
    <s v="866M"/>
    <x v="97"/>
    <s v="14LTIP TL(RSUs)"/>
    <n v="10261"/>
    <n v="80"/>
    <x v="78"/>
    <n v="9260"/>
    <x v="1"/>
    <n v="190000"/>
    <n v="0"/>
    <n v="0"/>
    <s v="41765866M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878"/>
    <n v="14917"/>
    <s v="41765917MRSU"/>
    <s v="917M"/>
    <x v="98"/>
    <s v="14LTIP TL(RSUs)"/>
    <n v="10261"/>
    <n v="80"/>
    <x v="79"/>
    <n v="9260"/>
    <x v="1"/>
    <n v="190000"/>
    <n v="0"/>
    <n v="0"/>
    <s v="41765917M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79"/>
    <n v="14938"/>
    <s v="41765938SRSU"/>
    <s v="938S"/>
    <x v="99"/>
    <s v="14LTIP TL(RSUs)"/>
    <n v="10261"/>
    <n v="180"/>
    <x v="74"/>
    <n v="9260"/>
    <x v="1"/>
    <n v="700000"/>
    <n v="0"/>
    <n v="0"/>
    <s v="41765938S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80"/>
    <n v="14951"/>
    <s v="41765951TRSU"/>
    <s v="951T"/>
    <x v="100"/>
    <s v="14LTIP TL(RSUs)"/>
    <n v="10261"/>
    <n v="80"/>
    <x v="80"/>
    <n v="9260"/>
    <x v="1"/>
    <n v="190000"/>
    <n v="0"/>
    <n v="0"/>
    <s v="41765951T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484.03"/>
    <n v="3659.95"/>
    <n v="6080.42"/>
    <n v="0"/>
    <n v="11224.4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4245.4399999999996"/>
    <n v="0"/>
    <n v="0"/>
    <n v="0"/>
    <n v="0"/>
    <n v="0"/>
    <n v="4245.4399999999996"/>
    <n v="0"/>
    <m/>
    <m/>
    <n v="0"/>
    <n v="0"/>
    <n v="0"/>
    <n v="0"/>
    <n v="0"/>
    <n v="0"/>
    <n v="0"/>
    <n v="0"/>
    <n v="0"/>
    <m/>
    <n v="0"/>
    <n v="0"/>
    <n v="6080.42"/>
  </r>
  <r>
    <n v="881"/>
    <n v="14957"/>
    <s v="41765957RRSU"/>
    <s v="957R"/>
    <x v="101"/>
    <s v="14LTIP TL(RSUs)"/>
    <n v="10261"/>
    <n v="80"/>
    <x v="81"/>
    <n v="9260"/>
    <x v="1"/>
    <n v="190000"/>
    <n v="0"/>
    <n v="0"/>
    <s v="41765957R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82"/>
    <n v="15053"/>
    <s v="4176553MaRSU"/>
    <s v="53Ma"/>
    <x v="102"/>
    <s v="14LTIP TL(RSUs)"/>
    <n v="10261"/>
    <n v="10"/>
    <x v="82"/>
    <n v="9260"/>
    <x v="1"/>
    <n v="2000"/>
    <n v="0"/>
    <n v="0"/>
    <s v="4176553Ma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83"/>
    <n v="15063"/>
    <s v="4176563BrRSU"/>
    <s v="63Br"/>
    <x v="103"/>
    <s v="14LTIP TL(RSUs)"/>
    <n v="10261"/>
    <n v="10"/>
    <x v="83"/>
    <n v="9260"/>
    <x v="1"/>
    <n v="2000"/>
    <n v="0"/>
    <n v="0"/>
    <s v="4176563Br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84"/>
    <n v="15070"/>
    <s v="4176570SlRSU"/>
    <s v="70Sl"/>
    <x v="104"/>
    <s v="14LTIP TL(RSUs)"/>
    <n v="10261"/>
    <n v="80"/>
    <x v="84"/>
    <n v="9260"/>
    <x v="1"/>
    <n v="190000"/>
    <n v="0"/>
    <n v="0"/>
    <s v="4176570Sl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85"/>
    <n v="15102"/>
    <s v="41765102ERSU"/>
    <s v="102E"/>
    <x v="105"/>
    <s v="14LTIP TL(RSUs)"/>
    <n v="10261"/>
    <n v="10"/>
    <x v="85"/>
    <n v="9260"/>
    <x v="1"/>
    <n v="2000"/>
    <n v="0"/>
    <n v="0"/>
    <s v="41765102E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2495.87"/>
    <n v="6155.3600000000006"/>
    <n v="10226.17"/>
    <n v="0"/>
    <n v="18877.400000000001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5605.43"/>
    <n v="5605.43"/>
    <n v="0"/>
    <n v="0"/>
    <n v="0"/>
    <n v="0"/>
    <n v="0"/>
    <n v="0"/>
    <n v="0"/>
    <m/>
    <n v="0"/>
    <n v="5605.43"/>
    <n v="10226.17"/>
  </r>
  <r>
    <n v="886"/>
    <n v="15207"/>
    <s v="41765207VRSU"/>
    <s v="207V"/>
    <x v="106"/>
    <s v="14LTIP TL(RSUs)"/>
    <n v="10261"/>
    <n v="80"/>
    <x v="86"/>
    <n v="9260"/>
    <x v="1"/>
    <n v="190000"/>
    <n v="0"/>
    <n v="0"/>
    <s v="41765207V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87"/>
    <n v="15232"/>
    <s v="41765232WRSU"/>
    <s v="232W"/>
    <x v="107"/>
    <s v="14LTIP TL(RSUs)"/>
    <n v="10261"/>
    <n v="80"/>
    <x v="87"/>
    <n v="9260"/>
    <x v="1"/>
    <n v="190000"/>
    <n v="0"/>
    <n v="0"/>
    <s v="41765232W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88"/>
    <n v="15234"/>
    <s v="41765234DRSU"/>
    <s v="234D"/>
    <x v="108"/>
    <s v="14LTIP TL(RSUs)"/>
    <n v="10261"/>
    <n v="80"/>
    <x v="88"/>
    <n v="9260"/>
    <x v="1"/>
    <n v="190000"/>
    <n v="0"/>
    <n v="0"/>
    <s v="41765234D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89"/>
    <n v="15304"/>
    <s v="41765304GRSU"/>
    <s v="304G"/>
    <x v="109"/>
    <s v="14LTIP TL(RSUs)"/>
    <n v="10261"/>
    <n v="180"/>
    <x v="74"/>
    <n v="9260"/>
    <x v="1"/>
    <n v="700000"/>
    <n v="0"/>
    <n v="0"/>
    <s v="41765304GRSU14LTIP TL(RSUs)"/>
    <s v="LTIP TL(RSU)"/>
    <s v="LTIP TL(RSU) - 05/06/2014"/>
    <s v="3 years"/>
    <d v="2014-05-06T00:00:00"/>
    <d v="2017-05-06T00:00:00"/>
    <n v="575"/>
    <n v="0"/>
    <n v="0"/>
    <n v="0"/>
    <n v="0"/>
    <n v="0"/>
    <m/>
    <n v="575"/>
    <n v="1"/>
    <s v=""/>
    <n v="0"/>
    <n v="29336.5"/>
    <n v="0"/>
    <n v="0"/>
    <n v="0"/>
    <n v="0"/>
    <n v="0"/>
    <n v="0"/>
    <n v="29336.5"/>
    <n v="575"/>
    <n v="0"/>
    <n v="0"/>
    <n v="575"/>
    <n v="51.02"/>
    <n v="29336.5"/>
    <n v="-586.78867300000002"/>
    <n v="28749.711327000001"/>
    <n v="0"/>
    <n v="0"/>
    <n v="0"/>
    <n v="0"/>
    <n v="29336.5"/>
    <n v="26.742479489516864"/>
    <n v="1097"/>
    <n v="29336.5"/>
    <n v="29336.5"/>
    <n v="0"/>
    <n v="0"/>
    <n v="29336.5"/>
    <n v="0"/>
    <n v="0"/>
    <n v="0"/>
    <n v="29336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90"/>
    <n v="15319"/>
    <s v="41765319HRSU"/>
    <s v="319H"/>
    <x v="110"/>
    <s v="14LTIP TL(RSUs)"/>
    <n v="10261"/>
    <n v="180"/>
    <x v="71"/>
    <n v="9260"/>
    <x v="1"/>
    <n v="700000"/>
    <n v="0"/>
    <n v="0"/>
    <s v="41765319H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91"/>
    <n v="15331"/>
    <s v="41765331FRSU"/>
    <s v="331F"/>
    <x v="111"/>
    <s v="14LTIP TL(RSUs)"/>
    <n v="10261"/>
    <n v="10"/>
    <x v="89"/>
    <n v="9260"/>
    <x v="1"/>
    <n v="2000"/>
    <n v="0"/>
    <n v="0"/>
    <s v="41765331F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92"/>
    <n v="15365"/>
    <s v="41765365PRSU"/>
    <s v="365P"/>
    <x v="112"/>
    <s v="14LTIP TL(RSUs)"/>
    <n v="10261"/>
    <n v="30"/>
    <x v="90"/>
    <n v="9260"/>
    <x v="1"/>
    <n v="10000"/>
    <n v="0"/>
    <n v="0"/>
    <s v="41765365PRSU14LTIP TL(RSUs)"/>
    <s v="LTIP TL(RSU)"/>
    <s v="LTIP TL(RSU) - 05/06/2014"/>
    <s v="3 years"/>
    <d v="2014-05-06T00:00:00"/>
    <d v="2017-05-06T00:00:00"/>
    <n v="760"/>
    <n v="0"/>
    <n v="0"/>
    <n v="0"/>
    <n v="0"/>
    <n v="0"/>
    <m/>
    <n v="760"/>
    <n v="1"/>
    <n v="0"/>
    <n v="0"/>
    <n v="38775.200000000004"/>
    <n v="0"/>
    <n v="0"/>
    <n v="0"/>
    <n v="0"/>
    <n v="0"/>
    <n v="0"/>
    <n v="38775.200000000004"/>
    <n v="760"/>
    <n v="0"/>
    <n v="0"/>
    <n v="760"/>
    <n v="51.02"/>
    <n v="38775.200000000004"/>
    <n v="-775.58155040000008"/>
    <n v="37999.618449600006"/>
    <n v="0"/>
    <n v="0"/>
    <n v="0"/>
    <n v="0"/>
    <n v="37999.618449600006"/>
    <n v="34.639579261257978"/>
    <n v="879"/>
    <n v="30448.19"/>
    <n v="30448.19"/>
    <n v="7551.4284496000073"/>
    <n v="0"/>
    <n v="5126.66"/>
    <n v="12643.439999999999"/>
    <n v="12678.09"/>
    <n v="0"/>
    <n v="30448.19"/>
    <n v="0"/>
    <n v="0"/>
    <n v="0"/>
    <m/>
    <n v="1073.83"/>
    <n v="1039.19"/>
    <n v="1073.83"/>
    <n v="3186.85"/>
    <n v="1073.82"/>
    <n v="0"/>
    <n v="1004.55"/>
    <n v="1004.55"/>
    <n v="1073.83"/>
    <n v="3152.2"/>
    <n v="1039.18"/>
    <n v="1073.83"/>
    <n v="0"/>
    <n v="1039.19"/>
    <n v="0"/>
    <n v="1039.19"/>
    <n v="3152.2000000000003"/>
    <n v="0"/>
    <m/>
    <m/>
    <n v="3186.8399999999997"/>
    <n v="3186.8399999999997"/>
    <n v="0"/>
    <n v="0"/>
    <n v="0"/>
    <n v="0"/>
    <n v="0"/>
    <n v="0"/>
    <n v="0"/>
    <m/>
    <n v="0"/>
    <n v="3186.8399999999997"/>
    <n v="12678.09"/>
  </r>
  <r>
    <n v="893"/>
    <n v="15379"/>
    <s v="41765379BRSU"/>
    <s v="379B"/>
    <x v="113"/>
    <s v="14LTIP TL(RSUs)"/>
    <n v="10261"/>
    <n v="80"/>
    <x v="91"/>
    <n v="9260"/>
    <x v="1"/>
    <n v="190000"/>
    <n v="0"/>
    <n v="0"/>
    <s v="41765379B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94"/>
    <n v="15388"/>
    <s v="41765388GRSU"/>
    <s v="388G"/>
    <x v="114"/>
    <s v="14LTIP TL(RSUs)"/>
    <n v="10261"/>
    <n v="10"/>
    <x v="44"/>
    <n v="9260"/>
    <x v="1"/>
    <n v="2000"/>
    <n v="0"/>
    <n v="0"/>
    <s v="41765388G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95"/>
    <n v="15402"/>
    <s v="41765402ERSU"/>
    <s v="402E"/>
    <x v="115"/>
    <s v="14LTIP TL(RSUs)"/>
    <n v="10261"/>
    <n v="180"/>
    <x v="74"/>
    <n v="9260"/>
    <x v="1"/>
    <n v="700000"/>
    <n v="0"/>
    <n v="0"/>
    <s v="41765402E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96"/>
    <n v="15416"/>
    <s v="41765416WRSU"/>
    <s v="416W"/>
    <x v="116"/>
    <s v="14LTIP TL(RSUs)"/>
    <n v="10261"/>
    <n v="80"/>
    <x v="92"/>
    <n v="9260"/>
    <x v="1"/>
    <n v="190000"/>
    <n v="0"/>
    <n v="0"/>
    <s v="41765416W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97"/>
    <n v="15465"/>
    <s v="41765465MRSU"/>
    <s v="465M"/>
    <x v="117"/>
    <s v="14LTIP TL(RSUs)"/>
    <n v="10261"/>
    <n v="10"/>
    <x v="21"/>
    <n v="9260"/>
    <x v="1"/>
    <n v="2000"/>
    <n v="0"/>
    <n v="0"/>
    <s v="41765465M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898"/>
    <n v="15507"/>
    <s v="41765507TRSU"/>
    <s v="507T"/>
    <x v="118"/>
    <s v="14LTIP TL(RSUs)"/>
    <n v="10261"/>
    <n v="80"/>
    <x v="93"/>
    <n v="9260"/>
    <x v="1"/>
    <n v="190000"/>
    <n v="0"/>
    <n v="0"/>
    <s v="41765507T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899"/>
    <n v="15518"/>
    <s v="41765518MRSU"/>
    <s v="518M"/>
    <x v="119"/>
    <s v="14LTIP TL(RSUs)"/>
    <n v="10261"/>
    <n v="10"/>
    <x v="73"/>
    <n v="9260"/>
    <x v="1"/>
    <n v="2000"/>
    <n v="0"/>
    <n v="0"/>
    <s v="41765518M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00"/>
    <n v="15605"/>
    <s v="41765605JRSU"/>
    <s v="605J"/>
    <x v="120"/>
    <s v="14LTIP TL(RSUs)"/>
    <n v="10261"/>
    <n v="80"/>
    <x v="94"/>
    <n v="9260"/>
    <x v="1"/>
    <n v="190000"/>
    <n v="0"/>
    <n v="0"/>
    <s v="41765605J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01"/>
    <n v="15620"/>
    <s v="41765620KRSU"/>
    <s v="620K"/>
    <x v="121"/>
    <s v="14LTIP TL(RSUs)"/>
    <n v="10261"/>
    <n v="80"/>
    <x v="95"/>
    <n v="9260"/>
    <x v="1"/>
    <n v="190000"/>
    <n v="0"/>
    <n v="0"/>
    <s v="41765620K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02"/>
    <n v="15656"/>
    <s v="41765656DRSU"/>
    <s v="656D"/>
    <x v="122"/>
    <s v="14LTIP TL(RSUs)"/>
    <n v="10261"/>
    <n v="80"/>
    <x v="96"/>
    <n v="9260"/>
    <x v="1"/>
    <n v="190000"/>
    <n v="0"/>
    <n v="0"/>
    <s v="41765656D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03"/>
    <n v="15748"/>
    <s v="41765748HRSU"/>
    <s v="748H"/>
    <x v="123"/>
    <s v="14LTIP TL(RSUs)"/>
    <n v="10261"/>
    <n v="60"/>
    <x v="97"/>
    <n v="9260"/>
    <x v="1"/>
    <n v="30000"/>
    <n v="0"/>
    <n v="0"/>
    <s v="41765748H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04"/>
    <n v="15754"/>
    <s v="41765754WRSU"/>
    <s v="754W"/>
    <x v="124"/>
    <s v="14LTIP TL(RSUs)"/>
    <n v="10261"/>
    <n v="50"/>
    <x v="2"/>
    <n v="9260"/>
    <x v="1"/>
    <n v="91000"/>
    <n v="0"/>
    <n v="0"/>
    <s v="41765754WRSU14LTIP TL(RSUs)"/>
    <s v="LTIP TL(RSU)"/>
    <s v="LTIP TL(RSU) - 05/06/2014"/>
    <s v="3 years"/>
    <d v="2014-05-06T00:00:00"/>
    <d v="2017-05-06T00:00:00"/>
    <n v="575"/>
    <n v="0"/>
    <n v="0"/>
    <n v="0"/>
    <n v="0"/>
    <n v="0"/>
    <m/>
    <n v="575"/>
    <n v="1"/>
    <s v=""/>
    <n v="0"/>
    <n v="29336.5"/>
    <n v="0"/>
    <n v="0"/>
    <n v="0"/>
    <n v="0"/>
    <n v="0"/>
    <n v="0"/>
    <n v="29336.5"/>
    <n v="575"/>
    <n v="0"/>
    <n v="-575"/>
    <n v="0"/>
    <n v="51.02"/>
    <n v="0"/>
    <n v="0"/>
    <n v="0"/>
    <n v="0"/>
    <n v="0"/>
    <n v="0"/>
    <n v="0"/>
    <n v="0"/>
    <n v="0"/>
    <n v="1097"/>
    <n v="0"/>
    <n v="0"/>
    <n v="0"/>
    <n v="0"/>
    <n v="3878.72"/>
    <n v="9565.77"/>
    <n v="-13444.49"/>
    <n v="0"/>
    <n v="0"/>
    <n v="0"/>
    <n v="0"/>
    <n v="0"/>
    <m/>
    <n v="-13444.49"/>
    <n v="0"/>
    <n v="0"/>
    <n v="-13444.49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-13444.49"/>
  </r>
  <r>
    <n v="905"/>
    <n v="15832"/>
    <s v="41765832DRSU"/>
    <s v="832D"/>
    <x v="125"/>
    <s v="14LTIP TL(RSUs)"/>
    <n v="10261"/>
    <n v="180"/>
    <x v="74"/>
    <n v="9260"/>
    <x v="1"/>
    <n v="700000"/>
    <n v="0"/>
    <n v="0"/>
    <s v="41765832DRSU14LTIP TL(RSUs)"/>
    <s v="LTIP TL(RSU)"/>
    <s v="LTIP TL(RSU) - 05/06/2014"/>
    <s v="3 years"/>
    <d v="2014-05-06T00:00:00"/>
    <d v="2017-05-06T00:00:00"/>
    <n v="575"/>
    <n v="0"/>
    <n v="0"/>
    <n v="0"/>
    <n v="0"/>
    <n v="0"/>
    <m/>
    <n v="575"/>
    <n v="1"/>
    <n v="0"/>
    <n v="0"/>
    <n v="29336.5"/>
    <n v="0"/>
    <n v="0"/>
    <n v="0"/>
    <n v="0"/>
    <n v="0"/>
    <n v="0"/>
    <n v="29336.5"/>
    <n v="575"/>
    <n v="0"/>
    <n v="0"/>
    <n v="575"/>
    <n v="51.02"/>
    <n v="29336.5"/>
    <n v="-586.78867300000002"/>
    <n v="28749.711327000001"/>
    <n v="0"/>
    <n v="0"/>
    <n v="0"/>
    <n v="0"/>
    <n v="28749.711327000001"/>
    <n v="26.207576414767548"/>
    <n v="879"/>
    <n v="23036.46"/>
    <n v="23036.46"/>
    <n v="5713.2513270000018"/>
    <n v="0"/>
    <n v="3878.72"/>
    <n v="9565.77"/>
    <n v="9591.9699999999993"/>
    <n v="0"/>
    <n v="23036.46"/>
    <n v="0"/>
    <n v="0"/>
    <n v="0"/>
    <m/>
    <n v="812.43"/>
    <n v="786.23"/>
    <n v="812.43"/>
    <n v="2411.0899999999997"/>
    <n v="812.44"/>
    <n v="0"/>
    <n v="760.02"/>
    <n v="760.02"/>
    <n v="812.43"/>
    <n v="2384.89"/>
    <n v="786.23"/>
    <n v="812.44"/>
    <n v="0"/>
    <n v="786.22"/>
    <n v="0"/>
    <n v="786.22"/>
    <n v="2384.8900000000003"/>
    <n v="0"/>
    <m/>
    <m/>
    <n v="2411.1"/>
    <n v="2411.1"/>
    <n v="0"/>
    <n v="0"/>
    <n v="0"/>
    <n v="0"/>
    <n v="0"/>
    <n v="0"/>
    <n v="0"/>
    <m/>
    <n v="0"/>
    <n v="2411.1"/>
    <n v="9591.9699999999993"/>
  </r>
  <r>
    <n v="906"/>
    <n v="16273"/>
    <s v="41765273PRSU"/>
    <s v="273P"/>
    <x v="126"/>
    <s v="14LTIP TL(RSUs)"/>
    <n v="10261"/>
    <n v="30"/>
    <x v="98"/>
    <n v="9260"/>
    <x v="1"/>
    <n v="10000"/>
    <n v="0"/>
    <n v="0"/>
    <s v="41765273P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07"/>
    <n v="16555"/>
    <s v="41765555GRSU"/>
    <s v="555G"/>
    <x v="127"/>
    <s v="14LTIP TL(RSUs)"/>
    <n v="10261"/>
    <n v="10"/>
    <x v="53"/>
    <n v="9260"/>
    <x v="1"/>
    <n v="2000"/>
    <n v="0"/>
    <n v="0"/>
    <s v="41765555G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08"/>
    <n v="16600"/>
    <s v="41765600PRSU"/>
    <s v="600P"/>
    <x v="128"/>
    <s v="14LTIP TL(RSUs)"/>
    <n v="10261"/>
    <n v="70"/>
    <x v="99"/>
    <n v="9260"/>
    <x v="1"/>
    <n v="170000"/>
    <n v="0"/>
    <n v="0"/>
    <s v="41765600P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09"/>
    <n v="16949"/>
    <s v="41765949HRSU"/>
    <s v="949H"/>
    <x v="129"/>
    <s v="14LTIP TL(RSUs)"/>
    <n v="10261"/>
    <n v="10"/>
    <x v="5"/>
    <n v="9260"/>
    <x v="1"/>
    <n v="2000"/>
    <n v="0"/>
    <n v="0"/>
    <s v="41765949H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10"/>
    <n v="16950"/>
    <s v="41765950DRSU"/>
    <s v="950D"/>
    <x v="130"/>
    <s v="14LTIP TL(RSUs)"/>
    <n v="10261"/>
    <n v="50"/>
    <x v="100"/>
    <n v="9260"/>
    <x v="1"/>
    <n v="91000"/>
    <n v="0"/>
    <n v="0"/>
    <s v="41765950D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11"/>
    <n v="16986"/>
    <s v="41765986ARSU"/>
    <s v="986A"/>
    <x v="131"/>
    <s v="14LTIP TL(RSUs)"/>
    <n v="10261"/>
    <n v="303"/>
    <x v="101"/>
    <n v="9260"/>
    <x v="1"/>
    <n v="57000"/>
    <n v="0"/>
    <n v="0"/>
    <s v="41765986A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12"/>
    <n v="16987"/>
    <s v="41765987BRSU"/>
    <s v="987B"/>
    <x v="132"/>
    <s v="14LTIP TL(RSUs)"/>
    <n v="10261"/>
    <n v="212"/>
    <x v="102"/>
    <n v="9260"/>
    <x v="1"/>
    <n v="821000"/>
    <n v="0"/>
    <n v="0"/>
    <s v="41765987BRSU14LTIP TL(RSUs)"/>
    <s v="LTIP TL(RSU)"/>
    <s v="LTIP TL(RSU) - 05/06/2014"/>
    <s v="3 years"/>
    <d v="2014-05-06T00:00:00"/>
    <d v="2017-05-06T00:00:00"/>
    <n v="575"/>
    <n v="0"/>
    <n v="0"/>
    <n v="0"/>
    <n v="0"/>
    <n v="0"/>
    <m/>
    <n v="575"/>
    <n v="1"/>
    <s v=""/>
    <n v="0"/>
    <n v="29336.5"/>
    <n v="0"/>
    <n v="0"/>
    <n v="0"/>
    <n v="0"/>
    <n v="0"/>
    <n v="0"/>
    <n v="29336.5"/>
    <n v="575"/>
    <n v="0"/>
    <n v="0"/>
    <n v="575"/>
    <n v="51.02"/>
    <n v="29336.5"/>
    <n v="-586.78867300000002"/>
    <n v="28749.711327000001"/>
    <n v="0"/>
    <n v="0"/>
    <n v="0"/>
    <n v="0"/>
    <n v="29336.5"/>
    <n v="26.742479489516864"/>
    <n v="1097"/>
    <n v="29336.5"/>
    <n v="29336.5"/>
    <n v="0"/>
    <n v="0"/>
    <n v="29336.5"/>
    <n v="0"/>
    <n v="0"/>
    <n v="0"/>
    <n v="29336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13"/>
    <n v="16995"/>
    <s v="41765995BRSU"/>
    <s v="995B"/>
    <x v="133"/>
    <s v="14LTIP TL(RSUs)"/>
    <n v="10261"/>
    <n v="212"/>
    <x v="102"/>
    <n v="9260"/>
    <x v="1"/>
    <n v="821000"/>
    <n v="0"/>
    <n v="0"/>
    <s v="41765995BRSU14LTIP TL(RSUs)"/>
    <s v="LTIP TL(RSU)"/>
    <s v="LTIP TL(RSU) - 05/06/2014"/>
    <s v="3 years"/>
    <d v="2014-05-06T00:00:00"/>
    <d v="2017-05-06T00:00:00"/>
    <n v="2720"/>
    <n v="0"/>
    <n v="0"/>
    <n v="0"/>
    <n v="0"/>
    <n v="0"/>
    <m/>
    <n v="2720"/>
    <n v="1"/>
    <n v="0"/>
    <n v="0"/>
    <n v="138774.39999999999"/>
    <n v="0"/>
    <n v="0"/>
    <n v="0"/>
    <n v="0"/>
    <n v="0"/>
    <n v="0"/>
    <n v="138774.39999999999"/>
    <n v="2720"/>
    <n v="0"/>
    <n v="0"/>
    <n v="2720"/>
    <n v="51.02"/>
    <n v="138774.39999999999"/>
    <n v="-2775.7655487999996"/>
    <n v="135998.63445119999"/>
    <n v="0"/>
    <n v="0"/>
    <n v="0"/>
    <n v="0"/>
    <n v="135998.63445119999"/>
    <n v="123.97323104029169"/>
    <n v="879"/>
    <n v="108972.47"/>
    <n v="108972.47"/>
    <n v="27026.164451199991"/>
    <n v="0"/>
    <n v="18348.04"/>
    <n v="45250.23"/>
    <n v="45374.2"/>
    <n v="0"/>
    <n v="108972.47"/>
    <n v="0"/>
    <n v="0"/>
    <n v="0"/>
    <m/>
    <n v="3843.17"/>
    <n v="3719.19"/>
    <n v="3843.17"/>
    <n v="11405.53"/>
    <n v="3843.17"/>
    <n v="0"/>
    <n v="3595.23"/>
    <n v="3595.23"/>
    <n v="3843.17"/>
    <n v="11281.57"/>
    <n v="3719.2"/>
    <n v="3843.17"/>
    <n v="0"/>
    <n v="3719.19"/>
    <n v="0"/>
    <n v="3719.19"/>
    <n v="11281.56"/>
    <n v="0"/>
    <m/>
    <m/>
    <n v="11405.54"/>
    <n v="11405.54"/>
    <n v="0"/>
    <n v="0"/>
    <n v="0"/>
    <n v="0"/>
    <n v="0"/>
    <n v="0"/>
    <n v="0"/>
    <m/>
    <n v="0"/>
    <n v="11405.54"/>
    <n v="45374.2"/>
  </r>
  <r>
    <n v="914"/>
    <n v="16997"/>
    <s v="41765997BRSU"/>
    <s v="997B"/>
    <x v="134"/>
    <s v="14LTIP TL(RSUs)"/>
    <n v="10261"/>
    <n v="10"/>
    <x v="5"/>
    <n v="9260"/>
    <x v="1"/>
    <n v="2000"/>
    <n v="0"/>
    <n v="0"/>
    <s v="41765997B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-220"/>
    <n v="0"/>
    <n v="51.02"/>
    <n v="0"/>
    <n v="0"/>
    <n v="0"/>
    <n v="0"/>
    <n v="0"/>
    <n v="0"/>
    <n v="0"/>
    <n v="0"/>
    <n v="0"/>
    <n v="1097"/>
    <n v="0"/>
    <n v="0"/>
    <n v="0"/>
    <n v="0"/>
    <n v="1484.03"/>
    <n v="-1484.0299999999997"/>
    <n v="0"/>
    <n v="0"/>
    <n v="2.2737367544323206E-13"/>
    <n v="-2.2737367544323206E-13"/>
    <n v="2.2737367544323206E-13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15"/>
    <n v="17010"/>
    <s v="4176510DaRSU"/>
    <s v="10Da"/>
    <x v="135"/>
    <s v="14LTIP TL(RSUs)"/>
    <n v="10261"/>
    <n v="10"/>
    <x v="103"/>
    <n v="9260"/>
    <x v="1"/>
    <n v="2000"/>
    <n v="0"/>
    <n v="0"/>
    <s v="4176510Da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16"/>
    <n v="17017"/>
    <s v="4176517ElRSU"/>
    <s v="17El"/>
    <x v="136"/>
    <s v="14LTIP TL(RSUs)"/>
    <n v="10261"/>
    <n v="212"/>
    <x v="102"/>
    <n v="9260"/>
    <x v="1"/>
    <n v="824000"/>
    <n v="0"/>
    <n v="0"/>
    <s v="4176517ElRSU14LTIP TL(RSUs)"/>
    <s v="LTIP TL(RSU)"/>
    <s v="LTIP TL(RSU) - 05/06/2014"/>
    <s v="3 years"/>
    <d v="2014-05-06T00:00:00"/>
    <d v="2017-05-06T00:00:00"/>
    <n v="575"/>
    <n v="0"/>
    <n v="0"/>
    <n v="0"/>
    <n v="0"/>
    <n v="0"/>
    <m/>
    <n v="575"/>
    <n v="1"/>
    <n v="0"/>
    <n v="0"/>
    <n v="29336.5"/>
    <n v="0"/>
    <n v="0"/>
    <n v="0"/>
    <n v="0"/>
    <n v="0"/>
    <n v="0"/>
    <n v="29336.5"/>
    <n v="575"/>
    <n v="0"/>
    <n v="0"/>
    <n v="575"/>
    <n v="51.02"/>
    <n v="29336.5"/>
    <n v="-586.78867300000002"/>
    <n v="28749.711327000001"/>
    <n v="0"/>
    <n v="0"/>
    <n v="0"/>
    <n v="0"/>
    <n v="28749.711327000001"/>
    <n v="26.207576414767548"/>
    <n v="879"/>
    <n v="23036.46"/>
    <n v="23036.46"/>
    <n v="5713.2513270000018"/>
    <n v="0"/>
    <n v="3878.72"/>
    <n v="9565.77"/>
    <n v="9591.9699999999993"/>
    <n v="0"/>
    <n v="23036.46"/>
    <n v="0"/>
    <n v="0"/>
    <n v="0"/>
    <m/>
    <n v="812.43"/>
    <n v="786.23"/>
    <n v="812.43"/>
    <n v="2411.0899999999997"/>
    <n v="812.44"/>
    <n v="0"/>
    <n v="760.02"/>
    <n v="760.02"/>
    <n v="812.43"/>
    <n v="2384.89"/>
    <n v="786.23"/>
    <n v="812.44"/>
    <n v="0"/>
    <n v="786.22"/>
    <n v="0"/>
    <n v="786.22"/>
    <n v="2384.8900000000003"/>
    <n v="0"/>
    <m/>
    <m/>
    <n v="2411.1"/>
    <n v="2411.1"/>
    <n v="0"/>
    <n v="0"/>
    <n v="0"/>
    <n v="0"/>
    <n v="0"/>
    <n v="0"/>
    <n v="0"/>
    <m/>
    <n v="0"/>
    <n v="2411.1"/>
    <n v="9591.9699999999993"/>
  </r>
  <r>
    <n v="917"/>
    <n v="17019"/>
    <s v="4176519FeRSU"/>
    <s v="19Fe"/>
    <x v="137"/>
    <s v="14LTIP TL(RSUs)"/>
    <n v="10261"/>
    <n v="212"/>
    <x v="104"/>
    <n v="9260"/>
    <x v="1"/>
    <n v="826000"/>
    <n v="0"/>
    <n v="0"/>
    <s v="4176519Fe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18"/>
    <n v="17037"/>
    <s v="4176537LeRSU"/>
    <s v="37Le"/>
    <x v="138"/>
    <s v="14LTIP TL(RSUs)"/>
    <n v="10261"/>
    <n v="212"/>
    <x v="105"/>
    <n v="9260"/>
    <x v="1"/>
    <n v="821000"/>
    <n v="0"/>
    <n v="0"/>
    <s v="4176537Le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19"/>
    <n v="17041"/>
    <s v="4176541LiRSU"/>
    <s v="41Li"/>
    <x v="139"/>
    <s v="14LTIP TL(RSUs)"/>
    <n v="10261"/>
    <n v="212"/>
    <x v="106"/>
    <n v="9260"/>
    <x v="1"/>
    <n v="824000"/>
    <n v="0"/>
    <n v="0"/>
    <s v="4176541Li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20"/>
    <n v="17042"/>
    <s v="4176542MaRSU"/>
    <s v="42Ma"/>
    <x v="140"/>
    <s v="14LTIP TL(RSUs)"/>
    <n v="10261"/>
    <n v="10"/>
    <x v="107"/>
    <n v="9260"/>
    <x v="1"/>
    <n v="2000"/>
    <n v="0"/>
    <n v="0"/>
    <s v="4176542MaRSU14LTIP TL(RSUs)"/>
    <s v="LTIP TL(RSU)"/>
    <s v="LTIP TL(RSU) - 05/06/2014"/>
    <s v="3 years"/>
    <d v="2014-05-06T00:00:00"/>
    <d v="2017-05-06T00:00:00"/>
    <n v="1295"/>
    <n v="0"/>
    <n v="0"/>
    <n v="0"/>
    <n v="0"/>
    <n v="0"/>
    <m/>
    <n v="1295"/>
    <n v="1"/>
    <n v="0"/>
    <n v="0"/>
    <n v="66070.900000000009"/>
    <n v="0"/>
    <n v="0"/>
    <n v="0"/>
    <n v="0"/>
    <n v="0"/>
    <n v="0"/>
    <n v="66070.900000000009"/>
    <n v="1295"/>
    <n v="0"/>
    <n v="0"/>
    <n v="1295"/>
    <n v="51.02"/>
    <n v="66070.900000000009"/>
    <n v="-1321.5501418000001"/>
    <n v="64749.34985820001"/>
    <n v="0"/>
    <n v="0"/>
    <n v="0"/>
    <n v="0"/>
    <n v="64749.34985820001"/>
    <n v="59.024019925433009"/>
    <n v="879"/>
    <n v="51882.11"/>
    <n v="51882.11"/>
    <n v="12867.23985820001"/>
    <n v="0"/>
    <n v="8735.5499999999993"/>
    <n v="21543.77"/>
    <n v="21602.79"/>
    <n v="0"/>
    <n v="51882.11"/>
    <n v="0"/>
    <n v="0"/>
    <n v="0"/>
    <m/>
    <n v="1829.75"/>
    <n v="1770.72"/>
    <n v="1829.74"/>
    <n v="5430.21"/>
    <n v="1829.75"/>
    <n v="0"/>
    <n v="1711.69"/>
    <n v="1711.69"/>
    <n v="1829.75"/>
    <n v="5371.1900000000005"/>
    <n v="1770.72"/>
    <n v="1829.74"/>
    <n v="0"/>
    <n v="1770.72"/>
    <n v="0"/>
    <n v="1770.72"/>
    <n v="5371.18"/>
    <n v="0"/>
    <m/>
    <m/>
    <n v="5430.21"/>
    <n v="5430.21"/>
    <n v="0"/>
    <n v="0"/>
    <n v="0"/>
    <n v="0"/>
    <n v="0"/>
    <n v="0"/>
    <n v="0"/>
    <m/>
    <n v="0"/>
    <n v="5430.21"/>
    <n v="21602.79"/>
  </r>
  <r>
    <n v="921"/>
    <n v="17043"/>
    <s v="4176543MaRSU"/>
    <s v="43Ma"/>
    <x v="141"/>
    <s v="14LTIP TL(RSUs)"/>
    <n v="10261"/>
    <n v="212"/>
    <x v="108"/>
    <n v="9260"/>
    <x v="1"/>
    <n v="821000"/>
    <n v="0"/>
    <n v="0"/>
    <s v="4176543Ma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22"/>
    <n v="17057"/>
    <s v="4176557RaRSU"/>
    <s v="57Ra"/>
    <x v="142"/>
    <s v="14LTIP TL(RSUs)"/>
    <n v="10261"/>
    <n v="212"/>
    <x v="109"/>
    <n v="9260"/>
    <x v="1"/>
    <n v="821000"/>
    <n v="0"/>
    <n v="0"/>
    <s v="4176557Ra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23"/>
    <n v="17058"/>
    <s v="4176558ReRSU"/>
    <s v="58Re"/>
    <x v="143"/>
    <s v="14LTIP TL(RSUs)"/>
    <n v="10261"/>
    <n v="212"/>
    <x v="110"/>
    <n v="9260"/>
    <x v="1"/>
    <n v="821000"/>
    <n v="0"/>
    <n v="0"/>
    <s v="4176558Re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24"/>
    <n v="17061"/>
    <s v="4176561RoRSU"/>
    <s v="61Ro"/>
    <x v="144"/>
    <s v="14LTIP TL(RSUs)"/>
    <n v="10261"/>
    <n v="212"/>
    <x v="111"/>
    <n v="9260"/>
    <x v="1"/>
    <n v="834000"/>
    <n v="0"/>
    <n v="0"/>
    <s v="4176561Ro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25"/>
    <n v="17062"/>
    <s v="4176562RoRSU"/>
    <s v="62Ro"/>
    <x v="145"/>
    <s v="14LTIP TL(RSUs)"/>
    <n v="10261"/>
    <n v="212"/>
    <x v="109"/>
    <n v="9260"/>
    <x v="1"/>
    <n v="821000"/>
    <n v="0"/>
    <n v="0"/>
    <s v="4176562Ro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26"/>
    <n v="17063"/>
    <s v="4176563RuRSU"/>
    <s v="63Ru"/>
    <x v="146"/>
    <s v="14LTIP TL(RSUs)"/>
    <n v="10261"/>
    <n v="212"/>
    <x v="105"/>
    <n v="9260"/>
    <x v="1"/>
    <n v="821000"/>
    <n v="0"/>
    <n v="0"/>
    <s v="4176563Ru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27"/>
    <n v="17064"/>
    <s v="4176564SaRSU"/>
    <s v="64Sa"/>
    <x v="147"/>
    <s v="14LTIP TL(RSUs)"/>
    <n v="10261"/>
    <n v="212"/>
    <x v="105"/>
    <n v="9260"/>
    <x v="1"/>
    <n v="821000"/>
    <n v="0"/>
    <n v="0"/>
    <s v="4176564SaRSU14LTIP TL(RSUs)"/>
    <s v="LTIP TL(RSU)"/>
    <s v="LTIP TL(RSU) - 05/06/2014"/>
    <s v="3 years"/>
    <d v="2014-05-06T00:00:00"/>
    <d v="2017-05-06T00:00:00"/>
    <n v="575"/>
    <n v="0"/>
    <n v="0"/>
    <n v="0"/>
    <n v="0"/>
    <n v="0"/>
    <m/>
    <n v="575"/>
    <n v="1"/>
    <n v="0"/>
    <n v="0"/>
    <n v="29336.5"/>
    <n v="0"/>
    <n v="0"/>
    <n v="0"/>
    <n v="0"/>
    <n v="0"/>
    <n v="0"/>
    <n v="29336.5"/>
    <n v="575"/>
    <n v="0"/>
    <n v="0"/>
    <n v="575"/>
    <n v="51.02"/>
    <n v="29336.5"/>
    <n v="-586.78867300000002"/>
    <n v="28749.711327000001"/>
    <n v="0"/>
    <n v="0"/>
    <n v="0"/>
    <n v="0"/>
    <n v="28749.711327000001"/>
    <n v="26.207576414767548"/>
    <n v="879"/>
    <n v="23036.46"/>
    <n v="23036.46"/>
    <n v="5713.2513270000018"/>
    <n v="0"/>
    <n v="3878.72"/>
    <n v="9565.77"/>
    <n v="9591.9699999999993"/>
    <n v="0"/>
    <n v="23036.46"/>
    <n v="0"/>
    <n v="0"/>
    <n v="0"/>
    <m/>
    <n v="812.43"/>
    <n v="786.23"/>
    <n v="812.43"/>
    <n v="2411.0899999999997"/>
    <n v="812.44"/>
    <n v="0"/>
    <n v="760.02"/>
    <n v="760.02"/>
    <n v="812.43"/>
    <n v="2384.89"/>
    <n v="786.23"/>
    <n v="812.44"/>
    <n v="0"/>
    <n v="786.22"/>
    <n v="0"/>
    <n v="786.22"/>
    <n v="2384.8900000000003"/>
    <n v="0"/>
    <m/>
    <m/>
    <n v="2411.1"/>
    <n v="2411.1"/>
    <n v="0"/>
    <n v="0"/>
    <n v="0"/>
    <n v="0"/>
    <n v="0"/>
    <n v="0"/>
    <n v="0"/>
    <m/>
    <n v="0"/>
    <n v="2411.1"/>
    <n v="9591.9699999999993"/>
  </r>
  <r>
    <n v="928"/>
    <n v="17082"/>
    <s v="4176582TuRSU"/>
    <s v="82Tu"/>
    <x v="148"/>
    <s v="14LTIP TL(RSUs)"/>
    <n v="10261"/>
    <n v="212"/>
    <x v="112"/>
    <n v="9260"/>
    <x v="1"/>
    <n v="824000"/>
    <n v="0"/>
    <n v="0"/>
    <s v="4176582Tu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29"/>
    <n v="17084"/>
    <s v="4176584ViRSU"/>
    <s v="84Vi"/>
    <x v="149"/>
    <s v="14LTIP TL(RSUs)"/>
    <n v="10261"/>
    <n v="212"/>
    <x v="102"/>
    <n v="9260"/>
    <x v="1"/>
    <n v="821000"/>
    <n v="0"/>
    <n v="0"/>
    <s v="4176584Vi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30"/>
    <n v="17089"/>
    <s v="4176589WeRSU"/>
    <s v="89We"/>
    <x v="150"/>
    <s v="14LTIP TL(RSUs)"/>
    <n v="10261"/>
    <n v="212"/>
    <x v="113"/>
    <n v="9260"/>
    <x v="1"/>
    <n v="824000"/>
    <n v="0"/>
    <n v="0"/>
    <s v="4176589We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31"/>
    <n v="17090"/>
    <s v="4176590WhRSU"/>
    <s v="90Wh"/>
    <x v="151"/>
    <s v="14LTIP TL(RSUs)"/>
    <n v="10261"/>
    <n v="212"/>
    <x v="105"/>
    <n v="9260"/>
    <x v="1"/>
    <n v="821000"/>
    <n v="0"/>
    <n v="0"/>
    <s v="4176590Wh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32"/>
    <n v="17130"/>
    <s v="41765130ERSU"/>
    <s v="130E"/>
    <x v="152"/>
    <s v="14LTIP TL(RSUs)"/>
    <n v="10261"/>
    <n v="10"/>
    <x v="114"/>
    <n v="9260"/>
    <x v="1"/>
    <n v="2000"/>
    <n v="0"/>
    <n v="0"/>
    <s v="41765130E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33"/>
    <n v="17247"/>
    <s v="41765247FRSU"/>
    <s v="247F"/>
    <x v="153"/>
    <s v="14LTIP TL(RSUs)"/>
    <n v="10261"/>
    <n v="80"/>
    <x v="115"/>
    <n v="9260"/>
    <x v="1"/>
    <n v="190000"/>
    <n v="0"/>
    <n v="0"/>
    <s v="41765247F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34"/>
    <n v="17279"/>
    <s v="41765279CRSU"/>
    <s v="279C"/>
    <x v="154"/>
    <s v="14LTIP TL(RSUs)"/>
    <n v="10261"/>
    <n v="10"/>
    <x v="116"/>
    <n v="9260"/>
    <x v="1"/>
    <n v="2000"/>
    <n v="0"/>
    <n v="0"/>
    <s v="41765279CRSU14LTIP TL(RSUs)"/>
    <s v="LTIP TL(RSU)"/>
    <s v="LTIP TL(RSU) - 05/06/2014"/>
    <s v="3 years"/>
    <d v="2014-05-06T00:00:00"/>
    <d v="2017-05-06T00:00:00"/>
    <n v="22350"/>
    <n v="0"/>
    <n v="0"/>
    <n v="0"/>
    <n v="0"/>
    <n v="0"/>
    <m/>
    <n v="22350"/>
    <n v="1"/>
    <s v=""/>
    <n v="0"/>
    <n v="1140297"/>
    <n v="0"/>
    <n v="0"/>
    <n v="0"/>
    <n v="0"/>
    <n v="0"/>
    <n v="0"/>
    <n v="1140297"/>
    <n v="22350"/>
    <n v="0"/>
    <n v="0"/>
    <n v="22350"/>
    <n v="51.02"/>
    <n v="1140297"/>
    <n v="-22808.220593999999"/>
    <n v="1117488.7794059999"/>
    <n v="0"/>
    <n v="0"/>
    <n v="0"/>
    <n v="0"/>
    <n v="1140297"/>
    <n v="1039.4685505925252"/>
    <n v="1097"/>
    <n v="1140297"/>
    <n v="1140297"/>
    <n v="0"/>
    <n v="0"/>
    <n v="1140297"/>
    <n v="0"/>
    <n v="0"/>
    <n v="0"/>
    <n v="114029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35"/>
    <n v="17505"/>
    <s v="41765505ARSU"/>
    <s v="505A"/>
    <x v="155"/>
    <s v="14LTIP TL(RSUs)"/>
    <n v="10261"/>
    <n v="212"/>
    <x v="106"/>
    <n v="9260"/>
    <x v="1"/>
    <n v="834000"/>
    <n v="0"/>
    <n v="0"/>
    <s v="41765505A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36"/>
    <n v="17542"/>
    <s v="41765542SRSU"/>
    <s v="542S"/>
    <x v="156"/>
    <s v="14LTIP TL(RSUs)"/>
    <n v="10261"/>
    <n v="10"/>
    <x v="117"/>
    <n v="9260"/>
    <x v="1"/>
    <n v="2000"/>
    <n v="0"/>
    <n v="0"/>
    <s v="41765542S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37"/>
    <n v="17561"/>
    <s v="41765561MRSU"/>
    <s v="561M"/>
    <x v="157"/>
    <s v="14LTIP TL(RSUs)"/>
    <n v="10261"/>
    <n v="10"/>
    <x v="1"/>
    <n v="9260"/>
    <x v="1"/>
    <n v="2000"/>
    <n v="0"/>
    <n v="0"/>
    <s v="41765561M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38"/>
    <n v="17773"/>
    <s v="41765773HRSU"/>
    <s v="773H"/>
    <x v="158"/>
    <s v="14LTIP TL(RSUs)"/>
    <n v="10261"/>
    <n v="212"/>
    <x v="118"/>
    <n v="9260"/>
    <x v="1"/>
    <n v="821000"/>
    <n v="0"/>
    <n v="0"/>
    <s v="41765773H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39"/>
    <n v="17858"/>
    <s v="41765858MRSU"/>
    <s v="858M"/>
    <x v="159"/>
    <s v="14LTIP TL(RSUs)"/>
    <n v="10261"/>
    <n v="10"/>
    <x v="4"/>
    <n v="9260"/>
    <x v="1"/>
    <n v="2000"/>
    <n v="0"/>
    <n v="0"/>
    <s v="41765858M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40"/>
    <n v="17922"/>
    <s v="41765922GRSU"/>
    <s v="922G"/>
    <x v="160"/>
    <s v="14LTIP TL(RSUs)"/>
    <n v="10261"/>
    <n v="10"/>
    <x v="1"/>
    <n v="9260"/>
    <x v="1"/>
    <n v="2000"/>
    <n v="0"/>
    <n v="0"/>
    <s v="41765922GRSU14LTIP TL(RSUs)"/>
    <s v="LTIP TL(RSU)"/>
    <s v="LTIP TL(RSU) - 05/06/2014"/>
    <s v="3 years"/>
    <d v="2014-05-06T00:00:00"/>
    <d v="2017-05-06T00:00:00"/>
    <n v="2720"/>
    <n v="0"/>
    <n v="0"/>
    <n v="0"/>
    <n v="0"/>
    <n v="0"/>
    <m/>
    <n v="2720"/>
    <n v="1"/>
    <s v=""/>
    <n v="0"/>
    <n v="138774.39999999999"/>
    <n v="0"/>
    <n v="0"/>
    <n v="0"/>
    <n v="0"/>
    <n v="0"/>
    <n v="0"/>
    <n v="138774.39999999999"/>
    <n v="2720"/>
    <n v="0"/>
    <n v="0"/>
    <n v="2720"/>
    <n v="51.02"/>
    <n v="138774.39999999999"/>
    <n v="-2775.7655487999996"/>
    <n v="135998.63445119999"/>
    <n v="0"/>
    <n v="0"/>
    <n v="0"/>
    <n v="0"/>
    <n v="138774.39999999999"/>
    <n v="126.50355515041021"/>
    <n v="1097"/>
    <n v="138774.39999999999"/>
    <n v="138774.39999999999"/>
    <n v="0"/>
    <n v="0"/>
    <n v="138774.39999999999"/>
    <n v="0"/>
    <n v="0"/>
    <n v="0"/>
    <n v="138774.3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41"/>
    <n v="18035"/>
    <s v="41765035FRSU"/>
    <s v="035F"/>
    <x v="161"/>
    <s v="14LTIP TL(RSUs)"/>
    <n v="10261"/>
    <n v="60"/>
    <x v="13"/>
    <n v="9260"/>
    <x v="1"/>
    <n v="31000"/>
    <n v="0"/>
    <n v="0"/>
    <s v="41765035F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42"/>
    <n v="18162"/>
    <s v="41765162MRSU"/>
    <s v="162M"/>
    <x v="162"/>
    <s v="14LTIP TL(RSUs)"/>
    <n v="10261"/>
    <n v="10"/>
    <x v="1"/>
    <n v="9260"/>
    <x v="1"/>
    <n v="2000"/>
    <n v="0"/>
    <n v="0"/>
    <s v="41765162M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43"/>
    <n v="18245"/>
    <s v="41765245ERSU"/>
    <s v="245E"/>
    <x v="163"/>
    <s v="14LTIP TL(RSUs)"/>
    <n v="10261"/>
    <n v="180"/>
    <x v="119"/>
    <n v="9260"/>
    <x v="1"/>
    <n v="700000"/>
    <n v="0"/>
    <n v="0"/>
    <s v="41765245E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44"/>
    <n v="18246"/>
    <s v="41765246HRSU"/>
    <s v="246H"/>
    <x v="164"/>
    <s v="14LTIP TL(RSUs)"/>
    <n v="10261"/>
    <n v="10"/>
    <x v="120"/>
    <n v="9260"/>
    <x v="1"/>
    <n v="2000"/>
    <n v="0"/>
    <n v="0"/>
    <s v="41765246HRSU14LTIP TL(RSUs)"/>
    <s v="LTIP TL(RSU)"/>
    <s v="LTIP TL(RSU) - 05/06/2014"/>
    <s v="3 years"/>
    <d v="2014-05-06T00:00:00"/>
    <d v="2017-05-06T00:00:00"/>
    <n v="3925"/>
    <n v="0"/>
    <n v="0"/>
    <n v="0"/>
    <n v="0"/>
    <n v="0"/>
    <m/>
    <n v="3925"/>
    <n v="1"/>
    <s v=""/>
    <n v="0"/>
    <n v="200253.5"/>
    <n v="0"/>
    <n v="0"/>
    <n v="0"/>
    <n v="0"/>
    <n v="0"/>
    <n v="0"/>
    <n v="200253.5"/>
    <n v="3925"/>
    <n v="0"/>
    <n v="0"/>
    <n v="3925"/>
    <n v="51.02"/>
    <n v="200253.5"/>
    <n v="-4005.470507"/>
    <n v="196248.02949300001"/>
    <n v="0"/>
    <n v="0"/>
    <n v="0"/>
    <n v="0"/>
    <n v="200253.5"/>
    <n v="182.54649042844122"/>
    <n v="1097"/>
    <n v="200253.5"/>
    <n v="200253.5"/>
    <n v="0"/>
    <n v="0"/>
    <n v="26476.49"/>
    <n v="173777.01"/>
    <n v="0"/>
    <n v="0"/>
    <n v="200253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45"/>
    <n v="18325"/>
    <s v="41765325JRSU"/>
    <s v="325J"/>
    <x v="165"/>
    <s v="14LTIP TL(RSUs)"/>
    <n v="10261"/>
    <n v="10"/>
    <x v="4"/>
    <n v="9260"/>
    <x v="1"/>
    <n v="2000"/>
    <n v="0"/>
    <n v="0"/>
    <s v="41765325J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46"/>
    <n v="18513"/>
    <s v="41765513ERSU"/>
    <s v="513E"/>
    <x v="166"/>
    <s v="14LTIP TL(RSUs)"/>
    <n v="10261"/>
    <n v="10"/>
    <x v="44"/>
    <n v="9260"/>
    <x v="1"/>
    <n v="2000"/>
    <n v="0"/>
    <n v="0"/>
    <s v="41765513E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47"/>
    <n v="18547"/>
    <s v="41765547MRSU"/>
    <s v="547M"/>
    <x v="167"/>
    <s v="14LTIP TL(RSUs)"/>
    <n v="10261"/>
    <n v="10"/>
    <x v="121"/>
    <n v="9260"/>
    <x v="1"/>
    <n v="2000"/>
    <n v="0"/>
    <n v="0"/>
    <s v="41765547M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48"/>
    <n v="18568"/>
    <s v="41765568KRSU"/>
    <s v="568K"/>
    <x v="168"/>
    <s v="14LTIP TL(RSUs)"/>
    <n v="10261"/>
    <n v="10"/>
    <x v="122"/>
    <n v="9260"/>
    <x v="1"/>
    <n v="2000"/>
    <n v="0"/>
    <n v="0"/>
    <s v="41765568K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49"/>
    <n v="18570"/>
    <s v="41765570GRSU"/>
    <s v="570G"/>
    <x v="169"/>
    <s v="14LTIP TL(RSUs)"/>
    <n v="10261"/>
    <n v="10"/>
    <x v="0"/>
    <n v="9260"/>
    <x v="1"/>
    <n v="2000"/>
    <n v="0"/>
    <n v="0"/>
    <s v="41765570G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50"/>
    <n v="18601"/>
    <s v="41765601MRSU"/>
    <s v="601M"/>
    <x v="170"/>
    <s v="14LTIP TL(RSUs)"/>
    <n v="10261"/>
    <n v="70"/>
    <x v="123"/>
    <n v="9260"/>
    <x v="1"/>
    <n v="170000"/>
    <n v="0"/>
    <n v="0"/>
    <s v="41765601M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51"/>
    <n v="18645"/>
    <s v="41765645LRSU"/>
    <s v="645L"/>
    <x v="171"/>
    <s v="14LTIP TL(RSUs)"/>
    <n v="10261"/>
    <n v="10"/>
    <x v="124"/>
    <n v="9260"/>
    <x v="1"/>
    <n v="2000"/>
    <n v="0"/>
    <n v="0"/>
    <s v="41765645L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52"/>
    <n v="18652"/>
    <s v="41765652PRSU"/>
    <s v="652P"/>
    <x v="172"/>
    <s v="14LTIP TL(RSUs)"/>
    <n v="10261"/>
    <n v="10"/>
    <x v="5"/>
    <n v="9260"/>
    <x v="1"/>
    <n v="2000"/>
    <n v="0"/>
    <n v="0"/>
    <s v="41765652P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53"/>
    <n v="18731"/>
    <s v="41765731HRSU"/>
    <s v="731H"/>
    <x v="173"/>
    <s v="14LTIP TL(RSUs)"/>
    <n v="10261"/>
    <n v="10"/>
    <x v="53"/>
    <n v="9260"/>
    <x v="1"/>
    <n v="2000"/>
    <n v="0"/>
    <n v="0"/>
    <s v="41765731H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54"/>
    <n v="18779"/>
    <s v="41765779WRSU"/>
    <s v="779W"/>
    <x v="174"/>
    <s v="14LTIP TL(RSUs)"/>
    <n v="10261"/>
    <n v="212"/>
    <x v="125"/>
    <n v="9260"/>
    <x v="1"/>
    <n v="832000"/>
    <n v="0"/>
    <n v="0"/>
    <s v="41765779W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s v="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1224.400000000001"/>
    <n v="10.231905195989063"/>
    <n v="1097"/>
    <n v="11224.400000000001"/>
    <n v="11224.400000000001"/>
    <n v="0"/>
    <n v="0"/>
    <n v="11224.4"/>
    <n v="0"/>
    <n v="0"/>
    <n v="0"/>
    <n v="11224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55"/>
    <n v="18837"/>
    <s v="41765837NRSU"/>
    <s v="837N"/>
    <x v="175"/>
    <s v="14LTIP TL(RSUs)"/>
    <n v="10261"/>
    <n v="60"/>
    <x v="126"/>
    <n v="9260"/>
    <x v="1"/>
    <n v="30000"/>
    <n v="0"/>
    <n v="0"/>
    <s v="41765837N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56"/>
    <n v="18912"/>
    <s v="41765912SRSU"/>
    <s v="912S"/>
    <x v="176"/>
    <s v="14LTIP TL(RSUs)"/>
    <n v="10261"/>
    <n v="10"/>
    <x v="127"/>
    <n v="9260"/>
    <x v="1"/>
    <n v="2000"/>
    <n v="0"/>
    <n v="0"/>
    <s v="41765912S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57"/>
    <n v="18915"/>
    <s v="41765915SRSU"/>
    <s v="915S"/>
    <x v="177"/>
    <s v="14LTIP TL(RSUs)"/>
    <n v="10261"/>
    <n v="10"/>
    <x v="1"/>
    <n v="9260"/>
    <x v="1"/>
    <n v="2000"/>
    <n v="0"/>
    <n v="0"/>
    <s v="41765915S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58"/>
    <n v="18991"/>
    <s v="41765991LRSU"/>
    <s v="991L"/>
    <x v="178"/>
    <s v="14LTIP TL(RSUs)"/>
    <n v="10261"/>
    <n v="10"/>
    <x v="128"/>
    <n v="9260"/>
    <x v="1"/>
    <n v="12000"/>
    <n v="0"/>
    <n v="0"/>
    <s v="41765991L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59"/>
    <n v="19012"/>
    <s v="41765012SRSU"/>
    <s v="012S"/>
    <x v="179"/>
    <s v="14LTIP TL(RSUs)"/>
    <n v="10261"/>
    <n v="10"/>
    <x v="129"/>
    <n v="4264"/>
    <x v="1"/>
    <n v="2000"/>
    <n v="0"/>
    <n v="0"/>
    <s v="41765012S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60"/>
    <n v="19149"/>
    <s v="41765149HRSU"/>
    <s v="149H"/>
    <x v="180"/>
    <s v="14LTIP TL(RSUs)"/>
    <n v="10261"/>
    <n v="80"/>
    <x v="130"/>
    <n v="9260"/>
    <x v="1"/>
    <n v="190000"/>
    <n v="0"/>
    <n v="0"/>
    <s v="41765149H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18877.400000000001"/>
    <n v="0"/>
    <n v="0"/>
    <n v="0"/>
    <n v="18877.40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61"/>
    <n v="19160"/>
    <s v="41765160SRSU"/>
    <s v="160S"/>
    <x v="181"/>
    <s v="14LTIP TL(RSUs)"/>
    <n v="10261"/>
    <n v="212"/>
    <x v="131"/>
    <n v="9260"/>
    <x v="1"/>
    <n v="827000"/>
    <n v="0"/>
    <n v="0"/>
    <s v="41765160S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s v="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877.400000000001"/>
    <n v="17.208204193254332"/>
    <n v="1097"/>
    <n v="18877.400000000001"/>
    <n v="18877.400000000001"/>
    <n v="0"/>
    <n v="0"/>
    <n v="2495.87"/>
    <n v="16381.529999999999"/>
    <n v="0"/>
    <n v="0"/>
    <n v="18877.399999999998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62"/>
    <n v="19167"/>
    <s v="41765167BRSU"/>
    <s v="167B"/>
    <x v="182"/>
    <s v="14LTIP TL(RSUs)"/>
    <n v="10261"/>
    <n v="10"/>
    <x v="132"/>
    <n v="9260"/>
    <x v="1"/>
    <n v="2000"/>
    <n v="0"/>
    <n v="0"/>
    <s v="41765167B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63"/>
    <n v="19198"/>
    <s v="41765198FRSU"/>
    <s v="198F"/>
    <x v="183"/>
    <s v="14LTIP TL(RSUs)"/>
    <n v="10261"/>
    <n v="10"/>
    <x v="5"/>
    <n v="9260"/>
    <x v="1"/>
    <n v="2000"/>
    <n v="0"/>
    <n v="0"/>
    <s v="41765198F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64"/>
    <n v="23416"/>
    <s v="41765416MRSU"/>
    <s v="416M"/>
    <x v="184"/>
    <s v="14LTIP TL(RSUs)"/>
    <n v="10261"/>
    <n v="10"/>
    <x v="133"/>
    <n v="9260"/>
    <x v="1"/>
    <n v="2000"/>
    <n v="0"/>
    <n v="0"/>
    <s v="41765416M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65"/>
    <n v="23537"/>
    <s v="41765537ERSU"/>
    <s v="537E"/>
    <x v="185"/>
    <s v="14LTIP TL(RSUs)"/>
    <n v="10261"/>
    <n v="10"/>
    <x v="134"/>
    <n v="9260"/>
    <x v="1"/>
    <n v="2000"/>
    <n v="0"/>
    <n v="0"/>
    <s v="41765537ERSU14LTIP TL(RSUs)"/>
    <s v="LTIP TL(RSU)"/>
    <s v="LTIP TL(RSU) - 05/06/2014"/>
    <s v="3 years"/>
    <d v="2014-05-06T00:00:00"/>
    <d v="2017-05-06T00:00:00"/>
    <n v="5650"/>
    <n v="0"/>
    <n v="0"/>
    <n v="0"/>
    <n v="0"/>
    <n v="0"/>
    <m/>
    <n v="5650"/>
    <n v="1"/>
    <n v="0"/>
    <n v="0"/>
    <n v="288263"/>
    <n v="0"/>
    <n v="0"/>
    <n v="0"/>
    <n v="0"/>
    <n v="0"/>
    <n v="0"/>
    <n v="288263"/>
    <n v="5650"/>
    <n v="0"/>
    <n v="0"/>
    <n v="5650"/>
    <n v="51.02"/>
    <n v="288263"/>
    <n v="-5765.836526"/>
    <n v="282497.163474"/>
    <n v="0"/>
    <n v="0"/>
    <n v="0"/>
    <n v="0"/>
    <n v="282497.163474"/>
    <n v="257.51792477119415"/>
    <n v="879"/>
    <n v="226358.26"/>
    <n v="226358.26"/>
    <n v="56138.903473999992"/>
    <n v="0"/>
    <n v="38112.65"/>
    <n v="93994.050000000017"/>
    <n v="94251.56"/>
    <n v="0"/>
    <n v="226358.26"/>
    <n v="0"/>
    <n v="0"/>
    <n v="0"/>
    <m/>
    <n v="7983.05"/>
    <n v="7725.54"/>
    <n v="7983.05"/>
    <n v="23691.64"/>
    <n v="7983.06"/>
    <n v="0"/>
    <n v="7468.02"/>
    <n v="7468.02"/>
    <n v="7983.06"/>
    <n v="23434.140000000003"/>
    <n v="7725.53"/>
    <n v="7983.06"/>
    <n v="0"/>
    <n v="7725.54"/>
    <n v="0"/>
    <n v="7725.54"/>
    <n v="23434.13"/>
    <n v="0"/>
    <m/>
    <m/>
    <n v="23691.65"/>
    <n v="23691.65"/>
    <n v="0"/>
    <n v="0"/>
    <n v="0"/>
    <n v="0"/>
    <n v="0"/>
    <n v="0"/>
    <n v="0"/>
    <m/>
    <n v="0"/>
    <n v="23691.65"/>
    <n v="94251.56"/>
  </r>
  <r>
    <n v="966"/>
    <n v="24451"/>
    <s v="41765451RRSU"/>
    <s v="451R"/>
    <x v="186"/>
    <s v="14LTIP TL(RSUs)"/>
    <n v="10261"/>
    <n v="10"/>
    <x v="0"/>
    <n v="9260"/>
    <x v="1"/>
    <n v="2000"/>
    <n v="0"/>
    <n v="0"/>
    <s v="41765451R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67"/>
    <n v="24491"/>
    <s v="41765491TRSU"/>
    <s v="491T"/>
    <x v="187"/>
    <s v="14LTIP TL(RSUs)"/>
    <n v="10261"/>
    <n v="10"/>
    <x v="55"/>
    <n v="9260"/>
    <x v="1"/>
    <n v="2000"/>
    <n v="0"/>
    <n v="0"/>
    <s v="41765491T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68"/>
    <n v="24541"/>
    <s v="41765541BRSU"/>
    <s v="541B"/>
    <x v="188"/>
    <s v="14LTIP TL(RSUs)"/>
    <n v="10261"/>
    <n v="180"/>
    <x v="74"/>
    <n v="9260"/>
    <x v="1"/>
    <n v="700000"/>
    <n v="0"/>
    <n v="0"/>
    <s v="41765541BRSU14LTIP TL(RSUs)"/>
    <s v="LTIP TL(RSU)"/>
    <s v="LTIP TL(RSU) - 05/06/2014"/>
    <s v="3 years"/>
    <d v="2014-05-06T00:00:00"/>
    <d v="2017-05-06T00:00:00"/>
    <n v="370"/>
    <n v="0"/>
    <n v="0"/>
    <n v="0"/>
    <n v="0"/>
    <n v="0"/>
    <m/>
    <n v="370"/>
    <n v="1"/>
    <n v="0"/>
    <n v="0"/>
    <n v="18877.400000000001"/>
    <n v="0"/>
    <n v="0"/>
    <n v="0"/>
    <n v="0"/>
    <n v="0"/>
    <n v="0"/>
    <n v="18877.400000000001"/>
    <n v="370"/>
    <n v="0"/>
    <n v="0"/>
    <n v="370"/>
    <n v="51.02"/>
    <n v="18877.400000000001"/>
    <n v="-377.58575480000002"/>
    <n v="18499.814245200003"/>
    <n v="0"/>
    <n v="0"/>
    <n v="0"/>
    <n v="0"/>
    <n v="18499.814245200003"/>
    <n v="16.864005692980861"/>
    <n v="879"/>
    <n v="14823.46"/>
    <n v="14823.46"/>
    <n v="3676.3542452000038"/>
    <n v="0"/>
    <n v="2495.87"/>
    <n v="6155.3600000000006"/>
    <n v="6172.23"/>
    <n v="0"/>
    <n v="14823.46"/>
    <n v="0"/>
    <n v="0"/>
    <n v="0"/>
    <m/>
    <n v="522.79"/>
    <n v="505.92"/>
    <n v="522.78"/>
    <n v="1551.49"/>
    <n v="522.79"/>
    <n v="0"/>
    <n v="489.05"/>
    <n v="489.05"/>
    <n v="522.79"/>
    <n v="1534.6299999999999"/>
    <n v="505.92"/>
    <n v="522.78"/>
    <n v="0"/>
    <n v="505.92"/>
    <n v="0"/>
    <n v="505.92"/>
    <n v="1534.6200000000001"/>
    <n v="0"/>
    <m/>
    <m/>
    <n v="1551.49"/>
    <n v="1551.49"/>
    <n v="0"/>
    <n v="0"/>
    <n v="0"/>
    <n v="0"/>
    <n v="0"/>
    <n v="0"/>
    <n v="0"/>
    <m/>
    <n v="0"/>
    <n v="1551.49"/>
    <n v="6172.23"/>
  </r>
  <r>
    <n v="969"/>
    <n v="24582"/>
    <s v="41765582FRSU"/>
    <s v="582F"/>
    <x v="189"/>
    <s v="14LTIP TL(RSUs)"/>
    <n v="10261"/>
    <n v="10"/>
    <x v="5"/>
    <n v="9260"/>
    <x v="1"/>
    <n v="2000"/>
    <n v="0"/>
    <n v="0"/>
    <s v="41765582FRSU14LTIP TL(RSUs)"/>
    <s v="LTIP TL(RSU)"/>
    <s v="LTIP TL(RSU) - 05/06/2014"/>
    <s v="3 years"/>
    <d v="2014-05-06T00:00:00"/>
    <d v="2017-05-06T00:00:00"/>
    <n v="220"/>
    <n v="0"/>
    <n v="0"/>
    <n v="0"/>
    <n v="0"/>
    <n v="0"/>
    <m/>
    <n v="220"/>
    <n v="1"/>
    <n v="0"/>
    <n v="0"/>
    <n v="11224.400000000001"/>
    <n v="0"/>
    <n v="0"/>
    <n v="0"/>
    <n v="0"/>
    <n v="0"/>
    <n v="0"/>
    <n v="11224.400000000001"/>
    <n v="220"/>
    <n v="0"/>
    <n v="0"/>
    <n v="220"/>
    <n v="51.02"/>
    <n v="11224.400000000001"/>
    <n v="-224.51044880000001"/>
    <n v="10999.889551200002"/>
    <n v="0"/>
    <n v="0"/>
    <n v="0"/>
    <n v="0"/>
    <n v="10999.889551200002"/>
    <n v="10.02724662825889"/>
    <n v="879"/>
    <n v="8813.9500000000007"/>
    <n v="8813.9500000000007"/>
    <n v="2185.939551200001"/>
    <n v="0"/>
    <n v="1484.03"/>
    <n v="3659.95"/>
    <n v="3669.9700000000003"/>
    <n v="0"/>
    <n v="8813.9500000000007"/>
    <n v="0"/>
    <n v="0"/>
    <n v="0"/>
    <m/>
    <n v="310.83999999999997"/>
    <n v="300.82"/>
    <n v="310.83999999999997"/>
    <n v="922.5"/>
    <n v="310.85000000000002"/>
    <n v="0"/>
    <n v="290.79000000000002"/>
    <n v="290.79000000000002"/>
    <n v="310.83999999999997"/>
    <n v="912.48"/>
    <n v="300.82"/>
    <n v="310.85000000000002"/>
    <n v="0"/>
    <n v="300.81"/>
    <n v="0"/>
    <n v="300.81"/>
    <n v="912.48"/>
    <n v="0"/>
    <m/>
    <m/>
    <n v="922.51"/>
    <n v="922.51"/>
    <n v="0"/>
    <n v="0"/>
    <n v="0"/>
    <n v="0"/>
    <n v="0"/>
    <n v="0"/>
    <n v="0"/>
    <m/>
    <n v="0"/>
    <n v="922.51"/>
    <n v="3669.9700000000003"/>
  </r>
  <r>
    <n v="970"/>
    <n v="15389"/>
    <s v="41825389CRSU"/>
    <s v="389C"/>
    <x v="190"/>
    <s v="14LTIP TL(RSUs)"/>
    <n v="10261"/>
    <n v="80"/>
    <x v="79"/>
    <n v="9260"/>
    <x v="1"/>
    <n v="190000"/>
    <n v="0"/>
    <n v="0"/>
    <s v="41825389CRSU14LTIP TL(RSUs)"/>
    <s v="LTIP TL(RSU)"/>
    <s v="LTIP TL(RSU) - 07/05/2014"/>
    <s v="3 years"/>
    <d v="2014-07-05T00:00:00"/>
    <d v="2017-07-05T00:00:00"/>
    <n v="220"/>
    <n v="0"/>
    <n v="0"/>
    <n v="0"/>
    <n v="0"/>
    <n v="0"/>
    <m/>
    <n v="220"/>
    <n v="1"/>
    <s v=""/>
    <n v="0"/>
    <n v="11333.3"/>
    <n v="0"/>
    <n v="0"/>
    <n v="0"/>
    <n v="0"/>
    <n v="0"/>
    <n v="0"/>
    <n v="11333.3"/>
    <n v="220"/>
    <n v="0"/>
    <n v="0"/>
    <n v="220"/>
    <n v="51.515000000000001"/>
    <n v="11333.3"/>
    <n v="-226.68866659999998"/>
    <n v="11106.6113334"/>
    <n v="0"/>
    <n v="0"/>
    <n v="0"/>
    <n v="0"/>
    <n v="11333.3"/>
    <n v="10.331175934366453"/>
    <n v="1097"/>
    <n v="11333.3"/>
    <n v="11333.3"/>
    <n v="0"/>
    <n v="0"/>
    <n v="11333.3"/>
    <n v="0"/>
    <n v="0"/>
    <n v="0"/>
    <n v="11333.3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71"/>
    <n v="14468"/>
    <s v="41839468RRSU"/>
    <s v="468R"/>
    <x v="84"/>
    <s v="14LTIP TL(RSUs)"/>
    <n v="10261"/>
    <n v="80"/>
    <x v="68"/>
    <n v="9260"/>
    <x v="1"/>
    <n v="190000"/>
    <n v="0"/>
    <n v="0"/>
    <s v="41839468RRSU14LTIP TL(RSUs)"/>
    <s v="LTIP TL(RSU)"/>
    <s v="LTIP TL(RSU) - 07/19/2014"/>
    <s v="3 years"/>
    <d v="2014-07-19T00:00:00"/>
    <d v="2017-07-19T00:00:00"/>
    <n v="150"/>
    <n v="0"/>
    <n v="0"/>
    <n v="0"/>
    <n v="0"/>
    <n v="0"/>
    <m/>
    <n v="150"/>
    <n v="1"/>
    <s v=""/>
    <n v="0"/>
    <n v="7645.5"/>
    <n v="0"/>
    <n v="0"/>
    <n v="0"/>
    <n v="0"/>
    <n v="0"/>
    <n v="0"/>
    <n v="7645.5"/>
    <n v="150"/>
    <n v="0"/>
    <n v="0"/>
    <n v="150"/>
    <n v="50.97"/>
    <n v="7645.5"/>
    <n v="-152.92529099999999"/>
    <n v="7492.5747090000004"/>
    <n v="0"/>
    <n v="0"/>
    <n v="0"/>
    <n v="0"/>
    <n v="7645.5"/>
    <n v="6.969462169553327"/>
    <n v="1097"/>
    <n v="7645.5"/>
    <n v="7645.5"/>
    <n v="0"/>
    <n v="0"/>
    <n v="7645.5"/>
    <n v="0"/>
    <n v="0"/>
    <n v="0"/>
    <n v="7645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72"/>
    <n v="10005"/>
    <s v="421295McERSU"/>
    <s v="5McE"/>
    <x v="0"/>
    <s v="15LTIP TL(RSUs)"/>
    <n v="10261"/>
    <n v="10"/>
    <x v="0"/>
    <n v="9260"/>
    <x v="1"/>
    <n v="2000"/>
    <n v="0"/>
    <n v="0"/>
    <s v="421295McE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73"/>
    <n v="10015"/>
    <s v="4212915WoRSU"/>
    <s v="15Wo"/>
    <x v="1"/>
    <s v="15LTIP TL(RSUs)"/>
    <n v="10261"/>
    <n v="10"/>
    <x v="1"/>
    <n v="9260"/>
    <x v="1"/>
    <n v="2000"/>
    <n v="0"/>
    <n v="0"/>
    <s v="4212915Wo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974"/>
    <n v="10034"/>
    <s v="4212934MaRSU"/>
    <s v="34Ma"/>
    <x v="2"/>
    <s v="15LTIP TL(RSUs)"/>
    <n v="10261"/>
    <n v="50"/>
    <x v="2"/>
    <n v="9260"/>
    <x v="1"/>
    <n v="91000"/>
    <n v="0"/>
    <n v="0"/>
    <s v="4212934Ma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975"/>
    <n v="10070"/>
    <s v="4212970HaRSU"/>
    <s v="70Ha"/>
    <x v="3"/>
    <s v="15LTIP TL(RSUs)"/>
    <n v="10261"/>
    <n v="20"/>
    <x v="3"/>
    <n v="9260"/>
    <x v="1"/>
    <n v="107000"/>
    <n v="0"/>
    <n v="0"/>
    <s v="4212970Ha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s v="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7628.800000000003"/>
    <n v="52.533090246125802"/>
    <n v="1097"/>
    <n v="57628.800000000003"/>
    <n v="57628.800000000003"/>
    <n v="0"/>
    <n v="0"/>
    <n v="0"/>
    <n v="57628.800000000003"/>
    <n v="0"/>
    <n v="0"/>
    <n v="57628.800000000003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76"/>
    <n v="10101"/>
    <s v="42129101WRSU"/>
    <s v="101W"/>
    <x v="4"/>
    <s v="15LTIP TL(RSUs)"/>
    <n v="10261"/>
    <n v="10"/>
    <x v="4"/>
    <n v="9260"/>
    <x v="1"/>
    <n v="2000"/>
    <n v="0"/>
    <n v="0"/>
    <s v="42129101W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977"/>
    <n v="10105"/>
    <s v="42129105ARSU"/>
    <s v="105A"/>
    <x v="5"/>
    <s v="15LTIP TL(RSUs)"/>
    <n v="10261"/>
    <n v="10"/>
    <x v="5"/>
    <n v="9260"/>
    <x v="1"/>
    <n v="2000"/>
    <n v="0"/>
    <n v="0"/>
    <s v="42129105ARSU15LTIP TL(RSUs)"/>
    <s v="LTIP TL(RSU)"/>
    <s v="LTIP TL(RSU) - 05/05/2015"/>
    <s v="3 years"/>
    <d v="2015-05-05T00:00:00"/>
    <d v="2018-05-05T00:00:00"/>
    <n v="480"/>
    <n v="0"/>
    <n v="0"/>
    <n v="0"/>
    <n v="0"/>
    <n v="0"/>
    <m/>
    <n v="480"/>
    <n v="1"/>
    <s v=""/>
    <n v="0"/>
    <n v="25612.799999999999"/>
    <n v="0"/>
    <n v="0"/>
    <n v="0"/>
    <n v="0"/>
    <n v="0"/>
    <n v="0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612.799999999999"/>
    <n v="23.348040109389242"/>
    <n v="1097"/>
    <n v="25612.799999999999"/>
    <n v="25612.799999999999"/>
    <n v="0"/>
    <n v="0"/>
    <n v="0"/>
    <n v="25612.799999999999"/>
    <n v="0"/>
    <n v="0"/>
    <n v="25612.7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78"/>
    <n v="10106"/>
    <s v="42129106GRSU"/>
    <s v="106G"/>
    <x v="6"/>
    <s v="15LTIP TL(RSUs)"/>
    <n v="10261"/>
    <n v="30"/>
    <x v="6"/>
    <n v="9260"/>
    <x v="1"/>
    <n v="10000"/>
    <n v="0"/>
    <n v="0"/>
    <s v="42129106G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979"/>
    <n v="10107"/>
    <s v="42129107CRSU"/>
    <s v="107C"/>
    <x v="7"/>
    <s v="15LTIP TL(RSUs)"/>
    <n v="10261"/>
    <n v="10"/>
    <x v="7"/>
    <n v="9260"/>
    <x v="1"/>
    <n v="12000"/>
    <n v="0"/>
    <n v="0"/>
    <s v="42129107C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n v="0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515"/>
    <n v="26513.4"/>
    <n v="26513.4"/>
    <n v="29962.708742399998"/>
    <n v="0"/>
    <n v="0"/>
    <n v="7670.87"/>
    <n v="18842.530000000002"/>
    <n v="0"/>
    <n v="26513.4"/>
    <n v="0"/>
    <n v="0"/>
    <n v="0"/>
    <m/>
    <n v="1595.95"/>
    <n v="1544.47"/>
    <n v="1595.95"/>
    <n v="4736.37"/>
    <n v="1595.95"/>
    <n v="0"/>
    <n v="1492.99"/>
    <n v="1492.99"/>
    <n v="1595.95"/>
    <n v="4684.8900000000003"/>
    <n v="1544.47"/>
    <n v="1595.95"/>
    <n v="0"/>
    <n v="1544.47"/>
    <n v="0"/>
    <n v="1544.47"/>
    <n v="4684.8900000000003"/>
    <n v="0"/>
    <m/>
    <m/>
    <n v="4736.38"/>
    <n v="4736.38"/>
    <n v="0"/>
    <n v="0"/>
    <n v="0"/>
    <n v="0"/>
    <n v="0"/>
    <n v="0"/>
    <n v="0"/>
    <m/>
    <n v="0"/>
    <n v="4736.38"/>
    <n v="18842.530000000002"/>
  </r>
  <r>
    <n v="980"/>
    <n v="10138"/>
    <s v="42129138JRSU"/>
    <s v="138J"/>
    <x v="8"/>
    <s v="15LTIP TL(RSUs)"/>
    <n v="10261"/>
    <n v="10"/>
    <x v="5"/>
    <n v="9260"/>
    <x v="1"/>
    <n v="2000"/>
    <n v="0"/>
    <n v="0"/>
    <s v="42129138J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981"/>
    <n v="10153"/>
    <s v="42129153PRSU"/>
    <s v="153P"/>
    <x v="9"/>
    <s v="15LTIP TL(RSUs)"/>
    <n v="10261"/>
    <n v="212"/>
    <x v="8"/>
    <n v="9260"/>
    <x v="1"/>
    <n v="821000"/>
    <n v="0"/>
    <n v="0"/>
    <s v="42129153P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982"/>
    <n v="10155"/>
    <s v="42129155MRSU"/>
    <s v="155M"/>
    <x v="10"/>
    <s v="15LTIP TL(RSUs)"/>
    <n v="10261"/>
    <n v="10"/>
    <x v="4"/>
    <n v="9260"/>
    <x v="1"/>
    <n v="2000"/>
    <n v="0"/>
    <n v="0"/>
    <s v="42129155M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983"/>
    <n v="10219"/>
    <s v="42129219HRSU"/>
    <s v="219H"/>
    <x v="11"/>
    <s v="15LTIP TL(RSUs)"/>
    <n v="10261"/>
    <n v="10"/>
    <x v="5"/>
    <n v="9260"/>
    <x v="1"/>
    <n v="2000"/>
    <n v="0"/>
    <n v="0"/>
    <s v="42129219H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84"/>
    <n v="10239"/>
    <s v="42129239FRSU"/>
    <s v="239F"/>
    <x v="12"/>
    <s v="15LTIP TL(RSUs)"/>
    <n v="10261"/>
    <n v="180"/>
    <x v="9"/>
    <n v="9260"/>
    <x v="1"/>
    <n v="700000"/>
    <n v="0"/>
    <n v="0"/>
    <s v="42129239F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985"/>
    <n v="10284"/>
    <s v="42129284ARSU"/>
    <s v="284A"/>
    <x v="13"/>
    <s v="15LTIP TL(RSUs)"/>
    <n v="10261"/>
    <n v="60"/>
    <x v="10"/>
    <n v="9260"/>
    <x v="1"/>
    <n v="81000"/>
    <n v="0"/>
    <n v="0"/>
    <s v="42129284A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986"/>
    <n v="10366"/>
    <s v="42129366BRSU"/>
    <s v="366B"/>
    <x v="14"/>
    <s v="15LTIP TL(RSUs)"/>
    <n v="10261"/>
    <n v="50"/>
    <x v="11"/>
    <n v="9260"/>
    <x v="1"/>
    <n v="9000"/>
    <n v="0"/>
    <n v="0"/>
    <s v="42129366B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987"/>
    <n v="10368"/>
    <s v="42129368WRSU"/>
    <s v="368W"/>
    <x v="15"/>
    <s v="15LTIP TL(RSUs)"/>
    <n v="10261"/>
    <n v="10"/>
    <x v="5"/>
    <n v="9260"/>
    <x v="1"/>
    <n v="2000"/>
    <n v="0"/>
    <n v="0"/>
    <s v="42129368WRSU15LTIP TL(RSUs)"/>
    <s v="LTIP TL(RSU)"/>
    <s v="LTIP TL(RSU) - 05/05/2015"/>
    <s v="3 years"/>
    <d v="2015-05-05T00:00:00"/>
    <d v="2018-05-05T00:00:00"/>
    <n v="480"/>
    <n v="0"/>
    <n v="0"/>
    <n v="0"/>
    <n v="0"/>
    <n v="0"/>
    <m/>
    <n v="480"/>
    <n v="1"/>
    <s v=""/>
    <n v="0"/>
    <n v="25612.799999999999"/>
    <n v="0"/>
    <n v="0"/>
    <n v="0"/>
    <n v="0"/>
    <n v="0"/>
    <n v="0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612.799999999999"/>
    <n v="23.348040109389242"/>
    <n v="1097"/>
    <n v="25612.799999999999"/>
    <n v="25612.799999999999"/>
    <n v="0"/>
    <n v="0"/>
    <n v="0"/>
    <n v="25612.799999999999"/>
    <n v="0"/>
    <n v="0"/>
    <n v="25612.7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88"/>
    <n v="10382"/>
    <s v="42129382ARSU"/>
    <s v="382A"/>
    <x v="17"/>
    <s v="15LTIP TL(RSUs)"/>
    <n v="10261"/>
    <n v="10"/>
    <x v="1"/>
    <n v="9260"/>
    <x v="1"/>
    <n v="2000"/>
    <n v="0"/>
    <n v="0"/>
    <s v="42129382A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89"/>
    <n v="10399"/>
    <s v="42129399GRSU"/>
    <s v="399G"/>
    <x v="18"/>
    <s v="15LTIP TL(RSUs)"/>
    <n v="10261"/>
    <n v="60"/>
    <x v="13"/>
    <n v="9260"/>
    <x v="1"/>
    <n v="31000"/>
    <n v="0"/>
    <n v="0"/>
    <s v="42129399GRSU15LTIP TL(RSUs)"/>
    <s v="LTIP TL(RSU)"/>
    <s v="LTIP TL(RSU) - 05/05/2015"/>
    <s v="3 years"/>
    <d v="2015-05-05T00:00:00"/>
    <d v="2018-05-05T00:00:00"/>
    <n v="480"/>
    <n v="0"/>
    <n v="0"/>
    <n v="0"/>
    <n v="0"/>
    <n v="0"/>
    <m/>
    <n v="480"/>
    <n v="1"/>
    <s v=""/>
    <n v="0"/>
    <n v="25612.799999999999"/>
    <n v="0"/>
    <n v="0"/>
    <n v="0"/>
    <n v="0"/>
    <n v="0"/>
    <n v="0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612.799999999999"/>
    <n v="23.348040109389242"/>
    <n v="1097"/>
    <n v="25612.799999999999"/>
    <n v="25612.799999999999"/>
    <n v="0"/>
    <n v="0"/>
    <n v="0"/>
    <n v="25612.799999999999"/>
    <n v="0"/>
    <n v="0"/>
    <n v="25612.7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90"/>
    <n v="10401"/>
    <s v="42129401SRSU"/>
    <s v="401S"/>
    <x v="19"/>
    <s v="15LTIP TL(RSUs)"/>
    <n v="10261"/>
    <n v="10"/>
    <x v="14"/>
    <n v="9260"/>
    <x v="1"/>
    <n v="2000"/>
    <n v="0"/>
    <n v="0"/>
    <s v="42129401S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991"/>
    <n v="10449"/>
    <s v="42129449MRSU"/>
    <s v="449M"/>
    <x v="20"/>
    <s v="15LTIP TL(RSUs)"/>
    <n v="10261"/>
    <n v="20"/>
    <x v="15"/>
    <n v="9260"/>
    <x v="1"/>
    <n v="7000"/>
    <n v="0"/>
    <n v="0"/>
    <s v="42129449M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92"/>
    <n v="10452"/>
    <s v="42129452SRSU"/>
    <s v="452S"/>
    <x v="21"/>
    <s v="15LTIP TL(RSUs)"/>
    <n v="10261"/>
    <n v="70"/>
    <x v="16"/>
    <n v="9260"/>
    <x v="1"/>
    <n v="170000"/>
    <n v="0"/>
    <n v="0"/>
    <s v="42129452S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93"/>
    <n v="10473"/>
    <s v="42129473GRSU"/>
    <s v="473G"/>
    <x v="22"/>
    <s v="15LTIP TL(RSUs)"/>
    <n v="10261"/>
    <n v="60"/>
    <x v="17"/>
    <n v="9260"/>
    <x v="1"/>
    <n v="30000"/>
    <n v="0"/>
    <n v="0"/>
    <s v="42129473G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s v="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7628.800000000003"/>
    <n v="52.533090246125802"/>
    <n v="1097"/>
    <n v="57628.800000000003"/>
    <n v="57628.800000000003"/>
    <n v="0"/>
    <n v="0"/>
    <n v="0"/>
    <n v="7670.87"/>
    <n v="49957.930000000008"/>
    <n v="0"/>
    <n v="57628.80000000001"/>
    <n v="0"/>
    <n v="0"/>
    <n v="0"/>
    <m/>
    <n v="1595.95"/>
    <n v="1544.47"/>
    <n v="1595.95"/>
    <n v="4736.37"/>
    <n v="1595.95"/>
    <n v="0"/>
    <n v="1492.99"/>
    <n v="1492.99"/>
    <n v="42132.62"/>
    <n v="45221.560000000005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49957.930000000008"/>
  </r>
  <r>
    <n v="994"/>
    <n v="10537"/>
    <s v="4212937ElRSU"/>
    <s v="37El"/>
    <x v="23"/>
    <s v="15LTIP TL(RSUs)"/>
    <n v="10261"/>
    <n v="30"/>
    <x v="18"/>
    <n v="9260"/>
    <x v="1"/>
    <n v="10000"/>
    <n v="0"/>
    <n v="0"/>
    <s v="4212937El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995"/>
    <n v="10552"/>
    <s v="42129552BRSU"/>
    <s v="552B"/>
    <x v="24"/>
    <s v="15LTIP TL(RSUs)"/>
    <n v="10261"/>
    <n v="30"/>
    <x v="19"/>
    <n v="9260"/>
    <x v="1"/>
    <n v="10000"/>
    <n v="0"/>
    <n v="0"/>
    <s v="42129552B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96"/>
    <n v="10593"/>
    <s v="42129593ARSU"/>
    <s v="593A"/>
    <x v="25"/>
    <s v="15LTIP TL(RSUs)"/>
    <n v="10261"/>
    <n v="10"/>
    <x v="20"/>
    <n v="9260"/>
    <x v="1"/>
    <n v="2000"/>
    <n v="0"/>
    <n v="0"/>
    <s v="42129593A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97"/>
    <n v="10606"/>
    <s v="42129606ARSU"/>
    <s v="606A"/>
    <x v="26"/>
    <s v="15LTIP TL(RSUs)"/>
    <n v="10261"/>
    <n v="10"/>
    <x v="21"/>
    <n v="9260"/>
    <x v="1"/>
    <n v="2000"/>
    <n v="0"/>
    <n v="0"/>
    <s v="42129606A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s v="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7628.800000000003"/>
    <n v="52.533090246125802"/>
    <n v="1097"/>
    <n v="57628.800000000003"/>
    <n v="57628.800000000003"/>
    <n v="0"/>
    <n v="0"/>
    <n v="0"/>
    <n v="57628.800000000003"/>
    <n v="0"/>
    <n v="0"/>
    <n v="57628.800000000003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998"/>
    <n v="10819"/>
    <s v="42129819GRSU"/>
    <s v="819G"/>
    <x v="27"/>
    <s v="15LTIP TL(RSUs)"/>
    <n v="10261"/>
    <n v="70"/>
    <x v="22"/>
    <n v="9260"/>
    <x v="1"/>
    <n v="170000"/>
    <n v="0"/>
    <n v="0"/>
    <s v="42129819G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n v="0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515"/>
    <n v="26513.4"/>
    <n v="26513.4"/>
    <n v="29962.708742399998"/>
    <n v="0"/>
    <n v="0"/>
    <n v="7670.87"/>
    <n v="18842.530000000002"/>
    <n v="0"/>
    <n v="26513.4"/>
    <n v="0"/>
    <n v="0"/>
    <n v="0"/>
    <m/>
    <n v="1595.95"/>
    <n v="1544.47"/>
    <n v="1595.95"/>
    <n v="4736.37"/>
    <n v="1595.95"/>
    <n v="0"/>
    <n v="1492.99"/>
    <n v="1492.99"/>
    <n v="1595.95"/>
    <n v="4684.8900000000003"/>
    <n v="1544.47"/>
    <n v="1595.95"/>
    <n v="0"/>
    <n v="1544.47"/>
    <n v="0"/>
    <n v="1544.47"/>
    <n v="4684.8900000000003"/>
    <n v="0"/>
    <m/>
    <m/>
    <n v="4736.38"/>
    <n v="4736.38"/>
    <n v="0"/>
    <n v="0"/>
    <n v="0"/>
    <n v="0"/>
    <n v="0"/>
    <n v="0"/>
    <n v="0"/>
    <m/>
    <n v="0"/>
    <n v="4736.38"/>
    <n v="18842.530000000002"/>
  </r>
  <r>
    <n v="999"/>
    <n v="10845"/>
    <s v="42129845PRSU"/>
    <s v="845P"/>
    <x v="28"/>
    <s v="15LTIP TL(RSUs)"/>
    <n v="10261"/>
    <n v="80"/>
    <x v="23"/>
    <n v="9260"/>
    <x v="1"/>
    <n v="190000"/>
    <n v="0"/>
    <n v="0"/>
    <s v="42129845PRSU15LTIP TL(RSUs)"/>
    <s v="LTIP TL(RSU)"/>
    <s v="LTIP TL(RSU) - 05/05/2015"/>
    <s v="3 years"/>
    <d v="2015-05-05T00:00:00"/>
    <d v="2018-05-05T00:00:00"/>
    <n v="2265"/>
    <n v="0"/>
    <n v="0"/>
    <n v="0"/>
    <n v="0"/>
    <n v="0"/>
    <m/>
    <n v="2265"/>
    <n v="1"/>
    <n v="0"/>
    <n v="0"/>
    <n v="120860.4"/>
    <n v="0"/>
    <n v="0"/>
    <n v="0"/>
    <n v="0"/>
    <n v="0"/>
    <n v="0"/>
    <n v="120860.4"/>
    <n v="2265"/>
    <n v="0"/>
    <n v="0"/>
    <n v="2265"/>
    <n v="53.36"/>
    <n v="120860.4"/>
    <n v="-2417.4497207999998"/>
    <n v="118442.9502792"/>
    <n v="0"/>
    <n v="0"/>
    <n v="0"/>
    <n v="0"/>
    <n v="118442.9502792"/>
    <n v="107.96987263372834"/>
    <n v="515"/>
    <n v="55604.480000000003"/>
    <n v="55604.480000000003"/>
    <n v="62838.470279199995"/>
    <n v="0"/>
    <n v="0"/>
    <n v="16087.51"/>
    <n v="39516.97"/>
    <n v="0"/>
    <n v="55604.480000000003"/>
    <n v="0"/>
    <n v="0"/>
    <n v="0"/>
    <m/>
    <n v="3347.07"/>
    <n v="3239.09"/>
    <n v="3347.07"/>
    <n v="9933.23"/>
    <n v="3347.07"/>
    <n v="0"/>
    <n v="3131.12"/>
    <n v="3131.12"/>
    <n v="3347.07"/>
    <n v="9825.26"/>
    <n v="3239.09"/>
    <n v="3347.07"/>
    <n v="0"/>
    <n v="3239.1"/>
    <n v="0"/>
    <n v="3239.1"/>
    <n v="9825.26"/>
    <n v="0"/>
    <m/>
    <m/>
    <n v="9933.2200000000012"/>
    <n v="9933.2200000000012"/>
    <n v="0"/>
    <n v="0"/>
    <n v="0"/>
    <n v="0"/>
    <n v="0"/>
    <n v="0"/>
    <n v="0"/>
    <m/>
    <n v="0"/>
    <n v="9933.2200000000012"/>
    <n v="39516.97"/>
  </r>
  <r>
    <n v="1000"/>
    <n v="10859"/>
    <s v="42129859CRSU"/>
    <s v="859C"/>
    <x v="29"/>
    <s v="15LTIP TL(RSUs)"/>
    <n v="10261"/>
    <n v="10"/>
    <x v="12"/>
    <n v="9260"/>
    <x v="1"/>
    <n v="2000"/>
    <n v="0"/>
    <n v="0"/>
    <s v="42129859CRSU15LTIP TL(RSUs)"/>
    <s v="LTIP TL(RSU)"/>
    <s v="LTIP TL(RSU) - 05/05/2015"/>
    <s v="3 years"/>
    <d v="2015-05-05T00:00:00"/>
    <d v="2018-05-05T00:00:00"/>
    <n v="480"/>
    <n v="0"/>
    <n v="0"/>
    <n v="0"/>
    <n v="0"/>
    <n v="0"/>
    <m/>
    <n v="480"/>
    <n v="1"/>
    <n v="0"/>
    <n v="0"/>
    <n v="25612.799999999999"/>
    <n v="0"/>
    <n v="0"/>
    <n v="0"/>
    <n v="0"/>
    <n v="0"/>
    <n v="0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100.492774399998"/>
    <n v="22.881032611121238"/>
    <n v="515"/>
    <n v="11783.73"/>
    <n v="11783.73"/>
    <n v="13316.762774399998"/>
    <n v="0"/>
    <n v="0"/>
    <n v="3409.27"/>
    <n v="8374.4599999999991"/>
    <n v="0"/>
    <n v="11783.73"/>
    <n v="0"/>
    <n v="0"/>
    <n v="0"/>
    <m/>
    <n v="709.32"/>
    <n v="686.43"/>
    <n v="709.31"/>
    <n v="2105.06"/>
    <n v="709.31"/>
    <n v="0"/>
    <n v="663.55"/>
    <n v="663.55"/>
    <n v="709.31"/>
    <n v="2082.17"/>
    <n v="686.43"/>
    <n v="709.32"/>
    <n v="0"/>
    <n v="686.43"/>
    <n v="0"/>
    <n v="686.43"/>
    <n v="2082.1799999999998"/>
    <n v="0"/>
    <m/>
    <m/>
    <n v="2105.0499999999997"/>
    <n v="2105.0499999999997"/>
    <n v="0"/>
    <n v="0"/>
    <n v="0"/>
    <n v="0"/>
    <n v="0"/>
    <n v="0"/>
    <n v="0"/>
    <m/>
    <n v="0"/>
    <n v="2105.0499999999997"/>
    <n v="8374.4599999999991"/>
  </r>
  <r>
    <n v="1001"/>
    <n v="11104"/>
    <s v="42129104WRSU"/>
    <s v="104W"/>
    <x v="30"/>
    <s v="15LTIP TL(RSUs)"/>
    <n v="10261"/>
    <n v="60"/>
    <x v="24"/>
    <n v="9260"/>
    <x v="1"/>
    <n v="30000"/>
    <n v="0"/>
    <n v="0"/>
    <s v="42129104W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02"/>
    <n v="11128"/>
    <s v="42129128SRSU"/>
    <s v="128S"/>
    <x v="31"/>
    <s v="15LTIP TL(RSUs)"/>
    <n v="10261"/>
    <n v="70"/>
    <x v="25"/>
    <n v="9260"/>
    <x v="1"/>
    <n v="170000"/>
    <n v="0"/>
    <n v="0"/>
    <s v="42129128S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03"/>
    <n v="11145"/>
    <s v="42129145ARSU"/>
    <s v="145A"/>
    <x v="32"/>
    <s v="15LTIP TL(RSUs)"/>
    <n v="10261"/>
    <n v="50"/>
    <x v="26"/>
    <n v="9260"/>
    <x v="1"/>
    <n v="91000"/>
    <n v="0"/>
    <n v="0"/>
    <s v="42129145A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n v="0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515"/>
    <n v="26513.4"/>
    <n v="26513.4"/>
    <n v="29962.708742399998"/>
    <n v="0"/>
    <n v="0"/>
    <n v="7670.87"/>
    <n v="18842.530000000002"/>
    <n v="0"/>
    <n v="26513.4"/>
    <n v="0"/>
    <n v="0"/>
    <n v="0"/>
    <m/>
    <n v="1595.95"/>
    <n v="1544.47"/>
    <n v="1595.95"/>
    <n v="4736.37"/>
    <n v="1595.95"/>
    <n v="0"/>
    <n v="1492.99"/>
    <n v="1492.99"/>
    <n v="1595.95"/>
    <n v="4684.8900000000003"/>
    <n v="1544.47"/>
    <n v="1595.95"/>
    <n v="0"/>
    <n v="1544.47"/>
    <n v="0"/>
    <n v="1544.47"/>
    <n v="4684.8900000000003"/>
    <n v="0"/>
    <m/>
    <m/>
    <n v="4736.38"/>
    <n v="4736.38"/>
    <n v="0"/>
    <n v="0"/>
    <n v="0"/>
    <n v="0"/>
    <n v="0"/>
    <n v="0"/>
    <n v="0"/>
    <m/>
    <n v="0"/>
    <n v="4736.38"/>
    <n v="18842.530000000002"/>
  </r>
  <r>
    <n v="1004"/>
    <n v="11197"/>
    <s v="42129197KRSU"/>
    <s v="197K"/>
    <x v="33"/>
    <s v="15LTIP TL(RSUs)"/>
    <n v="10261"/>
    <n v="30"/>
    <x v="27"/>
    <n v="9260"/>
    <x v="1"/>
    <n v="10000"/>
    <n v="0"/>
    <n v="0"/>
    <s v="42129197K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05"/>
    <n v="11267"/>
    <s v="42129267SRSU"/>
    <s v="267S"/>
    <x v="35"/>
    <s v="15LTIP TL(RSUs)"/>
    <n v="10261"/>
    <n v="10"/>
    <x v="12"/>
    <n v="9260"/>
    <x v="1"/>
    <n v="2000"/>
    <n v="0"/>
    <n v="0"/>
    <s v="42129267SRSU15LTIP TL(RSUs)"/>
    <s v="LTIP TL(RSU)"/>
    <s v="LTIP TL(RSU) - 05/05/2015"/>
    <s v="3 years"/>
    <d v="2015-05-05T00:00:00"/>
    <d v="2018-05-05T00:00:00"/>
    <n v="480"/>
    <n v="0"/>
    <n v="0"/>
    <n v="0"/>
    <n v="0"/>
    <n v="0"/>
    <m/>
    <n v="480"/>
    <n v="1"/>
    <s v=""/>
    <n v="0"/>
    <n v="25612.799999999999"/>
    <n v="0"/>
    <n v="0"/>
    <n v="0"/>
    <n v="0"/>
    <n v="0"/>
    <n v="0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612.799999999999"/>
    <n v="23.348040109389242"/>
    <n v="1097"/>
    <n v="25612.799999999999"/>
    <n v="25612.799999999999"/>
    <n v="0"/>
    <n v="0"/>
    <n v="0"/>
    <n v="25612.799999999999"/>
    <n v="0"/>
    <n v="0"/>
    <n v="25612.7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06"/>
    <n v="11299"/>
    <s v="42129299DRSU"/>
    <s v="299D"/>
    <x v="36"/>
    <s v="15LTIP TL(RSUs)"/>
    <n v="10261"/>
    <n v="50"/>
    <x v="28"/>
    <n v="9260"/>
    <x v="1"/>
    <n v="91000"/>
    <n v="0"/>
    <n v="0"/>
    <s v="42129299D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07"/>
    <n v="11381"/>
    <s v="42129381DRSU"/>
    <s v="381D"/>
    <x v="37"/>
    <s v="15LTIP TL(RSUs)"/>
    <n v="10261"/>
    <n v="70"/>
    <x v="29"/>
    <n v="9260"/>
    <x v="1"/>
    <n v="170000"/>
    <n v="0"/>
    <n v="0"/>
    <s v="42129381D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08"/>
    <n v="11384"/>
    <s v="42129384WRSU"/>
    <s v="384W"/>
    <x v="38"/>
    <s v="15LTIP TL(RSUs)"/>
    <n v="10261"/>
    <n v="60"/>
    <x v="30"/>
    <n v="9260"/>
    <x v="1"/>
    <n v="30000"/>
    <n v="0"/>
    <n v="0"/>
    <s v="42129384W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09"/>
    <n v="11385"/>
    <s v="42129385GRSU"/>
    <s v="385G"/>
    <x v="39"/>
    <s v="15LTIP TL(RSUs)"/>
    <n v="10261"/>
    <n v="10"/>
    <x v="31"/>
    <n v="9260"/>
    <x v="1"/>
    <n v="2000"/>
    <n v="0"/>
    <n v="0"/>
    <s v="42129385GRSU15LTIP TL(RSUs)"/>
    <s v="LTIP TL(RSU)"/>
    <s v="LTIP TL(RSU) - 05/05/2015"/>
    <s v="3 years"/>
    <d v="2015-05-05T00:00:00"/>
    <d v="2018-05-05T00:00:00"/>
    <n v="2265"/>
    <n v="0"/>
    <n v="0"/>
    <n v="0"/>
    <n v="0"/>
    <n v="0"/>
    <m/>
    <n v="2265"/>
    <n v="1"/>
    <s v=""/>
    <n v="0"/>
    <n v="120860.4"/>
    <n v="0"/>
    <n v="0"/>
    <n v="0"/>
    <n v="0"/>
    <n v="0"/>
    <n v="0"/>
    <n v="120860.4"/>
    <n v="2265"/>
    <n v="0"/>
    <n v="0"/>
    <n v="2265"/>
    <n v="53.36"/>
    <n v="120860.4"/>
    <n v="-2417.4497207999998"/>
    <n v="118442.9502792"/>
    <n v="0"/>
    <n v="0"/>
    <n v="0"/>
    <n v="0"/>
    <n v="120860.4"/>
    <n v="110.17356426618049"/>
    <n v="1097"/>
    <n v="120860.4"/>
    <n v="120860.4"/>
    <n v="0"/>
    <n v="0"/>
    <n v="0"/>
    <n v="120860.4"/>
    <n v="0"/>
    <n v="0"/>
    <n v="120860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10"/>
    <n v="11400"/>
    <s v="42129400HRSU"/>
    <s v="400H"/>
    <x v="40"/>
    <s v="15LTIP TL(RSUs)"/>
    <n v="10261"/>
    <n v="20"/>
    <x v="32"/>
    <n v="9260"/>
    <x v="1"/>
    <n v="107000"/>
    <n v="0"/>
    <n v="0"/>
    <s v="42129400H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1313.99"/>
    <n v="8557.61"/>
    <n v="0"/>
    <n v="9871.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6679.22"/>
    <n v="0"/>
    <n v="0"/>
    <n v="0"/>
    <n v="0"/>
    <n v="6943.7800000000007"/>
    <n v="0"/>
    <m/>
    <m/>
    <n v="0"/>
    <n v="0"/>
    <n v="0"/>
    <n v="0"/>
    <n v="0"/>
    <n v="0"/>
    <n v="0"/>
    <n v="0"/>
    <n v="0"/>
    <m/>
    <n v="0"/>
    <n v="0"/>
    <n v="8557.61"/>
  </r>
  <r>
    <n v="1011"/>
    <n v="11408"/>
    <s v="42129408MRSU"/>
    <s v="408M"/>
    <x v="41"/>
    <s v="15LTIP TL(RSUs)"/>
    <n v="10261"/>
    <n v="20"/>
    <x v="33"/>
    <n v="9260"/>
    <x v="1"/>
    <n v="107000"/>
    <n v="0"/>
    <n v="0"/>
    <s v="42129408M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12"/>
    <n v="11471"/>
    <s v="42129471BRSU"/>
    <s v="471B"/>
    <x v="42"/>
    <s v="15LTIP TL(RSUs)"/>
    <n v="10261"/>
    <n v="70"/>
    <x v="16"/>
    <n v="9260"/>
    <x v="1"/>
    <n v="170000"/>
    <n v="0"/>
    <n v="0"/>
    <s v="42129471B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13"/>
    <n v="11473"/>
    <s v="42129473HRSU"/>
    <s v="473H"/>
    <x v="43"/>
    <s v="15LTIP TL(RSUs)"/>
    <n v="10261"/>
    <n v="20"/>
    <x v="34"/>
    <n v="9260"/>
    <x v="1"/>
    <n v="107000"/>
    <n v="0"/>
    <n v="0"/>
    <s v="42129473H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14"/>
    <n v="11483"/>
    <s v="42129483BRSU"/>
    <s v="483B"/>
    <x v="44"/>
    <s v="15LTIP TL(RSUs)"/>
    <n v="10261"/>
    <n v="20"/>
    <x v="35"/>
    <n v="9260"/>
    <x v="1"/>
    <n v="107000"/>
    <n v="0"/>
    <n v="0"/>
    <s v="42129483B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15"/>
    <n v="11885"/>
    <s v="42129885YRSU"/>
    <s v="885Y"/>
    <x v="45"/>
    <s v="15LTIP TL(RSUs)"/>
    <n v="10261"/>
    <n v="212"/>
    <x v="36"/>
    <n v="9260"/>
    <x v="1"/>
    <n v="824000"/>
    <n v="0"/>
    <n v="0"/>
    <s v="42129885Y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16"/>
    <n v="11896"/>
    <s v="42129896GRSU"/>
    <s v="896G"/>
    <x v="46"/>
    <s v="15LTIP TL(RSUs)"/>
    <n v="10261"/>
    <n v="50"/>
    <x v="37"/>
    <n v="9260"/>
    <x v="1"/>
    <n v="91000"/>
    <n v="0"/>
    <n v="0"/>
    <s v="42129896G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17"/>
    <n v="11899"/>
    <s v="42129899ERSU"/>
    <s v="899E"/>
    <x v="47"/>
    <s v="15LTIP TL(RSUs)"/>
    <n v="10261"/>
    <n v="50"/>
    <x v="38"/>
    <n v="9260"/>
    <x v="1"/>
    <n v="91000"/>
    <n v="0"/>
    <n v="0"/>
    <s v="42129899E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18"/>
    <n v="11973"/>
    <s v="42129973KRSU"/>
    <s v="973K"/>
    <x v="48"/>
    <s v="15LTIP TL(RSUs)"/>
    <n v="10261"/>
    <n v="70"/>
    <x v="39"/>
    <n v="9260"/>
    <x v="1"/>
    <n v="170000"/>
    <n v="0"/>
    <n v="0"/>
    <s v="42129973K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19"/>
    <n v="11983"/>
    <s v="42129983SRSU"/>
    <s v="983S"/>
    <x v="49"/>
    <s v="15LTIP TL(RSUs)"/>
    <n v="10261"/>
    <n v="50"/>
    <x v="40"/>
    <n v="9260"/>
    <x v="1"/>
    <n v="91000"/>
    <n v="0"/>
    <n v="0"/>
    <s v="42129983S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20"/>
    <n v="11994"/>
    <s v="42129994CRSU"/>
    <s v="994C"/>
    <x v="50"/>
    <s v="15LTIP TL(RSUs)"/>
    <n v="10261"/>
    <n v="50"/>
    <x v="41"/>
    <n v="9260"/>
    <x v="1"/>
    <n v="91000"/>
    <n v="0"/>
    <n v="0"/>
    <s v="42129994C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21"/>
    <n v="11998"/>
    <s v="42129998NRSU"/>
    <s v="998N"/>
    <x v="51"/>
    <s v="15LTIP TL(RSUs)"/>
    <n v="10261"/>
    <n v="50"/>
    <x v="42"/>
    <n v="9260"/>
    <x v="1"/>
    <n v="91000"/>
    <n v="0"/>
    <n v="0"/>
    <s v="42129998N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22"/>
    <n v="12047"/>
    <s v="4212947AnRSU"/>
    <s v="47An"/>
    <x v="52"/>
    <s v="15LTIP TL(RSUs)"/>
    <n v="10261"/>
    <n v="10"/>
    <x v="43"/>
    <n v="9260"/>
    <x v="1"/>
    <n v="2000"/>
    <n v="0"/>
    <n v="0"/>
    <s v="4212947An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23"/>
    <n v="12327"/>
    <s v="42129327BRSU"/>
    <s v="327B"/>
    <x v="53"/>
    <s v="15LTIP TL(RSUs)"/>
    <n v="10261"/>
    <n v="10"/>
    <x v="44"/>
    <n v="9260"/>
    <x v="1"/>
    <n v="2000"/>
    <n v="0"/>
    <n v="0"/>
    <s v="42129327B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24"/>
    <n v="12357"/>
    <s v="42129357CRSU"/>
    <s v="357C"/>
    <x v="54"/>
    <s v="15LTIP TL(RSUs)"/>
    <n v="10261"/>
    <n v="10"/>
    <x v="45"/>
    <n v="9260"/>
    <x v="1"/>
    <n v="2000"/>
    <n v="0"/>
    <n v="0"/>
    <s v="42129357C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25"/>
    <n v="12388"/>
    <s v="42129388HRSU"/>
    <s v="388H"/>
    <x v="55"/>
    <s v="15LTIP TL(RSUs)"/>
    <n v="10261"/>
    <n v="10"/>
    <x v="46"/>
    <n v="9260"/>
    <x v="1"/>
    <n v="2000"/>
    <n v="0"/>
    <n v="0"/>
    <s v="42129388H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26"/>
    <n v="12499"/>
    <s v="42129499SRSU"/>
    <s v="499S"/>
    <x v="56"/>
    <s v="15LTIP TL(RSUs)"/>
    <n v="10261"/>
    <n v="10"/>
    <x v="47"/>
    <n v="9260"/>
    <x v="1"/>
    <n v="2000"/>
    <n v="0"/>
    <n v="0"/>
    <s v="42129499SRSU15LTIP TL(RSUs)"/>
    <s v="LTIP TL(RSU)"/>
    <s v="LTIP TL(RSU) - 05/05/2015"/>
    <s v="3 years"/>
    <d v="2015-05-05T00:00:00"/>
    <d v="2018-05-05T00:00:00"/>
    <n v="3265"/>
    <n v="0"/>
    <n v="0"/>
    <n v="0"/>
    <n v="0"/>
    <n v="0"/>
    <m/>
    <n v="3265"/>
    <n v="1"/>
    <n v="0"/>
    <n v="0"/>
    <n v="174220.4"/>
    <n v="0"/>
    <n v="0"/>
    <n v="0"/>
    <n v="0"/>
    <n v="0"/>
    <n v="0"/>
    <n v="174220.4"/>
    <n v="3265"/>
    <n v="0"/>
    <n v="0"/>
    <n v="3265"/>
    <n v="53.36"/>
    <n v="174220.4"/>
    <n v="-3484.7564407999998"/>
    <n v="170735.64355919999"/>
    <n v="0"/>
    <n v="0"/>
    <n v="0"/>
    <n v="0"/>
    <n v="170735.64355919999"/>
    <n v="155.63869057356425"/>
    <n v="515"/>
    <n v="80153.929999999993"/>
    <n v="80153.929999999993"/>
    <n v="90581.713559199998"/>
    <n v="0"/>
    <n v="0"/>
    <n v="23190.16"/>
    <n v="56963.770000000004"/>
    <n v="0"/>
    <n v="80153.930000000008"/>
    <n v="0"/>
    <n v="0"/>
    <n v="0"/>
    <m/>
    <n v="4824.8"/>
    <n v="4669.17"/>
    <n v="4824.79"/>
    <n v="14318.760000000002"/>
    <n v="4824.8"/>
    <n v="0"/>
    <n v="4513.53"/>
    <n v="4513.53"/>
    <n v="4824.8"/>
    <n v="14163.130000000001"/>
    <n v="4669.16"/>
    <n v="4824.8"/>
    <n v="0"/>
    <n v="4669.16"/>
    <n v="0"/>
    <n v="4669.16"/>
    <n v="14163.119999999999"/>
    <n v="0"/>
    <m/>
    <m/>
    <n v="14318.76"/>
    <n v="14318.76"/>
    <n v="0"/>
    <n v="0"/>
    <n v="0"/>
    <n v="0"/>
    <n v="0"/>
    <n v="0"/>
    <n v="0"/>
    <m/>
    <n v="0"/>
    <n v="14318.76"/>
    <n v="56963.770000000004"/>
  </r>
  <r>
    <n v="1027"/>
    <n v="12665"/>
    <s v="42129665GRSU"/>
    <s v="665G"/>
    <x v="57"/>
    <s v="15LTIP TL(RSUs)"/>
    <n v="10261"/>
    <n v="10"/>
    <x v="5"/>
    <n v="9260"/>
    <x v="1"/>
    <n v="2000"/>
    <n v="0"/>
    <n v="0"/>
    <s v="42129665GRSU15LTIP TL(RSUs)"/>
    <s v="LTIP TL(RSU)"/>
    <s v="LTIP TL(RSU) - 05/05/2015"/>
    <s v="3 years"/>
    <d v="2015-05-05T00:00:00"/>
    <d v="2018-05-05T00:00:00"/>
    <n v="3265"/>
    <n v="0"/>
    <n v="0"/>
    <n v="0"/>
    <n v="0"/>
    <n v="0"/>
    <m/>
    <n v="3265"/>
    <n v="1"/>
    <s v=""/>
    <n v="0"/>
    <n v="174220.4"/>
    <n v="0"/>
    <n v="0"/>
    <n v="0"/>
    <n v="0"/>
    <n v="0"/>
    <n v="0"/>
    <n v="174220.4"/>
    <n v="3265"/>
    <n v="0"/>
    <n v="0"/>
    <n v="3265"/>
    <n v="53.36"/>
    <n v="174220.4"/>
    <n v="-3484.7564407999998"/>
    <n v="170735.64355919999"/>
    <n v="0"/>
    <n v="0"/>
    <n v="0"/>
    <n v="0"/>
    <n v="174220.4"/>
    <n v="158.81531449407476"/>
    <n v="1097"/>
    <n v="174220.4"/>
    <n v="174220.4"/>
    <n v="0"/>
    <n v="0"/>
    <n v="0"/>
    <n v="174220.4"/>
    <n v="0"/>
    <n v="0"/>
    <n v="174220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28"/>
    <n v="12737"/>
    <s v="42129737RRSU"/>
    <s v="737R"/>
    <x v="58"/>
    <s v="15LTIP TL(RSUs)"/>
    <n v="10261"/>
    <n v="10"/>
    <x v="48"/>
    <n v="9260"/>
    <x v="1"/>
    <n v="2000"/>
    <n v="0"/>
    <n v="0"/>
    <s v="42129737R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029"/>
    <n v="12742"/>
    <s v="42129742HRSU"/>
    <s v="742H"/>
    <x v="59"/>
    <s v="15LTIP TL(RSUs)"/>
    <n v="10261"/>
    <n v="30"/>
    <x v="49"/>
    <n v="9260"/>
    <x v="1"/>
    <n v="10000"/>
    <n v="0"/>
    <n v="0"/>
    <s v="42129742H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30"/>
    <n v="12866"/>
    <s v="42129866BRSU"/>
    <s v="866B"/>
    <x v="60"/>
    <s v="15LTIP TL(RSUs)"/>
    <n v="10261"/>
    <n v="20"/>
    <x v="50"/>
    <n v="9260"/>
    <x v="1"/>
    <n v="77000"/>
    <n v="0"/>
    <n v="0"/>
    <s v="42129866B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31"/>
    <n v="13109"/>
    <s v="42129109ORSU"/>
    <s v="109O"/>
    <x v="61"/>
    <s v="15LTIP TL(RSUs)"/>
    <n v="10261"/>
    <n v="10"/>
    <x v="5"/>
    <n v="9260"/>
    <x v="1"/>
    <n v="2000"/>
    <n v="0"/>
    <n v="0"/>
    <s v="42129109O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32"/>
    <n v="13202"/>
    <s v="42129202SRSU"/>
    <s v="202S"/>
    <x v="62"/>
    <s v="15LTIP TL(RSUs)"/>
    <n v="10261"/>
    <n v="20"/>
    <x v="51"/>
    <n v="9260"/>
    <x v="1"/>
    <n v="107000"/>
    <n v="0"/>
    <n v="0"/>
    <s v="42129202S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33"/>
    <n v="13297"/>
    <s v="42129297HRSU"/>
    <s v="297H"/>
    <x v="63"/>
    <s v="15LTIP TL(RSUs)"/>
    <n v="10261"/>
    <n v="10"/>
    <x v="46"/>
    <n v="9260"/>
    <x v="1"/>
    <n v="2000"/>
    <n v="0"/>
    <n v="0"/>
    <s v="42129297H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34"/>
    <n v="13369"/>
    <s v="42129369KRSU"/>
    <s v="369K"/>
    <x v="64"/>
    <s v="15LTIP TL(RSUs)"/>
    <n v="10261"/>
    <n v="10"/>
    <x v="52"/>
    <n v="9260"/>
    <x v="1"/>
    <n v="2000"/>
    <n v="0"/>
    <n v="0"/>
    <s v="42129369K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s v="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7628.800000000003"/>
    <n v="52.533090246125802"/>
    <n v="1097"/>
    <n v="57628.800000000003"/>
    <n v="57628.800000000003"/>
    <n v="0"/>
    <n v="0"/>
    <n v="0"/>
    <n v="57628.800000000003"/>
    <n v="0"/>
    <n v="0"/>
    <n v="57628.800000000003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35"/>
    <n v="13401"/>
    <s v="42129401QRSU"/>
    <s v="401Q"/>
    <x v="65"/>
    <s v="15LTIP TL(RSUs)"/>
    <n v="10261"/>
    <n v="10"/>
    <x v="53"/>
    <n v="9260"/>
    <x v="1"/>
    <n v="2000"/>
    <n v="0"/>
    <n v="0"/>
    <s v="42129401Q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36"/>
    <n v="13408"/>
    <s v="4212940MCRSU"/>
    <s v="40MC"/>
    <x v="66"/>
    <s v="15LTIP TL(RSUs)"/>
    <n v="10261"/>
    <n v="10"/>
    <x v="54"/>
    <n v="9260"/>
    <x v="1"/>
    <n v="2000"/>
    <n v="0"/>
    <n v="0"/>
    <s v="4212940MC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n v="0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515"/>
    <n v="26513.4"/>
    <n v="26513.4"/>
    <n v="29962.708742399998"/>
    <n v="0"/>
    <n v="0"/>
    <n v="7670.87"/>
    <n v="18842.530000000002"/>
    <n v="0"/>
    <n v="26513.4"/>
    <n v="0"/>
    <n v="0"/>
    <n v="0"/>
    <m/>
    <n v="1595.95"/>
    <n v="1544.47"/>
    <n v="1595.95"/>
    <n v="4736.37"/>
    <n v="1595.95"/>
    <n v="0"/>
    <n v="1492.99"/>
    <n v="1492.99"/>
    <n v="1595.95"/>
    <n v="4684.8900000000003"/>
    <n v="1544.47"/>
    <n v="1595.95"/>
    <n v="0"/>
    <n v="1544.47"/>
    <n v="0"/>
    <n v="1544.47"/>
    <n v="4684.8900000000003"/>
    <n v="0"/>
    <m/>
    <m/>
    <n v="4736.38"/>
    <n v="4736.38"/>
    <n v="0"/>
    <n v="0"/>
    <n v="0"/>
    <n v="0"/>
    <n v="0"/>
    <n v="0"/>
    <n v="0"/>
    <m/>
    <n v="0"/>
    <n v="4736.38"/>
    <n v="18842.530000000002"/>
  </r>
  <r>
    <n v="1037"/>
    <n v="13410"/>
    <s v="42129410MRSU"/>
    <s v="410M"/>
    <x v="67"/>
    <s v="15LTIP TL(RSUs)"/>
    <n v="10261"/>
    <n v="10"/>
    <x v="55"/>
    <n v="9260"/>
    <x v="1"/>
    <n v="2000"/>
    <n v="0"/>
    <n v="0"/>
    <s v="42129410M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s v="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7628.800000000003"/>
    <n v="52.533090246125802"/>
    <n v="1097"/>
    <n v="57628.800000000003"/>
    <n v="57628.800000000003"/>
    <n v="0"/>
    <n v="0"/>
    <n v="0"/>
    <n v="7670.87"/>
    <n v="49957.93"/>
    <n v="0"/>
    <n v="57628.800000000003"/>
    <n v="0"/>
    <n v="0"/>
    <n v="0"/>
    <m/>
    <n v="1595.95"/>
    <n v="48361.98"/>
    <n v="0"/>
    <n v="49957.93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49957.93"/>
  </r>
  <r>
    <n v="1038"/>
    <n v="13439"/>
    <s v="42129439RRSU"/>
    <s v="439R"/>
    <x v="68"/>
    <s v="15LTIP TL(RSUs)"/>
    <n v="10261"/>
    <n v="60"/>
    <x v="56"/>
    <n v="9260"/>
    <x v="1"/>
    <n v="81000"/>
    <n v="0"/>
    <n v="0"/>
    <s v="42129439R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39"/>
    <n v="13497"/>
    <s v="42129497GRSU"/>
    <s v="497G"/>
    <x v="69"/>
    <s v="15LTIP TL(RSUs)"/>
    <n v="10261"/>
    <n v="10"/>
    <x v="57"/>
    <n v="9260"/>
    <x v="1"/>
    <n v="12000"/>
    <n v="0"/>
    <n v="0"/>
    <s v="42129497G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40"/>
    <n v="13501"/>
    <s v="42129501MRSU"/>
    <s v="501M"/>
    <x v="70"/>
    <s v="15LTIP TL(RSUs)"/>
    <n v="10261"/>
    <n v="10"/>
    <x v="43"/>
    <n v="9260"/>
    <x v="1"/>
    <n v="2000"/>
    <n v="0"/>
    <n v="0"/>
    <s v="42129501M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n v="0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515"/>
    <n v="26513.4"/>
    <n v="26513.4"/>
    <n v="29962.708742399998"/>
    <n v="0"/>
    <n v="0"/>
    <n v="7670.87"/>
    <n v="18842.530000000002"/>
    <n v="0"/>
    <n v="26513.4"/>
    <n v="0"/>
    <n v="0"/>
    <n v="0"/>
    <m/>
    <n v="1595.95"/>
    <n v="1544.47"/>
    <n v="1595.95"/>
    <n v="4736.37"/>
    <n v="1595.95"/>
    <n v="0"/>
    <n v="1492.99"/>
    <n v="1492.99"/>
    <n v="1595.95"/>
    <n v="4684.8900000000003"/>
    <n v="1544.47"/>
    <n v="1595.95"/>
    <n v="0"/>
    <n v="1544.47"/>
    <n v="0"/>
    <n v="1544.47"/>
    <n v="4684.8900000000003"/>
    <n v="0"/>
    <m/>
    <m/>
    <n v="4736.38"/>
    <n v="4736.38"/>
    <n v="0"/>
    <n v="0"/>
    <n v="0"/>
    <n v="0"/>
    <n v="0"/>
    <n v="0"/>
    <n v="0"/>
    <m/>
    <n v="0"/>
    <n v="4736.38"/>
    <n v="18842.530000000002"/>
  </r>
  <r>
    <n v="1041"/>
    <n v="13548"/>
    <s v="42129548CRSU"/>
    <s v="548C"/>
    <x v="71"/>
    <s v="15LTIP TL(RSUs)"/>
    <n v="10261"/>
    <n v="70"/>
    <x v="58"/>
    <n v="9260"/>
    <x v="1"/>
    <n v="170000"/>
    <n v="0"/>
    <n v="0"/>
    <s v="42129548C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42"/>
    <n v="13553"/>
    <s v="42129553TRSU"/>
    <s v="553T"/>
    <x v="72"/>
    <s v="15LTIP TL(RSUs)"/>
    <n v="10261"/>
    <n v="10"/>
    <x v="43"/>
    <n v="9260"/>
    <x v="1"/>
    <n v="2000"/>
    <n v="0"/>
    <n v="0"/>
    <s v="42129553T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43"/>
    <n v="13587"/>
    <s v="42129587BRSU"/>
    <s v="587B"/>
    <x v="73"/>
    <s v="15LTIP TL(RSUs)"/>
    <n v="10261"/>
    <n v="10"/>
    <x v="59"/>
    <n v="9260"/>
    <x v="1"/>
    <n v="2000"/>
    <n v="0"/>
    <n v="0"/>
    <s v="42129587B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44"/>
    <n v="14088"/>
    <s v="42129088SRSU"/>
    <s v="088S"/>
    <x v="74"/>
    <s v="15LTIP TL(RSUs)"/>
    <n v="10261"/>
    <n v="10"/>
    <x v="60"/>
    <n v="9260"/>
    <x v="1"/>
    <n v="2000"/>
    <n v="0"/>
    <n v="0"/>
    <s v="42129088S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45"/>
    <n v="14108"/>
    <s v="42129108MRSU"/>
    <s v="108M"/>
    <x v="75"/>
    <s v="15LTIP TL(RSUs)"/>
    <n v="10261"/>
    <n v="10"/>
    <x v="61"/>
    <n v="9260"/>
    <x v="1"/>
    <n v="12000"/>
    <n v="0"/>
    <n v="0"/>
    <s v="42129108M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46"/>
    <n v="14162"/>
    <s v="42129162RRSU"/>
    <s v="162R"/>
    <x v="76"/>
    <s v="15LTIP TL(RSUs)"/>
    <n v="10261"/>
    <n v="80"/>
    <x v="62"/>
    <n v="9260"/>
    <x v="1"/>
    <n v="190000"/>
    <n v="0"/>
    <n v="0"/>
    <s v="42129162R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47"/>
    <n v="14178"/>
    <s v="42129178BRSU"/>
    <s v="178B"/>
    <x v="77"/>
    <s v="15LTIP TL(RSUs)"/>
    <n v="10261"/>
    <n v="10"/>
    <x v="14"/>
    <n v="9260"/>
    <x v="1"/>
    <n v="2000"/>
    <n v="0"/>
    <n v="0"/>
    <s v="42129178B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048"/>
    <n v="14180"/>
    <s v="42129180FRSU"/>
    <s v="180F"/>
    <x v="78"/>
    <s v="15LTIP TL(RSUs)"/>
    <n v="10261"/>
    <n v="30"/>
    <x v="63"/>
    <n v="9260"/>
    <x v="1"/>
    <n v="10000"/>
    <n v="0"/>
    <n v="0"/>
    <s v="42129180F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49"/>
    <n v="14237"/>
    <s v="42129237FRSU"/>
    <s v="237F"/>
    <x v="79"/>
    <s v="15LTIP TL(RSUs)"/>
    <n v="10261"/>
    <n v="10"/>
    <x v="64"/>
    <n v="9260"/>
    <x v="1"/>
    <n v="2000"/>
    <n v="0"/>
    <n v="0"/>
    <s v="42129237F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n v="0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515"/>
    <n v="26513.4"/>
    <n v="26513.4"/>
    <n v="29962.708742399998"/>
    <n v="0"/>
    <n v="0"/>
    <n v="7670.87"/>
    <n v="18842.530000000002"/>
    <n v="0"/>
    <n v="26513.4"/>
    <n v="0"/>
    <n v="0"/>
    <n v="0"/>
    <m/>
    <n v="1595.95"/>
    <n v="1544.47"/>
    <n v="1595.95"/>
    <n v="4736.37"/>
    <n v="1595.95"/>
    <n v="0"/>
    <n v="1492.99"/>
    <n v="1492.99"/>
    <n v="1595.95"/>
    <n v="4684.8900000000003"/>
    <n v="1544.47"/>
    <n v="1595.95"/>
    <n v="0"/>
    <n v="1544.47"/>
    <n v="0"/>
    <n v="1544.47"/>
    <n v="4684.8900000000003"/>
    <n v="0"/>
    <m/>
    <m/>
    <n v="4736.38"/>
    <n v="4736.38"/>
    <n v="0"/>
    <n v="0"/>
    <n v="0"/>
    <n v="0"/>
    <n v="0"/>
    <n v="0"/>
    <n v="0"/>
    <m/>
    <n v="0"/>
    <n v="4736.38"/>
    <n v="18842.530000000002"/>
  </r>
  <r>
    <n v="1050"/>
    <n v="14288"/>
    <s v="42129288WRSU"/>
    <s v="288W"/>
    <x v="80"/>
    <s v="15LTIP TL(RSUs)"/>
    <n v="10261"/>
    <n v="10"/>
    <x v="12"/>
    <n v="9260"/>
    <x v="1"/>
    <n v="2000"/>
    <n v="0"/>
    <n v="0"/>
    <s v="42129288W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51"/>
    <n v="14311"/>
    <s v="42129311CRSU"/>
    <s v="311C"/>
    <x v="81"/>
    <s v="15LTIP TL(RSUs)"/>
    <n v="10261"/>
    <n v="80"/>
    <x v="65"/>
    <n v="9260"/>
    <x v="1"/>
    <n v="190000"/>
    <n v="0"/>
    <n v="0"/>
    <s v="42129311C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052"/>
    <n v="14370"/>
    <s v="42129370SRSU"/>
    <s v="370S"/>
    <x v="82"/>
    <s v="15LTIP TL(RSUs)"/>
    <n v="10261"/>
    <n v="10"/>
    <x v="66"/>
    <n v="9260"/>
    <x v="1"/>
    <n v="2000"/>
    <n v="0"/>
    <n v="0"/>
    <s v="42129370S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053"/>
    <n v="14383"/>
    <s v="42129383KRSU"/>
    <s v="383K"/>
    <x v="83"/>
    <s v="15LTIP TL(RSUs)"/>
    <n v="10261"/>
    <n v="80"/>
    <x v="67"/>
    <n v="9260"/>
    <x v="1"/>
    <n v="190000"/>
    <n v="0"/>
    <n v="0"/>
    <s v="42129383K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054"/>
    <n v="14468"/>
    <s v="42129468RRSU"/>
    <s v="468R"/>
    <x v="84"/>
    <s v="15LTIP TL(RSUs)"/>
    <n v="10261"/>
    <n v="80"/>
    <x v="68"/>
    <n v="9260"/>
    <x v="1"/>
    <n v="190000"/>
    <n v="0"/>
    <n v="0"/>
    <s v="42129468R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55"/>
    <n v="14474"/>
    <s v="42129474MRSU"/>
    <s v="474M"/>
    <x v="85"/>
    <s v="15LTIP TL(RSUs)"/>
    <n v="10261"/>
    <n v="10"/>
    <x v="12"/>
    <n v="9260"/>
    <x v="1"/>
    <n v="2000"/>
    <n v="0"/>
    <n v="0"/>
    <s v="42129474M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56"/>
    <n v="14482"/>
    <s v="42129482DRSU"/>
    <s v="482D"/>
    <x v="86"/>
    <s v="15LTIP TL(RSUs)"/>
    <n v="10261"/>
    <n v="10"/>
    <x v="69"/>
    <n v="9260"/>
    <x v="1"/>
    <n v="12000"/>
    <n v="0"/>
    <n v="0"/>
    <s v="42129482D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057"/>
    <n v="14484"/>
    <s v="42129484WRSU"/>
    <s v="484W"/>
    <x v="87"/>
    <s v="15LTIP TL(RSUs)"/>
    <n v="10261"/>
    <n v="10"/>
    <x v="5"/>
    <n v="9260"/>
    <x v="1"/>
    <n v="2000"/>
    <n v="0"/>
    <n v="0"/>
    <s v="42129484W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600000000002"/>
    <n v="0"/>
    <n v="0"/>
    <n v="16541.60000000000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58"/>
    <n v="14492"/>
    <s v="42129492YRSU"/>
    <s v="492Y"/>
    <x v="88"/>
    <s v="15LTIP TL(RSUs)"/>
    <n v="10261"/>
    <n v="180"/>
    <x v="70"/>
    <n v="9260"/>
    <x v="1"/>
    <n v="700000"/>
    <n v="0"/>
    <n v="0"/>
    <s v="42129492Y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59"/>
    <n v="14593"/>
    <s v="42129593ERSU"/>
    <s v="593E"/>
    <x v="89"/>
    <s v="15LTIP TL(RSUs)"/>
    <n v="10261"/>
    <n v="180"/>
    <x v="71"/>
    <n v="9260"/>
    <x v="1"/>
    <n v="700000"/>
    <n v="0"/>
    <n v="0"/>
    <s v="42129593ERSU15LTIP TL(RSUs)"/>
    <s v="LTIP TL(RSU)"/>
    <s v="LTIP TL(RSU) - 05/05/2015"/>
    <s v="3 years"/>
    <d v="2015-05-05T00:00:00"/>
    <d v="2018-05-05T00:00:00"/>
    <n v="2265"/>
    <n v="0"/>
    <n v="0"/>
    <n v="0"/>
    <n v="0"/>
    <n v="0"/>
    <m/>
    <n v="2265"/>
    <n v="1"/>
    <s v=""/>
    <n v="0"/>
    <n v="120860.4"/>
    <n v="0"/>
    <n v="0"/>
    <n v="0"/>
    <n v="0"/>
    <n v="0"/>
    <n v="0"/>
    <n v="120860.4"/>
    <n v="2265"/>
    <n v="0"/>
    <n v="0"/>
    <n v="2265"/>
    <n v="53.36"/>
    <n v="120860.4"/>
    <n v="-2417.4497207999998"/>
    <n v="118442.9502792"/>
    <n v="0"/>
    <n v="0"/>
    <n v="0"/>
    <n v="0"/>
    <n v="120860.4"/>
    <n v="110.17356426618049"/>
    <n v="1097"/>
    <n v="120860.4"/>
    <n v="120860.4"/>
    <n v="0"/>
    <n v="0"/>
    <n v="0"/>
    <n v="120860.4"/>
    <n v="0"/>
    <n v="0"/>
    <n v="120860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60"/>
    <n v="14707"/>
    <s v="42129707WRSU"/>
    <s v="707W"/>
    <x v="90"/>
    <s v="15LTIP TL(RSUs)"/>
    <n v="10261"/>
    <n v="10"/>
    <x v="72"/>
    <n v="9260"/>
    <x v="1"/>
    <n v="2000"/>
    <n v="0"/>
    <n v="0"/>
    <s v="42129707W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61"/>
    <n v="14712"/>
    <s v="42129712PRSU"/>
    <s v="712P"/>
    <x v="91"/>
    <s v="15LTIP TL(RSUs)"/>
    <n v="10261"/>
    <n v="10"/>
    <x v="73"/>
    <n v="9260"/>
    <x v="1"/>
    <n v="2000"/>
    <n v="0"/>
    <n v="0"/>
    <s v="42129712P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62"/>
    <n v="14713"/>
    <s v="42129713SRSU"/>
    <s v="713S"/>
    <x v="92"/>
    <s v="15LTIP TL(RSUs)"/>
    <n v="10261"/>
    <n v="180"/>
    <x v="74"/>
    <n v="9260"/>
    <x v="1"/>
    <n v="700000"/>
    <n v="0"/>
    <n v="0"/>
    <s v="42129713S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63"/>
    <n v="14721"/>
    <s v="42129721WRSU"/>
    <s v="721W"/>
    <x v="93"/>
    <s v="15LTIP TL(RSUs)"/>
    <n v="10261"/>
    <n v="10"/>
    <x v="75"/>
    <n v="9260"/>
    <x v="1"/>
    <n v="2000"/>
    <n v="0"/>
    <n v="0"/>
    <s v="42129721W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64"/>
    <n v="14796"/>
    <s v="42129796KRSU"/>
    <s v="796K"/>
    <x v="94"/>
    <s v="15LTIP TL(RSUs)"/>
    <n v="10261"/>
    <n v="80"/>
    <x v="76"/>
    <n v="9260"/>
    <x v="1"/>
    <n v="190000"/>
    <n v="0"/>
    <n v="0"/>
    <s v="42129796K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65"/>
    <n v="14813"/>
    <s v="42129813SRSU"/>
    <s v="813S"/>
    <x v="95"/>
    <s v="15LTIP TL(RSUs)"/>
    <n v="10261"/>
    <n v="80"/>
    <x v="62"/>
    <n v="9260"/>
    <x v="1"/>
    <n v="190000"/>
    <n v="0"/>
    <n v="0"/>
    <s v="42129813S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66"/>
    <n v="14859"/>
    <s v="42129859ARSU"/>
    <s v="859A"/>
    <x v="96"/>
    <s v="15LTIP TL(RSUs)"/>
    <n v="10261"/>
    <n v="80"/>
    <x v="77"/>
    <n v="9260"/>
    <x v="1"/>
    <n v="190000"/>
    <n v="0"/>
    <n v="0"/>
    <s v="42129859A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67"/>
    <n v="14866"/>
    <s v="42129866MRSU"/>
    <s v="866M"/>
    <x v="97"/>
    <s v="15LTIP TL(RSUs)"/>
    <n v="10261"/>
    <n v="80"/>
    <x v="78"/>
    <n v="9260"/>
    <x v="1"/>
    <n v="190000"/>
    <n v="0"/>
    <n v="0"/>
    <s v="42129866M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068"/>
    <n v="14938"/>
    <s v="42129938SRSU"/>
    <s v="938S"/>
    <x v="99"/>
    <s v="15LTIP TL(RSUs)"/>
    <n v="10261"/>
    <n v="180"/>
    <x v="74"/>
    <n v="9260"/>
    <x v="1"/>
    <n v="700000"/>
    <n v="0"/>
    <n v="0"/>
    <s v="42129938S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69"/>
    <n v="14951"/>
    <s v="42129951TRSU"/>
    <s v="951T"/>
    <x v="100"/>
    <s v="15LTIP TL(RSUs)"/>
    <n v="10261"/>
    <n v="80"/>
    <x v="80"/>
    <n v="9260"/>
    <x v="1"/>
    <n v="190000"/>
    <n v="0"/>
    <n v="0"/>
    <s v="42129951T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1313.99"/>
    <n v="8557.61"/>
    <n v="0"/>
    <n v="9871.6"/>
    <n v="0"/>
    <n v="0"/>
    <n v="0"/>
    <m/>
    <n v="273.38"/>
    <n v="264.56"/>
    <n v="273.38"/>
    <n v="811.32"/>
    <n v="273.38"/>
    <n v="0"/>
    <n v="255.75"/>
    <n v="255.75"/>
    <n v="273.38"/>
    <n v="802.51"/>
    <n v="6943.78"/>
    <n v="0"/>
    <n v="0"/>
    <n v="0"/>
    <n v="0"/>
    <n v="0"/>
    <n v="6943.78"/>
    <n v="0"/>
    <m/>
    <m/>
    <n v="0"/>
    <n v="0"/>
    <n v="0"/>
    <n v="0"/>
    <n v="0"/>
    <n v="0"/>
    <n v="0"/>
    <n v="0"/>
    <n v="0"/>
    <m/>
    <n v="0"/>
    <n v="0"/>
    <n v="8557.61"/>
  </r>
  <r>
    <n v="1070"/>
    <n v="14957"/>
    <s v="42129957RRSU"/>
    <s v="957R"/>
    <x v="101"/>
    <s v="15LTIP TL(RSUs)"/>
    <n v="10261"/>
    <n v="80"/>
    <x v="81"/>
    <n v="9260"/>
    <x v="1"/>
    <n v="190000"/>
    <n v="0"/>
    <n v="0"/>
    <s v="42129957R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71"/>
    <n v="15053"/>
    <s v="4212953MaRSU"/>
    <s v="53Ma"/>
    <x v="102"/>
    <s v="15LTIP TL(RSUs)"/>
    <n v="10261"/>
    <n v="10"/>
    <x v="82"/>
    <n v="9260"/>
    <x v="1"/>
    <n v="2000"/>
    <n v="0"/>
    <n v="0"/>
    <s v="4212953Ma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72"/>
    <n v="15063"/>
    <s v="4212963BrRSU"/>
    <s v="63Br"/>
    <x v="103"/>
    <s v="15LTIP TL(RSUs)"/>
    <n v="10261"/>
    <n v="10"/>
    <x v="83"/>
    <n v="9260"/>
    <x v="1"/>
    <n v="2000"/>
    <n v="0"/>
    <n v="0"/>
    <s v="4212963Br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73"/>
    <n v="15070"/>
    <s v="4212970SlRSU"/>
    <s v="70Sl"/>
    <x v="104"/>
    <s v="15LTIP TL(RSUs)"/>
    <n v="10261"/>
    <n v="80"/>
    <x v="84"/>
    <n v="9260"/>
    <x v="1"/>
    <n v="190000"/>
    <n v="0"/>
    <n v="0"/>
    <s v="4212970Sl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74"/>
    <n v="15102"/>
    <s v="42129102ERSU"/>
    <s v="102E"/>
    <x v="105"/>
    <s v="15LTIP TL(RSUs)"/>
    <n v="10261"/>
    <n v="10"/>
    <x v="85"/>
    <n v="9260"/>
    <x v="1"/>
    <n v="2000"/>
    <n v="0"/>
    <n v="0"/>
    <s v="42129102E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2201.8199999999997"/>
    <n v="14339.78"/>
    <n v="0"/>
    <n v="16541.599999999999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0290.790000000001"/>
    <n v="10290.790000000001"/>
    <n v="0"/>
    <n v="0"/>
    <n v="0"/>
    <n v="0"/>
    <n v="0"/>
    <n v="0"/>
    <n v="0"/>
    <m/>
    <n v="0"/>
    <n v="10290.790000000001"/>
    <n v="14339.78"/>
  </r>
  <r>
    <n v="1075"/>
    <n v="15207"/>
    <s v="42129207VRSU"/>
    <s v="207V"/>
    <x v="106"/>
    <s v="15LTIP TL(RSUs)"/>
    <n v="10261"/>
    <n v="80"/>
    <x v="86"/>
    <n v="9260"/>
    <x v="1"/>
    <n v="190000"/>
    <n v="0"/>
    <n v="0"/>
    <s v="42129207V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76"/>
    <n v="15232"/>
    <s v="42129232WRSU"/>
    <s v="232W"/>
    <x v="107"/>
    <s v="15LTIP TL(RSUs)"/>
    <n v="10261"/>
    <n v="80"/>
    <x v="87"/>
    <n v="9260"/>
    <x v="1"/>
    <n v="190000"/>
    <n v="0"/>
    <n v="0"/>
    <s v="42129232W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77"/>
    <n v="15234"/>
    <s v="42129234DRSU"/>
    <s v="234D"/>
    <x v="108"/>
    <s v="15LTIP TL(RSUs)"/>
    <n v="10261"/>
    <n v="80"/>
    <x v="88"/>
    <n v="9260"/>
    <x v="1"/>
    <n v="190000"/>
    <n v="0"/>
    <n v="0"/>
    <s v="42129234D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78"/>
    <n v="15304"/>
    <s v="42129304GRSU"/>
    <s v="304G"/>
    <x v="109"/>
    <s v="15LTIP TL(RSUs)"/>
    <n v="10261"/>
    <n v="180"/>
    <x v="74"/>
    <n v="9260"/>
    <x v="1"/>
    <n v="700000"/>
    <n v="0"/>
    <n v="0"/>
    <s v="42129304GRSU15LTIP TL(RSUs)"/>
    <s v="LTIP TL(RSU)"/>
    <s v="LTIP TL(RSU) - 05/05/2015"/>
    <s v="3 years"/>
    <d v="2015-05-05T00:00:00"/>
    <d v="2018-05-05T00:00:00"/>
    <n v="480"/>
    <n v="0"/>
    <n v="0"/>
    <n v="0"/>
    <n v="0"/>
    <n v="0"/>
    <m/>
    <n v="480"/>
    <n v="1"/>
    <s v=""/>
    <n v="0"/>
    <n v="25612.799999999999"/>
    <n v="0"/>
    <n v="0"/>
    <n v="0"/>
    <n v="0"/>
    <n v="0"/>
    <n v="0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612.799999999999"/>
    <n v="23.348040109389242"/>
    <n v="1097"/>
    <n v="25612.799999999999"/>
    <n v="25612.799999999999"/>
    <n v="0"/>
    <n v="0"/>
    <n v="0"/>
    <n v="25612.799999999999"/>
    <n v="0"/>
    <n v="0"/>
    <n v="25612.7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79"/>
    <n v="15319"/>
    <s v="42129319HRSU"/>
    <s v="319H"/>
    <x v="110"/>
    <s v="15LTIP TL(RSUs)"/>
    <n v="10261"/>
    <n v="180"/>
    <x v="71"/>
    <n v="9260"/>
    <x v="1"/>
    <n v="700000"/>
    <n v="0"/>
    <n v="0"/>
    <s v="42129319H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80"/>
    <n v="15331"/>
    <s v="42129331FRSU"/>
    <s v="331F"/>
    <x v="111"/>
    <s v="15LTIP TL(RSUs)"/>
    <n v="10261"/>
    <n v="10"/>
    <x v="89"/>
    <n v="9260"/>
    <x v="1"/>
    <n v="2000"/>
    <n v="0"/>
    <n v="0"/>
    <s v="42129331F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81"/>
    <n v="15365"/>
    <s v="42129365PRSU"/>
    <s v="365P"/>
    <x v="112"/>
    <s v="15LTIP TL(RSUs)"/>
    <n v="10261"/>
    <n v="30"/>
    <x v="90"/>
    <n v="9260"/>
    <x v="1"/>
    <n v="10000"/>
    <n v="0"/>
    <n v="0"/>
    <s v="42129365P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n v="0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515"/>
    <n v="26513.4"/>
    <n v="26513.4"/>
    <n v="29962.708742399998"/>
    <n v="0"/>
    <n v="0"/>
    <n v="7670.87"/>
    <n v="18842.530000000002"/>
    <n v="0"/>
    <n v="26513.4"/>
    <n v="0"/>
    <n v="0"/>
    <n v="0"/>
    <m/>
    <n v="1595.95"/>
    <n v="1544.47"/>
    <n v="1595.95"/>
    <n v="4736.37"/>
    <n v="1595.95"/>
    <n v="0"/>
    <n v="1492.99"/>
    <n v="1492.99"/>
    <n v="1595.95"/>
    <n v="4684.8900000000003"/>
    <n v="1544.47"/>
    <n v="1595.95"/>
    <n v="0"/>
    <n v="1544.47"/>
    <n v="0"/>
    <n v="1544.47"/>
    <n v="4684.8900000000003"/>
    <n v="0"/>
    <m/>
    <m/>
    <n v="4736.38"/>
    <n v="4736.38"/>
    <n v="0"/>
    <n v="0"/>
    <n v="0"/>
    <n v="0"/>
    <n v="0"/>
    <n v="0"/>
    <n v="0"/>
    <m/>
    <n v="0"/>
    <n v="4736.38"/>
    <n v="18842.530000000002"/>
  </r>
  <r>
    <n v="1082"/>
    <n v="15379"/>
    <s v="42129379BRSU"/>
    <s v="379B"/>
    <x v="113"/>
    <s v="15LTIP TL(RSUs)"/>
    <n v="10261"/>
    <n v="80"/>
    <x v="91"/>
    <n v="9260"/>
    <x v="1"/>
    <n v="190000"/>
    <n v="0"/>
    <n v="0"/>
    <s v="42129379B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83"/>
    <n v="15388"/>
    <s v="42129388GRSU"/>
    <s v="388G"/>
    <x v="114"/>
    <s v="15LTIP TL(RSUs)"/>
    <n v="10261"/>
    <n v="10"/>
    <x v="44"/>
    <n v="9260"/>
    <x v="1"/>
    <n v="2000"/>
    <n v="0"/>
    <n v="0"/>
    <s v="42129388G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84"/>
    <n v="15389"/>
    <s v="42129389CRSU"/>
    <s v="389C"/>
    <x v="190"/>
    <s v="15LTIP TL(RSUs)"/>
    <n v="10261"/>
    <n v="80"/>
    <x v="79"/>
    <n v="9260"/>
    <x v="1"/>
    <n v="190000"/>
    <n v="0"/>
    <n v="0"/>
    <s v="42129389C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85"/>
    <n v="15402"/>
    <s v="42129402ERSU"/>
    <s v="402E"/>
    <x v="115"/>
    <s v="15LTIP TL(RSUs)"/>
    <n v="10261"/>
    <n v="180"/>
    <x v="74"/>
    <n v="9260"/>
    <x v="1"/>
    <n v="700000"/>
    <n v="0"/>
    <n v="0"/>
    <s v="42129402E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86"/>
    <n v="15416"/>
    <s v="42129416WRSU"/>
    <s v="416W"/>
    <x v="116"/>
    <s v="15LTIP TL(RSUs)"/>
    <n v="10261"/>
    <n v="80"/>
    <x v="92"/>
    <n v="9260"/>
    <x v="1"/>
    <n v="190000"/>
    <n v="0"/>
    <n v="0"/>
    <s v="42129416W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87"/>
    <n v="15465"/>
    <s v="42129465MRSU"/>
    <s v="465M"/>
    <x v="117"/>
    <s v="15LTIP TL(RSUs)"/>
    <n v="10261"/>
    <n v="10"/>
    <x v="21"/>
    <n v="9260"/>
    <x v="1"/>
    <n v="2000"/>
    <n v="0"/>
    <n v="0"/>
    <s v="42129465M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88"/>
    <n v="15507"/>
    <s v="42129507TRSU"/>
    <s v="507T"/>
    <x v="118"/>
    <s v="15LTIP TL(RSUs)"/>
    <n v="10261"/>
    <n v="80"/>
    <x v="93"/>
    <n v="9260"/>
    <x v="1"/>
    <n v="190000"/>
    <n v="0"/>
    <n v="0"/>
    <s v="42129507T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89"/>
    <n v="15518"/>
    <s v="42129518MRSU"/>
    <s v="518M"/>
    <x v="119"/>
    <s v="15LTIP TL(RSUs)"/>
    <n v="10261"/>
    <n v="10"/>
    <x v="73"/>
    <n v="9260"/>
    <x v="1"/>
    <n v="2000"/>
    <n v="0"/>
    <n v="0"/>
    <s v="42129518M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90"/>
    <n v="15605"/>
    <s v="42129605JRSU"/>
    <s v="605J"/>
    <x v="120"/>
    <s v="15LTIP TL(RSUs)"/>
    <n v="10261"/>
    <n v="80"/>
    <x v="94"/>
    <n v="9260"/>
    <x v="1"/>
    <n v="190000"/>
    <n v="0"/>
    <n v="0"/>
    <s v="42129605J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91"/>
    <n v="15620"/>
    <s v="42129620KRSU"/>
    <s v="620K"/>
    <x v="121"/>
    <s v="15LTIP TL(RSUs)"/>
    <n v="10261"/>
    <n v="80"/>
    <x v="95"/>
    <n v="9260"/>
    <x v="1"/>
    <n v="190000"/>
    <n v="0"/>
    <n v="0"/>
    <s v="42129620K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092"/>
    <n v="15748"/>
    <s v="42129748HRSU"/>
    <s v="748H"/>
    <x v="123"/>
    <s v="15LTIP TL(RSUs)"/>
    <n v="10261"/>
    <n v="60"/>
    <x v="97"/>
    <n v="9260"/>
    <x v="1"/>
    <n v="30000"/>
    <n v="0"/>
    <n v="0"/>
    <s v="42129748H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93"/>
    <n v="15754"/>
    <s v="42129754WRSU"/>
    <s v="754W"/>
    <x v="124"/>
    <s v="15LTIP TL(RSUs)"/>
    <n v="10261"/>
    <n v="50"/>
    <x v="2"/>
    <n v="9260"/>
    <x v="1"/>
    <n v="91000"/>
    <n v="0"/>
    <n v="0"/>
    <s v="42129754WRSU15LTIP TL(RSUs)"/>
    <s v="LTIP TL(RSU)"/>
    <s v="LTIP TL(RSU) - 05/05/2015"/>
    <s v="3 years"/>
    <d v="2015-05-05T00:00:00"/>
    <d v="2018-05-05T00:00:00"/>
    <n v="480"/>
    <n v="0"/>
    <n v="0"/>
    <n v="0"/>
    <n v="0"/>
    <n v="0"/>
    <m/>
    <n v="480"/>
    <n v="1"/>
    <s v=""/>
    <n v="0"/>
    <n v="25612.799999999999"/>
    <n v="0"/>
    <n v="0"/>
    <n v="0"/>
    <n v="0"/>
    <n v="0"/>
    <n v="0"/>
    <n v="25612.799999999999"/>
    <n v="480"/>
    <n v="0"/>
    <n v="-480"/>
    <n v="0"/>
    <n v="53.36"/>
    <n v="0"/>
    <n v="0"/>
    <n v="0"/>
    <n v="0"/>
    <n v="0"/>
    <n v="0"/>
    <n v="0"/>
    <n v="0"/>
    <n v="0"/>
    <n v="1097"/>
    <n v="0"/>
    <n v="0"/>
    <n v="0"/>
    <n v="0"/>
    <n v="0"/>
    <n v="3409.27"/>
    <n v="-3409.27"/>
    <n v="0"/>
    <n v="0"/>
    <n v="0"/>
    <n v="0"/>
    <n v="0"/>
    <m/>
    <n v="-3409.27"/>
    <n v="0"/>
    <n v="0"/>
    <n v="-3409.27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-3409.27"/>
  </r>
  <r>
    <n v="1094"/>
    <n v="15832"/>
    <s v="42129832DRSU"/>
    <s v="832D"/>
    <x v="125"/>
    <s v="15LTIP TL(RSUs)"/>
    <n v="10261"/>
    <n v="180"/>
    <x v="74"/>
    <n v="9260"/>
    <x v="1"/>
    <n v="700000"/>
    <n v="0"/>
    <n v="0"/>
    <s v="42129832DRSU15LTIP TL(RSUs)"/>
    <s v="LTIP TL(RSU)"/>
    <s v="LTIP TL(RSU) - 05/05/2015"/>
    <s v="3 years"/>
    <d v="2015-05-05T00:00:00"/>
    <d v="2018-05-05T00:00:00"/>
    <n v="480"/>
    <n v="0"/>
    <n v="0"/>
    <n v="0"/>
    <n v="0"/>
    <n v="0"/>
    <m/>
    <n v="480"/>
    <n v="1"/>
    <n v="0"/>
    <n v="0"/>
    <n v="25612.799999999999"/>
    <n v="0"/>
    <n v="0"/>
    <n v="0"/>
    <n v="0"/>
    <n v="0"/>
    <n v="0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100.492774399998"/>
    <n v="22.881032611121238"/>
    <n v="515"/>
    <n v="11783.73"/>
    <n v="11783.73"/>
    <n v="13316.762774399998"/>
    <n v="0"/>
    <n v="0"/>
    <n v="3409.27"/>
    <n v="8374.4599999999991"/>
    <n v="0"/>
    <n v="11783.73"/>
    <n v="0"/>
    <n v="0"/>
    <n v="0"/>
    <m/>
    <n v="709.32"/>
    <n v="686.43"/>
    <n v="709.31"/>
    <n v="2105.06"/>
    <n v="709.31"/>
    <n v="0"/>
    <n v="663.55"/>
    <n v="663.55"/>
    <n v="709.31"/>
    <n v="2082.17"/>
    <n v="686.43"/>
    <n v="709.32"/>
    <n v="0"/>
    <n v="686.43"/>
    <n v="0"/>
    <n v="686.43"/>
    <n v="2082.1799999999998"/>
    <n v="0"/>
    <m/>
    <m/>
    <n v="2105.0499999999997"/>
    <n v="2105.0499999999997"/>
    <n v="0"/>
    <n v="0"/>
    <n v="0"/>
    <n v="0"/>
    <n v="0"/>
    <n v="0"/>
    <n v="0"/>
    <m/>
    <n v="0"/>
    <n v="2105.0499999999997"/>
    <n v="8374.4599999999991"/>
  </r>
  <r>
    <n v="1095"/>
    <n v="16273"/>
    <s v="42129273PRSU"/>
    <s v="273P"/>
    <x v="126"/>
    <s v="15LTIP TL(RSUs)"/>
    <n v="10261"/>
    <n v="30"/>
    <x v="98"/>
    <n v="9260"/>
    <x v="1"/>
    <n v="10000"/>
    <n v="0"/>
    <n v="0"/>
    <s v="42129273P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096"/>
    <n v="16555"/>
    <s v="42129555GRSU"/>
    <s v="555G"/>
    <x v="127"/>
    <s v="15LTIP TL(RSUs)"/>
    <n v="10261"/>
    <n v="10"/>
    <x v="53"/>
    <n v="9260"/>
    <x v="1"/>
    <n v="2000"/>
    <n v="0"/>
    <n v="0"/>
    <s v="42129555G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097"/>
    <n v="16600"/>
    <s v="42129600PRSU"/>
    <s v="600P"/>
    <x v="128"/>
    <s v="15LTIP TL(RSUs)"/>
    <n v="10261"/>
    <n v="70"/>
    <x v="99"/>
    <n v="9260"/>
    <x v="1"/>
    <n v="170000"/>
    <n v="0"/>
    <n v="0"/>
    <s v="42129600P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098"/>
    <n v="16949"/>
    <s v="42129949HRSU"/>
    <s v="949H"/>
    <x v="129"/>
    <s v="15LTIP TL(RSUs)"/>
    <n v="10261"/>
    <n v="10"/>
    <x v="5"/>
    <n v="9260"/>
    <x v="1"/>
    <n v="2000"/>
    <n v="0"/>
    <n v="0"/>
    <s v="42129949H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099"/>
    <n v="16950"/>
    <s v="42129950DRSU"/>
    <s v="950D"/>
    <x v="130"/>
    <s v="15LTIP TL(RSUs)"/>
    <n v="10261"/>
    <n v="50"/>
    <x v="100"/>
    <n v="9260"/>
    <x v="1"/>
    <n v="91000"/>
    <n v="0"/>
    <n v="0"/>
    <s v="42129950D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00"/>
    <n v="16986"/>
    <s v="42129986ARSU"/>
    <s v="986A"/>
    <x v="131"/>
    <s v="15LTIP TL(RSUs)"/>
    <n v="10261"/>
    <n v="303"/>
    <x v="101"/>
    <n v="9260"/>
    <x v="1"/>
    <n v="57000"/>
    <n v="0"/>
    <n v="0"/>
    <s v="42129986A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01"/>
    <n v="16987"/>
    <s v="42129987BRSU"/>
    <s v="987B"/>
    <x v="132"/>
    <s v="15LTIP TL(RSUs)"/>
    <n v="10261"/>
    <n v="212"/>
    <x v="102"/>
    <n v="9260"/>
    <x v="1"/>
    <n v="821000"/>
    <n v="0"/>
    <n v="0"/>
    <s v="42129987BRSU15LTIP TL(RSUs)"/>
    <s v="LTIP TL(RSU)"/>
    <s v="LTIP TL(RSU) - 05/05/2015"/>
    <s v="3 years"/>
    <d v="2015-05-05T00:00:00"/>
    <d v="2018-05-05T00:00:00"/>
    <n v="480"/>
    <n v="0"/>
    <n v="0"/>
    <n v="0"/>
    <n v="0"/>
    <n v="0"/>
    <m/>
    <n v="480"/>
    <n v="1"/>
    <s v=""/>
    <n v="0"/>
    <n v="25612.799999999999"/>
    <n v="0"/>
    <n v="0"/>
    <n v="0"/>
    <n v="0"/>
    <n v="0"/>
    <n v="0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612.799999999999"/>
    <n v="23.348040109389242"/>
    <n v="1097"/>
    <n v="25612.799999999999"/>
    <n v="25612.799999999999"/>
    <n v="0"/>
    <n v="0"/>
    <n v="0"/>
    <n v="25612.799999999999"/>
    <n v="0"/>
    <n v="0"/>
    <n v="25612.7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102"/>
    <n v="16995"/>
    <s v="42129995BRSU"/>
    <s v="995B"/>
    <x v="133"/>
    <s v="15LTIP TL(RSUs)"/>
    <n v="10261"/>
    <n v="212"/>
    <x v="102"/>
    <n v="9260"/>
    <x v="1"/>
    <n v="821000"/>
    <n v="0"/>
    <n v="0"/>
    <s v="42129995BRSU15LTIP TL(RSUs)"/>
    <s v="LTIP TL(RSU)"/>
    <s v="LTIP TL(RSU) - 05/05/2015"/>
    <s v="3 years"/>
    <d v="2015-05-05T00:00:00"/>
    <d v="2018-05-05T00:00:00"/>
    <n v="2265"/>
    <n v="0"/>
    <n v="0"/>
    <n v="0"/>
    <n v="0"/>
    <n v="0"/>
    <m/>
    <n v="2265"/>
    <n v="1"/>
    <n v="0"/>
    <n v="0"/>
    <n v="120860.4"/>
    <n v="0"/>
    <n v="0"/>
    <n v="0"/>
    <n v="0"/>
    <n v="0"/>
    <n v="0"/>
    <n v="120860.4"/>
    <n v="2265"/>
    <n v="0"/>
    <n v="0"/>
    <n v="2265"/>
    <n v="53.36"/>
    <n v="120860.4"/>
    <n v="-2417.4497207999998"/>
    <n v="118442.9502792"/>
    <n v="0"/>
    <n v="0"/>
    <n v="0"/>
    <n v="0"/>
    <n v="118442.9502792"/>
    <n v="107.96987263372834"/>
    <n v="515"/>
    <n v="55604.480000000003"/>
    <n v="55604.480000000003"/>
    <n v="62838.470279199995"/>
    <n v="0"/>
    <n v="0"/>
    <n v="16087.51"/>
    <n v="39516.97"/>
    <n v="0"/>
    <n v="55604.480000000003"/>
    <n v="0"/>
    <n v="0"/>
    <n v="0"/>
    <m/>
    <n v="3347.07"/>
    <n v="3239.09"/>
    <n v="3347.07"/>
    <n v="9933.23"/>
    <n v="3347.07"/>
    <n v="0"/>
    <n v="3131.12"/>
    <n v="3131.12"/>
    <n v="3347.07"/>
    <n v="9825.26"/>
    <n v="3239.09"/>
    <n v="3347.07"/>
    <n v="0"/>
    <n v="3239.1"/>
    <n v="0"/>
    <n v="3239.1"/>
    <n v="9825.26"/>
    <n v="0"/>
    <m/>
    <m/>
    <n v="9933.2200000000012"/>
    <n v="9933.2200000000012"/>
    <n v="0"/>
    <n v="0"/>
    <n v="0"/>
    <n v="0"/>
    <n v="0"/>
    <n v="0"/>
    <n v="0"/>
    <m/>
    <n v="0"/>
    <n v="9933.2200000000012"/>
    <n v="39516.97"/>
  </r>
  <r>
    <n v="1103"/>
    <n v="17010"/>
    <s v="4212910DaRSU"/>
    <s v="10Da"/>
    <x v="135"/>
    <s v="15LTIP TL(RSUs)"/>
    <n v="10261"/>
    <n v="10"/>
    <x v="103"/>
    <n v="9260"/>
    <x v="1"/>
    <n v="2000"/>
    <n v="0"/>
    <n v="0"/>
    <s v="4212910Da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04"/>
    <n v="17017"/>
    <s v="4212917ElRSU"/>
    <s v="17El"/>
    <x v="136"/>
    <s v="15LTIP TL(RSUs)"/>
    <n v="10261"/>
    <n v="212"/>
    <x v="102"/>
    <n v="9260"/>
    <x v="1"/>
    <n v="824000"/>
    <n v="0"/>
    <n v="0"/>
    <s v="4212917ElRSU15LTIP TL(RSUs)"/>
    <s v="LTIP TL(RSU)"/>
    <s v="LTIP TL(RSU) - 05/05/2015"/>
    <s v="3 years"/>
    <d v="2015-05-05T00:00:00"/>
    <d v="2018-05-05T00:00:00"/>
    <n v="480"/>
    <n v="0"/>
    <n v="0"/>
    <n v="0"/>
    <n v="0"/>
    <n v="0"/>
    <m/>
    <n v="480"/>
    <n v="1"/>
    <n v="0"/>
    <n v="0"/>
    <n v="25612.799999999999"/>
    <n v="0"/>
    <n v="0"/>
    <n v="0"/>
    <n v="0"/>
    <n v="0"/>
    <n v="0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100.492774399998"/>
    <n v="22.881032611121238"/>
    <n v="515"/>
    <n v="11783.73"/>
    <n v="11783.73"/>
    <n v="13316.762774399998"/>
    <n v="0"/>
    <n v="0"/>
    <n v="3409.27"/>
    <n v="8374.4599999999991"/>
    <n v="0"/>
    <n v="11783.73"/>
    <n v="0"/>
    <n v="0"/>
    <n v="0"/>
    <m/>
    <n v="709.32"/>
    <n v="686.43"/>
    <n v="709.31"/>
    <n v="2105.06"/>
    <n v="709.31"/>
    <n v="0"/>
    <n v="663.55"/>
    <n v="663.55"/>
    <n v="709.31"/>
    <n v="2082.17"/>
    <n v="686.43"/>
    <n v="709.32"/>
    <n v="0"/>
    <n v="686.43"/>
    <n v="0"/>
    <n v="686.43"/>
    <n v="2082.1799999999998"/>
    <n v="0"/>
    <m/>
    <m/>
    <n v="2105.0499999999997"/>
    <n v="2105.0499999999997"/>
    <n v="0"/>
    <n v="0"/>
    <n v="0"/>
    <n v="0"/>
    <n v="0"/>
    <n v="0"/>
    <n v="0"/>
    <m/>
    <n v="0"/>
    <n v="2105.0499999999997"/>
    <n v="8374.4599999999991"/>
  </r>
  <r>
    <n v="1105"/>
    <n v="17019"/>
    <s v="4212919FeRSU"/>
    <s v="19Fe"/>
    <x v="137"/>
    <s v="15LTIP TL(RSUs)"/>
    <n v="10261"/>
    <n v="212"/>
    <x v="104"/>
    <n v="9260"/>
    <x v="1"/>
    <n v="826000"/>
    <n v="0"/>
    <n v="0"/>
    <s v="4212919Fe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106"/>
    <n v="17037"/>
    <s v="4212937LeRSU"/>
    <s v="37Le"/>
    <x v="138"/>
    <s v="15LTIP TL(RSUs)"/>
    <n v="10261"/>
    <n v="212"/>
    <x v="105"/>
    <n v="9260"/>
    <x v="1"/>
    <n v="821000"/>
    <n v="0"/>
    <n v="0"/>
    <s v="4212937Le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07"/>
    <n v="17041"/>
    <s v="4212941LiRSU"/>
    <s v="41Li"/>
    <x v="139"/>
    <s v="15LTIP TL(RSUs)"/>
    <n v="10261"/>
    <n v="212"/>
    <x v="106"/>
    <n v="9260"/>
    <x v="1"/>
    <n v="824000"/>
    <n v="0"/>
    <n v="0"/>
    <s v="4212941Li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08"/>
    <n v="17042"/>
    <s v="4212942MaRSU"/>
    <s v="42Ma"/>
    <x v="140"/>
    <s v="15LTIP TL(RSUs)"/>
    <n v="10261"/>
    <n v="10"/>
    <x v="107"/>
    <n v="9260"/>
    <x v="1"/>
    <n v="2000"/>
    <n v="0"/>
    <n v="0"/>
    <s v="4212942Ma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n v="0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515"/>
    <n v="26513.4"/>
    <n v="26513.4"/>
    <n v="29962.708742399998"/>
    <n v="0"/>
    <n v="0"/>
    <n v="7670.87"/>
    <n v="18842.530000000002"/>
    <n v="0"/>
    <n v="26513.4"/>
    <n v="0"/>
    <n v="0"/>
    <n v="0"/>
    <m/>
    <n v="1595.95"/>
    <n v="1544.47"/>
    <n v="1595.95"/>
    <n v="4736.37"/>
    <n v="1595.95"/>
    <n v="0"/>
    <n v="1492.99"/>
    <n v="1492.99"/>
    <n v="1595.95"/>
    <n v="4684.8900000000003"/>
    <n v="1544.47"/>
    <n v="1595.95"/>
    <n v="0"/>
    <n v="1544.47"/>
    <n v="0"/>
    <n v="1544.47"/>
    <n v="4684.8900000000003"/>
    <n v="0"/>
    <m/>
    <m/>
    <n v="4736.38"/>
    <n v="4736.38"/>
    <n v="0"/>
    <n v="0"/>
    <n v="0"/>
    <n v="0"/>
    <n v="0"/>
    <n v="0"/>
    <n v="0"/>
    <m/>
    <n v="0"/>
    <n v="4736.38"/>
    <n v="18842.530000000002"/>
  </r>
  <r>
    <n v="1109"/>
    <n v="17043"/>
    <s v="4212943MaRSU"/>
    <s v="43Ma"/>
    <x v="141"/>
    <s v="15LTIP TL(RSUs)"/>
    <n v="10261"/>
    <n v="212"/>
    <x v="108"/>
    <n v="9260"/>
    <x v="1"/>
    <n v="821000"/>
    <n v="0"/>
    <n v="0"/>
    <s v="4212943Ma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10"/>
    <n v="17057"/>
    <s v="4212957RaRSU"/>
    <s v="57Ra"/>
    <x v="142"/>
    <s v="15LTIP TL(RSUs)"/>
    <n v="10261"/>
    <n v="212"/>
    <x v="109"/>
    <n v="9260"/>
    <x v="1"/>
    <n v="821000"/>
    <n v="0"/>
    <n v="0"/>
    <s v="4212957Ra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111"/>
    <n v="17058"/>
    <s v="4212958ReRSU"/>
    <s v="58Re"/>
    <x v="143"/>
    <s v="15LTIP TL(RSUs)"/>
    <n v="10261"/>
    <n v="212"/>
    <x v="110"/>
    <n v="9260"/>
    <x v="1"/>
    <n v="821000"/>
    <n v="0"/>
    <n v="0"/>
    <s v="4212958Re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112"/>
    <n v="17061"/>
    <s v="4212961RoRSU"/>
    <s v="61Ro"/>
    <x v="144"/>
    <s v="15LTIP TL(RSUs)"/>
    <n v="10261"/>
    <n v="212"/>
    <x v="111"/>
    <n v="9260"/>
    <x v="1"/>
    <n v="834000"/>
    <n v="0"/>
    <n v="0"/>
    <s v="4212961Ro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13"/>
    <n v="17062"/>
    <s v="4212962RoRSU"/>
    <s v="62Ro"/>
    <x v="145"/>
    <s v="15LTIP TL(RSUs)"/>
    <n v="10261"/>
    <n v="212"/>
    <x v="109"/>
    <n v="9260"/>
    <x v="1"/>
    <n v="821000"/>
    <n v="0"/>
    <n v="0"/>
    <s v="4212962Ro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114"/>
    <n v="17063"/>
    <s v="4212963RuRSU"/>
    <s v="63Ru"/>
    <x v="146"/>
    <s v="15LTIP TL(RSUs)"/>
    <n v="10261"/>
    <n v="212"/>
    <x v="105"/>
    <n v="9260"/>
    <x v="1"/>
    <n v="821000"/>
    <n v="0"/>
    <n v="0"/>
    <s v="4212963Ru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15"/>
    <n v="17064"/>
    <s v="4212964SaRSU"/>
    <s v="64Sa"/>
    <x v="147"/>
    <s v="15LTIP TL(RSUs)"/>
    <n v="10261"/>
    <n v="212"/>
    <x v="105"/>
    <n v="9260"/>
    <x v="1"/>
    <n v="821000"/>
    <n v="0"/>
    <n v="0"/>
    <s v="4212964SaRSU15LTIP TL(RSUs)"/>
    <s v="LTIP TL(RSU)"/>
    <s v="LTIP TL(RSU) - 05/05/2015"/>
    <s v="3 years"/>
    <d v="2015-05-05T00:00:00"/>
    <d v="2018-05-05T00:00:00"/>
    <n v="480"/>
    <n v="0"/>
    <n v="0"/>
    <n v="0"/>
    <n v="0"/>
    <n v="0"/>
    <m/>
    <n v="480"/>
    <n v="1"/>
    <n v="0"/>
    <n v="0"/>
    <n v="25612.799999999999"/>
    <n v="0"/>
    <n v="0"/>
    <n v="0"/>
    <n v="0"/>
    <n v="0"/>
    <n v="0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100.492774399998"/>
    <n v="22.881032611121238"/>
    <n v="515"/>
    <n v="11783.73"/>
    <n v="11783.73"/>
    <n v="13316.762774399998"/>
    <n v="0"/>
    <n v="0"/>
    <n v="3409.27"/>
    <n v="8374.4599999999991"/>
    <n v="0"/>
    <n v="11783.73"/>
    <n v="0"/>
    <n v="0"/>
    <n v="0"/>
    <m/>
    <n v="709.32"/>
    <n v="686.43"/>
    <n v="709.31"/>
    <n v="2105.06"/>
    <n v="709.31"/>
    <n v="0"/>
    <n v="663.55"/>
    <n v="663.55"/>
    <n v="709.31"/>
    <n v="2082.17"/>
    <n v="686.43"/>
    <n v="709.32"/>
    <n v="0"/>
    <n v="686.43"/>
    <n v="0"/>
    <n v="686.43"/>
    <n v="2082.1799999999998"/>
    <n v="0"/>
    <m/>
    <m/>
    <n v="2105.0499999999997"/>
    <n v="2105.0499999999997"/>
    <n v="0"/>
    <n v="0"/>
    <n v="0"/>
    <n v="0"/>
    <n v="0"/>
    <n v="0"/>
    <n v="0"/>
    <m/>
    <n v="0"/>
    <n v="2105.0499999999997"/>
    <n v="8374.4599999999991"/>
  </r>
  <r>
    <n v="1116"/>
    <n v="17082"/>
    <s v="4212982TuRSU"/>
    <s v="82Tu"/>
    <x v="148"/>
    <s v="15LTIP TL(RSUs)"/>
    <n v="10261"/>
    <n v="212"/>
    <x v="112"/>
    <n v="9260"/>
    <x v="1"/>
    <n v="824000"/>
    <n v="0"/>
    <n v="0"/>
    <s v="4212982Tu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17"/>
    <n v="17084"/>
    <s v="4212984ViRSU"/>
    <s v="84Vi"/>
    <x v="149"/>
    <s v="15LTIP TL(RSUs)"/>
    <n v="10261"/>
    <n v="212"/>
    <x v="102"/>
    <n v="9260"/>
    <x v="1"/>
    <n v="821000"/>
    <n v="0"/>
    <n v="0"/>
    <s v="4212984Vi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18"/>
    <n v="17089"/>
    <s v="4212989WeRSU"/>
    <s v="89We"/>
    <x v="150"/>
    <s v="15LTIP TL(RSUs)"/>
    <n v="10261"/>
    <n v="212"/>
    <x v="113"/>
    <n v="9260"/>
    <x v="1"/>
    <n v="824000"/>
    <n v="0"/>
    <n v="0"/>
    <s v="4212989We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19"/>
    <n v="17090"/>
    <s v="4212990WhRSU"/>
    <s v="90Wh"/>
    <x v="151"/>
    <s v="15LTIP TL(RSUs)"/>
    <n v="10261"/>
    <n v="212"/>
    <x v="105"/>
    <n v="9260"/>
    <x v="1"/>
    <n v="821000"/>
    <n v="0"/>
    <n v="0"/>
    <s v="4212990Wh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20"/>
    <n v="17130"/>
    <s v="42129130ERSU"/>
    <s v="130E"/>
    <x v="152"/>
    <s v="15LTIP TL(RSUs)"/>
    <n v="10261"/>
    <n v="10"/>
    <x v="114"/>
    <n v="9260"/>
    <x v="1"/>
    <n v="2000"/>
    <n v="0"/>
    <n v="0"/>
    <s v="42129130E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21"/>
    <n v="17247"/>
    <s v="42129247FRSU"/>
    <s v="247F"/>
    <x v="153"/>
    <s v="15LTIP TL(RSUs)"/>
    <n v="10261"/>
    <n v="80"/>
    <x v="115"/>
    <n v="9260"/>
    <x v="1"/>
    <n v="190000"/>
    <n v="0"/>
    <n v="0"/>
    <s v="42129247F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22"/>
    <n v="17279"/>
    <s v="42129279CRSU"/>
    <s v="279C"/>
    <x v="154"/>
    <s v="15LTIP TL(RSUs)"/>
    <n v="10261"/>
    <n v="10"/>
    <x v="116"/>
    <n v="9260"/>
    <x v="1"/>
    <n v="2000"/>
    <n v="0"/>
    <n v="0"/>
    <s v="42129279CRSU15LTIP TL(RSUs)"/>
    <s v="LTIP TL(RSU)"/>
    <s v="LTIP TL(RSU) - 05/05/2015"/>
    <s v="3 years"/>
    <d v="2015-05-05T00:00:00"/>
    <d v="2018-05-05T00:00:00"/>
    <n v="18610"/>
    <n v="0"/>
    <n v="0"/>
    <n v="0"/>
    <n v="0"/>
    <n v="0"/>
    <m/>
    <n v="18610"/>
    <n v="1"/>
    <s v=""/>
    <n v="0"/>
    <n v="993029.6"/>
    <n v="0"/>
    <n v="0"/>
    <n v="0"/>
    <n v="0"/>
    <n v="0"/>
    <n v="0"/>
    <n v="993029.6"/>
    <n v="18610"/>
    <n v="0"/>
    <n v="0"/>
    <n v="18610"/>
    <n v="53.36"/>
    <n v="993029.6"/>
    <n v="-19862.578059199997"/>
    <n v="973167.02194080001"/>
    <n v="0"/>
    <n v="0"/>
    <n v="0"/>
    <n v="0"/>
    <n v="993029.6"/>
    <n v="905.22297174111213"/>
    <n v="1097"/>
    <n v="993029.6"/>
    <n v="993029.6"/>
    <n v="0"/>
    <n v="0"/>
    <n v="0"/>
    <n v="993029.6"/>
    <n v="0"/>
    <n v="0"/>
    <n v="993029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123"/>
    <n v="17505"/>
    <s v="42129505ARSU"/>
    <s v="505A"/>
    <x v="155"/>
    <s v="15LTIP TL(RSUs)"/>
    <n v="10261"/>
    <n v="212"/>
    <x v="106"/>
    <n v="9260"/>
    <x v="1"/>
    <n v="834000"/>
    <n v="0"/>
    <n v="0"/>
    <s v="42129505A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24"/>
    <n v="17542"/>
    <s v="42129542SRSU"/>
    <s v="542S"/>
    <x v="156"/>
    <s v="15LTIP TL(RSUs)"/>
    <n v="10261"/>
    <n v="10"/>
    <x v="117"/>
    <n v="9260"/>
    <x v="1"/>
    <n v="2000"/>
    <n v="0"/>
    <n v="0"/>
    <s v="42129542S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25"/>
    <n v="17561"/>
    <s v="42129561MRSU"/>
    <s v="561M"/>
    <x v="157"/>
    <s v="15LTIP TL(RSUs)"/>
    <n v="10261"/>
    <n v="10"/>
    <x v="1"/>
    <n v="9260"/>
    <x v="1"/>
    <n v="2000"/>
    <n v="0"/>
    <n v="0"/>
    <s v="42129561M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26"/>
    <n v="17773"/>
    <s v="42129773HRSU"/>
    <s v="773H"/>
    <x v="158"/>
    <s v="15LTIP TL(RSUs)"/>
    <n v="10261"/>
    <n v="212"/>
    <x v="118"/>
    <n v="9260"/>
    <x v="1"/>
    <n v="821000"/>
    <n v="0"/>
    <n v="0"/>
    <s v="42129773H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27"/>
    <n v="17858"/>
    <s v="42129858MRSU"/>
    <s v="858M"/>
    <x v="159"/>
    <s v="15LTIP TL(RSUs)"/>
    <n v="10261"/>
    <n v="10"/>
    <x v="4"/>
    <n v="9260"/>
    <x v="1"/>
    <n v="2000"/>
    <n v="0"/>
    <n v="0"/>
    <s v="42129858M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128"/>
    <n v="17922"/>
    <s v="42129922GRSU"/>
    <s v="922G"/>
    <x v="160"/>
    <s v="15LTIP TL(RSUs)"/>
    <n v="10261"/>
    <n v="10"/>
    <x v="1"/>
    <n v="9260"/>
    <x v="1"/>
    <n v="2000"/>
    <n v="0"/>
    <n v="0"/>
    <s v="42129922GRSU15LTIP TL(RSUs)"/>
    <s v="LTIP TL(RSU)"/>
    <s v="LTIP TL(RSU) - 05/05/2015"/>
    <s v="3 years"/>
    <d v="2015-05-05T00:00:00"/>
    <d v="2018-05-05T00:00:00"/>
    <n v="2265"/>
    <n v="0"/>
    <n v="0"/>
    <n v="0"/>
    <n v="0"/>
    <n v="0"/>
    <m/>
    <n v="2265"/>
    <n v="1"/>
    <s v=""/>
    <n v="0"/>
    <n v="120860.4"/>
    <n v="0"/>
    <n v="0"/>
    <n v="0"/>
    <n v="0"/>
    <n v="0"/>
    <n v="0"/>
    <n v="120860.4"/>
    <n v="2265"/>
    <n v="0"/>
    <n v="0"/>
    <n v="2265"/>
    <n v="53.36"/>
    <n v="120860.4"/>
    <n v="-2417.4497207999998"/>
    <n v="118442.9502792"/>
    <n v="0"/>
    <n v="0"/>
    <n v="0"/>
    <n v="0"/>
    <n v="120860.4"/>
    <n v="110.17356426618049"/>
    <n v="1097"/>
    <n v="120860.4"/>
    <n v="120860.4"/>
    <n v="0"/>
    <n v="0"/>
    <n v="0"/>
    <n v="120860.4"/>
    <n v="0"/>
    <n v="0"/>
    <n v="120860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129"/>
    <n v="18035"/>
    <s v="42129035FRSU"/>
    <s v="035F"/>
    <x v="161"/>
    <s v="15LTIP TL(RSUs)"/>
    <n v="10261"/>
    <n v="60"/>
    <x v="13"/>
    <n v="9260"/>
    <x v="1"/>
    <n v="31000"/>
    <n v="0"/>
    <n v="0"/>
    <s v="42129035F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30"/>
    <n v="18162"/>
    <s v="42129162MRSU"/>
    <s v="162M"/>
    <x v="162"/>
    <s v="15LTIP TL(RSUs)"/>
    <n v="10261"/>
    <n v="10"/>
    <x v="1"/>
    <n v="9260"/>
    <x v="1"/>
    <n v="2000"/>
    <n v="0"/>
    <n v="0"/>
    <s v="42129162M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31"/>
    <n v="18245"/>
    <s v="42129245ERSU"/>
    <s v="245E"/>
    <x v="163"/>
    <s v="15LTIP TL(RSUs)"/>
    <n v="10261"/>
    <n v="180"/>
    <x v="119"/>
    <n v="9260"/>
    <x v="1"/>
    <n v="700000"/>
    <n v="0"/>
    <n v="0"/>
    <s v="42129245E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32"/>
    <n v="18246"/>
    <s v="42129246HRSU"/>
    <s v="246H"/>
    <x v="164"/>
    <s v="15LTIP TL(RSUs)"/>
    <n v="10261"/>
    <n v="10"/>
    <x v="120"/>
    <n v="9260"/>
    <x v="1"/>
    <n v="2000"/>
    <n v="0"/>
    <n v="0"/>
    <s v="42129246HRSU15LTIP TL(RSUs)"/>
    <s v="LTIP TL(RSU)"/>
    <s v="LTIP TL(RSU) - 05/05/2015"/>
    <s v="3 years"/>
    <d v="2015-05-05T00:00:00"/>
    <d v="2018-05-05T00:00:00"/>
    <n v="5120"/>
    <n v="0"/>
    <n v="0"/>
    <n v="0"/>
    <n v="0"/>
    <n v="0"/>
    <m/>
    <n v="5120"/>
    <n v="1"/>
    <s v=""/>
    <n v="0"/>
    <n v="273203.20000000001"/>
    <n v="0"/>
    <n v="0"/>
    <n v="0"/>
    <n v="0"/>
    <n v="0"/>
    <n v="0"/>
    <n v="273203.20000000001"/>
    <n v="5120"/>
    <n v="0"/>
    <n v="0"/>
    <n v="5120"/>
    <n v="53.36"/>
    <n v="273203.20000000001"/>
    <n v="-5464.6104064000001"/>
    <n v="267738.58959360002"/>
    <n v="0"/>
    <n v="0"/>
    <n v="0"/>
    <n v="0"/>
    <n v="273203.20000000001"/>
    <n v="249.04576116681861"/>
    <n v="1097"/>
    <n v="273203.20000000001"/>
    <n v="273203.20000000001"/>
    <n v="0"/>
    <n v="0"/>
    <n v="0"/>
    <n v="273203.20000000001"/>
    <n v="0"/>
    <n v="0"/>
    <n v="273203.2000000000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133"/>
    <n v="18325"/>
    <s v="42129325JRSU"/>
    <s v="325J"/>
    <x v="165"/>
    <s v="15LTIP TL(RSUs)"/>
    <n v="10261"/>
    <n v="10"/>
    <x v="4"/>
    <n v="9260"/>
    <x v="1"/>
    <n v="2000"/>
    <n v="0"/>
    <n v="0"/>
    <s v="42129325J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34"/>
    <n v="18513"/>
    <s v="42129513ERSU"/>
    <s v="513E"/>
    <x v="166"/>
    <s v="15LTIP TL(RSUs)"/>
    <n v="10261"/>
    <n v="10"/>
    <x v="44"/>
    <n v="9260"/>
    <x v="1"/>
    <n v="2000"/>
    <n v="0"/>
    <n v="0"/>
    <s v="42129513E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35"/>
    <n v="18547"/>
    <s v="42129547MRSU"/>
    <s v="547M"/>
    <x v="167"/>
    <s v="15LTIP TL(RSUs)"/>
    <n v="10261"/>
    <n v="10"/>
    <x v="121"/>
    <n v="9260"/>
    <x v="1"/>
    <n v="2000"/>
    <n v="0"/>
    <n v="0"/>
    <s v="42129547M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36"/>
    <n v="18568"/>
    <s v="42129568KRSU"/>
    <s v="568K"/>
    <x v="168"/>
    <s v="15LTIP TL(RSUs)"/>
    <n v="10261"/>
    <n v="10"/>
    <x v="122"/>
    <n v="9260"/>
    <x v="1"/>
    <n v="2000"/>
    <n v="0"/>
    <n v="0"/>
    <s v="42129568K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37"/>
    <n v="18570"/>
    <s v="42129570GRSU"/>
    <s v="570G"/>
    <x v="169"/>
    <s v="15LTIP TL(RSUs)"/>
    <n v="10261"/>
    <n v="10"/>
    <x v="0"/>
    <n v="9260"/>
    <x v="1"/>
    <n v="2000"/>
    <n v="0"/>
    <n v="0"/>
    <s v="42129570G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38"/>
    <n v="18601"/>
    <s v="42129601MRSU"/>
    <s v="601M"/>
    <x v="170"/>
    <s v="15LTIP TL(RSUs)"/>
    <n v="10261"/>
    <n v="70"/>
    <x v="123"/>
    <n v="9260"/>
    <x v="1"/>
    <n v="170000"/>
    <n v="0"/>
    <n v="0"/>
    <s v="42129601M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39"/>
    <n v="18645"/>
    <s v="42129645LRSU"/>
    <s v="645L"/>
    <x v="171"/>
    <s v="15LTIP TL(RSUs)"/>
    <n v="10261"/>
    <n v="10"/>
    <x v="124"/>
    <n v="9260"/>
    <x v="1"/>
    <n v="2000"/>
    <n v="0"/>
    <n v="0"/>
    <s v="42129645L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40"/>
    <n v="18652"/>
    <s v="42129652PRSU"/>
    <s v="652P"/>
    <x v="172"/>
    <s v="15LTIP TL(RSUs)"/>
    <n v="10261"/>
    <n v="10"/>
    <x v="5"/>
    <n v="9260"/>
    <x v="1"/>
    <n v="2000"/>
    <n v="0"/>
    <n v="0"/>
    <s v="42129652P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41"/>
    <n v="18731"/>
    <s v="42129731HRSU"/>
    <s v="731H"/>
    <x v="173"/>
    <s v="15LTIP TL(RSUs)"/>
    <n v="10261"/>
    <n v="10"/>
    <x v="53"/>
    <n v="9260"/>
    <x v="1"/>
    <n v="2000"/>
    <n v="0"/>
    <n v="0"/>
    <s v="42129731H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42"/>
    <n v="18776"/>
    <s v="42129776HRSU"/>
    <s v="776H"/>
    <x v="191"/>
    <s v="15LTIP TL(RSUs)"/>
    <n v="10261"/>
    <n v="10"/>
    <x v="135"/>
    <n v="9260"/>
    <x v="1"/>
    <n v="2000"/>
    <n v="0"/>
    <n v="0"/>
    <s v="42129776H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43"/>
    <n v="18779"/>
    <s v="42129779WRSU"/>
    <s v="779W"/>
    <x v="174"/>
    <s v="15LTIP TL(RSUs)"/>
    <n v="10261"/>
    <n v="212"/>
    <x v="125"/>
    <n v="9260"/>
    <x v="1"/>
    <n v="832000"/>
    <n v="0"/>
    <n v="0"/>
    <s v="42129779W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s v="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0"/>
    <n v="9871.6"/>
    <n v="0"/>
    <n v="0"/>
    <n v="9871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144"/>
    <n v="18837"/>
    <s v="42129837NRSU"/>
    <s v="837N"/>
    <x v="175"/>
    <s v="15LTIP TL(RSUs)"/>
    <n v="10261"/>
    <n v="60"/>
    <x v="126"/>
    <n v="9260"/>
    <x v="1"/>
    <n v="30000"/>
    <n v="0"/>
    <n v="0"/>
    <s v="42129837N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45"/>
    <n v="18912"/>
    <s v="42129912SRSU"/>
    <s v="912S"/>
    <x v="176"/>
    <s v="15LTIP TL(RSUs)"/>
    <n v="10261"/>
    <n v="10"/>
    <x v="127"/>
    <n v="9260"/>
    <x v="1"/>
    <n v="2000"/>
    <n v="0"/>
    <n v="0"/>
    <s v="42129912S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146"/>
    <n v="18915"/>
    <s v="42129915SRSU"/>
    <s v="915S"/>
    <x v="177"/>
    <s v="15LTIP TL(RSUs)"/>
    <n v="10261"/>
    <n v="10"/>
    <x v="1"/>
    <n v="9260"/>
    <x v="1"/>
    <n v="2000"/>
    <n v="0"/>
    <n v="0"/>
    <s v="42129915S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47"/>
    <n v="18991"/>
    <s v="42129991LRSU"/>
    <s v="991L"/>
    <x v="178"/>
    <s v="15LTIP TL(RSUs)"/>
    <n v="10261"/>
    <n v="10"/>
    <x v="128"/>
    <n v="9260"/>
    <x v="1"/>
    <n v="12000"/>
    <n v="0"/>
    <n v="0"/>
    <s v="42129991L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48"/>
    <n v="19012"/>
    <s v="42129012SRSU"/>
    <s v="012S"/>
    <x v="179"/>
    <s v="15LTIP TL(RSUs)"/>
    <n v="10261"/>
    <n v="10"/>
    <x v="129"/>
    <n v="4264"/>
    <x v="1"/>
    <n v="2000"/>
    <n v="0"/>
    <n v="0"/>
    <s v="42129012S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49"/>
    <n v="19149"/>
    <s v="42129149HRSU"/>
    <s v="149H"/>
    <x v="180"/>
    <s v="15LTIP TL(RSUs)"/>
    <n v="10261"/>
    <n v="80"/>
    <x v="130"/>
    <n v="9260"/>
    <x v="1"/>
    <n v="190000"/>
    <n v="0"/>
    <n v="0"/>
    <s v="42129149H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599999999999"/>
    <n v="0"/>
    <n v="0"/>
    <n v="16541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150"/>
    <n v="19160"/>
    <s v="42129160SRSU"/>
    <s v="160S"/>
    <x v="181"/>
    <s v="15LTIP TL(RSUs)"/>
    <n v="10261"/>
    <n v="212"/>
    <x v="131"/>
    <n v="9260"/>
    <x v="1"/>
    <n v="827000"/>
    <n v="0"/>
    <n v="0"/>
    <s v="42129160S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s v="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0"/>
    <n v="16541.600000000002"/>
    <n v="0"/>
    <n v="0"/>
    <n v="16541.60000000000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151"/>
    <n v="19167"/>
    <s v="42129167BRSU"/>
    <s v="167B"/>
    <x v="182"/>
    <s v="15LTIP TL(RSUs)"/>
    <n v="10261"/>
    <n v="10"/>
    <x v="132"/>
    <n v="9260"/>
    <x v="1"/>
    <n v="2000"/>
    <n v="0"/>
    <n v="0"/>
    <s v="42129167B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52"/>
    <n v="19198"/>
    <s v="42129198FRSU"/>
    <s v="198F"/>
    <x v="183"/>
    <s v="15LTIP TL(RSUs)"/>
    <n v="10261"/>
    <n v="10"/>
    <x v="5"/>
    <n v="9260"/>
    <x v="1"/>
    <n v="2000"/>
    <n v="0"/>
    <n v="0"/>
    <s v="42129198F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53"/>
    <n v="19383"/>
    <s v="42129383BRSU"/>
    <s v="383B"/>
    <x v="192"/>
    <s v="15LTIP TL(RSUs)"/>
    <n v="10261"/>
    <n v="80"/>
    <x v="96"/>
    <n v="9260"/>
    <x v="1"/>
    <n v="190000"/>
    <n v="0"/>
    <n v="0"/>
    <s v="42129383B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54"/>
    <n v="23416"/>
    <s v="42129416MRSU"/>
    <s v="416M"/>
    <x v="184"/>
    <s v="15LTIP TL(RSUs)"/>
    <n v="10261"/>
    <n v="10"/>
    <x v="133"/>
    <n v="9260"/>
    <x v="1"/>
    <n v="2000"/>
    <n v="0"/>
    <n v="0"/>
    <s v="42129416M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55"/>
    <n v="23537"/>
    <s v="42129537ERSU"/>
    <s v="537E"/>
    <x v="185"/>
    <s v="15LTIP TL(RSUs)"/>
    <n v="10261"/>
    <n v="10"/>
    <x v="134"/>
    <n v="9260"/>
    <x v="1"/>
    <n v="2000"/>
    <n v="0"/>
    <n v="0"/>
    <s v="42129537ERSU15LTIP TL(RSUs)"/>
    <s v="LTIP TL(RSU)"/>
    <s v="LTIP TL(RSU) - 05/05/2015"/>
    <s v="3 years"/>
    <d v="2015-05-05T00:00:00"/>
    <d v="2018-05-05T00:00:00"/>
    <n v="4695"/>
    <n v="0"/>
    <n v="0"/>
    <n v="0"/>
    <n v="0"/>
    <n v="0"/>
    <m/>
    <n v="4695"/>
    <n v="1"/>
    <n v="0"/>
    <n v="0"/>
    <n v="250525.2"/>
    <n v="0"/>
    <n v="0"/>
    <n v="0"/>
    <n v="0"/>
    <n v="0"/>
    <n v="0"/>
    <n v="250525.2"/>
    <n v="4695"/>
    <n v="0"/>
    <n v="0"/>
    <n v="4695"/>
    <n v="53.36"/>
    <n v="250525.2"/>
    <n v="-5011.0050504000001"/>
    <n v="245514.1949496"/>
    <n v="0"/>
    <n v="0"/>
    <n v="0"/>
    <n v="0"/>
    <n v="245514.1949496"/>
    <n v="223.80510022752964"/>
    <n v="515"/>
    <n v="115259.63"/>
    <n v="115259.63"/>
    <n v="130254.5649496"/>
    <n v="0"/>
    <n v="0"/>
    <n v="33346.959999999999"/>
    <n v="81912.670000000013"/>
    <n v="0"/>
    <n v="115259.63"/>
    <n v="0"/>
    <n v="0"/>
    <n v="0"/>
    <m/>
    <n v="6937.96"/>
    <n v="6714.15"/>
    <n v="6937.96"/>
    <n v="20590.07"/>
    <n v="6937.96"/>
    <n v="0"/>
    <n v="6490.35"/>
    <n v="6490.35"/>
    <n v="6937.95"/>
    <n v="20366.260000000002"/>
    <n v="6714.16"/>
    <n v="6937.95"/>
    <n v="0"/>
    <n v="6714.16"/>
    <n v="0"/>
    <n v="6714.16"/>
    <n v="20366.27"/>
    <n v="0"/>
    <m/>
    <m/>
    <n v="20590.07"/>
    <n v="20590.07"/>
    <n v="0"/>
    <n v="0"/>
    <n v="0"/>
    <n v="0"/>
    <n v="0"/>
    <n v="0"/>
    <n v="0"/>
    <m/>
    <n v="0"/>
    <n v="20590.07"/>
    <n v="81912.670000000013"/>
  </r>
  <r>
    <n v="1156"/>
    <n v="24451"/>
    <s v="42129451RRSU"/>
    <s v="451R"/>
    <x v="186"/>
    <s v="15LTIP TL(RSUs)"/>
    <n v="10261"/>
    <n v="10"/>
    <x v="0"/>
    <n v="9260"/>
    <x v="1"/>
    <n v="2000"/>
    <n v="0"/>
    <n v="0"/>
    <s v="42129451RRSU15LTIP TL(RSUs)"/>
    <s v="LTIP TL(RSU)"/>
    <s v="LTIP TL(RSU) - 05/05/2015"/>
    <s v="3 years"/>
    <d v="2015-05-05T00:00:00"/>
    <d v="2018-05-05T00:00:00"/>
    <n v="1080"/>
    <n v="0"/>
    <n v="0"/>
    <n v="0"/>
    <n v="0"/>
    <n v="0"/>
    <m/>
    <n v="1080"/>
    <n v="1"/>
    <n v="0"/>
    <n v="0"/>
    <n v="57628.800000000003"/>
    <n v="0"/>
    <n v="0"/>
    <n v="0"/>
    <n v="0"/>
    <n v="0"/>
    <n v="0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515"/>
    <n v="26513.4"/>
    <n v="26513.4"/>
    <n v="29962.708742399998"/>
    <n v="0"/>
    <n v="0"/>
    <n v="7670.87"/>
    <n v="18842.530000000002"/>
    <n v="0"/>
    <n v="26513.4"/>
    <n v="0"/>
    <n v="0"/>
    <n v="0"/>
    <m/>
    <n v="1595.95"/>
    <n v="1544.47"/>
    <n v="1595.95"/>
    <n v="4736.37"/>
    <n v="1595.95"/>
    <n v="0"/>
    <n v="1492.99"/>
    <n v="1492.99"/>
    <n v="1595.95"/>
    <n v="4684.8900000000003"/>
    <n v="1544.47"/>
    <n v="1595.95"/>
    <n v="0"/>
    <n v="1544.47"/>
    <n v="0"/>
    <n v="1544.47"/>
    <n v="4684.8900000000003"/>
    <n v="0"/>
    <m/>
    <m/>
    <n v="4736.38"/>
    <n v="4736.38"/>
    <n v="0"/>
    <n v="0"/>
    <n v="0"/>
    <n v="0"/>
    <n v="0"/>
    <n v="0"/>
    <n v="0"/>
    <m/>
    <n v="0"/>
    <n v="4736.38"/>
    <n v="18842.530000000002"/>
  </r>
  <r>
    <n v="1157"/>
    <n v="24491"/>
    <s v="42129491TRSU"/>
    <s v="491T"/>
    <x v="187"/>
    <s v="15LTIP TL(RSUs)"/>
    <n v="10261"/>
    <n v="10"/>
    <x v="55"/>
    <n v="9260"/>
    <x v="1"/>
    <n v="2000"/>
    <n v="0"/>
    <n v="0"/>
    <s v="42129491T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58"/>
    <n v="24541"/>
    <s v="42129541BRSU"/>
    <s v="541B"/>
    <x v="188"/>
    <s v="15LTIP TL(RSUs)"/>
    <n v="10261"/>
    <n v="180"/>
    <x v="74"/>
    <n v="9260"/>
    <x v="1"/>
    <n v="700000"/>
    <n v="0"/>
    <n v="0"/>
    <s v="42129541BRSU15LTIP TL(RSUs)"/>
    <s v="LTIP TL(RSU)"/>
    <s v="LTIP TL(RSU) - 05/05/2015"/>
    <s v="3 years"/>
    <d v="2015-05-05T00:00:00"/>
    <d v="2018-05-05T00:00:00"/>
    <n v="310"/>
    <n v="0"/>
    <n v="0"/>
    <n v="0"/>
    <n v="0"/>
    <n v="0"/>
    <m/>
    <n v="310"/>
    <n v="1"/>
    <n v="0"/>
    <n v="0"/>
    <n v="16541.599999999999"/>
    <n v="0"/>
    <n v="0"/>
    <n v="0"/>
    <n v="0"/>
    <n v="0"/>
    <n v="0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515"/>
    <n v="7610.33"/>
    <n v="7610.33"/>
    <n v="8600.4049167999983"/>
    <n v="0"/>
    <n v="0"/>
    <n v="2201.8199999999997"/>
    <n v="5408.51"/>
    <n v="0"/>
    <n v="7610.33"/>
    <n v="0"/>
    <n v="0"/>
    <n v="0"/>
    <m/>
    <n v="458.1"/>
    <n v="443.32"/>
    <n v="458.1"/>
    <n v="1359.52"/>
    <n v="458.09"/>
    <n v="0"/>
    <n v="428.55"/>
    <n v="428.55"/>
    <n v="458.09"/>
    <n v="1344.73"/>
    <n v="443.32"/>
    <n v="458.1"/>
    <n v="0"/>
    <n v="443.32"/>
    <n v="0"/>
    <n v="443.32"/>
    <n v="1344.74"/>
    <n v="0"/>
    <m/>
    <m/>
    <n v="1359.52"/>
    <n v="1359.52"/>
    <n v="0"/>
    <n v="0"/>
    <n v="0"/>
    <n v="0"/>
    <n v="0"/>
    <n v="0"/>
    <n v="0"/>
    <m/>
    <n v="0"/>
    <n v="1359.52"/>
    <n v="5408.51"/>
  </r>
  <r>
    <n v="1159"/>
    <n v="24582"/>
    <s v="42129582FRSU"/>
    <s v="582F"/>
    <x v="189"/>
    <s v="15LTIP TL(RSUs)"/>
    <n v="10261"/>
    <n v="10"/>
    <x v="5"/>
    <n v="9260"/>
    <x v="1"/>
    <n v="2000"/>
    <n v="0"/>
    <n v="0"/>
    <s v="42129582FRSU15LTIP TL(RSUs)"/>
    <s v="LTIP TL(RSU)"/>
    <s v="LTIP TL(RSU) - 05/05/2015"/>
    <s v="3 years"/>
    <d v="2015-05-05T00:00:00"/>
    <d v="2018-05-05T00:00:00"/>
    <n v="185"/>
    <n v="0"/>
    <n v="0"/>
    <n v="0"/>
    <n v="0"/>
    <n v="0"/>
    <m/>
    <n v="185"/>
    <n v="1"/>
    <n v="0"/>
    <n v="0"/>
    <n v="9871.6"/>
    <n v="0"/>
    <n v="0"/>
    <n v="0"/>
    <n v="0"/>
    <n v="0"/>
    <n v="0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515"/>
    <n v="4541.6499999999996"/>
    <n v="4541.6499999999996"/>
    <n v="5132.4982568000014"/>
    <n v="0"/>
    <n v="0"/>
    <n v="1313.99"/>
    <n v="3227.66"/>
    <n v="0"/>
    <n v="4541.6499999999996"/>
    <n v="0"/>
    <n v="0"/>
    <n v="0"/>
    <m/>
    <n v="273.38"/>
    <n v="264.56"/>
    <n v="273.38"/>
    <n v="811.32"/>
    <n v="273.38"/>
    <n v="0"/>
    <n v="255.75"/>
    <n v="255.75"/>
    <n v="273.38"/>
    <n v="802.51"/>
    <n v="264.56"/>
    <n v="273.38"/>
    <n v="0"/>
    <n v="264.56"/>
    <n v="0"/>
    <n v="264.56"/>
    <n v="802.5"/>
    <n v="0"/>
    <m/>
    <m/>
    <n v="811.32999999999993"/>
    <n v="811.32999999999993"/>
    <n v="0"/>
    <n v="0"/>
    <n v="0"/>
    <n v="0"/>
    <n v="0"/>
    <n v="0"/>
    <n v="0"/>
    <m/>
    <n v="0"/>
    <n v="811.32999999999993"/>
    <n v="3227.66"/>
  </r>
  <r>
    <n v="1160"/>
    <n v="26049"/>
    <s v="4215649HaRSU"/>
    <s v="49Ha"/>
    <x v="193"/>
    <s v="15LTIP TL(RSUs)"/>
    <n v="10261"/>
    <n v="10"/>
    <x v="5"/>
    <n v="9260"/>
    <x v="1"/>
    <n v="2000"/>
    <n v="0"/>
    <n v="0"/>
    <s v="4215649HaRSU15LTIP TL(RSUs)"/>
    <s v="LTIP TL(RSU)"/>
    <s v="LTIP TL(RSU) - 06/01/2015"/>
    <s v="3 years"/>
    <d v="2015-06-01T00:00:00"/>
    <d v="2018-06-01T00:00:00"/>
    <n v="310"/>
    <n v="0"/>
    <n v="0"/>
    <n v="0"/>
    <n v="0"/>
    <n v="0"/>
    <m/>
    <n v="310"/>
    <n v="1"/>
    <n v="0"/>
    <n v="0"/>
    <n v="16786.5"/>
    <n v="0"/>
    <n v="0"/>
    <n v="0"/>
    <n v="0"/>
    <n v="0"/>
    <n v="0"/>
    <n v="16786.5"/>
    <n v="310"/>
    <n v="0"/>
    <n v="0"/>
    <n v="310"/>
    <n v="54.15"/>
    <n v="16786.5"/>
    <n v="-335.76357300000001"/>
    <n v="16450.736427"/>
    <n v="0"/>
    <n v="0"/>
    <n v="0"/>
    <n v="0"/>
    <n v="16450.736427"/>
    <n v="14.996113424794896"/>
    <n v="488"/>
    <n v="7318.1"/>
    <n v="7318.1"/>
    <n v="9132.6364269999995"/>
    <n v="0"/>
    <n v="0"/>
    <n v="1829.5300000000002"/>
    <n v="5488.57"/>
    <n v="0"/>
    <n v="7318.1"/>
    <n v="0"/>
    <n v="0"/>
    <n v="0"/>
    <m/>
    <n v="464.88"/>
    <n v="449.88"/>
    <n v="464.88"/>
    <n v="1379.6399999999999"/>
    <n v="464.88"/>
    <n v="0"/>
    <n v="434.89"/>
    <n v="434.89"/>
    <n v="464.87"/>
    <n v="1364.6399999999999"/>
    <n v="449.89"/>
    <n v="464.88"/>
    <n v="0"/>
    <n v="449.88"/>
    <n v="0"/>
    <n v="449.88"/>
    <n v="1364.65"/>
    <n v="0"/>
    <m/>
    <m/>
    <n v="1379.6399999999999"/>
    <n v="1379.6399999999999"/>
    <n v="0"/>
    <n v="0"/>
    <n v="0"/>
    <n v="0"/>
    <n v="0"/>
    <n v="0"/>
    <n v="0"/>
    <m/>
    <n v="0"/>
    <n v="1379.6399999999999"/>
    <n v="5488.57"/>
  </r>
  <r>
    <n v="1161"/>
    <n v="13121"/>
    <s v="42175121PRSU"/>
    <s v="121P"/>
    <x v="194"/>
    <s v="15LTIP TL(RSUs)"/>
    <n v="10261"/>
    <n v="80"/>
    <x v="86"/>
    <n v="9260"/>
    <x v="1"/>
    <n v="190000"/>
    <n v="0"/>
    <n v="0"/>
    <s v="42175121PRSU15LTIP TL(RSUs)"/>
    <s v="LTIP TL(RSU)"/>
    <s v="LTIP TL(RSU) - 06/20/2015"/>
    <s v="3 years"/>
    <d v="2015-06-20T00:00:00"/>
    <d v="2018-06-20T00:00:00"/>
    <n v="185"/>
    <n v="0"/>
    <n v="0"/>
    <n v="0"/>
    <n v="0"/>
    <n v="0"/>
    <m/>
    <n v="185"/>
    <n v="1"/>
    <n v="0"/>
    <n v="0"/>
    <n v="9743.9500000000007"/>
    <n v="0"/>
    <n v="0"/>
    <n v="0"/>
    <n v="0"/>
    <n v="0"/>
    <n v="0"/>
    <n v="9743.9500000000007"/>
    <n v="185"/>
    <n v="0"/>
    <n v="0"/>
    <n v="185"/>
    <n v="52.67"/>
    <n v="9743.9500000000007"/>
    <n v="-194.89848789999999"/>
    <n v="9549.0515121000008"/>
    <n v="0"/>
    <n v="0"/>
    <n v="0"/>
    <n v="0"/>
    <n v="9549.0515121000008"/>
    <n v="8.7046960000911575"/>
    <n v="469"/>
    <n v="4082.5"/>
    <n v="4082.5"/>
    <n v="5466.5515121000008"/>
    <n v="0"/>
    <n v="0"/>
    <n v="896.58"/>
    <n v="3185.92"/>
    <n v="0"/>
    <n v="4082.5"/>
    <n v="0"/>
    <n v="0"/>
    <n v="0"/>
    <m/>
    <n v="269.85000000000002"/>
    <n v="261.14"/>
    <n v="269.85000000000002"/>
    <n v="800.84"/>
    <n v="269.83999999999997"/>
    <n v="0"/>
    <n v="252.44"/>
    <n v="252.44"/>
    <n v="269.83999999999997"/>
    <n v="792.11999999999989"/>
    <n v="261.14"/>
    <n v="269.85000000000002"/>
    <n v="0"/>
    <n v="261.14"/>
    <n v="0"/>
    <n v="261.14"/>
    <n v="792.13"/>
    <n v="0"/>
    <m/>
    <m/>
    <n v="800.83"/>
    <n v="800.83"/>
    <n v="0"/>
    <n v="0"/>
    <n v="0"/>
    <n v="0"/>
    <n v="0"/>
    <n v="0"/>
    <n v="0"/>
    <m/>
    <n v="0"/>
    <n v="800.83"/>
    <n v="3185.92"/>
  </r>
  <r>
    <n v="1162"/>
    <n v="13390"/>
    <s v="42175390RRSU"/>
    <s v="390R"/>
    <x v="195"/>
    <s v="15LTIP TL(RSUs)"/>
    <n v="10261"/>
    <n v="60"/>
    <x v="24"/>
    <n v="9260"/>
    <x v="1"/>
    <n v="30000"/>
    <n v="0"/>
    <n v="0"/>
    <s v="42175390RRSU15LTIP TL(RSUs)"/>
    <s v="LTIP TL(RSU)"/>
    <s v="LTIP TL(RSU) - 06/20/2015"/>
    <s v="3 years"/>
    <d v="2015-06-20T00:00:00"/>
    <d v="2018-06-20T00:00:00"/>
    <n v="185"/>
    <n v="0"/>
    <n v="0"/>
    <n v="0"/>
    <n v="0"/>
    <n v="0"/>
    <m/>
    <n v="185"/>
    <n v="1"/>
    <n v="0"/>
    <n v="0"/>
    <n v="9743.9500000000007"/>
    <n v="0"/>
    <n v="0"/>
    <n v="0"/>
    <n v="0"/>
    <n v="0"/>
    <n v="0"/>
    <n v="9743.9500000000007"/>
    <n v="185"/>
    <n v="0"/>
    <n v="0"/>
    <n v="185"/>
    <n v="52.67"/>
    <n v="9743.9500000000007"/>
    <n v="-194.89848789999999"/>
    <n v="9549.0515121000008"/>
    <n v="0"/>
    <n v="0"/>
    <n v="0"/>
    <n v="0"/>
    <n v="9549.0515121000008"/>
    <n v="8.7046960000911575"/>
    <n v="469"/>
    <n v="4082.5"/>
    <n v="4082.5"/>
    <n v="5466.5515121000008"/>
    <n v="0"/>
    <n v="0"/>
    <n v="896.58"/>
    <n v="3185.92"/>
    <n v="0"/>
    <n v="4082.5"/>
    <n v="0"/>
    <n v="0"/>
    <n v="0"/>
    <m/>
    <n v="269.85000000000002"/>
    <n v="261.14"/>
    <n v="269.85000000000002"/>
    <n v="800.84"/>
    <n v="269.83999999999997"/>
    <n v="0"/>
    <n v="252.44"/>
    <n v="252.44"/>
    <n v="269.83999999999997"/>
    <n v="792.11999999999989"/>
    <n v="261.14"/>
    <n v="269.85000000000002"/>
    <n v="0"/>
    <n v="261.14"/>
    <n v="0"/>
    <n v="261.14"/>
    <n v="792.13"/>
    <n v="0"/>
    <m/>
    <m/>
    <n v="800.83"/>
    <n v="800.83"/>
    <n v="0"/>
    <n v="0"/>
    <n v="0"/>
    <n v="0"/>
    <n v="0"/>
    <n v="0"/>
    <n v="0"/>
    <m/>
    <n v="0"/>
    <n v="800.83"/>
    <n v="3185.92"/>
  </r>
  <r>
    <n v="1163"/>
    <n v="19153"/>
    <s v="42175153CRSU"/>
    <s v="153C"/>
    <x v="196"/>
    <s v="15LTIP TL(RSUs)"/>
    <n v="10261"/>
    <n v="10"/>
    <x v="136"/>
    <n v="9260"/>
    <x v="1"/>
    <n v="2000"/>
    <n v="0"/>
    <n v="0"/>
    <s v="42175153CRSU15LTIP TL(RSUs)"/>
    <s v="LTIP TL(RSU)"/>
    <s v="LTIP TL(RSU) - 06/20/2015"/>
    <s v="3 years"/>
    <d v="2015-06-20T00:00:00"/>
    <d v="2018-06-20T00:00:00"/>
    <n v="185"/>
    <n v="0"/>
    <n v="0"/>
    <n v="0"/>
    <n v="0"/>
    <n v="0"/>
    <m/>
    <n v="185"/>
    <n v="1"/>
    <n v="0"/>
    <n v="0"/>
    <n v="9743.9500000000007"/>
    <n v="0"/>
    <n v="0"/>
    <n v="0"/>
    <n v="0"/>
    <n v="0"/>
    <n v="0"/>
    <n v="9743.9500000000007"/>
    <n v="185"/>
    <n v="0"/>
    <n v="0"/>
    <n v="185"/>
    <n v="52.67"/>
    <n v="9743.9500000000007"/>
    <n v="-194.89848789999999"/>
    <n v="9549.0515121000008"/>
    <n v="0"/>
    <n v="0"/>
    <n v="0"/>
    <n v="0"/>
    <n v="9549.0515121000008"/>
    <n v="8.7046960000911575"/>
    <n v="469"/>
    <n v="4082.5"/>
    <n v="4082.5"/>
    <n v="5466.5515121000008"/>
    <n v="0"/>
    <n v="0"/>
    <n v="896.58"/>
    <n v="3185.92"/>
    <n v="0"/>
    <n v="4082.5"/>
    <n v="0"/>
    <n v="0"/>
    <n v="0"/>
    <m/>
    <n v="269.85000000000002"/>
    <n v="261.14"/>
    <n v="269.85000000000002"/>
    <n v="800.84"/>
    <n v="269.83999999999997"/>
    <n v="0"/>
    <n v="252.44"/>
    <n v="252.44"/>
    <n v="269.83999999999997"/>
    <n v="792.11999999999989"/>
    <n v="261.14"/>
    <n v="269.85000000000002"/>
    <n v="0"/>
    <n v="261.14"/>
    <n v="0"/>
    <n v="261.14"/>
    <n v="792.13"/>
    <n v="0"/>
    <m/>
    <m/>
    <n v="800.83"/>
    <n v="800.83"/>
    <n v="0"/>
    <n v="0"/>
    <n v="0"/>
    <n v="0"/>
    <n v="0"/>
    <n v="0"/>
    <n v="0"/>
    <m/>
    <n v="0"/>
    <n v="800.83"/>
    <n v="3185.92"/>
  </r>
  <r>
    <n v="1164"/>
    <n v="26172"/>
    <s v="42226172GRSU"/>
    <s v="172G"/>
    <x v="197"/>
    <s v="15LTIP TL(RSUs)"/>
    <n v="10261"/>
    <n v="10"/>
    <x v="5"/>
    <n v="9260"/>
    <x v="1"/>
    <n v="2000"/>
    <n v="0"/>
    <n v="0"/>
    <s v="42226172GRSU15LTIP TL(RSUs)"/>
    <s v="LTIP TL(RSU)"/>
    <s v="LTIP TL(RSU) - 08/10/2015"/>
    <s v="3 years"/>
    <d v="2015-08-10T00:00:00"/>
    <d v="2018-08-10T00:00:00"/>
    <n v="185"/>
    <n v="0"/>
    <n v="0"/>
    <n v="0"/>
    <n v="0"/>
    <n v="0"/>
    <m/>
    <n v="185"/>
    <n v="1"/>
    <n v="0"/>
    <n v="0"/>
    <n v="10278.6"/>
    <n v="0"/>
    <n v="0"/>
    <n v="0"/>
    <n v="0"/>
    <n v="0"/>
    <n v="0"/>
    <n v="10278.6"/>
    <n v="185"/>
    <n v="0"/>
    <n v="0"/>
    <n v="185"/>
    <n v="55.56"/>
    <n v="10278.6"/>
    <n v="-205.59255719999999"/>
    <n v="10073.007442800001"/>
    <n v="0"/>
    <n v="0"/>
    <n v="0"/>
    <n v="0"/>
    <n v="10073.007442800001"/>
    <n v="9.1823221903372847"/>
    <n v="418"/>
    <n v="3838.21"/>
    <n v="3838.21"/>
    <n v="6234.7974428000007"/>
    <n v="0"/>
    <n v="0"/>
    <n v="477.48"/>
    <n v="3360.73"/>
    <n v="0"/>
    <n v="3838.21"/>
    <n v="0"/>
    <n v="0"/>
    <n v="0"/>
    <m/>
    <n v="284.64999999999998"/>
    <n v="275.47000000000003"/>
    <n v="284.64999999999998"/>
    <n v="844.77"/>
    <n v="284.66000000000003"/>
    <n v="0"/>
    <n v="266.27999999999997"/>
    <n v="266.27999999999997"/>
    <n v="284.66000000000003"/>
    <n v="835.60000000000014"/>
    <n v="275.47000000000003"/>
    <n v="284.64999999999998"/>
    <n v="0"/>
    <n v="275.47000000000003"/>
    <n v="0"/>
    <n v="275.47000000000003"/>
    <n v="835.59"/>
    <n v="0"/>
    <m/>
    <m/>
    <n v="844.77"/>
    <n v="844.77"/>
    <n v="0"/>
    <n v="0"/>
    <n v="0"/>
    <n v="0"/>
    <n v="0"/>
    <n v="0"/>
    <n v="0"/>
    <m/>
    <n v="0"/>
    <n v="844.77"/>
    <n v="3360.73"/>
  </r>
  <r>
    <n v="1165"/>
    <n v="17279"/>
    <s v="42494279CRSU"/>
    <s v="279C"/>
    <x v="154"/>
    <s v="16LTIP TL(RSUs)"/>
    <n v="10261"/>
    <n v="10"/>
    <x v="116"/>
    <n v="9260"/>
    <x v="1"/>
    <n v="2000"/>
    <n v="0"/>
    <n v="0"/>
    <s v="42494279CRSU16LTIP TL(RSUs)"/>
    <s v="LTIP TL(RSU)"/>
    <s v="LTIP TL(RSU) - 05/04/2016"/>
    <s v="3 years"/>
    <d v="2016-05-04T00:00:00"/>
    <d v="2019-05-04T00:00:00"/>
    <n v="16835"/>
    <n v="0"/>
    <n v="0"/>
    <n v="0"/>
    <n v="0"/>
    <n v="0"/>
    <m/>
    <n v="16835"/>
    <n v="1"/>
    <s v=""/>
    <n v="0"/>
    <n v="1241412.8999999999"/>
    <n v="0"/>
    <n v="0"/>
    <n v="0"/>
    <n v="0"/>
    <n v="0"/>
    <n v="0"/>
    <n v="1241412.8999999999"/>
    <n v="16835"/>
    <n v="0"/>
    <n v="0"/>
    <n v="16835"/>
    <n v="73.739999999999995"/>
    <n v="1241412.8999999999"/>
    <n v="-24808.395393599996"/>
    <n v="1216604.5046063999"/>
    <n v="0"/>
    <n v="0"/>
    <n v="0"/>
    <n v="0"/>
    <n v="1241412.8999999999"/>
    <n v="1132.676003649635"/>
    <n v="1096"/>
    <n v="1241412.8999999999"/>
    <n v="1241412.8999999999"/>
    <n v="0"/>
    <n v="0"/>
    <n v="0"/>
    <n v="0"/>
    <n v="1241412.8999999999"/>
    <n v="0"/>
    <n v="1241412.8999999999"/>
    <n v="0"/>
    <n v="0"/>
    <n v="0"/>
    <m/>
    <n v="0"/>
    <n v="0"/>
    <n v="0"/>
    <n v="0"/>
    <n v="0"/>
    <n v="0"/>
    <n v="0"/>
    <n v="0"/>
    <n v="0"/>
    <n v="0"/>
    <n v="0"/>
    <n v="1241412.8999999999"/>
    <n v="0"/>
    <n v="0"/>
    <n v="0"/>
    <n v="0"/>
    <n v="1241412.8999999999"/>
    <n v="0"/>
    <m/>
    <m/>
    <n v="0"/>
    <n v="0"/>
    <n v="0"/>
    <n v="0"/>
    <n v="0"/>
    <n v="0"/>
    <n v="0"/>
    <n v="0"/>
    <n v="0"/>
    <m/>
    <n v="0"/>
    <n v="0"/>
    <n v="1241412.8999999999"/>
  </r>
  <r>
    <n v="1166"/>
    <n v="18246"/>
    <s v="42494246HRSU"/>
    <s v="246H"/>
    <x v="164"/>
    <s v="16LTIP TL(RSUs)"/>
    <n v="10261"/>
    <n v="10"/>
    <x v="120"/>
    <n v="9260"/>
    <x v="1"/>
    <n v="2000"/>
    <n v="0"/>
    <n v="0"/>
    <s v="42494246HRSU16LTIP TL(RSUs)"/>
    <s v="LTIP TL(RSU)"/>
    <s v="LTIP TL(RSU) - 05/04/2016"/>
    <s v="3 years"/>
    <d v="2016-05-04T00:00:00"/>
    <d v="2019-05-04T00:00:00"/>
    <n v="7530"/>
    <n v="0"/>
    <n v="0"/>
    <n v="0"/>
    <n v="0"/>
    <n v="0"/>
    <m/>
    <n v="7530"/>
    <n v="1"/>
    <s v=""/>
    <n v="0"/>
    <n v="555262.19999999995"/>
    <n v="0"/>
    <n v="0"/>
    <n v="0"/>
    <n v="0"/>
    <n v="0"/>
    <n v="0"/>
    <n v="555262.19999999995"/>
    <n v="7530"/>
    <n v="0"/>
    <n v="0"/>
    <n v="7530"/>
    <n v="73.739999999999995"/>
    <n v="555262.19999999995"/>
    <n v="-11096.359804799999"/>
    <n v="544165.84019519994"/>
    <n v="0"/>
    <n v="0"/>
    <n v="0"/>
    <n v="0"/>
    <n v="555262.19999999995"/>
    <n v="506.6260948905109"/>
    <n v="1096"/>
    <n v="555262.19999999995"/>
    <n v="555262.19999999995"/>
    <n v="0"/>
    <n v="0"/>
    <n v="0"/>
    <n v="0"/>
    <n v="555262.19999999995"/>
    <n v="0"/>
    <n v="555262.19999999995"/>
    <n v="0"/>
    <n v="0"/>
    <n v="0"/>
    <m/>
    <n v="0"/>
    <n v="0"/>
    <n v="0"/>
    <n v="0"/>
    <n v="0"/>
    <n v="0"/>
    <n v="0"/>
    <n v="0"/>
    <n v="0"/>
    <n v="0"/>
    <n v="0"/>
    <n v="555262.19999999995"/>
    <n v="0"/>
    <n v="0"/>
    <n v="0"/>
    <n v="0"/>
    <n v="555262.19999999995"/>
    <n v="0"/>
    <m/>
    <m/>
    <n v="0"/>
    <n v="0"/>
    <n v="0"/>
    <n v="0"/>
    <n v="0"/>
    <n v="0"/>
    <n v="0"/>
    <n v="0"/>
    <n v="0"/>
    <m/>
    <n v="0"/>
    <n v="0"/>
    <n v="555262.19999999995"/>
  </r>
  <r>
    <n v="1167"/>
    <n v="23537"/>
    <s v="42494537ERSU"/>
    <s v="537E"/>
    <x v="185"/>
    <s v="16LTIP TL(RSUs)"/>
    <n v="10261"/>
    <n v="10"/>
    <x v="134"/>
    <n v="9260"/>
    <x v="1"/>
    <n v="2000"/>
    <n v="0"/>
    <n v="0"/>
    <s v="42494537ERSU16LTIP TL(RSUs)"/>
    <s v="LTIP TL(RSU)"/>
    <s v="LTIP TL(RSU) - 05/04/2016"/>
    <s v="3 years"/>
    <d v="2016-05-04T00:00:00"/>
    <d v="2019-05-04T00:00:00"/>
    <n v="4245"/>
    <n v="0"/>
    <n v="0"/>
    <n v="0"/>
    <n v="0"/>
    <n v="0"/>
    <m/>
    <n v="4245"/>
    <n v="1"/>
    <n v="0"/>
    <n v="0"/>
    <n v="313026.3"/>
    <n v="0"/>
    <n v="0"/>
    <n v="0"/>
    <n v="0"/>
    <n v="0"/>
    <n v="0"/>
    <n v="313026.3"/>
    <n v="4245"/>
    <n v="0"/>
    <n v="0"/>
    <n v="4245"/>
    <n v="73.739999999999995"/>
    <n v="313026.3"/>
    <n v="-6255.5175791999991"/>
    <n v="306770.78242080001"/>
    <n v="0"/>
    <n v="0"/>
    <n v="0"/>
    <n v="0"/>
    <n v="306770.78242080001"/>
    <n v="279.90034892408761"/>
    <n v="150"/>
    <n v="41985.05"/>
    <n v="41985.05"/>
    <n v="264785.73242080002"/>
    <n v="0"/>
    <n v="0"/>
    <n v="0"/>
    <n v="41985.05"/>
    <n v="0"/>
    <n v="41985.05"/>
    <n v="0"/>
    <n v="0"/>
    <n v="0"/>
    <m/>
    <n v="0"/>
    <n v="0"/>
    <n v="0"/>
    <n v="0"/>
    <n v="0"/>
    <n v="0"/>
    <n v="0"/>
    <n v="0"/>
    <n v="0"/>
    <n v="0"/>
    <n v="0"/>
    <n v="7837.21"/>
    <n v="0"/>
    <n v="8397.01"/>
    <n v="0"/>
    <n v="8397.01"/>
    <n v="16234.220000000001"/>
    <n v="0"/>
    <m/>
    <m/>
    <n v="25750.83"/>
    <n v="25750.83"/>
    <n v="0"/>
    <n v="0"/>
    <n v="0"/>
    <n v="0"/>
    <n v="0"/>
    <n v="0"/>
    <n v="0"/>
    <m/>
    <n v="0"/>
    <n v="25750.83"/>
    <n v="41985.05"/>
  </r>
  <r>
    <n v="1168"/>
    <n v="12665"/>
    <s v="42494665GRSU"/>
    <s v="665G"/>
    <x v="57"/>
    <s v="16LTIP TL(RSUs)"/>
    <n v="10261"/>
    <n v="10"/>
    <x v="5"/>
    <n v="9260"/>
    <x v="1"/>
    <n v="2000"/>
    <n v="0"/>
    <n v="0"/>
    <s v="42494665GRSU16LTIP TL(RSUs)"/>
    <s v="LTIP TL(RSU)"/>
    <s v="LTIP TL(RSU) - 05/04/2016"/>
    <s v="3 years"/>
    <d v="2016-05-04T00:00:00"/>
    <d v="2019-05-04T00:00:00"/>
    <n v="2950"/>
    <n v="0"/>
    <n v="0"/>
    <n v="0"/>
    <n v="0"/>
    <n v="0"/>
    <m/>
    <n v="2950"/>
    <n v="1"/>
    <s v=""/>
    <n v="0"/>
    <n v="217532.99999999997"/>
    <n v="0"/>
    <n v="0"/>
    <n v="0"/>
    <n v="0"/>
    <n v="0"/>
    <n v="0"/>
    <n v="217532.99999999997"/>
    <n v="2950"/>
    <n v="0"/>
    <n v="0"/>
    <n v="2950"/>
    <n v="73.739999999999995"/>
    <n v="217532.99999999997"/>
    <n v="-4347.1794719999989"/>
    <n v="213185.82052799998"/>
    <n v="0"/>
    <n v="0"/>
    <n v="0"/>
    <n v="0"/>
    <n v="217532.99999999997"/>
    <n v="198.47901459854012"/>
    <n v="1096"/>
    <n v="217532.99999999997"/>
    <n v="217532.99999999997"/>
    <n v="0"/>
    <n v="0"/>
    <n v="0"/>
    <n v="0"/>
    <n v="217533"/>
    <n v="0"/>
    <n v="217533"/>
    <n v="0"/>
    <n v="0"/>
    <n v="0"/>
    <m/>
    <n v="0"/>
    <n v="0"/>
    <n v="0"/>
    <n v="0"/>
    <n v="0"/>
    <n v="0"/>
    <n v="0"/>
    <n v="0"/>
    <n v="0"/>
    <n v="0"/>
    <n v="0"/>
    <n v="217533"/>
    <n v="0"/>
    <n v="0"/>
    <n v="0"/>
    <n v="0"/>
    <n v="217533"/>
    <n v="0"/>
    <m/>
    <m/>
    <n v="0"/>
    <n v="0"/>
    <n v="0"/>
    <n v="0"/>
    <n v="0"/>
    <n v="0"/>
    <n v="0"/>
    <n v="0"/>
    <n v="0"/>
    <m/>
    <n v="0"/>
    <n v="0"/>
    <n v="217533"/>
  </r>
  <r>
    <n v="1169"/>
    <n v="12499"/>
    <s v="42494499SRSU"/>
    <s v="499S"/>
    <x v="56"/>
    <s v="16LTIP TL(RSUs)"/>
    <n v="10261"/>
    <n v="10"/>
    <x v="47"/>
    <n v="9260"/>
    <x v="1"/>
    <n v="2000"/>
    <n v="0"/>
    <n v="0"/>
    <s v="42494499SRSU16LTIP TL(RSUs)"/>
    <s v="LTIP TL(RSU)"/>
    <s v="LTIP TL(RSU) - 05/04/2016"/>
    <s v="3 years"/>
    <d v="2016-05-04T00:00:00"/>
    <d v="2019-05-04T00:00:00"/>
    <n v="2950"/>
    <n v="0"/>
    <n v="0"/>
    <n v="0"/>
    <n v="0"/>
    <n v="0"/>
    <m/>
    <n v="2950"/>
    <n v="1"/>
    <n v="0"/>
    <n v="0"/>
    <n v="217532.99999999997"/>
    <n v="0"/>
    <n v="0"/>
    <n v="0"/>
    <n v="0"/>
    <n v="0"/>
    <n v="0"/>
    <n v="217532.99999999997"/>
    <n v="2950"/>
    <n v="0"/>
    <n v="0"/>
    <n v="2950"/>
    <n v="73.739999999999995"/>
    <n v="217532.99999999997"/>
    <n v="-4347.1794719999989"/>
    <n v="213185.82052799998"/>
    <n v="0"/>
    <n v="0"/>
    <n v="0"/>
    <n v="0"/>
    <n v="213185.82052799998"/>
    <n v="194.51260997080291"/>
    <n v="150"/>
    <n v="29176.89"/>
    <n v="29176.89"/>
    <n v="184008.930528"/>
    <n v="0"/>
    <n v="0"/>
    <n v="0"/>
    <n v="29176.89"/>
    <n v="0"/>
    <n v="29176.89"/>
    <n v="0"/>
    <n v="0"/>
    <n v="0"/>
    <m/>
    <n v="0"/>
    <n v="0"/>
    <n v="0"/>
    <n v="0"/>
    <n v="0"/>
    <n v="0"/>
    <n v="0"/>
    <n v="0"/>
    <n v="0"/>
    <n v="0"/>
    <n v="0"/>
    <n v="5446.35"/>
    <n v="0"/>
    <n v="5835.38"/>
    <n v="0"/>
    <n v="5835.38"/>
    <n v="11281.73"/>
    <n v="0"/>
    <m/>
    <m/>
    <n v="17895.16"/>
    <n v="17895.16"/>
    <n v="0"/>
    <n v="0"/>
    <n v="0"/>
    <n v="0"/>
    <n v="0"/>
    <n v="0"/>
    <n v="0"/>
    <m/>
    <n v="0"/>
    <n v="17895.16"/>
    <n v="29176.89"/>
  </r>
  <r>
    <n v="1170"/>
    <n v="16995"/>
    <s v="42494995BRSU"/>
    <s v="995B"/>
    <x v="133"/>
    <s v="16LTIP TL(RSUs)"/>
    <n v="10261"/>
    <n v="212"/>
    <x v="102"/>
    <n v="9260"/>
    <x v="1"/>
    <n v="821000"/>
    <n v="0"/>
    <n v="0"/>
    <s v="42494995BRSU16LTIP TL(RSUs)"/>
    <s v="LTIP TL(RSU)"/>
    <s v="LTIP TL(RSU) - 05/04/2016"/>
    <s v="3 years"/>
    <d v="2016-05-04T00:00:00"/>
    <d v="2019-05-04T00:00:00"/>
    <n v="2050"/>
    <n v="0"/>
    <n v="0"/>
    <n v="0"/>
    <n v="0"/>
    <n v="0"/>
    <m/>
    <n v="2050"/>
    <n v="1"/>
    <n v="0"/>
    <n v="0"/>
    <n v="151167"/>
    <n v="0"/>
    <n v="0"/>
    <n v="0"/>
    <n v="0"/>
    <n v="0"/>
    <n v="0"/>
    <n v="151167"/>
    <n v="2050"/>
    <n v="0"/>
    <n v="0"/>
    <n v="2050"/>
    <n v="73.739999999999995"/>
    <n v="151167"/>
    <n v="-3020.9213279999999"/>
    <n v="148146.078672"/>
    <n v="0"/>
    <n v="0"/>
    <n v="0"/>
    <n v="0"/>
    <n v="148146.078672"/>
    <n v="135.16977981021898"/>
    <n v="150"/>
    <n v="20275.47"/>
    <n v="20275.47"/>
    <n v="127870.608672"/>
    <n v="0"/>
    <n v="0"/>
    <n v="0"/>
    <n v="20275.47"/>
    <n v="0"/>
    <n v="20275.47"/>
    <n v="0"/>
    <n v="0"/>
    <n v="0"/>
    <m/>
    <n v="0"/>
    <n v="0"/>
    <n v="0"/>
    <n v="0"/>
    <n v="0"/>
    <n v="0"/>
    <n v="0"/>
    <n v="0"/>
    <n v="0"/>
    <n v="0"/>
    <n v="0"/>
    <n v="3784.75"/>
    <n v="0"/>
    <n v="4055.1"/>
    <n v="0"/>
    <n v="4055.1"/>
    <n v="7839.85"/>
    <n v="0"/>
    <m/>
    <m/>
    <n v="12435.62"/>
    <n v="12435.62"/>
    <n v="0"/>
    <n v="0"/>
    <n v="0"/>
    <n v="0"/>
    <n v="0"/>
    <n v="0"/>
    <n v="0"/>
    <m/>
    <n v="0"/>
    <n v="12435.62"/>
    <n v="20275.47"/>
  </r>
  <r>
    <n v="1171"/>
    <n v="14593"/>
    <s v="42494593ERSU"/>
    <s v="593E"/>
    <x v="89"/>
    <s v="16LTIP TL(RSUs)"/>
    <n v="10261"/>
    <n v="180"/>
    <x v="71"/>
    <n v="9260"/>
    <x v="1"/>
    <n v="700000"/>
    <n v="0"/>
    <n v="0"/>
    <s v="42494593ERSU16LTIP TL(RSUs)"/>
    <s v="LTIP TL(RSU)"/>
    <s v="LTIP TL(RSU) - 05/04/2016"/>
    <s v="3 years"/>
    <d v="2016-05-04T00:00:00"/>
    <d v="2019-05-04T00:00:00"/>
    <n v="2050"/>
    <n v="0"/>
    <n v="0"/>
    <n v="0"/>
    <n v="0"/>
    <n v="0"/>
    <m/>
    <n v="2050"/>
    <n v="1"/>
    <s v=""/>
    <n v="0"/>
    <n v="151167"/>
    <n v="0"/>
    <n v="0"/>
    <n v="0"/>
    <n v="0"/>
    <n v="0"/>
    <n v="0"/>
    <n v="151167"/>
    <n v="2050"/>
    <n v="0"/>
    <n v="0"/>
    <n v="2050"/>
    <n v="73.739999999999995"/>
    <n v="151167"/>
    <n v="-3020.9213279999999"/>
    <n v="148146.078672"/>
    <n v="0"/>
    <n v="0"/>
    <n v="0"/>
    <n v="0"/>
    <n v="151167"/>
    <n v="137.92609489051094"/>
    <n v="1096"/>
    <n v="151167"/>
    <n v="151167"/>
    <n v="0"/>
    <n v="0"/>
    <n v="0"/>
    <n v="0"/>
    <n v="151167"/>
    <n v="0"/>
    <n v="151167"/>
    <n v="0"/>
    <n v="0"/>
    <n v="0"/>
    <m/>
    <n v="0"/>
    <n v="0"/>
    <n v="0"/>
    <n v="0"/>
    <n v="0"/>
    <n v="0"/>
    <n v="0"/>
    <n v="0"/>
    <n v="0"/>
    <n v="0"/>
    <n v="0"/>
    <n v="151167"/>
    <n v="0"/>
    <n v="0"/>
    <n v="0"/>
    <n v="0"/>
    <n v="151167"/>
    <n v="0"/>
    <m/>
    <m/>
    <n v="0"/>
    <n v="0"/>
    <n v="0"/>
    <n v="0"/>
    <n v="0"/>
    <n v="0"/>
    <n v="0"/>
    <n v="0"/>
    <n v="0"/>
    <m/>
    <n v="0"/>
    <n v="0"/>
    <n v="151167"/>
  </r>
  <r>
    <n v="1172"/>
    <n v="17922"/>
    <s v="42494922GRSU"/>
    <s v="922G"/>
    <x v="160"/>
    <s v="16LTIP TL(RSUs)"/>
    <n v="10261"/>
    <n v="10"/>
    <x v="1"/>
    <n v="9260"/>
    <x v="1"/>
    <n v="2000"/>
    <n v="0"/>
    <n v="0"/>
    <s v="42494922GRSU16LTIP TL(RSUs)"/>
    <s v="LTIP TL(RSU)"/>
    <s v="LTIP TL(RSU) - 05/04/2016"/>
    <s v="3 years"/>
    <d v="2016-05-04T00:00:00"/>
    <d v="2019-05-04T00:00:00"/>
    <n v="2050"/>
    <n v="0"/>
    <n v="0"/>
    <n v="0"/>
    <n v="0"/>
    <n v="0"/>
    <m/>
    <n v="2050"/>
    <n v="1"/>
    <s v=""/>
    <n v="0"/>
    <n v="151167"/>
    <n v="0"/>
    <n v="0"/>
    <n v="0"/>
    <n v="0"/>
    <n v="0"/>
    <n v="0"/>
    <n v="151167"/>
    <n v="2050"/>
    <n v="0"/>
    <n v="0"/>
    <n v="2050"/>
    <n v="73.739999999999995"/>
    <n v="151167"/>
    <n v="-3020.9213279999999"/>
    <n v="148146.078672"/>
    <n v="0"/>
    <n v="0"/>
    <n v="0"/>
    <n v="0"/>
    <n v="151167"/>
    <n v="137.92609489051094"/>
    <n v="1096"/>
    <n v="151167"/>
    <n v="151167"/>
    <n v="0"/>
    <n v="0"/>
    <n v="0"/>
    <n v="0"/>
    <n v="151167"/>
    <n v="0"/>
    <n v="151167"/>
    <n v="0"/>
    <n v="0"/>
    <n v="0"/>
    <m/>
    <n v="0"/>
    <n v="0"/>
    <n v="0"/>
    <n v="0"/>
    <n v="0"/>
    <n v="0"/>
    <n v="0"/>
    <n v="0"/>
    <n v="0"/>
    <n v="0"/>
    <n v="0"/>
    <n v="151167"/>
    <n v="0"/>
    <n v="0"/>
    <n v="0"/>
    <n v="0"/>
    <n v="151167"/>
    <n v="0"/>
    <m/>
    <m/>
    <n v="0"/>
    <n v="0"/>
    <n v="0"/>
    <n v="0"/>
    <n v="0"/>
    <n v="0"/>
    <n v="0"/>
    <n v="0"/>
    <n v="0"/>
    <m/>
    <n v="0"/>
    <n v="0"/>
    <n v="151167"/>
  </r>
  <r>
    <n v="1173"/>
    <n v="11385"/>
    <s v="42494385GRSU"/>
    <s v="385G"/>
    <x v="39"/>
    <s v="16LTIP TL(RSUs)"/>
    <n v="10261"/>
    <n v="10"/>
    <x v="31"/>
    <n v="9260"/>
    <x v="1"/>
    <n v="2000"/>
    <n v="0"/>
    <n v="0"/>
    <s v="42494385GRSU16LTIP TL(RSUs)"/>
    <s v="LTIP TL(RSU)"/>
    <s v="LTIP TL(RSU) - 05/04/2016"/>
    <s v="3 years"/>
    <d v="2016-05-04T00:00:00"/>
    <d v="2019-05-04T00:00:00"/>
    <n v="2050"/>
    <n v="0"/>
    <n v="0"/>
    <n v="0"/>
    <n v="0"/>
    <n v="0"/>
    <m/>
    <n v="2050"/>
    <n v="1"/>
    <s v=""/>
    <n v="0"/>
    <n v="151167"/>
    <n v="0"/>
    <n v="0"/>
    <n v="0"/>
    <n v="0"/>
    <n v="0"/>
    <n v="0"/>
    <n v="151167"/>
    <n v="2050"/>
    <n v="0"/>
    <n v="0"/>
    <n v="2050"/>
    <n v="73.739999999999995"/>
    <n v="151167"/>
    <n v="-3020.9213279999999"/>
    <n v="148146.078672"/>
    <n v="0"/>
    <n v="0"/>
    <n v="0"/>
    <n v="0"/>
    <n v="151167"/>
    <n v="137.92609489051094"/>
    <n v="1096"/>
    <n v="151167"/>
    <n v="151167"/>
    <n v="0"/>
    <n v="0"/>
    <n v="0"/>
    <n v="0"/>
    <n v="151167"/>
    <n v="0"/>
    <n v="151167"/>
    <n v="0"/>
    <n v="0"/>
    <n v="0"/>
    <m/>
    <n v="0"/>
    <n v="0"/>
    <n v="0"/>
    <n v="0"/>
    <n v="0"/>
    <n v="0"/>
    <n v="0"/>
    <n v="0"/>
    <n v="0"/>
    <n v="0"/>
    <n v="0"/>
    <n v="151167"/>
    <n v="0"/>
    <n v="0"/>
    <n v="0"/>
    <n v="0"/>
    <n v="151167"/>
    <n v="0"/>
    <m/>
    <m/>
    <n v="0"/>
    <n v="0"/>
    <n v="0"/>
    <n v="0"/>
    <n v="0"/>
    <n v="0"/>
    <n v="0"/>
    <n v="0"/>
    <n v="0"/>
    <m/>
    <n v="0"/>
    <n v="0"/>
    <n v="151167"/>
  </r>
  <r>
    <n v="1174"/>
    <n v="10845"/>
    <s v="42494845PRSU"/>
    <s v="845P"/>
    <x v="28"/>
    <s v="16LTIP TL(RSUs)"/>
    <n v="10261"/>
    <n v="80"/>
    <x v="23"/>
    <n v="9260"/>
    <x v="1"/>
    <n v="190000"/>
    <n v="0"/>
    <n v="0"/>
    <s v="42494845PRSU16LTIP TL(RSUs)"/>
    <s v="LTIP TL(RSU)"/>
    <s v="LTIP TL(RSU) - 05/04/2016"/>
    <s v="3 years"/>
    <d v="2016-05-04T00:00:00"/>
    <d v="2019-05-04T00:00:00"/>
    <n v="2050"/>
    <n v="0"/>
    <n v="0"/>
    <n v="0"/>
    <n v="0"/>
    <n v="0"/>
    <m/>
    <n v="2050"/>
    <n v="1"/>
    <n v="0"/>
    <n v="0"/>
    <n v="151167"/>
    <n v="0"/>
    <n v="0"/>
    <n v="0"/>
    <n v="0"/>
    <n v="0"/>
    <n v="0"/>
    <n v="151167"/>
    <n v="2050"/>
    <n v="0"/>
    <n v="0"/>
    <n v="2050"/>
    <n v="73.739999999999995"/>
    <n v="151167"/>
    <n v="-3020.9213279999999"/>
    <n v="148146.078672"/>
    <n v="0"/>
    <n v="0"/>
    <n v="0"/>
    <n v="0"/>
    <n v="148146.078672"/>
    <n v="135.16977981021898"/>
    <n v="150"/>
    <n v="20275.47"/>
    <n v="20275.47"/>
    <n v="127870.608672"/>
    <n v="0"/>
    <n v="0"/>
    <n v="0"/>
    <n v="20275.47"/>
    <n v="0"/>
    <n v="20275.47"/>
    <n v="0"/>
    <n v="0"/>
    <n v="0"/>
    <m/>
    <n v="0"/>
    <n v="0"/>
    <n v="0"/>
    <n v="0"/>
    <n v="0"/>
    <n v="0"/>
    <n v="0"/>
    <n v="0"/>
    <n v="0"/>
    <n v="0"/>
    <n v="0"/>
    <n v="3784.75"/>
    <n v="0"/>
    <n v="4055.1"/>
    <n v="0"/>
    <n v="4055.1"/>
    <n v="7839.85"/>
    <n v="0"/>
    <m/>
    <m/>
    <n v="12435.62"/>
    <n v="12435.62"/>
    <n v="0"/>
    <n v="0"/>
    <n v="0"/>
    <n v="0"/>
    <n v="0"/>
    <n v="0"/>
    <n v="0"/>
    <m/>
    <n v="0"/>
    <n v="12435.62"/>
    <n v="20275.47"/>
  </r>
  <r>
    <n v="1175"/>
    <n v="11145"/>
    <s v="42494145ARSU"/>
    <s v="145A"/>
    <x v="32"/>
    <s v="16LTIP TL(RSUs)"/>
    <n v="10261"/>
    <n v="50"/>
    <x v="26"/>
    <n v="9260"/>
    <x v="1"/>
    <n v="91000"/>
    <n v="0"/>
    <n v="0"/>
    <s v="42494145A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n v="0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150"/>
    <n v="9643.2099999999991"/>
    <n v="9643.2099999999991"/>
    <n v="60816.510344000002"/>
    <n v="0"/>
    <n v="0"/>
    <n v="0"/>
    <n v="9643.2099999999991"/>
    <n v="0"/>
    <n v="9643.2099999999991"/>
    <n v="0"/>
    <n v="0"/>
    <n v="0"/>
    <m/>
    <n v="0"/>
    <n v="0"/>
    <n v="0"/>
    <n v="0"/>
    <n v="0"/>
    <n v="0"/>
    <n v="0"/>
    <n v="0"/>
    <n v="0"/>
    <n v="0"/>
    <n v="0"/>
    <n v="1800.07"/>
    <n v="0"/>
    <n v="1928.64"/>
    <n v="0"/>
    <n v="1928.64"/>
    <n v="3728.71"/>
    <n v="0"/>
    <m/>
    <m/>
    <n v="5914.5"/>
    <n v="5914.5"/>
    <n v="0"/>
    <n v="0"/>
    <n v="0"/>
    <n v="0"/>
    <n v="0"/>
    <n v="0"/>
    <n v="0"/>
    <m/>
    <n v="0"/>
    <n v="5914.5"/>
    <n v="9643.2099999999991"/>
  </r>
  <r>
    <n v="1176"/>
    <n v="10606"/>
    <s v="42494606ARSU"/>
    <s v="606A"/>
    <x v="26"/>
    <s v="16LTIP TL(RSUs)"/>
    <n v="10261"/>
    <n v="10"/>
    <x v="21"/>
    <n v="9260"/>
    <x v="1"/>
    <n v="2000"/>
    <n v="0"/>
    <n v="0"/>
    <s v="42494606A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s v="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1896.5"/>
    <n v="65.59899635036497"/>
    <n v="1096"/>
    <n v="71896.5"/>
    <n v="71896.5"/>
    <n v="0"/>
    <n v="0"/>
    <n v="0"/>
    <n v="0"/>
    <n v="71896.5"/>
    <n v="0"/>
    <n v="71896.5"/>
    <n v="0"/>
    <n v="0"/>
    <n v="0"/>
    <m/>
    <n v="0"/>
    <n v="0"/>
    <n v="0"/>
    <n v="0"/>
    <n v="0"/>
    <n v="0"/>
    <n v="0"/>
    <n v="0"/>
    <n v="0"/>
    <n v="0"/>
    <n v="0"/>
    <n v="71896.5"/>
    <n v="0"/>
    <n v="0"/>
    <n v="0"/>
    <n v="0"/>
    <n v="71896.5"/>
    <n v="0"/>
    <m/>
    <m/>
    <n v="0"/>
    <n v="0"/>
    <n v="0"/>
    <n v="0"/>
    <n v="0"/>
    <n v="0"/>
    <n v="0"/>
    <n v="0"/>
    <n v="0"/>
    <m/>
    <n v="0"/>
    <n v="0"/>
    <n v="71896.5"/>
  </r>
  <r>
    <n v="1177"/>
    <n v="10107"/>
    <s v="42494107CRSU"/>
    <s v="107C"/>
    <x v="7"/>
    <s v="16LTIP TL(RSUs)"/>
    <n v="10261"/>
    <n v="10"/>
    <x v="7"/>
    <n v="9260"/>
    <x v="1"/>
    <n v="12000"/>
    <n v="0"/>
    <n v="0"/>
    <s v="42494107C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n v="0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150"/>
    <n v="9643.2099999999991"/>
    <n v="9643.2099999999991"/>
    <n v="60816.510344000002"/>
    <n v="0"/>
    <n v="0"/>
    <n v="0"/>
    <n v="9643.2099999999991"/>
    <n v="0"/>
    <n v="9643.2099999999991"/>
    <n v="0"/>
    <n v="0"/>
    <n v="0"/>
    <m/>
    <n v="0"/>
    <n v="0"/>
    <n v="0"/>
    <n v="0"/>
    <n v="0"/>
    <n v="0"/>
    <n v="0"/>
    <n v="0"/>
    <n v="0"/>
    <n v="0"/>
    <n v="0"/>
    <n v="1800.07"/>
    <n v="0"/>
    <n v="1928.64"/>
    <n v="0"/>
    <n v="1928.64"/>
    <n v="3728.71"/>
    <n v="0"/>
    <m/>
    <m/>
    <n v="5914.5"/>
    <n v="5914.5"/>
    <n v="0"/>
    <n v="0"/>
    <n v="0"/>
    <n v="0"/>
    <n v="0"/>
    <n v="0"/>
    <n v="0"/>
    <m/>
    <n v="0"/>
    <n v="5914.5"/>
    <n v="9643.2099999999991"/>
  </r>
  <r>
    <n v="1178"/>
    <n v="14237"/>
    <s v="42494237FRSU"/>
    <s v="237F"/>
    <x v="79"/>
    <s v="16LTIP TL(RSUs)"/>
    <n v="10261"/>
    <n v="10"/>
    <x v="64"/>
    <n v="9260"/>
    <x v="1"/>
    <n v="2000"/>
    <n v="0"/>
    <n v="0"/>
    <s v="42494237F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n v="0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150"/>
    <n v="9643.2099999999991"/>
    <n v="9643.2099999999991"/>
    <n v="60816.510344000002"/>
    <n v="0"/>
    <n v="0"/>
    <n v="0"/>
    <n v="9643.2099999999991"/>
    <n v="0"/>
    <n v="9643.2099999999991"/>
    <n v="0"/>
    <n v="0"/>
    <n v="0"/>
    <m/>
    <n v="0"/>
    <n v="0"/>
    <n v="0"/>
    <n v="0"/>
    <n v="0"/>
    <n v="0"/>
    <n v="0"/>
    <n v="0"/>
    <n v="0"/>
    <n v="0"/>
    <n v="0"/>
    <n v="1800.07"/>
    <n v="0"/>
    <n v="1928.64"/>
    <n v="0"/>
    <n v="1928.64"/>
    <n v="3728.71"/>
    <n v="0"/>
    <m/>
    <m/>
    <n v="5914.5"/>
    <n v="5914.5"/>
    <n v="0"/>
    <n v="0"/>
    <n v="0"/>
    <n v="0"/>
    <n v="0"/>
    <n v="0"/>
    <n v="0"/>
    <m/>
    <n v="0"/>
    <n v="5914.5"/>
    <n v="9643.2099999999991"/>
  </r>
  <r>
    <n v="1179"/>
    <n v="10819"/>
    <s v="42494819GRSU"/>
    <s v="819G"/>
    <x v="27"/>
    <s v="16LTIP TL(RSUs)"/>
    <n v="10261"/>
    <n v="70"/>
    <x v="22"/>
    <n v="9260"/>
    <x v="1"/>
    <n v="170000"/>
    <n v="0"/>
    <n v="0"/>
    <s v="42494819G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n v="0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150"/>
    <n v="9643.2099999999991"/>
    <n v="9643.2099999999991"/>
    <n v="60816.510344000002"/>
    <n v="0"/>
    <n v="0"/>
    <n v="0"/>
    <n v="9643.2099999999991"/>
    <n v="0"/>
    <n v="9643.2099999999991"/>
    <n v="0"/>
    <n v="0"/>
    <n v="0"/>
    <m/>
    <n v="0"/>
    <n v="0"/>
    <n v="0"/>
    <n v="0"/>
    <n v="0"/>
    <n v="0"/>
    <n v="0"/>
    <n v="0"/>
    <n v="0"/>
    <n v="0"/>
    <n v="0"/>
    <n v="1800.07"/>
    <n v="0"/>
    <n v="1928.64"/>
    <n v="0"/>
    <n v="1928.64"/>
    <n v="3728.71"/>
    <n v="0"/>
    <m/>
    <m/>
    <n v="5914.5"/>
    <n v="5914.5"/>
    <n v="0"/>
    <n v="0"/>
    <n v="0"/>
    <n v="0"/>
    <n v="0"/>
    <n v="0"/>
    <n v="0"/>
    <m/>
    <n v="0"/>
    <n v="5914.5"/>
    <n v="9643.2099999999991"/>
  </r>
  <r>
    <n v="1180"/>
    <n v="10473"/>
    <s v="42494473GRSU"/>
    <s v="473G"/>
    <x v="22"/>
    <s v="16LTIP TL(RSUs)"/>
    <n v="10261"/>
    <n v="60"/>
    <x v="17"/>
    <n v="9260"/>
    <x v="1"/>
    <n v="30000"/>
    <n v="0"/>
    <n v="0"/>
    <s v="42494473G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s v="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1896.5"/>
    <n v="65.59899635036497"/>
    <n v="1096"/>
    <n v="71896.5"/>
    <n v="71896.5"/>
    <n v="0"/>
    <n v="0"/>
    <n v="0"/>
    <n v="0"/>
    <n v="71896.5"/>
    <n v="0"/>
    <n v="71896.5"/>
    <n v="0"/>
    <n v="0"/>
    <n v="0"/>
    <m/>
    <n v="0"/>
    <n v="0"/>
    <n v="0"/>
    <n v="0"/>
    <n v="0"/>
    <n v="0"/>
    <n v="0"/>
    <n v="0"/>
    <n v="0"/>
    <n v="0"/>
    <n v="0"/>
    <n v="71896.5"/>
    <n v="0"/>
    <n v="0"/>
    <n v="0"/>
    <n v="0"/>
    <n v="71896.5"/>
    <n v="0"/>
    <m/>
    <m/>
    <n v="0"/>
    <n v="0"/>
    <n v="0"/>
    <n v="0"/>
    <n v="0"/>
    <n v="0"/>
    <n v="0"/>
    <n v="0"/>
    <n v="0"/>
    <m/>
    <n v="0"/>
    <n v="0"/>
    <n v="71896.5"/>
  </r>
  <r>
    <n v="1181"/>
    <n v="10070"/>
    <s v="4249470HaRSU"/>
    <s v="70Ha"/>
    <x v="3"/>
    <s v="16LTIP TL(RSUs)"/>
    <n v="10261"/>
    <n v="20"/>
    <x v="3"/>
    <n v="9260"/>
    <x v="1"/>
    <n v="107000"/>
    <n v="0"/>
    <n v="0"/>
    <s v="4249470Ha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s v="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1896.5"/>
    <n v="65.59899635036497"/>
    <n v="1096"/>
    <n v="71896.5"/>
    <n v="71896.5"/>
    <n v="0"/>
    <n v="0"/>
    <n v="0"/>
    <n v="0"/>
    <n v="71896.5"/>
    <n v="0"/>
    <n v="71896.5"/>
    <n v="0"/>
    <n v="0"/>
    <n v="0"/>
    <m/>
    <n v="0"/>
    <n v="0"/>
    <n v="0"/>
    <n v="0"/>
    <n v="0"/>
    <n v="0"/>
    <n v="0"/>
    <n v="0"/>
    <n v="0"/>
    <n v="0"/>
    <n v="0"/>
    <n v="71896.5"/>
    <n v="0"/>
    <n v="0"/>
    <n v="0"/>
    <n v="0"/>
    <n v="71896.5"/>
    <n v="0"/>
    <m/>
    <m/>
    <n v="0"/>
    <n v="0"/>
    <n v="0"/>
    <n v="0"/>
    <n v="0"/>
    <n v="0"/>
    <n v="0"/>
    <n v="0"/>
    <n v="0"/>
    <m/>
    <n v="0"/>
    <n v="0"/>
    <n v="71896.5"/>
  </r>
  <r>
    <n v="1182"/>
    <n v="13369"/>
    <s v="42494369KRSU"/>
    <s v="369K"/>
    <x v="64"/>
    <s v="16LTIP TL(RSUs)"/>
    <n v="10261"/>
    <n v="10"/>
    <x v="52"/>
    <n v="9260"/>
    <x v="1"/>
    <n v="2000"/>
    <n v="0"/>
    <n v="0"/>
    <s v="42494369K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s v="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1896.5"/>
    <n v="65.59899635036497"/>
    <n v="1096"/>
    <n v="71896.5"/>
    <n v="71896.5"/>
    <n v="0"/>
    <n v="0"/>
    <n v="0"/>
    <n v="0"/>
    <n v="71896.5"/>
    <n v="0"/>
    <n v="71896.5"/>
    <n v="0"/>
    <n v="0"/>
    <n v="0"/>
    <m/>
    <n v="0"/>
    <n v="0"/>
    <n v="0"/>
    <n v="0"/>
    <n v="0"/>
    <n v="0"/>
    <n v="0"/>
    <n v="0"/>
    <n v="0"/>
    <n v="0"/>
    <n v="0"/>
    <n v="71896.5"/>
    <n v="0"/>
    <n v="0"/>
    <n v="0"/>
    <n v="0"/>
    <n v="71896.5"/>
    <n v="0"/>
    <m/>
    <m/>
    <n v="0"/>
    <n v="0"/>
    <n v="0"/>
    <n v="0"/>
    <n v="0"/>
    <n v="0"/>
    <n v="0"/>
    <n v="0"/>
    <n v="0"/>
    <m/>
    <n v="0"/>
    <n v="0"/>
    <n v="71896.5"/>
  </r>
  <r>
    <n v="1183"/>
    <n v="17042"/>
    <s v="4249442MaRSU"/>
    <s v="42Ma"/>
    <x v="140"/>
    <s v="16LTIP TL(RSUs)"/>
    <n v="10261"/>
    <n v="10"/>
    <x v="107"/>
    <n v="9260"/>
    <x v="1"/>
    <n v="2000"/>
    <n v="0"/>
    <n v="0"/>
    <s v="4249442Ma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n v="0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150"/>
    <n v="9643.2099999999991"/>
    <n v="9643.2099999999991"/>
    <n v="60816.510344000002"/>
    <n v="0"/>
    <n v="0"/>
    <n v="0"/>
    <n v="9643.2099999999991"/>
    <n v="0"/>
    <n v="9643.2099999999991"/>
    <n v="0"/>
    <n v="0"/>
    <n v="0"/>
    <m/>
    <n v="0"/>
    <n v="0"/>
    <n v="0"/>
    <n v="0"/>
    <n v="0"/>
    <n v="0"/>
    <n v="0"/>
    <n v="0"/>
    <n v="0"/>
    <n v="0"/>
    <n v="0"/>
    <n v="1800.07"/>
    <n v="0"/>
    <n v="1928.64"/>
    <n v="0"/>
    <n v="1928.64"/>
    <n v="3728.71"/>
    <n v="0"/>
    <m/>
    <m/>
    <n v="5914.5"/>
    <n v="5914.5"/>
    <n v="0"/>
    <n v="0"/>
    <n v="0"/>
    <n v="0"/>
    <n v="0"/>
    <n v="0"/>
    <n v="0"/>
    <m/>
    <n v="0"/>
    <n v="5914.5"/>
    <n v="9643.2099999999991"/>
  </r>
  <r>
    <n v="1184"/>
    <n v="18547"/>
    <s v="42494547MRSU"/>
    <s v="547M"/>
    <x v="167"/>
    <s v="16LTIP TL(RSUs)"/>
    <n v="10261"/>
    <n v="10"/>
    <x v="121"/>
    <n v="9260"/>
    <x v="1"/>
    <n v="2000"/>
    <n v="0"/>
    <n v="0"/>
    <s v="42494547M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n v="0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150"/>
    <n v="9643.2099999999991"/>
    <n v="9643.2099999999991"/>
    <n v="60816.510344000002"/>
    <n v="0"/>
    <n v="0"/>
    <n v="0"/>
    <n v="9643.2099999999991"/>
    <n v="0"/>
    <n v="9643.2099999999991"/>
    <n v="0"/>
    <n v="0"/>
    <n v="0"/>
    <m/>
    <n v="0"/>
    <n v="0"/>
    <n v="0"/>
    <n v="0"/>
    <n v="0"/>
    <n v="0"/>
    <n v="0"/>
    <n v="0"/>
    <n v="0"/>
    <n v="0"/>
    <n v="0"/>
    <n v="1800.07"/>
    <n v="0"/>
    <n v="1928.64"/>
    <n v="0"/>
    <n v="1928.64"/>
    <n v="3728.71"/>
    <n v="0"/>
    <m/>
    <m/>
    <n v="5914.5"/>
    <n v="5914.5"/>
    <n v="0"/>
    <n v="0"/>
    <n v="0"/>
    <n v="0"/>
    <n v="0"/>
    <n v="0"/>
    <n v="0"/>
    <m/>
    <n v="0"/>
    <n v="5914.5"/>
    <n v="9643.2099999999991"/>
  </r>
  <r>
    <n v="1185"/>
    <n v="13501"/>
    <s v="42494501MRSU"/>
    <s v="501M"/>
    <x v="70"/>
    <s v="16LTIP TL(RSUs)"/>
    <n v="10261"/>
    <n v="10"/>
    <x v="43"/>
    <n v="9260"/>
    <x v="1"/>
    <n v="2000"/>
    <n v="0"/>
    <n v="0"/>
    <s v="42494501M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n v="0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150"/>
    <n v="9643.2099999999991"/>
    <n v="9643.2099999999991"/>
    <n v="60816.510344000002"/>
    <n v="0"/>
    <n v="0"/>
    <n v="0"/>
    <n v="9643.2099999999991"/>
    <n v="0"/>
    <n v="9643.2099999999991"/>
    <n v="0"/>
    <n v="0"/>
    <n v="0"/>
    <m/>
    <n v="0"/>
    <n v="0"/>
    <n v="0"/>
    <n v="0"/>
    <n v="0"/>
    <n v="0"/>
    <n v="0"/>
    <n v="0"/>
    <n v="0"/>
    <n v="0"/>
    <n v="0"/>
    <n v="1800.07"/>
    <n v="0"/>
    <n v="1928.64"/>
    <n v="0"/>
    <n v="1928.64"/>
    <n v="3728.71"/>
    <n v="0"/>
    <m/>
    <m/>
    <n v="5914.5"/>
    <n v="5914.5"/>
    <n v="0"/>
    <n v="0"/>
    <n v="0"/>
    <n v="0"/>
    <n v="0"/>
    <n v="0"/>
    <n v="0"/>
    <m/>
    <n v="0"/>
    <n v="5914.5"/>
    <n v="9643.2099999999991"/>
  </r>
  <r>
    <n v="1186"/>
    <n v="13408"/>
    <s v="4249440MCRSU"/>
    <s v="40MC"/>
    <x v="66"/>
    <s v="16LTIP TL(RSUs)"/>
    <n v="10261"/>
    <n v="10"/>
    <x v="54"/>
    <n v="9260"/>
    <x v="1"/>
    <n v="2000"/>
    <n v="0"/>
    <n v="0"/>
    <s v="4249440MC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n v="0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150"/>
    <n v="9643.2099999999991"/>
    <n v="9643.2099999999991"/>
    <n v="60816.510344000002"/>
    <n v="0"/>
    <n v="0"/>
    <n v="0"/>
    <n v="9643.2099999999991"/>
    <n v="0"/>
    <n v="9643.2099999999991"/>
    <n v="0"/>
    <n v="0"/>
    <n v="0"/>
    <m/>
    <n v="0"/>
    <n v="0"/>
    <n v="0"/>
    <n v="0"/>
    <n v="0"/>
    <n v="0"/>
    <n v="0"/>
    <n v="0"/>
    <n v="0"/>
    <n v="0"/>
    <n v="0"/>
    <n v="1800.07"/>
    <n v="0"/>
    <n v="1928.64"/>
    <n v="0"/>
    <n v="1928.64"/>
    <n v="3728.71"/>
    <n v="0"/>
    <m/>
    <m/>
    <n v="5914.5"/>
    <n v="5914.5"/>
    <n v="0"/>
    <n v="0"/>
    <n v="0"/>
    <n v="0"/>
    <n v="0"/>
    <n v="0"/>
    <n v="0"/>
    <m/>
    <n v="0"/>
    <n v="5914.5"/>
    <n v="9643.2099999999991"/>
  </r>
  <r>
    <n v="1187"/>
    <n v="13410"/>
    <s v="42494410MRSU"/>
    <s v="410M"/>
    <x v="67"/>
    <s v="16LTIP TL(RSUs)"/>
    <n v="10261"/>
    <n v="10"/>
    <x v="55"/>
    <n v="9260"/>
    <x v="1"/>
    <n v="2000"/>
    <n v="0"/>
    <n v="0"/>
    <s v="42494410M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s v="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1896.5"/>
    <n v="65.59899635036497"/>
    <n v="1096"/>
    <n v="71896.5"/>
    <n v="71896.5"/>
    <n v="0"/>
    <n v="0"/>
    <n v="0"/>
    <n v="0"/>
    <n v="71896.5"/>
    <n v="0"/>
    <n v="71896.5"/>
    <n v="0"/>
    <n v="0"/>
    <n v="0"/>
    <m/>
    <n v="0"/>
    <n v="0"/>
    <n v="0"/>
    <n v="0"/>
    <n v="0"/>
    <n v="0"/>
    <n v="0"/>
    <n v="0"/>
    <n v="0"/>
    <n v="0"/>
    <n v="0"/>
    <n v="71896.5"/>
    <n v="0"/>
    <n v="0"/>
    <n v="0"/>
    <n v="0"/>
    <n v="71896.5"/>
    <n v="0"/>
    <m/>
    <m/>
    <n v="0"/>
    <n v="0"/>
    <n v="0"/>
    <n v="0"/>
    <n v="0"/>
    <n v="0"/>
    <n v="0"/>
    <n v="0"/>
    <n v="0"/>
    <m/>
    <n v="0"/>
    <n v="0"/>
    <n v="71896.5"/>
  </r>
  <r>
    <n v="1188"/>
    <n v="15365"/>
    <s v="42494365PRSU"/>
    <s v="365P"/>
    <x v="112"/>
    <s v="16LTIP TL(RSUs)"/>
    <n v="10261"/>
    <n v="30"/>
    <x v="90"/>
    <n v="9260"/>
    <x v="1"/>
    <n v="10000"/>
    <n v="0"/>
    <n v="0"/>
    <s v="42494365P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n v="0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150"/>
    <n v="9643.2099999999991"/>
    <n v="9643.2099999999991"/>
    <n v="60816.510344000002"/>
    <n v="0"/>
    <n v="0"/>
    <n v="0"/>
    <n v="9643.2099999999991"/>
    <n v="0"/>
    <n v="9643.2099999999991"/>
    <n v="0"/>
    <n v="0"/>
    <n v="0"/>
    <m/>
    <n v="0"/>
    <n v="0"/>
    <n v="0"/>
    <n v="0"/>
    <n v="0"/>
    <n v="0"/>
    <n v="0"/>
    <n v="0"/>
    <n v="0"/>
    <n v="0"/>
    <n v="0"/>
    <n v="1800.07"/>
    <n v="0"/>
    <n v="1928.64"/>
    <n v="0"/>
    <n v="1928.64"/>
    <n v="3728.71"/>
    <n v="0"/>
    <m/>
    <m/>
    <n v="5914.5"/>
    <n v="5914.5"/>
    <n v="0"/>
    <n v="0"/>
    <n v="0"/>
    <n v="0"/>
    <n v="0"/>
    <n v="0"/>
    <n v="0"/>
    <m/>
    <n v="0"/>
    <n v="5914.5"/>
    <n v="9643.2099999999991"/>
  </r>
  <r>
    <n v="1189"/>
    <n v="24451"/>
    <s v="42494451RRSU"/>
    <s v="451R"/>
    <x v="186"/>
    <s v="16LTIP TL(RSUs)"/>
    <n v="10261"/>
    <n v="10"/>
    <x v="0"/>
    <n v="9260"/>
    <x v="1"/>
    <n v="2000"/>
    <n v="0"/>
    <n v="0"/>
    <s v="42494451RRSU16LTIP TL(RSUs)"/>
    <s v="LTIP TL(RSU)"/>
    <s v="LTIP TL(RSU) - 05/04/2016"/>
    <s v="3 years"/>
    <d v="2016-05-04T00:00:00"/>
    <d v="2019-05-04T00:00:00"/>
    <n v="975"/>
    <n v="0"/>
    <n v="0"/>
    <n v="0"/>
    <n v="0"/>
    <n v="0"/>
    <m/>
    <n v="975"/>
    <n v="1"/>
    <n v="0"/>
    <n v="0"/>
    <n v="71896.5"/>
    <n v="0"/>
    <n v="0"/>
    <n v="0"/>
    <n v="0"/>
    <n v="0"/>
    <n v="0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150"/>
    <n v="9643.2099999999991"/>
    <n v="9643.2099999999991"/>
    <n v="60816.510344000002"/>
    <n v="0"/>
    <n v="0"/>
    <n v="0"/>
    <n v="9643.2099999999991"/>
    <n v="0"/>
    <n v="9643.2099999999991"/>
    <n v="0"/>
    <n v="0"/>
    <n v="0"/>
    <m/>
    <n v="0"/>
    <n v="0"/>
    <n v="0"/>
    <n v="0"/>
    <n v="0"/>
    <n v="0"/>
    <n v="0"/>
    <n v="0"/>
    <n v="0"/>
    <n v="0"/>
    <n v="0"/>
    <n v="1800.07"/>
    <n v="0"/>
    <n v="1928.64"/>
    <n v="0"/>
    <n v="1928.64"/>
    <n v="3728.71"/>
    <n v="0"/>
    <m/>
    <m/>
    <n v="5914.5"/>
    <n v="5914.5"/>
    <n v="0"/>
    <n v="0"/>
    <n v="0"/>
    <n v="0"/>
    <n v="0"/>
    <n v="0"/>
    <n v="0"/>
    <m/>
    <n v="0"/>
    <n v="5914.5"/>
    <n v="9643.2099999999991"/>
  </r>
  <r>
    <n v="1190"/>
    <n v="10105"/>
    <s v="42494105ARSU"/>
    <s v="105A"/>
    <x v="5"/>
    <s v="16LTIP TL(RSUs)"/>
    <n v="10261"/>
    <n v="10"/>
    <x v="5"/>
    <n v="9260"/>
    <x v="1"/>
    <n v="2000"/>
    <n v="0"/>
    <n v="0"/>
    <s v="42494105ARSU16LTIP TL(RSUs)"/>
    <s v="LTIP TL(RSU)"/>
    <s v="LTIP TL(RSU) - 05/04/2016"/>
    <s v="3 years"/>
    <d v="2016-05-04T00:00:00"/>
    <d v="2019-05-04T00:00:00"/>
    <n v="435"/>
    <n v="0"/>
    <n v="0"/>
    <n v="0"/>
    <n v="0"/>
    <n v="0"/>
    <m/>
    <n v="435"/>
    <n v="1"/>
    <s v=""/>
    <n v="0"/>
    <n v="32076.899999999998"/>
    <n v="0"/>
    <n v="0"/>
    <n v="0"/>
    <n v="0"/>
    <n v="0"/>
    <n v="0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2076.899999999998"/>
    <n v="29.267244525547444"/>
    <n v="1096"/>
    <n v="32076.899999999998"/>
    <n v="32076.899999999998"/>
    <n v="0"/>
    <n v="0"/>
    <n v="0"/>
    <n v="0"/>
    <n v="32076.9"/>
    <n v="0"/>
    <n v="32076.9"/>
    <n v="0"/>
    <n v="0"/>
    <n v="0"/>
    <m/>
    <n v="0"/>
    <n v="0"/>
    <n v="0"/>
    <n v="0"/>
    <n v="0"/>
    <n v="0"/>
    <n v="0"/>
    <n v="0"/>
    <n v="0"/>
    <n v="0"/>
    <n v="0"/>
    <n v="32076.9"/>
    <n v="0"/>
    <n v="0"/>
    <n v="0"/>
    <n v="0"/>
    <n v="32076.9"/>
    <n v="0"/>
    <m/>
    <m/>
    <n v="0"/>
    <n v="0"/>
    <n v="0"/>
    <n v="0"/>
    <n v="0"/>
    <n v="0"/>
    <n v="0"/>
    <n v="0"/>
    <n v="0"/>
    <m/>
    <n v="0"/>
    <n v="0"/>
    <n v="32076.9"/>
  </r>
  <r>
    <n v="1191"/>
    <n v="16987"/>
    <s v="42494987BRSU"/>
    <s v="987B"/>
    <x v="132"/>
    <s v="16LTIP TL(RSUs)"/>
    <n v="10261"/>
    <n v="212"/>
    <x v="102"/>
    <n v="9260"/>
    <x v="1"/>
    <n v="821000"/>
    <n v="0"/>
    <n v="0"/>
    <s v="42494987BRSU16LTIP TL(RSUs)"/>
    <s v="LTIP TL(RSU)"/>
    <s v="LTIP TL(RSU) - 05/04/2016"/>
    <s v="3 years"/>
    <d v="2016-05-04T00:00:00"/>
    <d v="2019-05-04T00:00:00"/>
    <n v="435"/>
    <n v="0"/>
    <n v="0"/>
    <n v="0"/>
    <n v="0"/>
    <n v="0"/>
    <m/>
    <n v="435"/>
    <n v="1"/>
    <s v=""/>
    <n v="0"/>
    <n v="32076.899999999998"/>
    <n v="0"/>
    <n v="0"/>
    <n v="0"/>
    <n v="0"/>
    <n v="0"/>
    <n v="0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2076.899999999998"/>
    <n v="29.267244525547444"/>
    <n v="1096"/>
    <n v="32076.899999999998"/>
    <n v="32076.899999999998"/>
    <n v="0"/>
    <n v="0"/>
    <n v="0"/>
    <n v="0"/>
    <n v="32076.9"/>
    <n v="0"/>
    <n v="32076.9"/>
    <n v="0"/>
    <n v="0"/>
    <n v="0"/>
    <m/>
    <n v="0"/>
    <n v="0"/>
    <n v="0"/>
    <n v="0"/>
    <n v="0"/>
    <n v="0"/>
    <n v="0"/>
    <n v="0"/>
    <n v="0"/>
    <n v="0"/>
    <n v="0"/>
    <n v="32076.9"/>
    <n v="0"/>
    <n v="0"/>
    <n v="0"/>
    <n v="0"/>
    <n v="32076.9"/>
    <n v="0"/>
    <m/>
    <m/>
    <n v="0"/>
    <n v="0"/>
    <n v="0"/>
    <n v="0"/>
    <n v="0"/>
    <n v="0"/>
    <n v="0"/>
    <n v="0"/>
    <n v="0"/>
    <m/>
    <n v="0"/>
    <n v="0"/>
    <n v="32076.9"/>
  </r>
  <r>
    <n v="1192"/>
    <n v="10859"/>
    <s v="42494859CRSU"/>
    <s v="859C"/>
    <x v="29"/>
    <s v="16LTIP TL(RSUs)"/>
    <n v="10261"/>
    <n v="10"/>
    <x v="12"/>
    <n v="9260"/>
    <x v="1"/>
    <n v="2000"/>
    <n v="0"/>
    <n v="0"/>
    <s v="42494859CRSU16LTIP TL(RSUs)"/>
    <s v="LTIP TL(RSU)"/>
    <s v="LTIP TL(RSU) - 05/04/2016"/>
    <s v="3 years"/>
    <d v="2016-05-04T00:00:00"/>
    <d v="2019-05-04T00:00:00"/>
    <n v="435"/>
    <n v="0"/>
    <n v="0"/>
    <n v="0"/>
    <n v="0"/>
    <n v="0"/>
    <m/>
    <n v="435"/>
    <n v="1"/>
    <n v="0"/>
    <n v="0"/>
    <n v="32076.899999999998"/>
    <n v="0"/>
    <n v="0"/>
    <n v="0"/>
    <n v="0"/>
    <n v="0"/>
    <n v="0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1435.875230399997"/>
    <n v="28.682367910948901"/>
    <n v="150"/>
    <n v="4302.3599999999997"/>
    <n v="4302.3599999999997"/>
    <n v="27133.515230399997"/>
    <n v="0"/>
    <n v="0"/>
    <n v="0"/>
    <n v="4302.3599999999997"/>
    <n v="0"/>
    <n v="4302.3599999999997"/>
    <n v="0"/>
    <n v="0"/>
    <n v="0"/>
    <m/>
    <n v="0"/>
    <n v="0"/>
    <n v="0"/>
    <n v="0"/>
    <n v="0"/>
    <n v="0"/>
    <n v="0"/>
    <n v="0"/>
    <n v="0"/>
    <n v="0"/>
    <n v="0"/>
    <n v="803.11"/>
    <n v="0"/>
    <n v="860.47"/>
    <n v="0"/>
    <n v="860.47"/>
    <n v="1663.58"/>
    <n v="0"/>
    <m/>
    <m/>
    <n v="2638.7799999999997"/>
    <n v="2638.7799999999997"/>
    <n v="0"/>
    <n v="0"/>
    <n v="0"/>
    <n v="0"/>
    <n v="0"/>
    <n v="0"/>
    <n v="0"/>
    <m/>
    <n v="0"/>
    <n v="2638.7799999999997"/>
    <n v="4302.3599999999997"/>
  </r>
  <r>
    <n v="1193"/>
    <n v="15832"/>
    <s v="42494832DRSU"/>
    <s v="832D"/>
    <x v="125"/>
    <s v="16LTIP TL(RSUs)"/>
    <n v="10261"/>
    <n v="180"/>
    <x v="74"/>
    <n v="9260"/>
    <x v="1"/>
    <n v="700000"/>
    <n v="0"/>
    <n v="0"/>
    <s v="42494832DRSU16LTIP TL(RSUs)"/>
    <s v="LTIP TL(RSU)"/>
    <s v="LTIP TL(RSU) - 05/04/2016"/>
    <s v="3 years"/>
    <d v="2016-05-04T00:00:00"/>
    <d v="2019-05-04T00:00:00"/>
    <n v="435"/>
    <n v="0"/>
    <n v="0"/>
    <n v="0"/>
    <n v="0"/>
    <n v="0"/>
    <m/>
    <n v="435"/>
    <n v="1"/>
    <n v="0"/>
    <n v="0"/>
    <n v="32076.899999999998"/>
    <n v="0"/>
    <n v="0"/>
    <n v="0"/>
    <n v="0"/>
    <n v="0"/>
    <n v="0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1435.875230399997"/>
    <n v="28.682367910948901"/>
    <n v="150"/>
    <n v="4302.3599999999997"/>
    <n v="4302.3599999999997"/>
    <n v="27133.515230399997"/>
    <n v="0"/>
    <n v="0"/>
    <n v="0"/>
    <n v="4302.3599999999997"/>
    <n v="0"/>
    <n v="4302.3599999999997"/>
    <n v="0"/>
    <n v="0"/>
    <n v="0"/>
    <m/>
    <n v="0"/>
    <n v="0"/>
    <n v="0"/>
    <n v="0"/>
    <n v="0"/>
    <n v="0"/>
    <n v="0"/>
    <n v="0"/>
    <n v="0"/>
    <n v="0"/>
    <n v="0"/>
    <n v="803.11"/>
    <n v="0"/>
    <n v="860.47"/>
    <n v="0"/>
    <n v="860.47"/>
    <n v="1663.58"/>
    <n v="0"/>
    <m/>
    <m/>
    <n v="2638.7799999999997"/>
    <n v="2638.7799999999997"/>
    <n v="0"/>
    <n v="0"/>
    <n v="0"/>
    <n v="0"/>
    <n v="0"/>
    <n v="0"/>
    <n v="0"/>
    <m/>
    <n v="0"/>
    <n v="2638.7799999999997"/>
    <n v="4302.3599999999997"/>
  </r>
  <r>
    <n v="1194"/>
    <n v="17017"/>
    <s v="4249417ElRSU"/>
    <s v="17El"/>
    <x v="136"/>
    <s v="16LTIP TL(RSUs)"/>
    <n v="10261"/>
    <n v="212"/>
    <x v="102"/>
    <n v="9260"/>
    <x v="1"/>
    <n v="824000"/>
    <n v="0"/>
    <n v="0"/>
    <s v="4249417ElRSU16LTIP TL(RSUs)"/>
    <s v="LTIP TL(RSU)"/>
    <s v="LTIP TL(RSU) - 05/04/2016"/>
    <s v="3 years"/>
    <d v="2016-05-04T00:00:00"/>
    <d v="2019-05-04T00:00:00"/>
    <n v="435"/>
    <n v="0"/>
    <n v="0"/>
    <n v="0"/>
    <n v="0"/>
    <n v="0"/>
    <m/>
    <n v="435"/>
    <n v="1"/>
    <n v="0"/>
    <n v="0"/>
    <n v="32076.899999999998"/>
    <n v="0"/>
    <n v="0"/>
    <n v="0"/>
    <n v="0"/>
    <n v="0"/>
    <n v="0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1435.875230399997"/>
    <n v="28.682367910948901"/>
    <n v="150"/>
    <n v="4302.3599999999997"/>
    <n v="4302.3599999999997"/>
    <n v="27133.515230399997"/>
    <n v="0"/>
    <n v="0"/>
    <n v="0"/>
    <n v="4302.3599999999997"/>
    <n v="0"/>
    <n v="4302.3599999999997"/>
    <n v="0"/>
    <n v="0"/>
    <n v="0"/>
    <m/>
    <n v="0"/>
    <n v="0"/>
    <n v="0"/>
    <n v="0"/>
    <n v="0"/>
    <n v="0"/>
    <n v="0"/>
    <n v="0"/>
    <n v="0"/>
    <n v="0"/>
    <n v="0"/>
    <n v="803.11"/>
    <n v="0"/>
    <n v="860.47"/>
    <n v="0"/>
    <n v="860.47"/>
    <n v="1663.58"/>
    <n v="0"/>
    <m/>
    <m/>
    <n v="2638.7799999999997"/>
    <n v="2638.7799999999997"/>
    <n v="0"/>
    <n v="0"/>
    <n v="0"/>
    <n v="0"/>
    <n v="0"/>
    <n v="0"/>
    <n v="0"/>
    <m/>
    <n v="0"/>
    <n v="2638.7799999999997"/>
    <n v="4302.3599999999997"/>
  </r>
  <r>
    <n v="1195"/>
    <n v="15304"/>
    <s v="42494304GRSU"/>
    <s v="304G"/>
    <x v="109"/>
    <s v="16LTIP TL(RSUs)"/>
    <n v="10261"/>
    <n v="180"/>
    <x v="74"/>
    <n v="9260"/>
    <x v="1"/>
    <n v="700000"/>
    <n v="0"/>
    <n v="0"/>
    <s v="42494304GRSU16LTIP TL(RSUs)"/>
    <s v="LTIP TL(RSU)"/>
    <s v="LTIP TL(RSU) - 05/04/2016"/>
    <s v="3 years"/>
    <d v="2016-05-04T00:00:00"/>
    <d v="2019-05-04T00:00:00"/>
    <n v="435"/>
    <n v="0"/>
    <n v="0"/>
    <n v="0"/>
    <n v="0"/>
    <n v="0"/>
    <m/>
    <n v="435"/>
    <n v="1"/>
    <s v=""/>
    <n v="0"/>
    <n v="32076.899999999998"/>
    <n v="0"/>
    <n v="0"/>
    <n v="0"/>
    <n v="0"/>
    <n v="0"/>
    <n v="0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2076.899999999998"/>
    <n v="29.267244525547444"/>
    <n v="1096"/>
    <n v="32076.899999999998"/>
    <n v="32076.899999999998"/>
    <n v="0"/>
    <n v="0"/>
    <n v="0"/>
    <n v="0"/>
    <n v="32076.9"/>
    <n v="0"/>
    <n v="32076.9"/>
    <n v="0"/>
    <n v="0"/>
    <n v="0"/>
    <m/>
    <n v="0"/>
    <n v="0"/>
    <n v="0"/>
    <n v="0"/>
    <n v="0"/>
    <n v="0"/>
    <n v="0"/>
    <n v="0"/>
    <n v="0"/>
    <n v="0"/>
    <n v="0"/>
    <n v="32076.9"/>
    <n v="0"/>
    <n v="0"/>
    <n v="0"/>
    <n v="0"/>
    <n v="32076.9"/>
    <n v="0"/>
    <m/>
    <m/>
    <n v="0"/>
    <n v="0"/>
    <n v="0"/>
    <n v="0"/>
    <n v="0"/>
    <n v="0"/>
    <n v="0"/>
    <n v="0"/>
    <n v="0"/>
    <m/>
    <n v="0"/>
    <n v="0"/>
    <n v="32076.9"/>
  </r>
  <r>
    <n v="1196"/>
    <n v="14383"/>
    <s v="42494383KRSU"/>
    <s v="383K"/>
    <x v="83"/>
    <s v="16LTIP TL(RSUs)"/>
    <n v="10261"/>
    <n v="80"/>
    <x v="67"/>
    <n v="9260"/>
    <x v="1"/>
    <n v="190000"/>
    <n v="0"/>
    <n v="0"/>
    <s v="42494383KRSU16LTIP TL(RSUs)"/>
    <s v="LTIP TL(RSU)"/>
    <s v="LTIP TL(RSU) - 05/04/2016"/>
    <s v="3 years"/>
    <d v="2016-05-04T00:00:00"/>
    <d v="2019-05-04T00:00:00"/>
    <n v="435"/>
    <n v="0"/>
    <n v="0"/>
    <n v="0"/>
    <n v="0"/>
    <n v="0"/>
    <m/>
    <n v="435"/>
    <n v="1"/>
    <n v="0"/>
    <n v="0"/>
    <n v="32076.899999999998"/>
    <n v="0"/>
    <n v="0"/>
    <n v="0"/>
    <n v="0"/>
    <n v="0"/>
    <n v="0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1435.875230399997"/>
    <n v="28.682367910948901"/>
    <n v="150"/>
    <n v="4302.3599999999997"/>
    <n v="4302.3599999999997"/>
    <n v="27133.515230399997"/>
    <n v="0"/>
    <n v="0"/>
    <n v="0"/>
    <n v="4302.3599999999997"/>
    <n v="0"/>
    <n v="4302.3599999999997"/>
    <n v="0"/>
    <n v="0"/>
    <n v="0"/>
    <m/>
    <n v="0"/>
    <n v="0"/>
    <n v="0"/>
    <n v="0"/>
    <n v="0"/>
    <n v="0"/>
    <n v="0"/>
    <n v="0"/>
    <n v="0"/>
    <n v="0"/>
    <n v="0"/>
    <n v="803.11"/>
    <n v="0"/>
    <n v="860.47"/>
    <n v="0"/>
    <n v="860.47"/>
    <n v="1663.58"/>
    <n v="0"/>
    <m/>
    <m/>
    <n v="2638.7799999999997"/>
    <n v="2638.7799999999997"/>
    <n v="0"/>
    <n v="0"/>
    <n v="0"/>
    <n v="0"/>
    <n v="0"/>
    <n v="0"/>
    <n v="0"/>
    <m/>
    <n v="0"/>
    <n v="2638.7799999999997"/>
    <n v="4302.3599999999997"/>
  </r>
  <r>
    <n v="1197"/>
    <n v="17064"/>
    <s v="4249464SaRSU"/>
    <s v="64Sa"/>
    <x v="147"/>
    <s v="16LTIP TL(RSUs)"/>
    <n v="10261"/>
    <n v="212"/>
    <x v="105"/>
    <n v="9260"/>
    <x v="1"/>
    <n v="821000"/>
    <n v="0"/>
    <n v="0"/>
    <s v="4249464SaRSU16LTIP TL(RSUs)"/>
    <s v="LTIP TL(RSU)"/>
    <s v="LTIP TL(RSU) - 05/04/2016"/>
    <s v="3 years"/>
    <d v="2016-05-04T00:00:00"/>
    <d v="2019-05-04T00:00:00"/>
    <n v="435"/>
    <n v="0"/>
    <n v="0"/>
    <n v="0"/>
    <n v="0"/>
    <n v="0"/>
    <m/>
    <n v="435"/>
    <n v="1"/>
    <n v="0"/>
    <n v="0"/>
    <n v="32076.899999999998"/>
    <n v="0"/>
    <n v="0"/>
    <n v="0"/>
    <n v="0"/>
    <n v="0"/>
    <n v="0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1435.875230399997"/>
    <n v="28.682367910948901"/>
    <n v="150"/>
    <n v="4302.3599999999997"/>
    <n v="4302.3599999999997"/>
    <n v="27133.515230399997"/>
    <n v="0"/>
    <n v="0"/>
    <n v="0"/>
    <n v="4302.3599999999997"/>
    <n v="0"/>
    <n v="4302.3599999999997"/>
    <n v="0"/>
    <n v="0"/>
    <n v="0"/>
    <m/>
    <n v="0"/>
    <n v="0"/>
    <n v="0"/>
    <n v="0"/>
    <n v="0"/>
    <n v="0"/>
    <n v="0"/>
    <n v="0"/>
    <n v="0"/>
    <n v="0"/>
    <n v="0"/>
    <n v="803.11"/>
    <n v="0"/>
    <n v="860.47"/>
    <n v="0"/>
    <n v="860.47"/>
    <n v="1663.58"/>
    <n v="0"/>
    <m/>
    <m/>
    <n v="2638.7799999999997"/>
    <n v="2638.7799999999997"/>
    <n v="0"/>
    <n v="0"/>
    <n v="0"/>
    <n v="0"/>
    <n v="0"/>
    <n v="0"/>
    <n v="0"/>
    <m/>
    <n v="0"/>
    <n v="2638.7799999999997"/>
    <n v="4302.3599999999997"/>
  </r>
  <r>
    <n v="1198"/>
    <n v="11267"/>
    <s v="42494267SRSU"/>
    <s v="267S"/>
    <x v="35"/>
    <s v="16LTIP TL(RSUs)"/>
    <n v="10261"/>
    <n v="10"/>
    <x v="12"/>
    <n v="9260"/>
    <x v="1"/>
    <n v="2000"/>
    <n v="0"/>
    <n v="0"/>
    <s v="42494267SRSU16LTIP TL(RSUs)"/>
    <s v="LTIP TL(RSU)"/>
    <s v="LTIP TL(RSU) - 05/04/2016"/>
    <s v="3 years"/>
    <d v="2016-05-04T00:00:00"/>
    <d v="2019-05-04T00:00:00"/>
    <n v="435"/>
    <n v="0"/>
    <n v="0"/>
    <n v="0"/>
    <n v="0"/>
    <n v="0"/>
    <m/>
    <n v="435"/>
    <n v="1"/>
    <s v=""/>
    <n v="0"/>
    <n v="32076.899999999998"/>
    <n v="0"/>
    <n v="0"/>
    <n v="0"/>
    <n v="0"/>
    <n v="0"/>
    <n v="0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2076.899999999998"/>
    <n v="29.267244525547444"/>
    <n v="1096"/>
    <n v="32076.899999999998"/>
    <n v="32076.899999999998"/>
    <n v="0"/>
    <n v="0"/>
    <n v="0"/>
    <n v="0"/>
    <n v="32076.9"/>
    <n v="0"/>
    <n v="32076.9"/>
    <n v="0"/>
    <n v="0"/>
    <n v="0"/>
    <m/>
    <n v="0"/>
    <n v="0"/>
    <n v="0"/>
    <n v="0"/>
    <n v="0"/>
    <n v="0"/>
    <n v="0"/>
    <n v="0"/>
    <n v="0"/>
    <n v="0"/>
    <n v="0"/>
    <n v="32076.9"/>
    <n v="0"/>
    <n v="0"/>
    <n v="0"/>
    <n v="0"/>
    <n v="32076.9"/>
    <n v="0"/>
    <m/>
    <m/>
    <n v="0"/>
    <n v="0"/>
    <n v="0"/>
    <n v="0"/>
    <n v="0"/>
    <n v="0"/>
    <n v="0"/>
    <n v="0"/>
    <n v="0"/>
    <m/>
    <n v="0"/>
    <n v="0"/>
    <n v="32076.9"/>
  </r>
  <r>
    <n v="1199"/>
    <n v="10368"/>
    <s v="42494368WRSU"/>
    <s v="368W"/>
    <x v="15"/>
    <s v="16LTIP TL(RSUs)"/>
    <n v="10261"/>
    <n v="10"/>
    <x v="5"/>
    <n v="9260"/>
    <x v="1"/>
    <n v="2000"/>
    <n v="0"/>
    <n v="0"/>
    <s v="42494368WRSU16LTIP TL(RSUs)"/>
    <s v="LTIP TL(RSU)"/>
    <s v="LTIP TL(RSU) - 05/04/2016"/>
    <s v="3 years"/>
    <d v="2016-05-04T00:00:00"/>
    <d v="2019-05-04T00:00:00"/>
    <n v="435"/>
    <n v="0"/>
    <n v="0"/>
    <n v="0"/>
    <n v="0"/>
    <n v="0"/>
    <m/>
    <n v="435"/>
    <n v="1"/>
    <s v=""/>
    <n v="0"/>
    <n v="32076.899999999998"/>
    <n v="0"/>
    <n v="0"/>
    <n v="0"/>
    <n v="0"/>
    <n v="0"/>
    <n v="0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2076.899999999998"/>
    <n v="29.267244525547444"/>
    <n v="1096"/>
    <n v="32076.899999999998"/>
    <n v="32076.899999999998"/>
    <n v="0"/>
    <n v="0"/>
    <n v="0"/>
    <n v="0"/>
    <n v="32076.9"/>
    <n v="0"/>
    <n v="32076.9"/>
    <n v="0"/>
    <n v="0"/>
    <n v="0"/>
    <m/>
    <n v="0"/>
    <n v="0"/>
    <n v="0"/>
    <n v="0"/>
    <n v="0"/>
    <n v="0"/>
    <n v="0"/>
    <n v="0"/>
    <n v="0"/>
    <n v="0"/>
    <n v="0"/>
    <n v="32076.9"/>
    <n v="0"/>
    <n v="0"/>
    <n v="0"/>
    <n v="0"/>
    <n v="32076.9"/>
    <n v="0"/>
    <m/>
    <m/>
    <n v="0"/>
    <n v="0"/>
    <n v="0"/>
    <n v="0"/>
    <n v="0"/>
    <n v="0"/>
    <n v="0"/>
    <n v="0"/>
    <n v="0"/>
    <m/>
    <n v="0"/>
    <n v="0"/>
    <n v="32076.9"/>
  </r>
  <r>
    <n v="1200"/>
    <n v="10382"/>
    <s v="42494382ARSU"/>
    <s v="382A"/>
    <x v="17"/>
    <s v="16LTIP TL(RSUs)"/>
    <n v="10261"/>
    <n v="10"/>
    <x v="1"/>
    <n v="9260"/>
    <x v="1"/>
    <n v="2000"/>
    <n v="0"/>
    <n v="0"/>
    <s v="42494382A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01"/>
    <n v="17505"/>
    <s v="42494505ARSU"/>
    <s v="505A"/>
    <x v="155"/>
    <s v="16LTIP TL(RSUs)"/>
    <n v="10261"/>
    <n v="212"/>
    <x v="106"/>
    <n v="9260"/>
    <x v="1"/>
    <n v="834000"/>
    <n v="0"/>
    <n v="0"/>
    <s v="42494505A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02"/>
    <n v="16986"/>
    <s v="42494986ARSU"/>
    <s v="986A"/>
    <x v="131"/>
    <s v="16LTIP TL(RSUs)"/>
    <n v="10261"/>
    <n v="303"/>
    <x v="101"/>
    <n v="9260"/>
    <x v="1"/>
    <n v="57000"/>
    <n v="0"/>
    <n v="0"/>
    <s v="42494986A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03"/>
    <n v="24541"/>
    <s v="42494541BRSU"/>
    <s v="541B"/>
    <x v="188"/>
    <s v="16LTIP TL(RSUs)"/>
    <n v="10261"/>
    <n v="180"/>
    <x v="74"/>
    <n v="9260"/>
    <x v="1"/>
    <n v="700000"/>
    <n v="0"/>
    <n v="0"/>
    <s v="42494541B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04"/>
    <n v="12327"/>
    <s v="42494327BRSU"/>
    <s v="327B"/>
    <x v="53"/>
    <s v="16LTIP TL(RSUs)"/>
    <n v="10261"/>
    <n v="10"/>
    <x v="44"/>
    <n v="9260"/>
    <x v="1"/>
    <n v="2000"/>
    <n v="0"/>
    <n v="0"/>
    <s v="42494327B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05"/>
    <n v="19167"/>
    <s v="42494167BRSU"/>
    <s v="167B"/>
    <x v="182"/>
    <s v="16LTIP TL(RSUs)"/>
    <n v="10261"/>
    <n v="10"/>
    <x v="132"/>
    <n v="9260"/>
    <x v="1"/>
    <n v="2000"/>
    <n v="0"/>
    <n v="0"/>
    <s v="42494167B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06"/>
    <n v="14178"/>
    <s v="42494178BRSU"/>
    <s v="178B"/>
    <x v="77"/>
    <s v="16LTIP TL(RSUs)"/>
    <n v="10261"/>
    <n v="10"/>
    <x v="14"/>
    <n v="9260"/>
    <x v="1"/>
    <n v="2000"/>
    <n v="0"/>
    <n v="0"/>
    <s v="42494178B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07"/>
    <n v="13587"/>
    <s v="42494587BRSU"/>
    <s v="587B"/>
    <x v="73"/>
    <s v="16LTIP TL(RSUs)"/>
    <n v="10261"/>
    <n v="10"/>
    <x v="59"/>
    <n v="9260"/>
    <x v="1"/>
    <n v="2000"/>
    <n v="0"/>
    <n v="0"/>
    <s v="42494587B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08"/>
    <n v="14311"/>
    <s v="42494311CRSU"/>
    <s v="311C"/>
    <x v="81"/>
    <s v="16LTIP TL(RSUs)"/>
    <n v="10261"/>
    <n v="80"/>
    <x v="65"/>
    <n v="9260"/>
    <x v="1"/>
    <n v="190000"/>
    <n v="0"/>
    <n v="0"/>
    <s v="42494311C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09"/>
    <n v="17010"/>
    <s v="4249410DaRSU"/>
    <s v="10Da"/>
    <x v="135"/>
    <s v="16LTIP TL(RSUs)"/>
    <n v="10261"/>
    <n v="10"/>
    <x v="103"/>
    <n v="9260"/>
    <x v="1"/>
    <n v="2000"/>
    <n v="0"/>
    <n v="0"/>
    <s v="4249410Da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10"/>
    <n v="14482"/>
    <s v="42494482DRSU"/>
    <s v="482D"/>
    <x v="86"/>
    <s v="16LTIP TL(RSUs)"/>
    <n v="10261"/>
    <n v="10"/>
    <x v="69"/>
    <n v="9260"/>
    <x v="1"/>
    <n v="12000"/>
    <n v="0"/>
    <n v="0"/>
    <s v="42494482D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11"/>
    <n v="15102"/>
    <s v="42494102ERSU"/>
    <s v="102E"/>
    <x v="105"/>
    <s v="16LTIP TL(RSUs)"/>
    <n v="10261"/>
    <n v="10"/>
    <x v="85"/>
    <n v="9260"/>
    <x v="1"/>
    <n v="2000"/>
    <n v="0"/>
    <n v="0"/>
    <s v="42494102E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9576.39"/>
    <n v="19576.39"/>
    <n v="0"/>
    <n v="0"/>
    <n v="0"/>
    <n v="0"/>
    <n v="0"/>
    <n v="0"/>
    <n v="0"/>
    <m/>
    <n v="0"/>
    <n v="19576.39"/>
    <n v="20647.2"/>
  </r>
  <r>
    <n v="1212"/>
    <n v="17247"/>
    <s v="42494247FRSU"/>
    <s v="247F"/>
    <x v="153"/>
    <s v="16LTIP TL(RSUs)"/>
    <n v="10261"/>
    <n v="80"/>
    <x v="115"/>
    <n v="9260"/>
    <x v="1"/>
    <n v="190000"/>
    <n v="0"/>
    <n v="0"/>
    <s v="42494247F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13"/>
    <n v="17019"/>
    <s v="4249419FeRSU"/>
    <s v="19Fe"/>
    <x v="137"/>
    <s v="16LTIP TL(RSUs)"/>
    <n v="10261"/>
    <n v="212"/>
    <x v="104"/>
    <n v="9260"/>
    <x v="1"/>
    <n v="826000"/>
    <n v="0"/>
    <n v="0"/>
    <s v="4249419Fe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14"/>
    <n v="15331"/>
    <s v="42494331FRSU"/>
    <s v="331F"/>
    <x v="111"/>
    <s v="16LTIP TL(RSUs)"/>
    <n v="10261"/>
    <n v="10"/>
    <x v="89"/>
    <n v="9260"/>
    <x v="1"/>
    <n v="2000"/>
    <n v="0"/>
    <n v="0"/>
    <s v="42494331F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15"/>
    <n v="10239"/>
    <s v="42494239FRSU"/>
    <s v="239F"/>
    <x v="12"/>
    <s v="16LTIP TL(RSUs)"/>
    <n v="10261"/>
    <n v="180"/>
    <x v="9"/>
    <n v="9260"/>
    <x v="1"/>
    <n v="700000"/>
    <n v="0"/>
    <n v="0"/>
    <s v="42494239F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16"/>
    <n v="13497"/>
    <s v="42494497GRSU"/>
    <s v="497G"/>
    <x v="69"/>
    <s v="16LTIP TL(RSUs)"/>
    <n v="10261"/>
    <n v="10"/>
    <x v="57"/>
    <n v="9260"/>
    <x v="1"/>
    <n v="12000"/>
    <n v="0"/>
    <n v="0"/>
    <s v="42494497G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17"/>
    <n v="18570"/>
    <s v="42494570GRSU"/>
    <s v="570G"/>
    <x v="169"/>
    <s v="16LTIP TL(RSUs)"/>
    <n v="10261"/>
    <n v="10"/>
    <x v="0"/>
    <n v="9260"/>
    <x v="1"/>
    <n v="2000"/>
    <n v="0"/>
    <n v="0"/>
    <s v="42494570G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18"/>
    <n v="16555"/>
    <s v="42494555GRSU"/>
    <s v="555G"/>
    <x v="127"/>
    <s v="16LTIP TL(RSUs)"/>
    <n v="10261"/>
    <n v="10"/>
    <x v="53"/>
    <n v="9260"/>
    <x v="1"/>
    <n v="2000"/>
    <n v="0"/>
    <n v="0"/>
    <s v="42494555G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19"/>
    <n v="15388"/>
    <s v="42494388GRSU"/>
    <s v="388G"/>
    <x v="114"/>
    <s v="16LTIP TL(RSUs)"/>
    <n v="10261"/>
    <n v="10"/>
    <x v="44"/>
    <n v="9260"/>
    <x v="1"/>
    <n v="2000"/>
    <n v="0"/>
    <n v="0"/>
    <s v="42494388G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20"/>
    <n v="15319"/>
    <s v="42494319HRSU"/>
    <s v="319H"/>
    <x v="110"/>
    <s v="16LTIP TL(RSUs)"/>
    <n v="10261"/>
    <n v="180"/>
    <x v="71"/>
    <n v="9260"/>
    <x v="1"/>
    <n v="700000"/>
    <n v="0"/>
    <n v="0"/>
    <s v="42494319H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21"/>
    <n v="19149"/>
    <s v="42494149HRSU"/>
    <s v="149H"/>
    <x v="180"/>
    <s v="16LTIP TL(RSUs)"/>
    <n v="10261"/>
    <n v="80"/>
    <x v="130"/>
    <n v="9260"/>
    <x v="1"/>
    <n v="190000"/>
    <n v="0"/>
    <n v="0"/>
    <s v="42494149H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22"/>
    <n v="26049"/>
    <s v="4249449HaRSU"/>
    <s v="49Ha"/>
    <x v="193"/>
    <s v="16LTIP TL(RSUs)"/>
    <n v="10261"/>
    <n v="10"/>
    <x v="5"/>
    <n v="9260"/>
    <x v="1"/>
    <n v="2000"/>
    <n v="0"/>
    <n v="0"/>
    <s v="4249449Ha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23"/>
    <n v="16949"/>
    <s v="42494949HRSU"/>
    <s v="949H"/>
    <x v="129"/>
    <s v="16LTIP TL(RSUs)"/>
    <n v="10261"/>
    <n v="10"/>
    <x v="5"/>
    <n v="9260"/>
    <x v="1"/>
    <n v="2000"/>
    <n v="0"/>
    <n v="0"/>
    <s v="42494949H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24"/>
    <n v="17916"/>
    <s v="42494916JRSU"/>
    <s v="916J"/>
    <x v="198"/>
    <s v="16LTIP TL(RSUs)"/>
    <n v="10261"/>
    <n v="180"/>
    <x v="137"/>
    <n v="9260"/>
    <x v="1"/>
    <n v="700000"/>
    <n v="0"/>
    <n v="0"/>
    <s v="42494916J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25"/>
    <n v="14796"/>
    <s v="42494796KRSU"/>
    <s v="796K"/>
    <x v="94"/>
    <s v="16LTIP TL(RSUs)"/>
    <n v="10261"/>
    <n v="80"/>
    <x v="76"/>
    <n v="9260"/>
    <x v="1"/>
    <n v="190000"/>
    <n v="0"/>
    <n v="0"/>
    <s v="42494796K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26"/>
    <n v="18568"/>
    <s v="42494568KRSU"/>
    <s v="568K"/>
    <x v="168"/>
    <s v="16LTIP TL(RSUs)"/>
    <n v="10261"/>
    <n v="10"/>
    <x v="122"/>
    <n v="9260"/>
    <x v="1"/>
    <n v="2000"/>
    <n v="0"/>
    <n v="0"/>
    <s v="42494568K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27"/>
    <n v="18915"/>
    <s v="42494915SRSU"/>
    <s v="915S"/>
    <x v="177"/>
    <s v="16LTIP TL(RSUs)"/>
    <n v="10261"/>
    <n v="10"/>
    <x v="1"/>
    <n v="9260"/>
    <x v="1"/>
    <n v="2000"/>
    <n v="0"/>
    <n v="0"/>
    <s v="42494915S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28"/>
    <n v="17037"/>
    <s v="4249437LeRSU"/>
    <s v="37Le"/>
    <x v="138"/>
    <s v="16LTIP TL(RSUs)"/>
    <n v="10261"/>
    <n v="212"/>
    <x v="105"/>
    <n v="9260"/>
    <x v="1"/>
    <n v="821000"/>
    <n v="0"/>
    <n v="0"/>
    <s v="4249437Le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29"/>
    <n v="18991"/>
    <s v="42494991LRSU"/>
    <s v="991L"/>
    <x v="178"/>
    <s v="16LTIP TL(RSUs)"/>
    <n v="10261"/>
    <n v="10"/>
    <x v="128"/>
    <n v="9260"/>
    <x v="1"/>
    <n v="12000"/>
    <n v="0"/>
    <n v="0"/>
    <s v="42494991L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30"/>
    <n v="18645"/>
    <s v="42494645LRSU"/>
    <s v="645L"/>
    <x v="171"/>
    <s v="16LTIP TL(RSUs)"/>
    <n v="10261"/>
    <n v="10"/>
    <x v="124"/>
    <n v="9260"/>
    <x v="1"/>
    <n v="2000"/>
    <n v="0"/>
    <n v="0"/>
    <s v="42494645L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31"/>
    <n v="17041"/>
    <s v="4249441LiRSU"/>
    <s v="41Li"/>
    <x v="139"/>
    <s v="16LTIP TL(RSUs)"/>
    <n v="10261"/>
    <n v="212"/>
    <x v="106"/>
    <n v="9260"/>
    <x v="1"/>
    <n v="824000"/>
    <n v="0"/>
    <n v="0"/>
    <s v="4249441Li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32"/>
    <n v="17043"/>
    <s v="4249443MaRSU"/>
    <s v="43Ma"/>
    <x v="141"/>
    <s v="16LTIP TL(RSUs)"/>
    <n v="10261"/>
    <n v="212"/>
    <x v="108"/>
    <n v="9260"/>
    <x v="1"/>
    <n v="821000"/>
    <n v="0"/>
    <n v="0"/>
    <s v="4249443Ma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33"/>
    <n v="14866"/>
    <s v="42494866MRSU"/>
    <s v="866M"/>
    <x v="97"/>
    <s v="16LTIP TL(RSUs)"/>
    <n v="10261"/>
    <n v="80"/>
    <x v="78"/>
    <n v="9260"/>
    <x v="1"/>
    <n v="190000"/>
    <n v="0"/>
    <n v="0"/>
    <s v="42494866M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34"/>
    <n v="17561"/>
    <s v="42494561MRSU"/>
    <s v="561M"/>
    <x v="157"/>
    <s v="16LTIP TL(RSUs)"/>
    <n v="10261"/>
    <n v="10"/>
    <x v="1"/>
    <n v="9260"/>
    <x v="1"/>
    <n v="2000"/>
    <n v="0"/>
    <n v="0"/>
    <s v="42494561M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35"/>
    <n v="18162"/>
    <s v="42494162MRSU"/>
    <s v="162M"/>
    <x v="162"/>
    <s v="16LTIP TL(RSUs)"/>
    <n v="10261"/>
    <n v="10"/>
    <x v="1"/>
    <n v="9260"/>
    <x v="1"/>
    <n v="2000"/>
    <n v="0"/>
    <n v="0"/>
    <s v="42494162M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36"/>
    <n v="13109"/>
    <s v="42494109ORSU"/>
    <s v="109O"/>
    <x v="61"/>
    <s v="16LTIP TL(RSUs)"/>
    <n v="10261"/>
    <n v="10"/>
    <x v="5"/>
    <n v="9260"/>
    <x v="1"/>
    <n v="2000"/>
    <n v="0"/>
    <n v="0"/>
    <s v="42494109O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37"/>
    <n v="16273"/>
    <s v="42494273PRSU"/>
    <s v="273P"/>
    <x v="126"/>
    <s v="16LTIP TL(RSUs)"/>
    <n v="10261"/>
    <n v="30"/>
    <x v="98"/>
    <n v="9260"/>
    <x v="1"/>
    <n v="10000"/>
    <n v="0"/>
    <n v="0"/>
    <s v="42494273P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38"/>
    <n v="14162"/>
    <s v="42494162RRSU"/>
    <s v="162R"/>
    <x v="76"/>
    <s v="16LTIP TL(RSUs)"/>
    <n v="10261"/>
    <n v="80"/>
    <x v="62"/>
    <n v="9260"/>
    <x v="1"/>
    <n v="190000"/>
    <n v="0"/>
    <n v="0"/>
    <s v="42494162R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39"/>
    <n v="12737"/>
    <s v="42494737RRSU"/>
    <s v="737R"/>
    <x v="58"/>
    <s v="16LTIP TL(RSUs)"/>
    <n v="10261"/>
    <n v="10"/>
    <x v="48"/>
    <n v="9260"/>
    <x v="1"/>
    <n v="2000"/>
    <n v="0"/>
    <n v="0"/>
    <s v="42494737R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40"/>
    <n v="14468"/>
    <s v="42494468RRSU"/>
    <s v="468R"/>
    <x v="84"/>
    <s v="16LTIP TL(RSUs)"/>
    <n v="10261"/>
    <n v="80"/>
    <x v="68"/>
    <n v="9260"/>
    <x v="1"/>
    <n v="190000"/>
    <n v="0"/>
    <n v="0"/>
    <s v="42494468R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41"/>
    <n v="17061"/>
    <s v="4249461RoRSU"/>
    <s v="61Ro"/>
    <x v="144"/>
    <s v="16LTIP TL(RSUs)"/>
    <n v="10261"/>
    <n v="212"/>
    <x v="111"/>
    <n v="9260"/>
    <x v="1"/>
    <n v="834000"/>
    <n v="0"/>
    <n v="0"/>
    <s v="4249461Ro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42"/>
    <n v="17063"/>
    <s v="4249463RuRSU"/>
    <s v="63Ru"/>
    <x v="146"/>
    <s v="16LTIP TL(RSUs)"/>
    <n v="10261"/>
    <n v="212"/>
    <x v="105"/>
    <n v="9260"/>
    <x v="1"/>
    <n v="821000"/>
    <n v="0"/>
    <n v="0"/>
    <s v="4249463Ru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43"/>
    <n v="19160"/>
    <s v="42494160SRSU"/>
    <s v="160S"/>
    <x v="181"/>
    <s v="16LTIP TL(RSUs)"/>
    <n v="10261"/>
    <n v="212"/>
    <x v="131"/>
    <n v="9260"/>
    <x v="1"/>
    <n v="827000"/>
    <n v="0"/>
    <n v="0"/>
    <s v="42494160S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44"/>
    <n v="18912"/>
    <s v="42494912SRSU"/>
    <s v="912S"/>
    <x v="176"/>
    <s v="16LTIP TL(RSUs)"/>
    <n v="10261"/>
    <n v="10"/>
    <x v="127"/>
    <n v="9260"/>
    <x v="1"/>
    <n v="2000"/>
    <n v="0"/>
    <n v="0"/>
    <s v="42494912S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45"/>
    <n v="14370"/>
    <s v="42494370SRSU"/>
    <s v="370S"/>
    <x v="82"/>
    <s v="16LTIP TL(RSUs)"/>
    <n v="10261"/>
    <n v="10"/>
    <x v="66"/>
    <n v="9260"/>
    <x v="1"/>
    <n v="2000"/>
    <n v="0"/>
    <n v="0"/>
    <s v="42494370S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46"/>
    <n v="17082"/>
    <s v="4249482TuRSU"/>
    <s v="82Tu"/>
    <x v="148"/>
    <s v="16LTIP TL(RSUs)"/>
    <n v="10261"/>
    <n v="212"/>
    <x v="112"/>
    <n v="9260"/>
    <x v="1"/>
    <n v="824000"/>
    <n v="0"/>
    <n v="0"/>
    <s v="4249482Tu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47"/>
    <n v="17084"/>
    <s v="4249484ViRSU"/>
    <s v="84Vi"/>
    <x v="149"/>
    <s v="16LTIP TL(RSUs)"/>
    <n v="10261"/>
    <n v="212"/>
    <x v="102"/>
    <n v="9260"/>
    <x v="1"/>
    <n v="821000"/>
    <n v="0"/>
    <n v="0"/>
    <s v="4249484Vi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48"/>
    <n v="15232"/>
    <s v="42494232WRSU"/>
    <s v="232W"/>
    <x v="107"/>
    <s v="16LTIP TL(RSUs)"/>
    <n v="10261"/>
    <n v="80"/>
    <x v="87"/>
    <n v="9260"/>
    <x v="1"/>
    <n v="190000"/>
    <n v="0"/>
    <n v="0"/>
    <s v="42494232W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49"/>
    <n v="14484"/>
    <s v="42494484WRSU"/>
    <s v="484W"/>
    <x v="87"/>
    <s v="16LTIP TL(RSUs)"/>
    <n v="10261"/>
    <n v="10"/>
    <x v="5"/>
    <n v="9260"/>
    <x v="1"/>
    <n v="2000"/>
    <n v="0"/>
    <n v="0"/>
    <s v="42494484W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50"/>
    <n v="17089"/>
    <s v="4249489WeRSU"/>
    <s v="89We"/>
    <x v="150"/>
    <s v="16LTIP TL(RSUs)"/>
    <n v="10261"/>
    <n v="212"/>
    <x v="113"/>
    <n v="9260"/>
    <x v="1"/>
    <n v="824000"/>
    <n v="0"/>
    <n v="0"/>
    <s v="4249489We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51"/>
    <n v="10015"/>
    <s v="4249415WoRSU"/>
    <s v="15Wo"/>
    <x v="1"/>
    <s v="16LTIP TL(RSUs)"/>
    <n v="10261"/>
    <n v="10"/>
    <x v="1"/>
    <n v="9260"/>
    <x v="1"/>
    <n v="2000"/>
    <n v="0"/>
    <n v="0"/>
    <s v="4249415Wo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n v="0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150"/>
    <n v="2769.33"/>
    <n v="2769.33"/>
    <n v="17465.256355199999"/>
    <n v="0"/>
    <n v="0"/>
    <n v="0"/>
    <n v="2769.33"/>
    <n v="0"/>
    <n v="2769.33"/>
    <n v="0"/>
    <n v="0"/>
    <n v="0"/>
    <m/>
    <n v="0"/>
    <n v="0"/>
    <n v="0"/>
    <n v="0"/>
    <n v="0"/>
    <n v="0"/>
    <n v="0"/>
    <n v="0"/>
    <n v="0"/>
    <n v="0"/>
    <n v="0"/>
    <n v="516.94000000000005"/>
    <n v="0"/>
    <n v="553.87"/>
    <n v="0"/>
    <n v="553.87"/>
    <n v="1070.81"/>
    <n v="0"/>
    <m/>
    <m/>
    <n v="1698.52"/>
    <n v="1698.52"/>
    <n v="0"/>
    <n v="0"/>
    <n v="0"/>
    <n v="0"/>
    <n v="0"/>
    <n v="0"/>
    <n v="0"/>
    <m/>
    <n v="0"/>
    <n v="1698.52"/>
    <n v="2769.33"/>
  </r>
  <r>
    <n v="1252"/>
    <n v="14492"/>
    <s v="42494492YRSU"/>
    <s v="492Y"/>
    <x v="88"/>
    <s v="16LTIP TL(RSUs)"/>
    <n v="10261"/>
    <n v="180"/>
    <x v="70"/>
    <n v="9260"/>
    <x v="1"/>
    <n v="700000"/>
    <n v="0"/>
    <n v="0"/>
    <s v="42494492YRSU16LTIP TL(RSUs)"/>
    <s v="LTIP TL(RSU)"/>
    <s v="LTIP TL(RSU) - 05/04/2016"/>
    <s v="3 years"/>
    <d v="2016-05-04T00:00:00"/>
    <d v="2019-05-04T00:00:00"/>
    <n v="280"/>
    <n v="0"/>
    <n v="0"/>
    <n v="0"/>
    <n v="0"/>
    <n v="0"/>
    <m/>
    <n v="280"/>
    <n v="1"/>
    <s v=""/>
    <n v="0"/>
    <n v="20647.199999999997"/>
    <n v="0"/>
    <n v="0"/>
    <n v="0"/>
    <n v="0"/>
    <n v="0"/>
    <n v="0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0"/>
    <n v="20647.2"/>
    <n v="0"/>
    <n v="20647.2"/>
    <n v="0"/>
    <n v="0"/>
    <n v="0"/>
    <m/>
    <n v="0"/>
    <n v="0"/>
    <n v="0"/>
    <n v="0"/>
    <n v="0"/>
    <n v="0"/>
    <n v="0"/>
    <n v="0"/>
    <n v="0"/>
    <n v="0"/>
    <n v="0"/>
    <n v="20647.2"/>
    <n v="0"/>
    <n v="0"/>
    <n v="0"/>
    <n v="0"/>
    <n v="20647.2"/>
    <n v="0"/>
    <m/>
    <m/>
    <n v="0"/>
    <n v="0"/>
    <n v="0"/>
    <n v="0"/>
    <n v="0"/>
    <n v="0"/>
    <n v="0"/>
    <n v="0"/>
    <n v="0"/>
    <m/>
    <n v="0"/>
    <n v="0"/>
    <n v="20647.2"/>
  </r>
  <r>
    <n v="1253"/>
    <n v="10593"/>
    <s v="42494593ARSU"/>
    <s v="593A"/>
    <x v="25"/>
    <s v="16LTIP TL(RSUs)"/>
    <n v="10261"/>
    <n v="10"/>
    <x v="20"/>
    <n v="9260"/>
    <x v="1"/>
    <n v="2000"/>
    <n v="0"/>
    <n v="0"/>
    <s v="42494593A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54"/>
    <n v="23416"/>
    <s v="42494416MRSU"/>
    <s v="416M"/>
    <x v="184"/>
    <s v="16LTIP TL(RSUs)"/>
    <n v="10261"/>
    <n v="10"/>
    <x v="133"/>
    <n v="9260"/>
    <x v="1"/>
    <n v="2000"/>
    <n v="0"/>
    <n v="0"/>
    <s v="42494416M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55"/>
    <n v="14859"/>
    <s v="42494859ARSU"/>
    <s v="859A"/>
    <x v="96"/>
    <s v="16LTIP TL(RSUs)"/>
    <n v="10261"/>
    <n v="80"/>
    <x v="77"/>
    <n v="9260"/>
    <x v="1"/>
    <n v="190000"/>
    <n v="0"/>
    <n v="0"/>
    <s v="42494859A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56"/>
    <n v="12047"/>
    <s v="4249447AnRSU"/>
    <s v="47An"/>
    <x v="52"/>
    <s v="16LTIP TL(RSUs)"/>
    <n v="10261"/>
    <n v="10"/>
    <x v="43"/>
    <n v="9260"/>
    <x v="1"/>
    <n v="2000"/>
    <n v="0"/>
    <n v="0"/>
    <s v="4249447An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57"/>
    <n v="10284"/>
    <s v="42494284ARSU"/>
    <s v="284A"/>
    <x v="13"/>
    <s v="16LTIP TL(RSUs)"/>
    <n v="10261"/>
    <n v="60"/>
    <x v="10"/>
    <n v="9260"/>
    <x v="1"/>
    <n v="81000"/>
    <n v="0"/>
    <n v="0"/>
    <s v="42494284A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58"/>
    <n v="14382"/>
    <s v="42494382BRSU"/>
    <s v="382B"/>
    <x v="199"/>
    <s v="16LTIP TL(RSUs)"/>
    <n v="10261"/>
    <n v="180"/>
    <x v="137"/>
    <n v="9260"/>
    <x v="1"/>
    <n v="700000"/>
    <n v="0"/>
    <n v="0"/>
    <s v="42494382B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59"/>
    <n v="19383"/>
    <s v="42494383BRSU"/>
    <s v="383B"/>
    <x v="192"/>
    <s v="16LTIP TL(RSUs)"/>
    <n v="10261"/>
    <n v="80"/>
    <x v="96"/>
    <n v="9260"/>
    <x v="1"/>
    <n v="190000"/>
    <n v="0"/>
    <n v="0"/>
    <s v="42494383B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60"/>
    <n v="10552"/>
    <s v="42494552BRSU"/>
    <s v="552B"/>
    <x v="24"/>
    <s v="16LTIP TL(RSUs)"/>
    <n v="10261"/>
    <n v="30"/>
    <x v="19"/>
    <n v="9260"/>
    <x v="1"/>
    <n v="10000"/>
    <n v="0"/>
    <n v="0"/>
    <s v="42494552B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61"/>
    <n v="11483"/>
    <s v="42494483BRSU"/>
    <s v="483B"/>
    <x v="44"/>
    <s v="16LTIP TL(RSUs)"/>
    <n v="10261"/>
    <n v="20"/>
    <x v="35"/>
    <n v="9260"/>
    <x v="1"/>
    <n v="107000"/>
    <n v="0"/>
    <n v="0"/>
    <s v="42494483B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62"/>
    <n v="15063"/>
    <s v="4249463BrRSU"/>
    <s v="63Br"/>
    <x v="103"/>
    <s v="16LTIP TL(RSUs)"/>
    <n v="10261"/>
    <n v="10"/>
    <x v="83"/>
    <n v="9260"/>
    <x v="1"/>
    <n v="2000"/>
    <n v="0"/>
    <n v="0"/>
    <s v="4249463Br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63"/>
    <n v="11471"/>
    <s v="42494471BRSU"/>
    <s v="471B"/>
    <x v="42"/>
    <s v="16LTIP TL(RSUs)"/>
    <n v="10261"/>
    <n v="70"/>
    <x v="16"/>
    <n v="9260"/>
    <x v="1"/>
    <n v="170000"/>
    <n v="0"/>
    <n v="0"/>
    <s v="42494471B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64"/>
    <n v="15379"/>
    <s v="42494379BRSU"/>
    <s v="379B"/>
    <x v="113"/>
    <s v="16LTIP TL(RSUs)"/>
    <n v="10261"/>
    <n v="80"/>
    <x v="91"/>
    <n v="9260"/>
    <x v="1"/>
    <n v="190000"/>
    <n v="0"/>
    <n v="0"/>
    <s v="42494379B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65"/>
    <n v="10366"/>
    <s v="42494366BRSU"/>
    <s v="366B"/>
    <x v="14"/>
    <s v="16LTIP TL(RSUs)"/>
    <n v="10261"/>
    <n v="50"/>
    <x v="11"/>
    <n v="9260"/>
    <x v="1"/>
    <n v="9000"/>
    <n v="0"/>
    <n v="0"/>
    <s v="42494366B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66"/>
    <n v="12866"/>
    <s v="42494866BRSU"/>
    <s v="866B"/>
    <x v="60"/>
    <s v="16LTIP TL(RSUs)"/>
    <n v="10261"/>
    <n v="20"/>
    <x v="50"/>
    <n v="9260"/>
    <x v="1"/>
    <n v="77000"/>
    <n v="0"/>
    <n v="0"/>
    <s v="42494866B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67"/>
    <n v="11994"/>
    <s v="42494994CRSU"/>
    <s v="994C"/>
    <x v="50"/>
    <s v="16LTIP TL(RSUs)"/>
    <n v="10261"/>
    <n v="50"/>
    <x v="41"/>
    <n v="9260"/>
    <x v="1"/>
    <n v="91000"/>
    <n v="0"/>
    <n v="0"/>
    <s v="42494994C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68"/>
    <n v="15389"/>
    <s v="42494389CRSU"/>
    <s v="389C"/>
    <x v="190"/>
    <s v="16LTIP TL(RSUs)"/>
    <n v="10261"/>
    <n v="80"/>
    <x v="79"/>
    <n v="9260"/>
    <x v="1"/>
    <n v="190000"/>
    <n v="0"/>
    <n v="0"/>
    <s v="42494389C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69"/>
    <n v="19153"/>
    <s v="42494153CRSU"/>
    <s v="153C"/>
    <x v="196"/>
    <s v="16LTIP TL(RSUs)"/>
    <n v="10261"/>
    <n v="10"/>
    <x v="136"/>
    <n v="9260"/>
    <x v="1"/>
    <n v="2000"/>
    <n v="0"/>
    <n v="0"/>
    <s v="42494153C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70"/>
    <n v="12357"/>
    <s v="42494357CRSU"/>
    <s v="357C"/>
    <x v="54"/>
    <s v="16LTIP TL(RSUs)"/>
    <n v="10261"/>
    <n v="10"/>
    <x v="45"/>
    <n v="9260"/>
    <x v="1"/>
    <n v="2000"/>
    <n v="0"/>
    <n v="0"/>
    <s v="42494357C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71"/>
    <n v="13548"/>
    <s v="42494548CRSU"/>
    <s v="548C"/>
    <x v="71"/>
    <s v="16LTIP TL(RSUs)"/>
    <n v="10261"/>
    <n v="70"/>
    <x v="58"/>
    <n v="9260"/>
    <x v="1"/>
    <n v="170000"/>
    <n v="0"/>
    <n v="0"/>
    <s v="42494548C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72"/>
    <n v="15234"/>
    <s v="42494234DRSU"/>
    <s v="234D"/>
    <x v="108"/>
    <s v="16LTIP TL(RSUs)"/>
    <n v="10261"/>
    <n v="80"/>
    <x v="88"/>
    <n v="9260"/>
    <x v="1"/>
    <n v="190000"/>
    <n v="0"/>
    <n v="0"/>
    <s v="42494234D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73"/>
    <n v="16950"/>
    <s v="42494950DRSU"/>
    <s v="950D"/>
    <x v="130"/>
    <s v="16LTIP TL(RSUs)"/>
    <n v="10261"/>
    <n v="50"/>
    <x v="100"/>
    <n v="9260"/>
    <x v="1"/>
    <n v="91000"/>
    <n v="0"/>
    <n v="0"/>
    <s v="42494950D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74"/>
    <n v="11299"/>
    <s v="42494299DRSU"/>
    <s v="299D"/>
    <x v="36"/>
    <s v="16LTIP TL(RSUs)"/>
    <n v="10261"/>
    <n v="50"/>
    <x v="28"/>
    <n v="9260"/>
    <x v="1"/>
    <n v="91000"/>
    <n v="0"/>
    <n v="0"/>
    <s v="42494299D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75"/>
    <n v="11381"/>
    <s v="42494381DRSU"/>
    <s v="381D"/>
    <x v="37"/>
    <s v="16LTIP TL(RSUs)"/>
    <n v="10261"/>
    <n v="70"/>
    <x v="29"/>
    <n v="9260"/>
    <x v="1"/>
    <n v="170000"/>
    <n v="0"/>
    <n v="0"/>
    <s v="42494381D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76"/>
    <n v="10537"/>
    <s v="4249437ElRSU"/>
    <s v="37El"/>
    <x v="23"/>
    <s v="16LTIP TL(RSUs)"/>
    <n v="10261"/>
    <n v="30"/>
    <x v="18"/>
    <n v="9260"/>
    <x v="1"/>
    <n v="10000"/>
    <n v="0"/>
    <n v="0"/>
    <s v="4249437El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77"/>
    <n v="11899"/>
    <s v="42494899ERSU"/>
    <s v="899E"/>
    <x v="47"/>
    <s v="16LTIP TL(RSUs)"/>
    <n v="10261"/>
    <n v="50"/>
    <x v="38"/>
    <n v="9260"/>
    <x v="1"/>
    <n v="91000"/>
    <n v="0"/>
    <n v="0"/>
    <s v="42494899E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78"/>
    <n v="18513"/>
    <s v="42494513ERSU"/>
    <s v="513E"/>
    <x v="166"/>
    <s v="16LTIP TL(RSUs)"/>
    <n v="10261"/>
    <n v="10"/>
    <x v="44"/>
    <n v="9260"/>
    <x v="1"/>
    <n v="2000"/>
    <n v="0"/>
    <n v="0"/>
    <s v="42494513E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79"/>
    <n v="17130"/>
    <s v="42494130ERSU"/>
    <s v="130E"/>
    <x v="152"/>
    <s v="16LTIP TL(RSUs)"/>
    <n v="10261"/>
    <n v="10"/>
    <x v="114"/>
    <n v="9260"/>
    <x v="1"/>
    <n v="2000"/>
    <n v="0"/>
    <n v="0"/>
    <s v="42494130E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80"/>
    <n v="15402"/>
    <s v="42494402ERSU"/>
    <s v="402E"/>
    <x v="115"/>
    <s v="16LTIP TL(RSUs)"/>
    <n v="10261"/>
    <n v="180"/>
    <x v="74"/>
    <n v="9260"/>
    <x v="1"/>
    <n v="700000"/>
    <n v="0"/>
    <n v="0"/>
    <s v="42494402E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81"/>
    <n v="18245"/>
    <s v="42494245ERSU"/>
    <s v="245E"/>
    <x v="163"/>
    <s v="16LTIP TL(RSUs)"/>
    <n v="10261"/>
    <n v="180"/>
    <x v="119"/>
    <n v="9260"/>
    <x v="1"/>
    <n v="700000"/>
    <n v="0"/>
    <n v="0"/>
    <s v="42494245E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82"/>
    <n v="18731"/>
    <s v="42494731HRSU"/>
    <s v="731H"/>
    <x v="173"/>
    <s v="16LTIP TL(RSUs)"/>
    <n v="10261"/>
    <n v="10"/>
    <x v="53"/>
    <n v="9260"/>
    <x v="1"/>
    <n v="2000"/>
    <n v="0"/>
    <n v="0"/>
    <s v="42494731H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83"/>
    <n v="24582"/>
    <s v="42494582FRSU"/>
    <s v="582F"/>
    <x v="189"/>
    <s v="16LTIP TL(RSUs)"/>
    <n v="10261"/>
    <n v="10"/>
    <x v="5"/>
    <n v="9260"/>
    <x v="1"/>
    <n v="2000"/>
    <n v="0"/>
    <n v="0"/>
    <s v="42494582F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84"/>
    <n v="18035"/>
    <s v="42494035FRSU"/>
    <s v="035F"/>
    <x v="161"/>
    <s v="16LTIP TL(RSUs)"/>
    <n v="10261"/>
    <n v="60"/>
    <x v="13"/>
    <n v="9260"/>
    <x v="1"/>
    <n v="31000"/>
    <n v="0"/>
    <n v="0"/>
    <s v="42494035F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85"/>
    <n v="14180"/>
    <s v="42494180FRSU"/>
    <s v="180F"/>
    <x v="78"/>
    <s v="16LTIP TL(RSUs)"/>
    <n v="10261"/>
    <n v="30"/>
    <x v="63"/>
    <n v="9260"/>
    <x v="1"/>
    <n v="10000"/>
    <n v="0"/>
    <n v="0"/>
    <s v="42494180F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86"/>
    <n v="19198"/>
    <s v="42494198FRSU"/>
    <s v="198F"/>
    <x v="183"/>
    <s v="16LTIP TL(RSUs)"/>
    <n v="10261"/>
    <n v="10"/>
    <x v="5"/>
    <n v="9260"/>
    <x v="1"/>
    <n v="2000"/>
    <n v="0"/>
    <n v="0"/>
    <s v="42494198F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87"/>
    <n v="26172"/>
    <s v="42494172GRSU"/>
    <s v="172G"/>
    <x v="197"/>
    <s v="16LTIP TL(RSUs)"/>
    <n v="10261"/>
    <n v="10"/>
    <x v="5"/>
    <n v="9260"/>
    <x v="1"/>
    <n v="2000"/>
    <n v="0"/>
    <n v="0"/>
    <s v="42494172G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88"/>
    <n v="18727"/>
    <s v="42494727GRSU"/>
    <s v="727G"/>
    <x v="200"/>
    <s v="16LTIP TL(RSUs)"/>
    <n v="10261"/>
    <n v="180"/>
    <x v="137"/>
    <n v="9260"/>
    <x v="1"/>
    <n v="700000"/>
    <n v="0"/>
    <n v="0"/>
    <s v="42494727G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89"/>
    <n v="11896"/>
    <s v="42494896GRSU"/>
    <s v="896G"/>
    <x v="46"/>
    <s v="16LTIP TL(RSUs)"/>
    <n v="10261"/>
    <n v="50"/>
    <x v="37"/>
    <n v="9260"/>
    <x v="1"/>
    <n v="91000"/>
    <n v="0"/>
    <n v="0"/>
    <s v="42494896G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90"/>
    <n v="10106"/>
    <s v="42494106GRSU"/>
    <s v="106G"/>
    <x v="6"/>
    <s v="16LTIP TL(RSUs)"/>
    <n v="10261"/>
    <n v="30"/>
    <x v="6"/>
    <n v="9260"/>
    <x v="1"/>
    <n v="10000"/>
    <n v="0"/>
    <n v="0"/>
    <s v="42494106G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91"/>
    <n v="17773"/>
    <s v="42494773HRSU"/>
    <s v="773H"/>
    <x v="158"/>
    <s v="16LTIP TL(RSUs)"/>
    <n v="10261"/>
    <n v="212"/>
    <x v="118"/>
    <n v="9260"/>
    <x v="1"/>
    <n v="821000"/>
    <n v="0"/>
    <n v="0"/>
    <s v="42494773H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92"/>
    <n v="26516"/>
    <s v="42494516HRSU"/>
    <s v="516H"/>
    <x v="201"/>
    <s v="16LTIP TL(RSUs)"/>
    <n v="10261"/>
    <n v="10"/>
    <x v="44"/>
    <n v="9260"/>
    <x v="1"/>
    <n v="2000"/>
    <n v="0"/>
    <n v="0"/>
    <s v="42494516H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93"/>
    <n v="18776"/>
    <s v="42494776HRSU"/>
    <s v="776H"/>
    <x v="191"/>
    <s v="16LTIP TL(RSUs)"/>
    <n v="10261"/>
    <n v="10"/>
    <x v="135"/>
    <n v="9260"/>
    <x v="1"/>
    <n v="2000"/>
    <n v="0"/>
    <n v="0"/>
    <s v="42494776H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94"/>
    <n v="15692"/>
    <s v="42494692HRSU"/>
    <s v="692H"/>
    <x v="202"/>
    <s v="16LTIP TL(RSUs)"/>
    <n v="10261"/>
    <n v="80"/>
    <x v="138"/>
    <n v="9260"/>
    <x v="1"/>
    <n v="190000"/>
    <n v="0"/>
    <n v="0"/>
    <s v="42494692H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95"/>
    <n v="11473"/>
    <s v="42494473HRSU"/>
    <s v="473H"/>
    <x v="43"/>
    <s v="16LTIP TL(RSUs)"/>
    <n v="10261"/>
    <n v="20"/>
    <x v="34"/>
    <n v="9260"/>
    <x v="1"/>
    <n v="107000"/>
    <n v="0"/>
    <n v="0"/>
    <s v="42494473H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96"/>
    <n v="12388"/>
    <s v="42494388HRSU"/>
    <s v="388H"/>
    <x v="55"/>
    <s v="16LTIP TL(RSUs)"/>
    <n v="10261"/>
    <n v="10"/>
    <x v="46"/>
    <n v="9260"/>
    <x v="1"/>
    <n v="2000"/>
    <n v="0"/>
    <n v="0"/>
    <s v="42494388H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97"/>
    <n v="11400"/>
    <s v="42494400HRSU"/>
    <s v="400H"/>
    <x v="40"/>
    <s v="16LTIP TL(RSUs)"/>
    <n v="10261"/>
    <n v="20"/>
    <x v="32"/>
    <n v="9260"/>
    <x v="1"/>
    <n v="107000"/>
    <n v="0"/>
    <n v="0"/>
    <s v="42494400H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298"/>
    <n v="15748"/>
    <s v="42494748HRSU"/>
    <s v="748H"/>
    <x v="123"/>
    <s v="16LTIP TL(RSUs)"/>
    <n v="10261"/>
    <n v="60"/>
    <x v="97"/>
    <n v="9260"/>
    <x v="1"/>
    <n v="30000"/>
    <n v="0"/>
    <n v="0"/>
    <s v="42494748H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299"/>
    <n v="12742"/>
    <s v="42494742HRSU"/>
    <s v="742H"/>
    <x v="59"/>
    <s v="16LTIP TL(RSUs)"/>
    <n v="10261"/>
    <n v="30"/>
    <x v="49"/>
    <n v="9260"/>
    <x v="1"/>
    <n v="10000"/>
    <n v="0"/>
    <n v="0"/>
    <s v="42494742H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00"/>
    <n v="13297"/>
    <s v="42494297HRSU"/>
    <s v="297H"/>
    <x v="63"/>
    <s v="16LTIP TL(RSUs)"/>
    <n v="10261"/>
    <n v="10"/>
    <x v="46"/>
    <n v="9260"/>
    <x v="1"/>
    <n v="2000"/>
    <n v="0"/>
    <n v="0"/>
    <s v="42494297H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01"/>
    <n v="18325"/>
    <s v="42494325JRSU"/>
    <s v="325J"/>
    <x v="165"/>
    <s v="16LTIP TL(RSUs)"/>
    <n v="10261"/>
    <n v="10"/>
    <x v="4"/>
    <n v="9260"/>
    <x v="1"/>
    <n v="2000"/>
    <n v="0"/>
    <n v="0"/>
    <s v="42494325J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02"/>
    <n v="15605"/>
    <s v="42494605JRSU"/>
    <s v="605J"/>
    <x v="120"/>
    <s v="16LTIP TL(RSUs)"/>
    <n v="10261"/>
    <n v="80"/>
    <x v="94"/>
    <n v="9260"/>
    <x v="1"/>
    <n v="190000"/>
    <n v="0"/>
    <n v="0"/>
    <s v="42494605J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03"/>
    <n v="10138"/>
    <s v="42494138JRSU"/>
    <s v="138J"/>
    <x v="8"/>
    <s v="16LTIP TL(RSUs)"/>
    <n v="10261"/>
    <n v="10"/>
    <x v="5"/>
    <n v="9260"/>
    <x v="1"/>
    <n v="2000"/>
    <n v="0"/>
    <n v="0"/>
    <s v="42494138J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04"/>
    <n v="11973"/>
    <s v="42494973KRSU"/>
    <s v="973K"/>
    <x v="48"/>
    <s v="16LTIP TL(RSUs)"/>
    <n v="10261"/>
    <n v="70"/>
    <x v="39"/>
    <n v="9260"/>
    <x v="1"/>
    <n v="170000"/>
    <n v="0"/>
    <n v="0"/>
    <s v="42494973K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05"/>
    <n v="11197"/>
    <s v="42494197KRSU"/>
    <s v="197K"/>
    <x v="33"/>
    <s v="16LTIP TL(RSUs)"/>
    <n v="10261"/>
    <n v="30"/>
    <x v="27"/>
    <n v="9260"/>
    <x v="1"/>
    <n v="10000"/>
    <n v="0"/>
    <n v="0"/>
    <s v="42494197K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06"/>
    <n v="15620"/>
    <s v="42494620KRSU"/>
    <s v="620K"/>
    <x v="121"/>
    <s v="16LTIP TL(RSUs)"/>
    <n v="10261"/>
    <n v="80"/>
    <x v="95"/>
    <n v="9260"/>
    <x v="1"/>
    <n v="190000"/>
    <n v="0"/>
    <n v="0"/>
    <s v="42494620K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07"/>
    <n v="17039"/>
    <s v="4249439LiRSU"/>
    <s v="39Li"/>
    <x v="203"/>
    <s v="16LTIP TL(RSUs)"/>
    <n v="10261"/>
    <n v="212"/>
    <x v="139"/>
    <n v="9260"/>
    <x v="1"/>
    <n v="821000"/>
    <n v="0"/>
    <n v="0"/>
    <s v="4249439Li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08"/>
    <n v="12353"/>
    <s v="42494353LRSU"/>
    <s v="353L"/>
    <x v="204"/>
    <s v="16LTIP TL(RSUs)"/>
    <n v="10261"/>
    <n v="10"/>
    <x v="44"/>
    <n v="9260"/>
    <x v="1"/>
    <n v="2000"/>
    <n v="0"/>
    <n v="0"/>
    <s v="42494353L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09"/>
    <n v="10449"/>
    <s v="42494449MRSU"/>
    <s v="449M"/>
    <x v="20"/>
    <s v="16LTIP TL(RSUs)"/>
    <n v="10261"/>
    <n v="20"/>
    <x v="15"/>
    <n v="9260"/>
    <x v="1"/>
    <n v="7000"/>
    <n v="0"/>
    <n v="0"/>
    <s v="42494449M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10"/>
    <n v="10034"/>
    <s v="4249434MaRSU"/>
    <s v="34Ma"/>
    <x v="2"/>
    <s v="16LTIP TL(RSUs)"/>
    <n v="10261"/>
    <n v="50"/>
    <x v="2"/>
    <n v="9260"/>
    <x v="1"/>
    <n v="91000"/>
    <n v="0"/>
    <n v="0"/>
    <s v="4249434Ma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11"/>
    <n v="15053"/>
    <s v="4249453MaRSU"/>
    <s v="53Ma"/>
    <x v="102"/>
    <s v="16LTIP TL(RSUs)"/>
    <n v="10261"/>
    <n v="10"/>
    <x v="82"/>
    <n v="9260"/>
    <x v="1"/>
    <n v="2000"/>
    <n v="0"/>
    <n v="0"/>
    <s v="4249453Ma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12"/>
    <n v="15465"/>
    <s v="42494465MRSU"/>
    <s v="465M"/>
    <x v="117"/>
    <s v="16LTIP TL(RSUs)"/>
    <n v="10261"/>
    <n v="10"/>
    <x v="21"/>
    <n v="9260"/>
    <x v="1"/>
    <n v="2000"/>
    <n v="0"/>
    <n v="0"/>
    <s v="42494465M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13"/>
    <n v="17858"/>
    <s v="42494858MRSU"/>
    <s v="858M"/>
    <x v="159"/>
    <s v="16LTIP TL(RSUs)"/>
    <n v="10261"/>
    <n v="10"/>
    <x v="4"/>
    <n v="9260"/>
    <x v="1"/>
    <n v="2000"/>
    <n v="0"/>
    <n v="0"/>
    <s v="42494858M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14"/>
    <n v="18601"/>
    <s v="42494601MRSU"/>
    <s v="601M"/>
    <x v="170"/>
    <s v="16LTIP TL(RSUs)"/>
    <n v="10261"/>
    <n v="70"/>
    <x v="123"/>
    <n v="9260"/>
    <x v="1"/>
    <n v="170000"/>
    <n v="0"/>
    <n v="0"/>
    <s v="42494601M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15"/>
    <n v="10155"/>
    <s v="42494155MRSU"/>
    <s v="155M"/>
    <x v="10"/>
    <s v="16LTIP TL(RSUs)"/>
    <n v="10261"/>
    <n v="10"/>
    <x v="4"/>
    <n v="9260"/>
    <x v="1"/>
    <n v="2000"/>
    <n v="0"/>
    <n v="0"/>
    <s v="42494155M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16"/>
    <n v="14108"/>
    <s v="42494108MRSU"/>
    <s v="108M"/>
    <x v="75"/>
    <s v="16LTIP TL(RSUs)"/>
    <n v="10261"/>
    <n v="10"/>
    <x v="61"/>
    <n v="9260"/>
    <x v="1"/>
    <n v="12000"/>
    <n v="0"/>
    <n v="0"/>
    <s v="42494108M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17"/>
    <n v="15518"/>
    <s v="42494518MRSU"/>
    <s v="518M"/>
    <x v="119"/>
    <s v="16LTIP TL(RSUs)"/>
    <n v="10261"/>
    <n v="10"/>
    <x v="73"/>
    <n v="9260"/>
    <x v="1"/>
    <n v="2000"/>
    <n v="0"/>
    <n v="0"/>
    <s v="42494518M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18"/>
    <n v="14474"/>
    <s v="42494474MRSU"/>
    <s v="474M"/>
    <x v="85"/>
    <s v="16LTIP TL(RSUs)"/>
    <n v="10261"/>
    <n v="10"/>
    <x v="12"/>
    <n v="9260"/>
    <x v="1"/>
    <n v="2000"/>
    <n v="0"/>
    <n v="0"/>
    <s v="42494474M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19"/>
    <n v="11998"/>
    <s v="42494998NRSU"/>
    <s v="998N"/>
    <x v="51"/>
    <s v="16LTIP TL(RSUs)"/>
    <n v="10261"/>
    <n v="50"/>
    <x v="42"/>
    <n v="9260"/>
    <x v="1"/>
    <n v="91000"/>
    <n v="0"/>
    <n v="0"/>
    <s v="42494998N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20"/>
    <n v="18837"/>
    <s v="42494837NRSU"/>
    <s v="837N"/>
    <x v="175"/>
    <s v="16LTIP TL(RSUs)"/>
    <n v="10261"/>
    <n v="60"/>
    <x v="126"/>
    <n v="9260"/>
    <x v="1"/>
    <n v="30000"/>
    <n v="0"/>
    <n v="0"/>
    <s v="42494837N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21"/>
    <n v="15716"/>
    <s v="42494716NRSU"/>
    <s v="716N"/>
    <x v="205"/>
    <s v="16LTIP TL(RSUs)"/>
    <n v="10261"/>
    <n v="180"/>
    <x v="137"/>
    <n v="9260"/>
    <x v="1"/>
    <n v="700000"/>
    <n v="0"/>
    <n v="0"/>
    <s v="42494716N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22"/>
    <n v="16600"/>
    <s v="42494600PRSU"/>
    <s v="600P"/>
    <x v="128"/>
    <s v="16LTIP TL(RSUs)"/>
    <n v="10261"/>
    <n v="70"/>
    <x v="99"/>
    <n v="9260"/>
    <x v="1"/>
    <n v="170000"/>
    <n v="0"/>
    <n v="0"/>
    <s v="42494600P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23"/>
    <n v="13121"/>
    <s v="42494121PRSU"/>
    <s v="121P"/>
    <x v="194"/>
    <s v="16LTIP TL(RSUs)"/>
    <n v="10261"/>
    <n v="80"/>
    <x v="86"/>
    <n v="9260"/>
    <x v="1"/>
    <n v="190000"/>
    <n v="0"/>
    <n v="0"/>
    <s v="42494121P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24"/>
    <n v="10153"/>
    <s v="42494153PRSU"/>
    <s v="153P"/>
    <x v="9"/>
    <s v="16LTIP TL(RSUs)"/>
    <n v="10261"/>
    <n v="212"/>
    <x v="8"/>
    <n v="9260"/>
    <x v="1"/>
    <n v="821000"/>
    <n v="0"/>
    <n v="0"/>
    <s v="42494153P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25"/>
    <n v="14712"/>
    <s v="42494712PRSU"/>
    <s v="712P"/>
    <x v="91"/>
    <s v="16LTIP TL(RSUs)"/>
    <n v="10261"/>
    <n v="10"/>
    <x v="73"/>
    <n v="9260"/>
    <x v="1"/>
    <n v="2000"/>
    <n v="0"/>
    <n v="0"/>
    <s v="42494712P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26"/>
    <n v="18652"/>
    <s v="42494652PRSU"/>
    <s v="652P"/>
    <x v="172"/>
    <s v="16LTIP TL(RSUs)"/>
    <n v="10261"/>
    <n v="10"/>
    <x v="5"/>
    <n v="9260"/>
    <x v="1"/>
    <n v="2000"/>
    <n v="0"/>
    <n v="0"/>
    <s v="42494652P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27"/>
    <n v="13401"/>
    <s v="42494401QRSU"/>
    <s v="401Q"/>
    <x v="65"/>
    <s v="16LTIP TL(RSUs)"/>
    <n v="10261"/>
    <n v="10"/>
    <x v="53"/>
    <n v="9260"/>
    <x v="1"/>
    <n v="2000"/>
    <n v="0"/>
    <n v="0"/>
    <s v="42494401Q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28"/>
    <n v="17057"/>
    <s v="4249457RaRSU"/>
    <s v="57Ra"/>
    <x v="142"/>
    <s v="16LTIP TL(RSUs)"/>
    <n v="10261"/>
    <n v="212"/>
    <x v="109"/>
    <n v="9260"/>
    <x v="1"/>
    <n v="821000"/>
    <n v="0"/>
    <n v="0"/>
    <s v="4249457Ra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29"/>
    <n v="17058"/>
    <s v="4249458ReRSU"/>
    <s v="58Re"/>
    <x v="143"/>
    <s v="16LTIP TL(RSUs)"/>
    <n v="10261"/>
    <n v="212"/>
    <x v="110"/>
    <n v="9260"/>
    <x v="1"/>
    <n v="821000"/>
    <n v="0"/>
    <n v="0"/>
    <s v="4249458Re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30"/>
    <n v="13390"/>
    <s v="42494390RRSU"/>
    <s v="390R"/>
    <x v="195"/>
    <s v="16LTIP TL(RSUs)"/>
    <n v="10261"/>
    <n v="60"/>
    <x v="24"/>
    <n v="9260"/>
    <x v="1"/>
    <n v="30000"/>
    <n v="0"/>
    <n v="0"/>
    <s v="42494390R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31"/>
    <n v="14957"/>
    <s v="42494957RRSU"/>
    <s v="957R"/>
    <x v="101"/>
    <s v="16LTIP TL(RSUs)"/>
    <n v="10261"/>
    <n v="80"/>
    <x v="81"/>
    <n v="9260"/>
    <x v="1"/>
    <n v="190000"/>
    <n v="0"/>
    <n v="0"/>
    <s v="42494957R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32"/>
    <n v="13439"/>
    <s v="42494439RRSU"/>
    <s v="439R"/>
    <x v="68"/>
    <s v="16LTIP TL(RSUs)"/>
    <n v="10261"/>
    <n v="60"/>
    <x v="56"/>
    <n v="9260"/>
    <x v="1"/>
    <n v="81000"/>
    <n v="0"/>
    <n v="0"/>
    <s v="42494439R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33"/>
    <n v="17062"/>
    <s v="4249462RoRSU"/>
    <s v="62Ro"/>
    <x v="145"/>
    <s v="16LTIP TL(RSUs)"/>
    <n v="10261"/>
    <n v="212"/>
    <x v="109"/>
    <n v="9260"/>
    <x v="1"/>
    <n v="821000"/>
    <n v="0"/>
    <n v="0"/>
    <s v="4249462Ro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34"/>
    <n v="11983"/>
    <s v="42494983SRSU"/>
    <s v="983S"/>
    <x v="49"/>
    <s v="16LTIP TL(RSUs)"/>
    <n v="10261"/>
    <n v="50"/>
    <x v="40"/>
    <n v="9260"/>
    <x v="1"/>
    <n v="91000"/>
    <n v="0"/>
    <n v="0"/>
    <s v="42494983S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35"/>
    <n v="19012"/>
    <s v="42494012SRSU"/>
    <s v="012S"/>
    <x v="179"/>
    <s v="16LTIP TL(RSUs)"/>
    <n v="10261"/>
    <n v="10"/>
    <x v="129"/>
    <n v="4264"/>
    <x v="1"/>
    <n v="2000"/>
    <n v="0"/>
    <n v="0"/>
    <s v="42494012S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36"/>
    <n v="11128"/>
    <s v="42494128SRSU"/>
    <s v="128S"/>
    <x v="31"/>
    <s v="16LTIP TL(RSUs)"/>
    <n v="10261"/>
    <n v="70"/>
    <x v="25"/>
    <n v="9260"/>
    <x v="1"/>
    <n v="170000"/>
    <n v="0"/>
    <n v="0"/>
    <s v="42494128S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37"/>
    <n v="15070"/>
    <s v="4249470SlRSU"/>
    <s v="70Sl"/>
    <x v="104"/>
    <s v="16LTIP TL(RSUs)"/>
    <n v="10261"/>
    <n v="80"/>
    <x v="84"/>
    <n v="9260"/>
    <x v="1"/>
    <n v="190000"/>
    <n v="0"/>
    <n v="0"/>
    <s v="4249470Sl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38"/>
    <n v="14713"/>
    <s v="42494713SRSU"/>
    <s v="713S"/>
    <x v="92"/>
    <s v="16LTIP TL(RSUs)"/>
    <n v="10261"/>
    <n v="180"/>
    <x v="74"/>
    <n v="9260"/>
    <x v="1"/>
    <n v="700000"/>
    <n v="0"/>
    <n v="0"/>
    <s v="42494713S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39"/>
    <n v="14088"/>
    <s v="42494088SRSU"/>
    <s v="088S"/>
    <x v="74"/>
    <s v="16LTIP TL(RSUs)"/>
    <n v="10261"/>
    <n v="10"/>
    <x v="60"/>
    <n v="9260"/>
    <x v="1"/>
    <n v="2000"/>
    <n v="0"/>
    <n v="0"/>
    <s v="42494088S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40"/>
    <n v="14938"/>
    <s v="42494938SRSU"/>
    <s v="938S"/>
    <x v="99"/>
    <s v="16LTIP TL(RSUs)"/>
    <n v="10261"/>
    <n v="180"/>
    <x v="74"/>
    <n v="9260"/>
    <x v="1"/>
    <n v="700000"/>
    <n v="0"/>
    <n v="0"/>
    <s v="42494938S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41"/>
    <n v="14813"/>
    <s v="42494813SRSU"/>
    <s v="813S"/>
    <x v="95"/>
    <s v="16LTIP TL(RSUs)"/>
    <n v="10261"/>
    <n v="80"/>
    <x v="62"/>
    <n v="9260"/>
    <x v="1"/>
    <n v="190000"/>
    <n v="0"/>
    <n v="0"/>
    <s v="42494813S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42"/>
    <n v="17542"/>
    <s v="42494542SRSU"/>
    <s v="542S"/>
    <x v="156"/>
    <s v="16LTIP TL(RSUs)"/>
    <n v="10261"/>
    <n v="10"/>
    <x v="117"/>
    <n v="9260"/>
    <x v="1"/>
    <n v="2000"/>
    <n v="0"/>
    <n v="0"/>
    <s v="42494542S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43"/>
    <n v="13202"/>
    <s v="42494202SRSU"/>
    <s v="202S"/>
    <x v="62"/>
    <s v="16LTIP TL(RSUs)"/>
    <n v="10261"/>
    <n v="20"/>
    <x v="51"/>
    <n v="9260"/>
    <x v="1"/>
    <n v="107000"/>
    <n v="0"/>
    <n v="0"/>
    <s v="42494202S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44"/>
    <n v="10401"/>
    <s v="42494401SRSU"/>
    <s v="401S"/>
    <x v="19"/>
    <s v="16LTIP TL(RSUs)"/>
    <n v="10261"/>
    <n v="10"/>
    <x v="14"/>
    <n v="9260"/>
    <x v="1"/>
    <n v="2000"/>
    <n v="0"/>
    <n v="0"/>
    <s v="42494401S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45"/>
    <n v="14951"/>
    <s v="42494951TRSU"/>
    <s v="951T"/>
    <x v="100"/>
    <s v="16LTIP TL(RSUs)"/>
    <n v="10261"/>
    <n v="80"/>
    <x v="80"/>
    <n v="9260"/>
    <x v="1"/>
    <n v="190000"/>
    <n v="0"/>
    <n v="0"/>
    <s v="42494951T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46"/>
    <n v="24491"/>
    <s v="42494491TRSU"/>
    <s v="491T"/>
    <x v="187"/>
    <s v="16LTIP TL(RSUs)"/>
    <n v="10261"/>
    <n v="10"/>
    <x v="55"/>
    <n v="9260"/>
    <x v="1"/>
    <n v="2000"/>
    <n v="0"/>
    <n v="0"/>
    <s v="42494491T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47"/>
    <n v="13553"/>
    <s v="42494553TRSU"/>
    <s v="553T"/>
    <x v="72"/>
    <s v="16LTIP TL(RSUs)"/>
    <n v="10261"/>
    <n v="10"/>
    <x v="43"/>
    <n v="9260"/>
    <x v="1"/>
    <n v="2000"/>
    <n v="0"/>
    <n v="0"/>
    <s v="42494553T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48"/>
    <n v="15416"/>
    <s v="42494416WRSU"/>
    <s v="416W"/>
    <x v="116"/>
    <s v="16LTIP TL(RSUs)"/>
    <n v="10261"/>
    <n v="80"/>
    <x v="92"/>
    <n v="9260"/>
    <x v="1"/>
    <n v="190000"/>
    <n v="0"/>
    <n v="0"/>
    <s v="42494416W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49"/>
    <n v="14288"/>
    <s v="42494288WRSU"/>
    <s v="288W"/>
    <x v="80"/>
    <s v="16LTIP TL(RSUs)"/>
    <n v="10261"/>
    <n v="10"/>
    <x v="12"/>
    <n v="9260"/>
    <x v="1"/>
    <n v="2000"/>
    <n v="0"/>
    <n v="0"/>
    <s v="42494288W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50"/>
    <n v="10101"/>
    <s v="42494101WRSU"/>
    <s v="101W"/>
    <x v="4"/>
    <s v="16LTIP TL(RSUs)"/>
    <n v="10261"/>
    <n v="10"/>
    <x v="4"/>
    <n v="9260"/>
    <x v="1"/>
    <n v="2000"/>
    <n v="0"/>
    <n v="0"/>
    <s v="42494101W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51"/>
    <n v="18779"/>
    <s v="42494779WRSU"/>
    <s v="779W"/>
    <x v="174"/>
    <s v="16LTIP TL(RSUs)"/>
    <n v="10261"/>
    <n v="212"/>
    <x v="125"/>
    <n v="9260"/>
    <x v="1"/>
    <n v="832000"/>
    <n v="0"/>
    <n v="0"/>
    <s v="42494779W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52"/>
    <n v="17090"/>
    <s v="4249490WhRSU"/>
    <s v="90Wh"/>
    <x v="151"/>
    <s v="16LTIP TL(RSUs)"/>
    <n v="10261"/>
    <n v="212"/>
    <x v="105"/>
    <n v="9260"/>
    <x v="1"/>
    <n v="821000"/>
    <n v="0"/>
    <n v="0"/>
    <s v="4249490Wh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53"/>
    <n v="14721"/>
    <s v="42494721WRSU"/>
    <s v="721W"/>
    <x v="93"/>
    <s v="16LTIP TL(RSUs)"/>
    <n v="10261"/>
    <n v="10"/>
    <x v="75"/>
    <n v="9260"/>
    <x v="1"/>
    <n v="2000"/>
    <n v="0"/>
    <n v="0"/>
    <s v="42494721W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54"/>
    <n v="11384"/>
    <s v="42494384WRSU"/>
    <s v="384W"/>
    <x v="38"/>
    <s v="16LTIP TL(RSUs)"/>
    <n v="10261"/>
    <n v="60"/>
    <x v="30"/>
    <n v="9260"/>
    <x v="1"/>
    <n v="30000"/>
    <n v="0"/>
    <n v="0"/>
    <s v="42494384W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55"/>
    <n v="14707"/>
    <s v="42494707WRSU"/>
    <s v="707W"/>
    <x v="90"/>
    <s v="16LTIP TL(RSUs)"/>
    <n v="10261"/>
    <n v="10"/>
    <x v="72"/>
    <n v="9260"/>
    <x v="1"/>
    <n v="2000"/>
    <n v="0"/>
    <n v="0"/>
    <s v="42494707W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56"/>
    <n v="11885"/>
    <s v="42494885YRSU"/>
    <s v="885Y"/>
    <x v="45"/>
    <s v="16LTIP TL(RSUs)"/>
    <n v="10261"/>
    <n v="212"/>
    <x v="36"/>
    <n v="9260"/>
    <x v="1"/>
    <n v="824000"/>
    <n v="0"/>
    <n v="0"/>
    <s v="42494885Y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s v="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0"/>
    <n v="12167.1"/>
    <n v="0"/>
    <n v="12167.1"/>
    <n v="0"/>
    <n v="0"/>
    <n v="0"/>
    <m/>
    <n v="0"/>
    <n v="0"/>
    <n v="0"/>
    <n v="0"/>
    <n v="0"/>
    <n v="0"/>
    <n v="0"/>
    <n v="0"/>
    <n v="0"/>
    <n v="0"/>
    <n v="0"/>
    <n v="12167.1"/>
    <n v="0"/>
    <n v="0"/>
    <n v="0"/>
    <n v="0"/>
    <n v="12167.1"/>
    <n v="0"/>
    <m/>
    <m/>
    <n v="0"/>
    <n v="0"/>
    <n v="0"/>
    <n v="0"/>
    <n v="0"/>
    <n v="0"/>
    <n v="0"/>
    <n v="0"/>
    <n v="0"/>
    <m/>
    <n v="0"/>
    <n v="0"/>
    <n v="12167.1"/>
  </r>
  <r>
    <n v="1357"/>
    <n v="26444"/>
    <s v="42494444YRSU"/>
    <s v="444Y"/>
    <x v="206"/>
    <s v="16LTIP TL(RSUs)"/>
    <n v="10261"/>
    <n v="10"/>
    <x v="140"/>
    <n v="9260"/>
    <x v="1"/>
    <n v="2000"/>
    <n v="0"/>
    <n v="0"/>
    <s v="42494444YRSU16LTIP TL(RSUs)"/>
    <s v="LTIP TL(RSU)"/>
    <s v="LTIP TL(RSU) - 05/04/2016"/>
    <s v="3 years"/>
    <d v="2016-05-04T00:00:00"/>
    <d v="2019-05-04T00:00:00"/>
    <n v="165"/>
    <n v="0"/>
    <n v="0"/>
    <n v="0"/>
    <n v="0"/>
    <n v="0"/>
    <m/>
    <n v="165"/>
    <n v="1"/>
    <n v="0"/>
    <n v="0"/>
    <n v="12167.099999999999"/>
    <n v="0"/>
    <n v="0"/>
    <n v="0"/>
    <n v="0"/>
    <n v="0"/>
    <n v="0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150"/>
    <n v="1631.93"/>
    <n v="1631.93"/>
    <n v="10292.022673599999"/>
    <n v="0"/>
    <n v="0"/>
    <n v="0"/>
    <n v="1631.9299999999998"/>
    <n v="0"/>
    <n v="1631.9299999999998"/>
    <n v="0"/>
    <n v="0"/>
    <n v="0"/>
    <m/>
    <n v="0"/>
    <n v="0"/>
    <n v="0"/>
    <n v="0"/>
    <n v="0"/>
    <n v="0"/>
    <n v="0"/>
    <n v="0"/>
    <n v="0"/>
    <n v="0"/>
    <n v="0"/>
    <n v="304.63"/>
    <n v="0"/>
    <n v="326.38"/>
    <n v="0"/>
    <n v="326.38"/>
    <n v="631.01"/>
    <n v="0"/>
    <m/>
    <m/>
    <n v="1000.92"/>
    <n v="1000.92"/>
    <n v="0"/>
    <n v="0"/>
    <n v="0"/>
    <n v="0"/>
    <n v="0"/>
    <n v="0"/>
    <n v="0"/>
    <m/>
    <n v="0"/>
    <n v="1000.92"/>
    <n v="1631.9299999999998"/>
  </r>
  <r>
    <n v="1358"/>
    <n v="14510"/>
    <s v="42513510MRSU"/>
    <s v="510M"/>
    <x v="207"/>
    <s v="16LTIP TL(RSUs)"/>
    <n v="10261"/>
    <n v="80"/>
    <x v="141"/>
    <n v="9260"/>
    <x v="1"/>
    <n v="190000"/>
    <n v="0"/>
    <n v="0"/>
    <s v="42513510MRSU16LTIP TL(RSUs)"/>
    <s v="LTIP TL(RSU)"/>
    <s v="LTIP TL(RSU) - 05/23/2016"/>
    <s v="3 years"/>
    <d v="2016-05-23T00:00:00"/>
    <d v="2019-05-23T00:00:00"/>
    <n v="165"/>
    <n v="0"/>
    <n v="0"/>
    <n v="0"/>
    <n v="0"/>
    <n v="0"/>
    <m/>
    <n v="165"/>
    <n v="1"/>
    <s v=""/>
    <n v="0"/>
    <n v="11858.550000000001"/>
    <n v="0"/>
    <n v="0"/>
    <n v="0"/>
    <n v="0"/>
    <n v="0"/>
    <n v="0"/>
    <n v="11858.550000000001"/>
    <n v="165"/>
    <n v="0"/>
    <n v="0"/>
    <n v="165"/>
    <n v="71.87"/>
    <n v="11858.550000000001"/>
    <n v="-236.9812632"/>
    <n v="11621.568736800002"/>
    <n v="0"/>
    <n v="0"/>
    <n v="0"/>
    <n v="0"/>
    <n v="11858.550000000001"/>
    <n v="10.81984489051095"/>
    <n v="1096"/>
    <n v="11858.550000000001"/>
    <n v="11858.550000000001"/>
    <n v="0"/>
    <n v="0"/>
    <n v="0"/>
    <n v="0"/>
    <n v="11858.55"/>
    <n v="0"/>
    <n v="11858.55"/>
    <n v="0"/>
    <n v="0"/>
    <n v="0"/>
    <m/>
    <n v="0"/>
    <n v="0"/>
    <n v="0"/>
    <n v="0"/>
    <n v="0"/>
    <n v="0"/>
    <n v="0"/>
    <n v="0"/>
    <n v="0"/>
    <n v="0"/>
    <n v="0"/>
    <n v="11858.55"/>
    <n v="0"/>
    <n v="0"/>
    <n v="0"/>
    <n v="0"/>
    <n v="11858.55"/>
    <n v="0"/>
    <m/>
    <m/>
    <n v="0"/>
    <n v="0"/>
    <n v="0"/>
    <n v="0"/>
    <n v="0"/>
    <n v="0"/>
    <n v="0"/>
    <n v="0"/>
    <n v="0"/>
    <m/>
    <n v="0"/>
    <n v="0"/>
    <n v="11858.55"/>
  </r>
  <r>
    <n v="1359"/>
    <n v="14928"/>
    <s v="42513928SRSU"/>
    <s v="928S"/>
    <x v="208"/>
    <s v="16LTIP TL(RSUs)"/>
    <n v="10261"/>
    <n v="180"/>
    <x v="142"/>
    <n v="9260"/>
    <x v="1"/>
    <n v="700000"/>
    <n v="0"/>
    <n v="0"/>
    <s v="42513928SRSU16LTIP TL(RSUs)"/>
    <s v="LTIP TL(RSU)"/>
    <s v="LTIP TL(RSU) - 05/23/2016"/>
    <s v="3 years"/>
    <d v="2016-05-23T00:00:00"/>
    <d v="2019-05-23T00:00:00"/>
    <n v="165"/>
    <n v="0"/>
    <n v="0"/>
    <n v="0"/>
    <n v="0"/>
    <n v="0"/>
    <m/>
    <n v="165"/>
    <n v="1"/>
    <s v=""/>
    <n v="0"/>
    <n v="11858.550000000001"/>
    <n v="0"/>
    <n v="0"/>
    <n v="0"/>
    <n v="0"/>
    <n v="0"/>
    <n v="0"/>
    <n v="11858.550000000001"/>
    <n v="165"/>
    <n v="0"/>
    <n v="0"/>
    <n v="165"/>
    <n v="71.87"/>
    <n v="11858.550000000001"/>
    <n v="-236.9812632"/>
    <n v="11621.568736800002"/>
    <n v="0"/>
    <n v="0"/>
    <n v="0"/>
    <n v="0"/>
    <n v="11858.550000000001"/>
    <n v="10.81984489051095"/>
    <n v="1096"/>
    <n v="11858.550000000001"/>
    <n v="11858.550000000001"/>
    <n v="0"/>
    <n v="0"/>
    <n v="0"/>
    <n v="0"/>
    <n v="11858.55"/>
    <n v="0"/>
    <n v="11858.55"/>
    <n v="0"/>
    <n v="0"/>
    <n v="0"/>
    <m/>
    <n v="0"/>
    <n v="0"/>
    <n v="0"/>
    <n v="0"/>
    <n v="0"/>
    <n v="0"/>
    <n v="0"/>
    <n v="0"/>
    <n v="0"/>
    <n v="0"/>
    <n v="0"/>
    <n v="11858.55"/>
    <n v="0"/>
    <n v="0"/>
    <n v="0"/>
    <n v="0"/>
    <n v="11858.55"/>
    <n v="0"/>
    <m/>
    <m/>
    <n v="0"/>
    <n v="0"/>
    <n v="0"/>
    <n v="0"/>
    <n v="0"/>
    <n v="0"/>
    <n v="0"/>
    <n v="0"/>
    <n v="0"/>
    <m/>
    <n v="0"/>
    <n v="0"/>
    <n v="11858.55"/>
  </r>
  <r>
    <n v="1360"/>
    <n v="23990"/>
    <s v="42513990JRSU"/>
    <s v="990J"/>
    <x v="209"/>
    <s v="16LTIP TL(RSUs)"/>
    <n v="10261"/>
    <n v="180"/>
    <x v="70"/>
    <n v="9260"/>
    <x v="1"/>
    <n v="700000"/>
    <n v="0"/>
    <n v="0"/>
    <s v="42513990JRSU16LTIP TL(RSUs)"/>
    <s v="LTIP TL(RSU)"/>
    <s v="LTIP TL(RSU) - 05/23/2016"/>
    <s v="3 years"/>
    <d v="2016-05-23T00:00:00"/>
    <d v="2019-05-23T00:00:00"/>
    <n v="165"/>
    <n v="0"/>
    <n v="0"/>
    <n v="0"/>
    <n v="0"/>
    <n v="0"/>
    <m/>
    <n v="165"/>
    <n v="1"/>
    <n v="0"/>
    <n v="0"/>
    <n v="11858.550000000001"/>
    <n v="0"/>
    <n v="0"/>
    <n v="0"/>
    <n v="0"/>
    <n v="0"/>
    <n v="0"/>
    <n v="11858.550000000001"/>
    <n v="165"/>
    <n v="0"/>
    <n v="0"/>
    <n v="165"/>
    <n v="71.87"/>
    <n v="11858.550000000001"/>
    <n v="-236.9812632"/>
    <n v="11621.568736800002"/>
    <n v="0"/>
    <n v="0"/>
    <n v="0"/>
    <n v="0"/>
    <n v="11621.568736800002"/>
    <n v="10.603621110218979"/>
    <n v="131"/>
    <n v="1389.07"/>
    <n v="1389.07"/>
    <n v="10232.498736800002"/>
    <n v="0"/>
    <n v="0"/>
    <n v="0"/>
    <n v="1389.0700000000002"/>
    <n v="0"/>
    <n v="1389.0700000000002"/>
    <n v="0"/>
    <n v="0"/>
    <n v="0"/>
    <m/>
    <n v="0"/>
    <n v="0"/>
    <n v="0"/>
    <n v="0"/>
    <n v="0"/>
    <n v="0"/>
    <n v="0"/>
    <n v="0"/>
    <n v="0"/>
    <n v="0"/>
    <n v="0"/>
    <n v="95.43"/>
    <n v="0"/>
    <n v="318.11"/>
    <n v="0"/>
    <n v="318.11"/>
    <n v="413.54"/>
    <n v="0"/>
    <m/>
    <m/>
    <n v="975.53000000000009"/>
    <n v="975.53000000000009"/>
    <n v="0"/>
    <n v="0"/>
    <n v="0"/>
    <n v="0"/>
    <n v="0"/>
    <n v="0"/>
    <n v="0"/>
    <m/>
    <n v="0"/>
    <n v="975.53000000000009"/>
    <n v="1389.0700000000002"/>
  </r>
  <r>
    <n v="1361"/>
    <n v="19588"/>
    <s v="42513588SRSU"/>
    <s v="588S"/>
    <x v="210"/>
    <s v="16LTIP TL(RSUs)"/>
    <n v="10261"/>
    <n v="80"/>
    <x v="143"/>
    <n v="9260"/>
    <x v="1"/>
    <n v="190000"/>
    <n v="0"/>
    <n v="0"/>
    <s v="42513588SRSU16LTIP TL(RSUs)"/>
    <s v="LTIP TL(RSU)"/>
    <s v="LTIP TL(RSU) - 05/23/2016"/>
    <s v="3 years"/>
    <d v="2016-05-23T00:00:00"/>
    <d v="2019-05-23T00:00:00"/>
    <n v="165"/>
    <n v="0"/>
    <n v="0"/>
    <n v="0"/>
    <n v="0"/>
    <n v="0"/>
    <m/>
    <n v="165"/>
    <n v="1"/>
    <n v="0"/>
    <n v="0"/>
    <n v="11858.550000000001"/>
    <n v="0"/>
    <n v="0"/>
    <n v="0"/>
    <n v="0"/>
    <n v="0"/>
    <n v="0"/>
    <n v="11858.550000000001"/>
    <n v="165"/>
    <n v="0"/>
    <n v="0"/>
    <n v="165"/>
    <n v="71.87"/>
    <n v="11858.550000000001"/>
    <n v="-236.9812632"/>
    <n v="11621.568736800002"/>
    <n v="0"/>
    <n v="0"/>
    <n v="0"/>
    <n v="0"/>
    <n v="11621.568736800002"/>
    <n v="10.603621110218979"/>
    <n v="131"/>
    <n v="1389.07"/>
    <n v="1389.07"/>
    <n v="10232.498736800002"/>
    <n v="0"/>
    <n v="0"/>
    <n v="0"/>
    <n v="1389.0700000000002"/>
    <n v="0"/>
    <n v="1389.0700000000002"/>
    <n v="0"/>
    <n v="0"/>
    <n v="0"/>
    <m/>
    <n v="0"/>
    <n v="0"/>
    <n v="0"/>
    <n v="0"/>
    <n v="0"/>
    <n v="0"/>
    <n v="0"/>
    <n v="0"/>
    <n v="0"/>
    <n v="0"/>
    <n v="0"/>
    <n v="95.43"/>
    <n v="0"/>
    <n v="318.11"/>
    <n v="0"/>
    <n v="318.11"/>
    <n v="413.54"/>
    <n v="0"/>
    <m/>
    <m/>
    <n v="975.53000000000009"/>
    <n v="975.53000000000009"/>
    <n v="0"/>
    <n v="0"/>
    <n v="0"/>
    <n v="0"/>
    <n v="0"/>
    <n v="0"/>
    <n v="0"/>
    <m/>
    <n v="0"/>
    <n v="975.53000000000009"/>
    <n v="1389.0700000000002"/>
  </r>
  <r>
    <n v="1362"/>
    <n v="10109"/>
    <s v="42513109DRSU"/>
    <s v="109D"/>
    <x v="211"/>
    <s v="16LTIP TL(RSUs)"/>
    <n v="10261"/>
    <n v="20"/>
    <x v="33"/>
    <n v="9260"/>
    <x v="1"/>
    <n v="107000"/>
    <n v="0"/>
    <n v="0"/>
    <s v="42513109DRSU16LTIP TL(RSUs)"/>
    <s v="LTIP TL(RSU)"/>
    <s v="LTIP TL(RSU) - 05/23/2016"/>
    <s v="3 years"/>
    <d v="2016-05-23T00:00:00"/>
    <d v="2019-05-23T00:00:00"/>
    <n v="165"/>
    <n v="0"/>
    <n v="0"/>
    <n v="0"/>
    <n v="0"/>
    <n v="0"/>
    <m/>
    <n v="165"/>
    <n v="1"/>
    <n v="0"/>
    <n v="0"/>
    <n v="11858.550000000001"/>
    <n v="0"/>
    <n v="0"/>
    <n v="0"/>
    <n v="0"/>
    <n v="0"/>
    <n v="0"/>
    <n v="11858.550000000001"/>
    <n v="165"/>
    <n v="0"/>
    <n v="0"/>
    <n v="165"/>
    <n v="71.87"/>
    <n v="11858.550000000001"/>
    <n v="-236.9812632"/>
    <n v="11621.568736800002"/>
    <n v="0"/>
    <n v="0"/>
    <n v="0"/>
    <n v="0"/>
    <n v="11621.568736800002"/>
    <n v="10.603621110218979"/>
    <n v="131"/>
    <n v="1389.07"/>
    <n v="1389.07"/>
    <n v="10232.498736800002"/>
    <n v="0"/>
    <n v="0"/>
    <n v="0"/>
    <n v="1389.0700000000002"/>
    <n v="0"/>
    <n v="1389.0700000000002"/>
    <n v="0"/>
    <n v="0"/>
    <n v="0"/>
    <m/>
    <n v="0"/>
    <n v="0"/>
    <n v="0"/>
    <n v="0"/>
    <n v="0"/>
    <n v="0"/>
    <n v="0"/>
    <n v="0"/>
    <n v="0"/>
    <n v="0"/>
    <n v="0"/>
    <n v="95.43"/>
    <n v="0"/>
    <n v="318.11"/>
    <n v="0"/>
    <n v="318.11"/>
    <n v="413.54"/>
    <n v="0"/>
    <m/>
    <m/>
    <n v="975.53000000000009"/>
    <n v="975.53000000000009"/>
    <n v="0"/>
    <n v="0"/>
    <n v="0"/>
    <n v="0"/>
    <n v="0"/>
    <n v="0"/>
    <n v="0"/>
    <m/>
    <n v="0"/>
    <n v="975.53000000000009"/>
    <n v="1389.0700000000002"/>
  </r>
  <r>
    <n v="1363"/>
    <n v="13962"/>
    <s v="42527962SRSU"/>
    <s v="962S"/>
    <x v="212"/>
    <s v="16LTIP TL(RSUs)"/>
    <n v="10261"/>
    <n v="20"/>
    <x v="144"/>
    <n v="9260"/>
    <x v="1"/>
    <n v="107000"/>
    <n v="0"/>
    <n v="0"/>
    <s v="42527962SRSU16LTIP TL(RSUs)"/>
    <s v="LTIP TL(RSU)"/>
    <s v="LTIP TL(RSU) - 06/06/2016"/>
    <s v="3 years"/>
    <d v="2016-06-06T00:00:00"/>
    <d v="2019-06-06T00:00:00"/>
    <n v="165"/>
    <n v="0"/>
    <n v="0"/>
    <n v="0"/>
    <n v="0"/>
    <n v="0"/>
    <m/>
    <n v="165"/>
    <n v="1"/>
    <n v="0"/>
    <n v="0"/>
    <n v="12308.999999999998"/>
    <n v="0"/>
    <n v="0"/>
    <n v="0"/>
    <n v="0"/>
    <n v="0"/>
    <n v="0"/>
    <n v="12308.999999999998"/>
    <n v="165"/>
    <n v="0"/>
    <n v="0"/>
    <n v="165"/>
    <n v="74.599999999999994"/>
    <n v="12308.999999999998"/>
    <n v="-245.98305599999995"/>
    <n v="12063.016943999999"/>
    <n v="0"/>
    <n v="0"/>
    <n v="0"/>
    <n v="0"/>
    <n v="12063.016943999999"/>
    <n v="11.006402321167883"/>
    <n v="117"/>
    <n v="1287.75"/>
    <n v="1287.75"/>
    <n v="10775.266943999999"/>
    <n v="0"/>
    <n v="0"/>
    <n v="0"/>
    <n v="1287.75"/>
    <n v="0"/>
    <n v="1287.75"/>
    <n v="0"/>
    <n v="0"/>
    <n v="0"/>
    <m/>
    <n v="0"/>
    <n v="0"/>
    <n v="0"/>
    <n v="0"/>
    <n v="0"/>
    <n v="0"/>
    <n v="0"/>
    <n v="0"/>
    <n v="0"/>
    <n v="0"/>
    <n v="0"/>
    <n v="0"/>
    <n v="0"/>
    <n v="275.16000000000003"/>
    <n v="0"/>
    <n v="275.16000000000003"/>
    <n v="275.16000000000003"/>
    <n v="0"/>
    <m/>
    <m/>
    <n v="1012.5899999999999"/>
    <n v="1012.5899999999999"/>
    <n v="0"/>
    <n v="0"/>
    <n v="0"/>
    <n v="0"/>
    <n v="0"/>
    <n v="0"/>
    <n v="0"/>
    <m/>
    <n v="0"/>
    <n v="1012.5899999999999"/>
    <n v="1287.75"/>
  </r>
  <r>
    <n v="1364"/>
    <n v="10005"/>
    <s v="415835McERSU"/>
    <s v="5McE"/>
    <x v="0"/>
    <s v="13MIP - 20%(RSU)"/>
    <n v="10265"/>
    <n v="10"/>
    <x v="0"/>
    <n v="9260"/>
    <x v="2"/>
    <n v="2000"/>
    <n v="0"/>
    <n v="0"/>
    <s v="415835McERSU13MIP - 20%(RSU)"/>
    <s v="MIP - 20%(RSU)"/>
    <s v="MIP - 20%(RSU) - 11/05/2013"/>
    <s v="3 years"/>
    <d v="2013-11-05T00:00:00"/>
    <d v="2016-11-05T00:00:00"/>
    <n v="926"/>
    <n v="0"/>
    <n v="0"/>
    <n v="0"/>
    <n v="0"/>
    <n v="0"/>
    <m/>
    <n v="926"/>
    <n v="1"/>
    <s v=""/>
    <n v="0"/>
    <n v="41012.54"/>
    <n v="0"/>
    <n v="0"/>
    <n v="0"/>
    <n v="0"/>
    <n v="0"/>
    <n v="0"/>
    <n v="41012.54"/>
    <n v="926"/>
    <n v="0"/>
    <n v="0"/>
    <n v="926"/>
    <n v="44.29"/>
    <n v="41012.54"/>
    <n v="-820.33282508000002"/>
    <n v="40192.207174920004"/>
    <n v="34191.879999999997"/>
    <n v="6684.2331586800001"/>
    <n v="-133.69803163991736"/>
    <n v="6550.5351270400824"/>
    <n v="41012.54"/>
    <n v="37.386089334548771"/>
    <n v="1097"/>
    <n v="41012.54"/>
    <n v="41012.54"/>
    <n v="0"/>
    <n v="0"/>
    <n v="6820.66"/>
    <n v="0"/>
    <n v="0"/>
    <n v="34191.879999999997"/>
    <n v="41012.53999999999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65"/>
    <n v="10028"/>
    <s v="4158328BeRSU"/>
    <s v="28Be"/>
    <x v="218"/>
    <s v="13MIP - 20%(RSU)"/>
    <n v="10265"/>
    <n v="10"/>
    <x v="0"/>
    <n v="9260"/>
    <x v="2"/>
    <n v="2000"/>
    <n v="0"/>
    <n v="0"/>
    <s v="4158328BeRSU13MIP - 20%(RSU)"/>
    <s v="MIP - 20%(RSU)"/>
    <s v="MIP - 20%(RSU) - 11/05/2013"/>
    <s v="3 years"/>
    <d v="2013-11-05T00:00:00"/>
    <d v="2016-11-05T00:00:00"/>
    <n v="11309"/>
    <n v="0"/>
    <n v="0"/>
    <n v="0"/>
    <n v="0"/>
    <n v="0"/>
    <m/>
    <n v="11309"/>
    <n v="1"/>
    <s v=""/>
    <n v="0"/>
    <n v="500875.61"/>
    <n v="0"/>
    <n v="0"/>
    <n v="0"/>
    <n v="0"/>
    <n v="0"/>
    <n v="0"/>
    <n v="500875.61"/>
    <n v="11309"/>
    <n v="0"/>
    <n v="0"/>
    <n v="11309"/>
    <n v="44.29"/>
    <n v="500875.61"/>
    <n v="-10018.513951219998"/>
    <n v="490857.09604877996"/>
    <n v="417388.96"/>
    <n v="83486.649999999994"/>
    <n v="-1669.8999732999998"/>
    <n v="81816.7500267"/>
    <n v="500875.61"/>
    <n v="456.5867000911577"/>
    <n v="1097"/>
    <n v="500875.61"/>
    <n v="500875.61"/>
    <n v="0"/>
    <n v="0"/>
    <n v="83486.649999999994"/>
    <n v="0"/>
    <n v="0"/>
    <n v="417388.96"/>
    <n v="500875.6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66"/>
    <n v="10070"/>
    <s v="4158370HaRSU"/>
    <s v="70Ha"/>
    <x v="3"/>
    <s v="13MIP - 20%(RSU)"/>
    <n v="10265"/>
    <n v="20"/>
    <x v="3"/>
    <n v="9260"/>
    <x v="2"/>
    <n v="107000"/>
    <n v="0"/>
    <n v="0"/>
    <s v="4158370HaRSU13MIP - 20%(RSU)"/>
    <s v="MIP - 20%(RSU)"/>
    <s v="MIP - 20%(RSU) - 11/05/2013"/>
    <s v="3 years"/>
    <d v="2013-11-05T00:00:00"/>
    <d v="2016-11-05T00:00:00"/>
    <n v="4640"/>
    <n v="0"/>
    <n v="0"/>
    <n v="0"/>
    <n v="0"/>
    <n v="0"/>
    <m/>
    <n v="4640"/>
    <n v="1"/>
    <s v=""/>
    <n v="0"/>
    <n v="205505.6"/>
    <n v="0"/>
    <n v="0"/>
    <n v="0"/>
    <n v="0"/>
    <n v="0"/>
    <n v="0"/>
    <n v="205505.6"/>
    <n v="4640"/>
    <n v="0"/>
    <n v="0"/>
    <n v="4640"/>
    <n v="44.29"/>
    <n v="205505.6"/>
    <n v="-4110.5230111999999"/>
    <n v="201395.07698879999"/>
    <n v="171269.43"/>
    <n v="34236.17"/>
    <n v="-684.79187233999994"/>
    <n v="33551.378127659998"/>
    <n v="205505.6"/>
    <n v="187.33418413855972"/>
    <n v="1097"/>
    <n v="205505.6"/>
    <n v="205505.6"/>
    <n v="0"/>
    <n v="0"/>
    <n v="34236.17"/>
    <n v="0"/>
    <n v="0"/>
    <n v="171269.43"/>
    <n v="205505.59999999998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67"/>
    <n v="10105"/>
    <s v="41583105ARSU"/>
    <s v="105A"/>
    <x v="5"/>
    <s v="13MIP - 20%(RSU)"/>
    <n v="10265"/>
    <n v="10"/>
    <x v="5"/>
    <n v="9260"/>
    <x v="2"/>
    <n v="2000"/>
    <n v="0"/>
    <n v="0"/>
    <s v="41583105ARSU13MIP - 20%(RSU)"/>
    <s v="MIP - 20%(RSU)"/>
    <s v="MIP - 20%(RSU) - 11/05/2013"/>
    <s v="3 years"/>
    <d v="2013-11-05T00:00:00"/>
    <d v="2016-11-05T00:00:00"/>
    <n v="2330"/>
    <n v="0"/>
    <n v="0"/>
    <n v="0"/>
    <n v="0"/>
    <n v="0"/>
    <m/>
    <n v="2330"/>
    <n v="1"/>
    <s v=""/>
    <n v="0"/>
    <n v="103195.7"/>
    <n v="0"/>
    <n v="0"/>
    <n v="0"/>
    <n v="0"/>
    <n v="0"/>
    <n v="0"/>
    <n v="103195.7"/>
    <n v="2330"/>
    <n v="0"/>
    <n v="0"/>
    <n v="2330"/>
    <n v="44.29"/>
    <n v="103195.7"/>
    <n v="-2064.1203913999998"/>
    <n v="101131.5796086"/>
    <n v="86011.18"/>
    <n v="17184.52"/>
    <n v="-343.72476904000001"/>
    <n v="16840.79523096"/>
    <n v="103195.7"/>
    <n v="94.070829535095712"/>
    <n v="1097"/>
    <n v="103195.7"/>
    <n v="103195.7"/>
    <n v="0"/>
    <n v="0"/>
    <n v="17184.52"/>
    <n v="0"/>
    <n v="0"/>
    <n v="86011.18"/>
    <n v="103195.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68"/>
    <n v="10106"/>
    <s v="41583106GRSU"/>
    <s v="106G"/>
    <x v="6"/>
    <s v="13MIP - 20%(RSU)"/>
    <n v="10265"/>
    <n v="30"/>
    <x v="6"/>
    <n v="9260"/>
    <x v="2"/>
    <n v="10000"/>
    <n v="0"/>
    <n v="0"/>
    <s v="41583106GRSU13MIP - 20%(RSU)"/>
    <s v="MIP - 20%(RSU)"/>
    <s v="MIP - 20%(RSU) - 11/05/2013"/>
    <s v="3 years"/>
    <d v="2013-11-05T00:00:00"/>
    <d v="2016-11-05T00:00:00"/>
    <n v="301"/>
    <n v="0"/>
    <n v="0"/>
    <n v="0"/>
    <n v="0"/>
    <n v="0"/>
    <m/>
    <n v="301"/>
    <n v="1"/>
    <n v="0"/>
    <n v="0"/>
    <n v="13331.289999999999"/>
    <n v="0"/>
    <n v="0"/>
    <n v="0"/>
    <n v="0"/>
    <n v="0"/>
    <n v="0"/>
    <n v="13331.289999999999"/>
    <n v="301"/>
    <n v="0"/>
    <n v="0"/>
    <n v="301"/>
    <n v="44.29"/>
    <n v="13331.289999999999"/>
    <n v="-266.65246257999996"/>
    <n v="13064.63753742"/>
    <n v="11116.79"/>
    <n v="2214.5"/>
    <n v="-44.294429000000001"/>
    <n v="2170.205571"/>
    <n v="2170.205571"/>
    <n v="1.9783095451230628"/>
    <n v="1061"/>
    <n v="2098.9899999999998"/>
    <n v="13215.78"/>
    <n v="71.215571000000182"/>
    <n v="0"/>
    <n v="652.84"/>
    <n v="722.09000000000174"/>
    <n v="724.06"/>
    <n v="11116.79"/>
    <n v="13215.780000000002"/>
    <n v="0"/>
    <n v="0"/>
    <n v="0"/>
    <m/>
    <n v="61.32"/>
    <n v="59.35"/>
    <n v="61.33"/>
    <n v="182"/>
    <n v="61.33"/>
    <n v="0"/>
    <n v="57.37"/>
    <n v="57.37"/>
    <n v="61.33"/>
    <n v="180.02999999999997"/>
    <n v="59.35"/>
    <n v="61.32"/>
    <n v="0"/>
    <n v="59.35"/>
    <n v="0"/>
    <n v="59.35"/>
    <n v="180.02"/>
    <n v="0"/>
    <m/>
    <m/>
    <n v="182.01"/>
    <n v="182.01"/>
    <n v="0"/>
    <n v="0"/>
    <n v="0"/>
    <n v="0"/>
    <n v="0"/>
    <n v="0"/>
    <n v="0"/>
    <m/>
    <n v="0"/>
    <n v="182.01"/>
    <n v="724.06"/>
  </r>
  <r>
    <n v="1369"/>
    <n v="10137"/>
    <s v="41583137WRSU"/>
    <s v="137W"/>
    <x v="213"/>
    <s v="13MIP - 20%(RSU)"/>
    <n v="10265"/>
    <n v="10"/>
    <x v="0"/>
    <n v="9260"/>
    <x v="2"/>
    <n v="2000"/>
    <n v="0"/>
    <n v="0"/>
    <s v="41583137WRSU13MIP - 20%(RSU)"/>
    <s v="MIP - 20%(RSU)"/>
    <s v="MIP - 20%(RSU) - 11/05/2013"/>
    <s v="3 years"/>
    <d v="2013-11-05T00:00:00"/>
    <d v="2016-11-05T00:00:00"/>
    <n v="1254"/>
    <n v="0"/>
    <n v="0"/>
    <n v="0"/>
    <n v="0"/>
    <n v="0"/>
    <m/>
    <n v="1254"/>
    <n v="1"/>
    <s v=""/>
    <n v="0"/>
    <n v="55539.659999999996"/>
    <n v="0"/>
    <n v="0"/>
    <n v="0"/>
    <n v="0"/>
    <n v="0"/>
    <n v="0"/>
    <n v="55539.659999999996"/>
    <n v="1254"/>
    <n v="-1254"/>
    <n v="0"/>
    <n v="0"/>
    <n v="44.29"/>
    <n v="0"/>
    <n v="0"/>
    <n v="0"/>
    <n v="46283.05"/>
    <n v="9256.61"/>
    <n v="-185.15071322"/>
    <n v="9071.4592867800002"/>
    <n v="55539.659999999996"/>
    <n v="50.628678213309023"/>
    <n v="1097"/>
    <n v="55539.659999999996"/>
    <n v="55539.659999999996"/>
    <n v="0"/>
    <n v="0"/>
    <n v="9256.61"/>
    <n v="0"/>
    <n v="0"/>
    <n v="46283.05"/>
    <n v="55539.6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70"/>
    <n v="10153"/>
    <s v="41583153PRSU"/>
    <s v="153P"/>
    <x v="9"/>
    <s v="13MIP - 20%(RSU)"/>
    <n v="10265"/>
    <n v="212"/>
    <x v="8"/>
    <n v="9260"/>
    <x v="2"/>
    <n v="821000"/>
    <n v="0"/>
    <n v="0"/>
    <s v="41583153PRSU13MIP - 20%(RSU)"/>
    <s v="MIP - 20%(RSU)"/>
    <s v="MIP - 20%(RSU) - 11/05/2013"/>
    <s v="3 years"/>
    <d v="2013-11-05T00:00:00"/>
    <d v="2016-11-05T00:00:00"/>
    <n v="1255"/>
    <n v="0"/>
    <n v="0"/>
    <n v="0"/>
    <n v="0"/>
    <n v="0"/>
    <m/>
    <n v="1255"/>
    <n v="1"/>
    <n v="0"/>
    <n v="0"/>
    <n v="55583.95"/>
    <n v="0"/>
    <n v="0"/>
    <n v="0"/>
    <n v="0"/>
    <n v="0"/>
    <n v="0"/>
    <n v="55583.95"/>
    <n v="1255"/>
    <n v="0"/>
    <n v="0"/>
    <n v="1255"/>
    <n v="44.29"/>
    <n v="55583.95"/>
    <n v="-1111.7901678999999"/>
    <n v="54472.159832099998"/>
    <n v="46327.34"/>
    <n v="9256.61"/>
    <n v="-185.15071322"/>
    <n v="9071.4592867800002"/>
    <n v="9071.4592867800002"/>
    <n v="8.2693338986144038"/>
    <n v="1061"/>
    <n v="8773.76"/>
    <n v="55101.1"/>
    <n v="297.69928677999997"/>
    <n v="0"/>
    <n v="2728.88"/>
    <n v="3018.309999999994"/>
    <n v="3026.57"/>
    <n v="46327.34"/>
    <n v="55101.099999999991"/>
    <n v="0"/>
    <n v="0"/>
    <n v="0"/>
    <m/>
    <n v="256.35000000000002"/>
    <n v="248.08"/>
    <n v="256.35000000000002"/>
    <n v="760.78000000000009"/>
    <n v="256.35000000000002"/>
    <n v="0"/>
    <n v="239.81"/>
    <n v="239.81"/>
    <n v="256.35000000000002"/>
    <n v="752.51"/>
    <n v="248.08"/>
    <n v="256.33999999999997"/>
    <n v="0"/>
    <n v="248.08"/>
    <n v="0"/>
    <n v="248.08"/>
    <n v="752.5"/>
    <n v="0"/>
    <m/>
    <m/>
    <n v="760.78000000000009"/>
    <n v="760.78000000000009"/>
    <n v="0"/>
    <n v="0"/>
    <n v="0"/>
    <n v="0"/>
    <n v="0"/>
    <n v="0"/>
    <n v="0"/>
    <m/>
    <n v="0"/>
    <n v="760.78000000000009"/>
    <n v="3026.57"/>
  </r>
  <r>
    <n v="1371"/>
    <n v="10219"/>
    <s v="41583219HRSU"/>
    <s v="219H"/>
    <x v="11"/>
    <s v="13MIP - 20%(RSU)"/>
    <n v="10265"/>
    <n v="10"/>
    <x v="5"/>
    <n v="9260"/>
    <x v="2"/>
    <n v="2000"/>
    <n v="0"/>
    <n v="0"/>
    <s v="41583219HRSU13MIP - 20%(RSU)"/>
    <s v="MIP - 20%(RSU)"/>
    <s v="MIP - 20%(RSU) - 11/05/2013"/>
    <s v="3 years"/>
    <d v="2013-11-05T00:00:00"/>
    <d v="2016-11-05T00:00:00"/>
    <n v="1768"/>
    <n v="0"/>
    <n v="0"/>
    <n v="0"/>
    <n v="0"/>
    <n v="0"/>
    <m/>
    <n v="1768"/>
    <n v="1"/>
    <s v=""/>
    <n v="0"/>
    <n v="78304.72"/>
    <n v="0"/>
    <n v="0"/>
    <n v="0"/>
    <n v="0"/>
    <n v="0"/>
    <n v="0"/>
    <n v="78304.72"/>
    <n v="1768"/>
    <n v="0"/>
    <n v="0"/>
    <n v="1768"/>
    <n v="44.29"/>
    <n v="78304.72"/>
    <n v="-1566.25100944"/>
    <n v="76738.468990559995"/>
    <n v="65239.17"/>
    <n v="13065.55"/>
    <n v="-261.33713109999997"/>
    <n v="12804.2128689"/>
    <n v="78304.72"/>
    <n v="71.380783956244301"/>
    <n v="1097"/>
    <n v="78304.72"/>
    <n v="78304.72"/>
    <n v="0"/>
    <n v="0"/>
    <n v="13065.55"/>
    <n v="0"/>
    <n v="0"/>
    <n v="65239.17"/>
    <n v="78304.7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72"/>
    <n v="10366"/>
    <s v="41583366BRSU"/>
    <s v="366B"/>
    <x v="14"/>
    <s v="13MIP - 20%(RSU)"/>
    <n v="10265"/>
    <n v="50"/>
    <x v="11"/>
    <n v="9260"/>
    <x v="2"/>
    <n v="9000"/>
    <n v="0"/>
    <n v="0"/>
    <s v="41583366BRSU13MIP - 20%(RSU)"/>
    <s v="MIP - 20%(RSU)"/>
    <s v="MIP - 20%(RSU) - 11/05/2013"/>
    <s v="3 years"/>
    <d v="2013-11-05T00:00:00"/>
    <d v="2016-11-05T00:00:00"/>
    <n v="233"/>
    <n v="0"/>
    <n v="0"/>
    <n v="0"/>
    <n v="0"/>
    <n v="0"/>
    <m/>
    <n v="233"/>
    <n v="1"/>
    <n v="0"/>
    <n v="0"/>
    <n v="10319.57"/>
    <n v="0"/>
    <n v="0"/>
    <n v="0"/>
    <n v="0"/>
    <n v="0"/>
    <n v="0"/>
    <n v="10319.57"/>
    <n v="233"/>
    <n v="0"/>
    <n v="0"/>
    <n v="233"/>
    <n v="44.29"/>
    <n v="10319.57"/>
    <n v="-206.41203913999999"/>
    <n v="10113.15796086"/>
    <n v="8592.26"/>
    <n v="1727.31"/>
    <n v="-34.549654619999998"/>
    <n v="1692.76034538"/>
    <n v="1692.76034538"/>
    <n v="1.5430814451959891"/>
    <n v="1061"/>
    <n v="1637.21"/>
    <n v="10229.470000000001"/>
    <n v="55.550345379999953"/>
    <n v="0"/>
    <n v="509.22"/>
    <n v="563.21999999999935"/>
    <n v="564.77"/>
    <n v="8592.26"/>
    <n v="10229.469999999999"/>
    <n v="0"/>
    <n v="0"/>
    <n v="0"/>
    <m/>
    <n v="47.84"/>
    <n v="46.29"/>
    <n v="47.84"/>
    <n v="141.97"/>
    <n v="47.83"/>
    <n v="0"/>
    <n v="44.75"/>
    <n v="44.75"/>
    <n v="47.84"/>
    <n v="140.42000000000002"/>
    <n v="46.29"/>
    <n v="47.83"/>
    <n v="0"/>
    <n v="46.3"/>
    <n v="0"/>
    <n v="46.3"/>
    <n v="140.42000000000002"/>
    <n v="0"/>
    <m/>
    <m/>
    <n v="141.96"/>
    <n v="141.96"/>
    <n v="0"/>
    <n v="0"/>
    <n v="0"/>
    <n v="0"/>
    <n v="0"/>
    <n v="0"/>
    <n v="0"/>
    <m/>
    <n v="0"/>
    <n v="141.96"/>
    <n v="564.77"/>
  </r>
  <r>
    <n v="1373"/>
    <n v="10401"/>
    <s v="41583401SRSU"/>
    <s v="401S"/>
    <x v="19"/>
    <s v="13MIP - 20%(RSU)"/>
    <n v="10265"/>
    <n v="10"/>
    <x v="14"/>
    <n v="9260"/>
    <x v="2"/>
    <n v="2000"/>
    <n v="0"/>
    <n v="0"/>
    <s v="41583401SRSU13MIP - 20%(RSU)"/>
    <s v="MIP - 20%(RSU)"/>
    <s v="MIP - 20%(RSU) - 11/05/2013"/>
    <s v="3 years"/>
    <d v="2013-11-05T00:00:00"/>
    <d v="2016-11-05T00:00:00"/>
    <n v="276"/>
    <n v="0"/>
    <n v="0"/>
    <n v="0"/>
    <n v="0"/>
    <n v="0"/>
    <m/>
    <n v="276"/>
    <n v="1"/>
    <n v="0"/>
    <n v="0"/>
    <n v="12224.039999999999"/>
    <n v="0"/>
    <n v="0"/>
    <n v="0"/>
    <n v="0"/>
    <n v="0"/>
    <n v="0"/>
    <n v="12224.039999999999"/>
    <n v="276"/>
    <n v="0"/>
    <n v="0"/>
    <n v="276"/>
    <n v="44.29"/>
    <n v="12224.039999999999"/>
    <n v="-244.50524807999997"/>
    <n v="11979.534751919999"/>
    <n v="10186.700000000001"/>
    <n v="2037.34"/>
    <n v="-40.750874679999995"/>
    <n v="1996.58912532"/>
    <n v="1996.58912532"/>
    <n v="1.8200447815132179"/>
    <n v="1061"/>
    <n v="1931.07"/>
    <n v="12117.77"/>
    <n v="65.519125320000057"/>
    <n v="0"/>
    <n v="600.61"/>
    <n v="664.32000000000062"/>
    <n v="666.1400000000001"/>
    <n v="10186.700000000001"/>
    <n v="12117.770000000002"/>
    <n v="0"/>
    <n v="0"/>
    <n v="0"/>
    <m/>
    <n v="56.42"/>
    <n v="54.6"/>
    <n v="56.43"/>
    <n v="167.45000000000002"/>
    <n v="56.42"/>
    <n v="0"/>
    <n v="52.78"/>
    <n v="52.78"/>
    <n v="56.42"/>
    <n v="165.62"/>
    <n v="54.6"/>
    <n v="56.42"/>
    <n v="0"/>
    <n v="54.6"/>
    <n v="0"/>
    <n v="54.6"/>
    <n v="165.62"/>
    <n v="0"/>
    <m/>
    <m/>
    <n v="167.45"/>
    <n v="167.45"/>
    <n v="0"/>
    <n v="0"/>
    <n v="0"/>
    <n v="0"/>
    <n v="0"/>
    <n v="0"/>
    <n v="0"/>
    <m/>
    <n v="0"/>
    <n v="167.45"/>
    <n v="666.1400000000001"/>
  </r>
  <r>
    <n v="1374"/>
    <n v="10418"/>
    <s v="41583418HRSU"/>
    <s v="418H"/>
    <x v="214"/>
    <s v="13MIP - 20%(RSU)"/>
    <n v="10265"/>
    <n v="10"/>
    <x v="0"/>
    <n v="9260"/>
    <x v="2"/>
    <n v="2000"/>
    <n v="0"/>
    <n v="0"/>
    <s v="41583418HRSU13MIP - 20%(RSU)"/>
    <s v="MIP - 20%(RSU)"/>
    <s v="MIP - 20%(RSU) - 11/05/2013"/>
    <s v="3 years"/>
    <d v="2013-11-05T00:00:00"/>
    <d v="2016-11-05T00:00:00"/>
    <n v="810"/>
    <n v="0"/>
    <n v="0"/>
    <n v="0"/>
    <n v="0"/>
    <n v="0"/>
    <m/>
    <n v="810"/>
    <n v="1"/>
    <s v=""/>
    <n v="0"/>
    <n v="35874.9"/>
    <n v="0"/>
    <n v="0"/>
    <n v="0"/>
    <n v="0"/>
    <n v="0"/>
    <n v="0"/>
    <n v="35874.9"/>
    <n v="810"/>
    <n v="0"/>
    <n v="0"/>
    <n v="810"/>
    <n v="44.29"/>
    <n v="35874.9"/>
    <n v="-717.56974979999995"/>
    <n v="35157.330250200001"/>
    <n v="29895.75"/>
    <n v="5979.15"/>
    <n v="-119.59495829999999"/>
    <n v="5859.5550416999995"/>
    <n v="35874.9"/>
    <n v="32.702734731084774"/>
    <n v="1097"/>
    <n v="35874.9"/>
    <n v="35874.9"/>
    <n v="0"/>
    <n v="0"/>
    <n v="5979.15"/>
    <n v="0"/>
    <n v="0"/>
    <n v="29895.75"/>
    <n v="35874.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75"/>
    <n v="10473"/>
    <s v="41583473GRSU"/>
    <s v="473G"/>
    <x v="22"/>
    <s v="13MIP - 20%(RSU)"/>
    <n v="10265"/>
    <n v="60"/>
    <x v="17"/>
    <n v="9260"/>
    <x v="2"/>
    <n v="30000"/>
    <n v="0"/>
    <n v="0"/>
    <s v="41583473GRSU13MIP - 20%(RSU)"/>
    <s v="MIP - 20%(RSU)"/>
    <s v="MIP - 20%(RSU) - 11/05/2013"/>
    <s v="3 years"/>
    <d v="2013-11-05T00:00:00"/>
    <d v="2016-11-05T00:00:00"/>
    <n v="1010"/>
    <n v="0"/>
    <n v="0"/>
    <n v="0"/>
    <n v="0"/>
    <n v="0"/>
    <m/>
    <n v="1010"/>
    <n v="1"/>
    <s v=""/>
    <n v="0"/>
    <n v="44732.9"/>
    <n v="0"/>
    <n v="0"/>
    <n v="0"/>
    <n v="0"/>
    <n v="0"/>
    <n v="0"/>
    <n v="44732.9"/>
    <n v="1010"/>
    <n v="0"/>
    <n v="0"/>
    <n v="1010"/>
    <n v="44.29"/>
    <n v="44732.9"/>
    <n v="-894.74746579999999"/>
    <n v="43838.152534200002"/>
    <n v="37292.18"/>
    <n v="7440.72"/>
    <n v="-148.82928143999999"/>
    <n v="7291.8907185600001"/>
    <n v="44732.9"/>
    <n v="40.777484047402005"/>
    <n v="1097"/>
    <n v="44732.9"/>
    <n v="44732.9"/>
    <n v="0"/>
    <n v="0"/>
    <n v="2193.5500000000002"/>
    <n v="2426.1999999999998"/>
    <n v="2820.9700000000003"/>
    <n v="37292.18"/>
    <n v="44732.9"/>
    <n v="0"/>
    <n v="0"/>
    <n v="0"/>
    <m/>
    <n v="206.06"/>
    <n v="199.41"/>
    <n v="206.06"/>
    <n v="611.53"/>
    <n v="206.06"/>
    <n v="0"/>
    <n v="192.77"/>
    <n v="192.77"/>
    <n v="1810.61"/>
    <n v="2209.44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2820.9700000000003"/>
  </r>
  <r>
    <n v="1376"/>
    <n v="10537"/>
    <s v="4158337ElRSU"/>
    <s v="37El"/>
    <x v="23"/>
    <s v="13MIP - 20%(RSU)"/>
    <n v="10265"/>
    <n v="30"/>
    <x v="18"/>
    <n v="9260"/>
    <x v="2"/>
    <n v="10000"/>
    <n v="0"/>
    <n v="0"/>
    <s v="4158337ElRSU13MIP - 20%(RSU)"/>
    <s v="MIP - 20%(RSU)"/>
    <s v="MIP - 20%(RSU) - 11/05/2013"/>
    <s v="3 years"/>
    <d v="2013-11-05T00:00:00"/>
    <d v="2016-11-05T00:00:00"/>
    <n v="445"/>
    <n v="0"/>
    <n v="0"/>
    <n v="0"/>
    <n v="0"/>
    <n v="0"/>
    <m/>
    <n v="445"/>
    <n v="1"/>
    <n v="0"/>
    <n v="0"/>
    <n v="19709.05"/>
    <n v="0"/>
    <n v="0"/>
    <n v="0"/>
    <n v="0"/>
    <n v="0"/>
    <n v="0"/>
    <n v="19709.05"/>
    <n v="445"/>
    <n v="0"/>
    <n v="0"/>
    <n v="445"/>
    <n v="44.29"/>
    <n v="19709.05"/>
    <n v="-394.22041809999996"/>
    <n v="19314.829581899998"/>
    <n v="16431.59"/>
    <n v="3277.46"/>
    <n v="-65.555754919999998"/>
    <n v="3211.9042450800002"/>
    <n v="3211.9042450800002"/>
    <n v="2.9278981267821331"/>
    <n v="1061"/>
    <n v="3106.5"/>
    <n v="19538.09"/>
    <n v="105.40424508000024"/>
    <n v="0"/>
    <n v="966.21"/>
    <n v="1068.6800000000007"/>
    <n v="1071.6100000000001"/>
    <n v="16431.59"/>
    <n v="19538.09"/>
    <n v="0"/>
    <n v="0"/>
    <n v="0"/>
    <m/>
    <n v="90.76"/>
    <n v="87.84"/>
    <n v="90.77"/>
    <n v="269.37"/>
    <n v="90.76"/>
    <n v="0"/>
    <n v="84.91"/>
    <n v="84.91"/>
    <n v="90.76"/>
    <n v="266.43"/>
    <n v="87.84"/>
    <n v="90.77"/>
    <n v="0"/>
    <n v="87.83"/>
    <n v="0"/>
    <n v="87.83"/>
    <n v="266.44"/>
    <n v="0"/>
    <m/>
    <m/>
    <n v="269.37"/>
    <n v="269.37"/>
    <n v="0"/>
    <n v="0"/>
    <n v="0"/>
    <n v="0"/>
    <n v="0"/>
    <n v="0"/>
    <n v="0"/>
    <m/>
    <n v="0"/>
    <n v="269.37"/>
    <n v="1071.6100000000001"/>
  </r>
  <r>
    <n v="1377"/>
    <n v="10552"/>
    <s v="41583552BRSU"/>
    <s v="552B"/>
    <x v="24"/>
    <s v="13MIP - 20%(RSU)"/>
    <n v="10265"/>
    <n v="30"/>
    <x v="19"/>
    <n v="9260"/>
    <x v="2"/>
    <n v="10000"/>
    <n v="0"/>
    <n v="0"/>
    <s v="41583552BRSU13MIP - 20%(RSU)"/>
    <s v="MIP - 20%(RSU)"/>
    <s v="MIP - 20%(RSU) - 11/05/2013"/>
    <s v="3 years"/>
    <d v="2013-11-05T00:00:00"/>
    <d v="2016-11-05T00:00:00"/>
    <n v="662"/>
    <n v="0"/>
    <n v="0"/>
    <n v="0"/>
    <n v="0"/>
    <n v="0"/>
    <m/>
    <n v="662"/>
    <n v="1"/>
    <s v=""/>
    <n v="0"/>
    <n v="29319.98"/>
    <n v="0"/>
    <n v="0"/>
    <n v="0"/>
    <n v="0"/>
    <n v="0"/>
    <n v="0"/>
    <n v="29319.98"/>
    <n v="662"/>
    <n v="0"/>
    <n v="0"/>
    <n v="662"/>
    <n v="44.29"/>
    <n v="29319.98"/>
    <n v="-586.45823996000001"/>
    <n v="28733.521760039999"/>
    <n v="24448.080000000002"/>
    <n v="4871.8999999999996"/>
    <n v="-97.447743799999984"/>
    <n v="4774.4522561999993"/>
    <n v="29319.98"/>
    <n v="26.727420237010026"/>
    <n v="1097"/>
    <n v="29319.98"/>
    <n v="29319.98"/>
    <n v="0"/>
    <n v="0"/>
    <n v="4871.8999999999996"/>
    <n v="0"/>
    <n v="0"/>
    <n v="24448.080000000002"/>
    <n v="29319.980000000003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78"/>
    <n v="10606"/>
    <s v="41583606ARSU"/>
    <s v="606A"/>
    <x v="26"/>
    <s v="13MIP - 20%(RSU)"/>
    <n v="10265"/>
    <n v="10"/>
    <x v="21"/>
    <n v="9260"/>
    <x v="2"/>
    <n v="2000"/>
    <n v="0"/>
    <n v="0"/>
    <s v="41583606ARSU13MIP - 20%(RSU)"/>
    <s v="MIP - 20%(RSU)"/>
    <s v="MIP - 20%(RSU) - 11/05/2013"/>
    <s v="3 years"/>
    <d v="2013-11-05T00:00:00"/>
    <d v="2016-11-05T00:00:00"/>
    <n v="3671"/>
    <n v="0"/>
    <n v="0"/>
    <n v="0"/>
    <n v="0"/>
    <n v="0"/>
    <m/>
    <n v="3671"/>
    <n v="1"/>
    <s v=""/>
    <n v="0"/>
    <n v="162588.59"/>
    <n v="0"/>
    <n v="0"/>
    <n v="0"/>
    <n v="0"/>
    <n v="0"/>
    <n v="0"/>
    <n v="162588.59"/>
    <n v="3671"/>
    <n v="0"/>
    <n v="0"/>
    <n v="3671"/>
    <n v="44.29"/>
    <n v="162588.59"/>
    <n v="-3252.0969771799996"/>
    <n v="159336.49302282001"/>
    <n v="135483.10999999999"/>
    <n v="27105.48"/>
    <n v="-542.16381095999998"/>
    <n v="26563.316189040001"/>
    <n v="162588.59"/>
    <n v="148.21202370100272"/>
    <n v="1097"/>
    <n v="162588.59"/>
    <n v="162588.59"/>
    <n v="0"/>
    <n v="0"/>
    <n v="27105.48"/>
    <n v="0"/>
    <n v="0"/>
    <n v="135483.10999999999"/>
    <n v="162588.5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79"/>
    <n v="10859"/>
    <s v="41583859CRSU"/>
    <s v="859C"/>
    <x v="29"/>
    <s v="13MIP - 20%(RSU)"/>
    <n v="10265"/>
    <n v="10"/>
    <x v="12"/>
    <n v="9260"/>
    <x v="2"/>
    <n v="2000"/>
    <n v="0"/>
    <n v="0"/>
    <s v="41583859CRSU13MIP - 20%(RSU)"/>
    <s v="MIP - 20%(RSU)"/>
    <s v="MIP - 20%(RSU) - 11/05/2013"/>
    <s v="3 years"/>
    <d v="2013-11-05T00:00:00"/>
    <d v="2016-11-05T00:00:00"/>
    <n v="1735"/>
    <n v="0"/>
    <n v="0"/>
    <n v="0"/>
    <n v="0"/>
    <n v="0"/>
    <m/>
    <n v="1735"/>
    <n v="1"/>
    <n v="0"/>
    <n v="0"/>
    <n v="76843.149999999994"/>
    <n v="0"/>
    <n v="0"/>
    <n v="0"/>
    <n v="0"/>
    <n v="0"/>
    <n v="0"/>
    <n v="76843.149999999994"/>
    <n v="1735"/>
    <n v="0"/>
    <n v="0"/>
    <n v="1735"/>
    <n v="44.29"/>
    <n v="76843.149999999994"/>
    <n v="-1537.0166862999997"/>
    <n v="75306.133313699989"/>
    <n v="64043.34"/>
    <n v="12799.81"/>
    <n v="-256.02179961999997"/>
    <n v="12543.788200379999"/>
    <n v="12543.788200379999"/>
    <n v="11.434629170811302"/>
    <n v="1061"/>
    <n v="12132.14"/>
    <n v="76175.48"/>
    <n v="411.64820037999925"/>
    <n v="0"/>
    <n v="3773.43"/>
    <n v="4173.639999999994"/>
    <n v="4185.07"/>
    <n v="64043.34"/>
    <n v="76175.48"/>
    <n v="0"/>
    <n v="0"/>
    <n v="0"/>
    <m/>
    <n v="354.47"/>
    <n v="343.04"/>
    <n v="354.47"/>
    <n v="1051.98"/>
    <n v="354.48"/>
    <n v="0"/>
    <n v="331.6"/>
    <n v="331.6"/>
    <n v="354.47"/>
    <n v="1040.5500000000002"/>
    <n v="343.04"/>
    <n v="354.48"/>
    <n v="0"/>
    <n v="343.04"/>
    <n v="0"/>
    <n v="343.04"/>
    <n v="1040.56"/>
    <n v="0"/>
    <m/>
    <m/>
    <n v="1051.98"/>
    <n v="1051.98"/>
    <n v="0"/>
    <n v="0"/>
    <n v="0"/>
    <n v="0"/>
    <n v="0"/>
    <n v="0"/>
    <n v="0"/>
    <m/>
    <n v="0"/>
    <n v="1051.98"/>
    <n v="4185.07"/>
  </r>
  <r>
    <n v="1380"/>
    <n v="11128"/>
    <s v="41583128SRSU"/>
    <s v="128S"/>
    <x v="31"/>
    <s v="13MIP - 20%(RSU)"/>
    <n v="10265"/>
    <n v="70"/>
    <x v="25"/>
    <n v="9260"/>
    <x v="2"/>
    <n v="170000"/>
    <n v="0"/>
    <n v="0"/>
    <s v="41583128SRSU13MIP - 20%(RSU)"/>
    <s v="MIP - 20%(RSU)"/>
    <s v="MIP - 20%(RSU) - 11/05/2013"/>
    <s v="3 years"/>
    <d v="2013-11-05T00:00:00"/>
    <d v="2016-11-05T00:00:00"/>
    <n v="1313"/>
    <n v="0"/>
    <n v="0"/>
    <n v="0"/>
    <n v="0"/>
    <n v="0"/>
    <m/>
    <n v="1313"/>
    <n v="1"/>
    <s v=""/>
    <n v="0"/>
    <n v="58152.77"/>
    <n v="0"/>
    <n v="0"/>
    <n v="0"/>
    <n v="0"/>
    <n v="0"/>
    <n v="0"/>
    <n v="58152.77"/>
    <n v="1313"/>
    <n v="0"/>
    <n v="0"/>
    <n v="1313"/>
    <n v="44.29"/>
    <n v="58152.77"/>
    <n v="-1163.1717055399999"/>
    <n v="56989.598294459996"/>
    <n v="48453.26"/>
    <n v="9699.51"/>
    <n v="-194.00959902"/>
    <n v="9505.5004009799995"/>
    <n v="58152.77"/>
    <n v="53.010729261622608"/>
    <n v="1097"/>
    <n v="58152.77"/>
    <n v="58152.77"/>
    <n v="0"/>
    <n v="0"/>
    <n v="9699.51"/>
    <n v="0"/>
    <n v="0"/>
    <n v="48453.26"/>
    <n v="58152.77000000000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81"/>
    <n v="11197"/>
    <s v="41583197KRSU"/>
    <s v="197K"/>
    <x v="33"/>
    <s v="13MIP - 20%(RSU)"/>
    <n v="10265"/>
    <n v="30"/>
    <x v="27"/>
    <n v="9260"/>
    <x v="2"/>
    <n v="10000"/>
    <n v="0"/>
    <n v="0"/>
    <s v="41583197KRSU13MIP - 20%(RSU)"/>
    <s v="MIP - 20%(RSU)"/>
    <s v="MIP - 20%(RSU) - 11/05/2013"/>
    <s v="3 years"/>
    <d v="2013-11-05T00:00:00"/>
    <d v="2016-11-05T00:00:00"/>
    <n v="641"/>
    <n v="0"/>
    <n v="0"/>
    <n v="0"/>
    <n v="0"/>
    <n v="0"/>
    <m/>
    <n v="641"/>
    <n v="1"/>
    <s v=""/>
    <n v="0"/>
    <n v="28389.89"/>
    <n v="0"/>
    <n v="0"/>
    <n v="0"/>
    <n v="0"/>
    <n v="0"/>
    <n v="0"/>
    <n v="28389.89"/>
    <n v="641"/>
    <n v="0"/>
    <n v="0"/>
    <n v="641"/>
    <n v="44.29"/>
    <n v="28389.89"/>
    <n v="-567.85457977999999"/>
    <n v="27822.03542022"/>
    <n v="23650.86"/>
    <n v="4739.03"/>
    <n v="-94.790078059999985"/>
    <n v="4644.2399219399995"/>
    <n v="28389.89"/>
    <n v="25.879571558796719"/>
    <n v="1097"/>
    <n v="28389.89"/>
    <n v="28389.89"/>
    <n v="0"/>
    <n v="0"/>
    <n v="4739.03"/>
    <n v="0"/>
    <n v="0"/>
    <n v="23650.86"/>
    <n v="28389.8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82"/>
    <n v="11408"/>
    <s v="41583408MRSU"/>
    <s v="408M"/>
    <x v="41"/>
    <s v="13MIP - 20%(RSU)"/>
    <n v="10265"/>
    <n v="20"/>
    <x v="33"/>
    <n v="9260"/>
    <x v="2"/>
    <n v="107000"/>
    <n v="0"/>
    <n v="0"/>
    <s v="41583408MRSU13MIP - 20%(RSU)"/>
    <s v="MIP - 20%(RSU)"/>
    <s v="MIP - 20%(RSU) - 11/05/2013"/>
    <s v="3 years"/>
    <d v="2013-11-05T00:00:00"/>
    <d v="2016-11-05T00:00:00"/>
    <n v="1190"/>
    <n v="0"/>
    <n v="0"/>
    <n v="0"/>
    <n v="0"/>
    <n v="0"/>
    <m/>
    <n v="1190"/>
    <n v="1"/>
    <s v=""/>
    <n v="0"/>
    <n v="52705.1"/>
    <n v="0"/>
    <n v="0"/>
    <n v="0"/>
    <n v="0"/>
    <n v="0"/>
    <n v="0"/>
    <n v="52705.1"/>
    <n v="1190"/>
    <n v="0"/>
    <n v="0"/>
    <n v="1190"/>
    <n v="44.29"/>
    <n v="52705.1"/>
    <n v="-1054.2074101999999"/>
    <n v="51650.892589800002"/>
    <n v="43935.68"/>
    <n v="8769.42"/>
    <n v="-175.40593884"/>
    <n v="8594.01406116"/>
    <n v="52705.1"/>
    <n v="48.044758432087512"/>
    <n v="1097"/>
    <n v="52705.1"/>
    <n v="52705.1"/>
    <n v="0"/>
    <n v="0"/>
    <n v="8769.42"/>
    <n v="0"/>
    <n v="0"/>
    <n v="43935.68"/>
    <n v="52705.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83"/>
    <n v="11461"/>
    <s v="41583461TRSU"/>
    <s v="461T"/>
    <x v="215"/>
    <s v="13MIP - 20%(RSU)"/>
    <n v="10265"/>
    <n v="10"/>
    <x v="0"/>
    <n v="9260"/>
    <x v="2"/>
    <n v="2000"/>
    <n v="0"/>
    <n v="0"/>
    <s v="41583461TRSU13MIP - 20%(RSU)"/>
    <s v="MIP - 20%(RSU)"/>
    <s v="MIP - 20%(RSU) - 11/05/2013"/>
    <s v="3 years"/>
    <d v="2013-11-05T00:00:00"/>
    <d v="2016-11-05T00:00:00"/>
    <n v="820"/>
    <n v="0"/>
    <n v="0"/>
    <n v="0"/>
    <n v="0"/>
    <n v="0"/>
    <m/>
    <n v="820"/>
    <n v="1"/>
    <s v=""/>
    <n v="0"/>
    <n v="36317.800000000003"/>
    <n v="0"/>
    <n v="0"/>
    <n v="0"/>
    <n v="0"/>
    <n v="0"/>
    <n v="0"/>
    <n v="36317.800000000003"/>
    <n v="820"/>
    <n v="-820"/>
    <n v="0"/>
    <n v="0"/>
    <n v="44.29"/>
    <n v="0"/>
    <n v="0"/>
    <n v="0"/>
    <n v="30250.07"/>
    <n v="6067.73"/>
    <n v="-121.36673545999999"/>
    <n v="5946.3632645399994"/>
    <n v="36317.800000000003"/>
    <n v="33.10647219690064"/>
    <n v="1097"/>
    <n v="36317.800000000003"/>
    <n v="36317.800000000003"/>
    <n v="0"/>
    <n v="0"/>
    <n v="6067.73"/>
    <n v="0"/>
    <n v="0"/>
    <n v="30250.07"/>
    <n v="36317.800000000003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84"/>
    <n v="11471"/>
    <s v="41583471BRSU"/>
    <s v="471B"/>
    <x v="42"/>
    <s v="13MIP - 20%(RSU)"/>
    <n v="10265"/>
    <n v="70"/>
    <x v="16"/>
    <n v="9260"/>
    <x v="2"/>
    <n v="170000"/>
    <n v="0"/>
    <n v="0"/>
    <s v="41583471BRSU13MIP - 20%(RSU)"/>
    <s v="MIP - 20%(RSU)"/>
    <s v="MIP - 20%(RSU) - 11/05/2013"/>
    <s v="3 years"/>
    <d v="2013-11-05T00:00:00"/>
    <d v="2016-11-05T00:00:00"/>
    <n v="511"/>
    <n v="0"/>
    <n v="0"/>
    <n v="0"/>
    <n v="0"/>
    <n v="0"/>
    <m/>
    <n v="511"/>
    <n v="1"/>
    <s v=""/>
    <n v="0"/>
    <n v="22632.19"/>
    <n v="0"/>
    <n v="0"/>
    <n v="0"/>
    <n v="0"/>
    <n v="0"/>
    <n v="0"/>
    <n v="22632.19"/>
    <n v="511"/>
    <n v="0"/>
    <n v="0"/>
    <n v="511"/>
    <n v="44.29"/>
    <n v="22632.19"/>
    <n v="-452.68906437999993"/>
    <n v="22179.500935619999"/>
    <n v="18867.54"/>
    <n v="3764.65"/>
    <n v="-75.300529299999994"/>
    <n v="3689.3494707"/>
    <n v="22632.19"/>
    <n v="20.630984503190518"/>
    <n v="1097"/>
    <n v="22632.19"/>
    <n v="22632.19"/>
    <n v="0"/>
    <n v="0"/>
    <n v="3764.65"/>
    <n v="0"/>
    <n v="0"/>
    <n v="18867.54"/>
    <n v="22632.19000000000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85"/>
    <n v="11473"/>
    <s v="41583473HRSU"/>
    <s v="473H"/>
    <x v="43"/>
    <s v="13MIP - 20%(RSU)"/>
    <n v="10265"/>
    <n v="20"/>
    <x v="34"/>
    <n v="9260"/>
    <x v="2"/>
    <n v="107000"/>
    <n v="0"/>
    <n v="0"/>
    <s v="41583473HRSU13MIP - 20%(RSU)"/>
    <s v="MIP - 20%(RSU)"/>
    <s v="MIP - 20%(RSU) - 11/05/2013"/>
    <s v="3 years"/>
    <d v="2013-11-05T00:00:00"/>
    <d v="2016-11-05T00:00:00"/>
    <n v="548"/>
    <n v="0"/>
    <n v="0"/>
    <n v="0"/>
    <n v="0"/>
    <n v="0"/>
    <m/>
    <n v="548"/>
    <n v="1"/>
    <s v=""/>
    <n v="0"/>
    <n v="24270.92"/>
    <n v="0"/>
    <n v="0"/>
    <n v="0"/>
    <n v="0"/>
    <n v="0"/>
    <n v="0"/>
    <n v="24270.92"/>
    <n v="548"/>
    <n v="0"/>
    <n v="0"/>
    <n v="548"/>
    <n v="44.29"/>
    <n v="24270.92"/>
    <n v="-485.46694183999995"/>
    <n v="23785.453058159997"/>
    <n v="20240.53"/>
    <n v="4030.39"/>
    <n v="-80.615860779999991"/>
    <n v="3949.7741392200001"/>
    <n v="24270.92"/>
    <n v="22.124813126709206"/>
    <n v="1097"/>
    <n v="24270.92"/>
    <n v="24270.92"/>
    <n v="0"/>
    <n v="0"/>
    <n v="1188.17"/>
    <n v="2842.22"/>
    <n v="0"/>
    <n v="20240.53"/>
    <n v="24270.9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86"/>
    <n v="11885"/>
    <s v="41583885YRSU"/>
    <s v="885Y"/>
    <x v="45"/>
    <s v="13MIP - 20%(RSU)"/>
    <n v="10265"/>
    <n v="212"/>
    <x v="36"/>
    <n v="9260"/>
    <x v="2"/>
    <n v="824000"/>
    <n v="0"/>
    <n v="0"/>
    <s v="41583885YRSU13MIP - 20%(RSU)"/>
    <s v="MIP - 20%(RSU)"/>
    <s v="MIP - 20%(RSU) - 11/05/2013"/>
    <s v="3 years"/>
    <d v="2013-11-05T00:00:00"/>
    <d v="2016-11-05T00:00:00"/>
    <n v="218"/>
    <n v="0"/>
    <n v="0"/>
    <n v="0"/>
    <n v="0"/>
    <n v="0"/>
    <m/>
    <n v="218"/>
    <n v="1"/>
    <s v=""/>
    <n v="0"/>
    <n v="9655.2199999999993"/>
    <n v="0"/>
    <n v="0"/>
    <n v="0"/>
    <n v="0"/>
    <n v="0"/>
    <n v="0"/>
    <n v="9655.2199999999993"/>
    <n v="218"/>
    <n v="0"/>
    <n v="0"/>
    <n v="218"/>
    <n v="44.29"/>
    <n v="9655.2199999999993"/>
    <n v="-193.12371043999997"/>
    <n v="9462.0962895599987"/>
    <n v="8060.78"/>
    <n v="1594.44"/>
    <n v="-31.89198888"/>
    <n v="1562.54801112"/>
    <n v="9655.2199999999993"/>
    <n v="8.801476754785778"/>
    <n v="1097"/>
    <n v="9655.2199999999993"/>
    <n v="9655.2199999999993"/>
    <n v="0"/>
    <n v="0"/>
    <n v="1594.44"/>
    <n v="0"/>
    <n v="0"/>
    <n v="8060.78"/>
    <n v="9655.2199999999993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87"/>
    <n v="11983"/>
    <s v="41583983SRSU"/>
    <s v="983S"/>
    <x v="49"/>
    <s v="13MIP - 20%(RSU)"/>
    <n v="10265"/>
    <n v="50"/>
    <x v="40"/>
    <n v="9260"/>
    <x v="2"/>
    <n v="91000"/>
    <n v="0"/>
    <n v="0"/>
    <s v="41583983SRSU13MIP - 20%(RSU)"/>
    <s v="MIP - 20%(RSU)"/>
    <s v="MIP - 20%(RSU) - 11/05/2013"/>
    <s v="3 years"/>
    <d v="2013-11-05T00:00:00"/>
    <d v="2016-11-05T00:00:00"/>
    <n v="877"/>
    <n v="0"/>
    <n v="0"/>
    <n v="0"/>
    <n v="0"/>
    <n v="0"/>
    <m/>
    <n v="877"/>
    <n v="1"/>
    <s v=""/>
    <n v="0"/>
    <n v="38842.33"/>
    <n v="0"/>
    <n v="0"/>
    <n v="0"/>
    <n v="0"/>
    <n v="0"/>
    <n v="0"/>
    <n v="38842.33"/>
    <n v="877"/>
    <n v="0"/>
    <n v="0"/>
    <n v="877"/>
    <n v="44.29"/>
    <n v="38842.33"/>
    <n v="-776.92428466000001"/>
    <n v="38065.405715339999"/>
    <n v="32375.99"/>
    <n v="6466.34"/>
    <n v="-129.33973268"/>
    <n v="6337.0002673199997"/>
    <n v="38842.33"/>
    <n v="35.407775752051052"/>
    <n v="1097"/>
    <n v="38842.33"/>
    <n v="38842.33"/>
    <n v="0"/>
    <n v="0"/>
    <n v="1906.3"/>
    <n v="4560.04"/>
    <n v="0"/>
    <n v="32375.99"/>
    <n v="38842.33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88"/>
    <n v="12499"/>
    <s v="41583499SRSU"/>
    <s v="499S"/>
    <x v="56"/>
    <s v="13MIP - 20%(RSU)"/>
    <n v="10265"/>
    <n v="10"/>
    <x v="47"/>
    <n v="9260"/>
    <x v="2"/>
    <n v="2000"/>
    <n v="0"/>
    <n v="0"/>
    <s v="41583499SRSU13MIP - 20%(RSU)"/>
    <s v="MIP - 20%(RSU)"/>
    <s v="MIP - 20%(RSU) - 11/05/2013"/>
    <s v="3 years"/>
    <d v="2013-11-05T00:00:00"/>
    <d v="2016-11-05T00:00:00"/>
    <n v="7534"/>
    <n v="0"/>
    <n v="0"/>
    <n v="0"/>
    <n v="0"/>
    <n v="0"/>
    <m/>
    <n v="7534"/>
    <n v="1"/>
    <n v="0"/>
    <n v="0"/>
    <n v="333680.86"/>
    <n v="0"/>
    <n v="0"/>
    <n v="0"/>
    <n v="0"/>
    <n v="0"/>
    <n v="0"/>
    <n v="333680.86"/>
    <n v="7534"/>
    <n v="0"/>
    <n v="0"/>
    <n v="7534"/>
    <n v="44.29"/>
    <n v="333680.86"/>
    <n v="-6674.2845617199991"/>
    <n v="327006.57543828001"/>
    <n v="278052.62"/>
    <n v="55628.24"/>
    <n v="-1112.6760564799999"/>
    <n v="54515.563943519999"/>
    <n v="54515.563943519999"/>
    <n v="49.695135773491337"/>
    <n v="1061"/>
    <n v="52726.54"/>
    <n v="330779.15999999997"/>
    <n v="1789.0239435199983"/>
    <n v="0"/>
    <n v="16399.39"/>
    <n v="18138.729999999996"/>
    <n v="18188.419999999998"/>
    <n v="278052.62"/>
    <n v="330779.15999999997"/>
    <n v="0"/>
    <n v="0"/>
    <n v="0"/>
    <m/>
    <n v="1540.55"/>
    <n v="1490.85"/>
    <n v="1540.55"/>
    <n v="4571.95"/>
    <n v="1540.55"/>
    <n v="0"/>
    <n v="1441.16"/>
    <n v="1441.16"/>
    <n v="1540.55"/>
    <n v="4522.26"/>
    <n v="1490.85"/>
    <n v="1540.55"/>
    <n v="0"/>
    <n v="1490.86"/>
    <n v="0"/>
    <n v="1490.86"/>
    <n v="4522.2599999999993"/>
    <n v="0"/>
    <m/>
    <m/>
    <n v="4571.95"/>
    <n v="4571.95"/>
    <n v="0"/>
    <n v="0"/>
    <n v="0"/>
    <n v="0"/>
    <n v="0"/>
    <n v="0"/>
    <n v="0"/>
    <m/>
    <n v="0"/>
    <n v="4571.95"/>
    <n v="18188.419999999998"/>
  </r>
  <r>
    <n v="1389"/>
    <n v="12665"/>
    <s v="41583665GRSU"/>
    <s v="665G"/>
    <x v="57"/>
    <s v="13MIP - 20%(RSU)"/>
    <n v="10265"/>
    <n v="10"/>
    <x v="5"/>
    <n v="9260"/>
    <x v="2"/>
    <n v="2000"/>
    <n v="0"/>
    <n v="0"/>
    <s v="41583665GRSU13MIP - 20%(RSU)"/>
    <s v="MIP - 20%(RSU)"/>
    <s v="MIP - 20%(RSU) - 11/05/2013"/>
    <s v="3 years"/>
    <d v="2013-11-05T00:00:00"/>
    <d v="2016-11-05T00:00:00"/>
    <n v="7858"/>
    <n v="0"/>
    <n v="0"/>
    <n v="0"/>
    <n v="0"/>
    <n v="0"/>
    <m/>
    <n v="7858"/>
    <n v="1"/>
    <s v=""/>
    <n v="0"/>
    <n v="348030.82"/>
    <n v="0"/>
    <n v="0"/>
    <n v="0"/>
    <n v="0"/>
    <n v="0"/>
    <n v="0"/>
    <n v="348030.82"/>
    <n v="7858"/>
    <n v="0"/>
    <n v="0"/>
    <n v="7858"/>
    <n v="44.29"/>
    <n v="348030.82"/>
    <n v="-6961.31246164"/>
    <n v="341069.50753836002"/>
    <n v="290010.92"/>
    <n v="58019.9"/>
    <n v="-1160.5140397999999"/>
    <n v="56859.385960200001"/>
    <n v="348030.82"/>
    <n v="317.2569006381039"/>
    <n v="1097"/>
    <n v="348030.82"/>
    <n v="348030.82"/>
    <n v="0"/>
    <n v="0"/>
    <n v="58019.9"/>
    <n v="0"/>
    <n v="0"/>
    <n v="290010.92"/>
    <n v="348030.8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90"/>
    <n v="13369"/>
    <s v="41583369KRSU"/>
    <s v="369K"/>
    <x v="64"/>
    <s v="13MIP - 20%(RSU)"/>
    <n v="10265"/>
    <n v="10"/>
    <x v="52"/>
    <n v="9260"/>
    <x v="2"/>
    <n v="2000"/>
    <n v="0"/>
    <n v="0"/>
    <s v="41583369KRSU13MIP - 20%(RSU)"/>
    <s v="MIP - 20%(RSU)"/>
    <s v="MIP - 20%(RSU) - 11/05/2013"/>
    <s v="3 years"/>
    <d v="2013-11-05T00:00:00"/>
    <d v="2016-11-05T00:00:00"/>
    <n v="2777"/>
    <n v="0"/>
    <n v="0"/>
    <n v="0"/>
    <n v="0"/>
    <n v="0"/>
    <m/>
    <n v="2777"/>
    <n v="1"/>
    <s v=""/>
    <n v="0"/>
    <n v="122993.33"/>
    <n v="0"/>
    <n v="0"/>
    <n v="0"/>
    <n v="0"/>
    <n v="0"/>
    <n v="0"/>
    <n v="122993.33"/>
    <n v="2777"/>
    <n v="0"/>
    <n v="0"/>
    <n v="2777"/>
    <n v="44.29"/>
    <n v="122993.33"/>
    <n v="-2460.11258666"/>
    <n v="120533.21741334"/>
    <n v="102487.06"/>
    <n v="20506.27"/>
    <n v="-410.16641254000001"/>
    <n v="20096.103587460002"/>
    <n v="122993.33"/>
    <n v="112.11789425706472"/>
    <n v="1097"/>
    <n v="122993.33"/>
    <n v="122993.33"/>
    <n v="0"/>
    <n v="0"/>
    <n v="20506.27"/>
    <n v="0"/>
    <n v="0"/>
    <n v="102487.06"/>
    <n v="122993.33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91"/>
    <n v="13497"/>
    <s v="41583497GRSU"/>
    <s v="497G"/>
    <x v="69"/>
    <s v="13MIP - 20%(RSU)"/>
    <n v="10265"/>
    <n v="10"/>
    <x v="57"/>
    <n v="9260"/>
    <x v="2"/>
    <n v="12000"/>
    <n v="0"/>
    <n v="0"/>
    <s v="41583497GRSU13MIP - 20%(RSU)"/>
    <s v="MIP - 20%(RSU)"/>
    <s v="MIP - 20%(RSU) - 11/05/2013"/>
    <s v="3 years"/>
    <d v="2013-11-05T00:00:00"/>
    <d v="2016-11-05T00:00:00"/>
    <n v="1196"/>
    <n v="0"/>
    <n v="0"/>
    <n v="0"/>
    <n v="0"/>
    <n v="0"/>
    <m/>
    <n v="1196"/>
    <n v="1"/>
    <s v=""/>
    <n v="0"/>
    <n v="52970.84"/>
    <n v="0"/>
    <n v="0"/>
    <n v="0"/>
    <n v="0"/>
    <n v="0"/>
    <n v="0"/>
    <n v="52970.84"/>
    <n v="1196"/>
    <n v="0"/>
    <n v="0"/>
    <n v="1196"/>
    <n v="44.29"/>
    <n v="52970.84"/>
    <n v="-1059.5227416799999"/>
    <n v="51911.317258319999"/>
    <n v="44157.13"/>
    <n v="8813.7099999999991"/>
    <n v="-176.29182741999998"/>
    <n v="8637.418172579999"/>
    <n v="52970.84"/>
    <n v="48.287000911577024"/>
    <n v="1097"/>
    <n v="52970.84"/>
    <n v="52970.84"/>
    <n v="0"/>
    <n v="0"/>
    <n v="8813.7099999999991"/>
    <n v="0"/>
    <n v="0"/>
    <n v="44157.13"/>
    <n v="52970.8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92"/>
    <n v="14162"/>
    <s v="41583162RRSU"/>
    <s v="162R"/>
    <x v="76"/>
    <s v="13MIP - 20%(RSU)"/>
    <n v="10265"/>
    <n v="80"/>
    <x v="62"/>
    <n v="9260"/>
    <x v="2"/>
    <n v="190000"/>
    <n v="0"/>
    <n v="0"/>
    <s v="41583162RRSU13MIP - 20%(RSU)"/>
    <s v="MIP - 20%(RSU)"/>
    <s v="MIP - 20%(RSU) - 11/05/2013"/>
    <s v="3 years"/>
    <d v="2013-11-05T00:00:00"/>
    <d v="2016-11-05T00:00:00"/>
    <n v="424"/>
    <n v="0"/>
    <n v="0"/>
    <n v="0"/>
    <n v="0"/>
    <n v="0"/>
    <m/>
    <n v="424"/>
    <n v="1"/>
    <s v=""/>
    <n v="0"/>
    <n v="18778.96"/>
    <n v="0"/>
    <n v="0"/>
    <n v="0"/>
    <n v="0"/>
    <n v="0"/>
    <n v="0"/>
    <n v="18778.96"/>
    <n v="424"/>
    <n v="0"/>
    <n v="0"/>
    <n v="424"/>
    <n v="44.29"/>
    <n v="18778.96"/>
    <n v="-375.61675791999994"/>
    <n v="18403.343242079998"/>
    <n v="15634.37"/>
    <n v="3144.59"/>
    <n v="-62.898089179999999"/>
    <n v="3081.69191082"/>
    <n v="18778.96"/>
    <n v="17.118468550592524"/>
    <n v="1097"/>
    <n v="18778.96"/>
    <n v="18778.96"/>
    <n v="0"/>
    <n v="0"/>
    <n v="3144.59"/>
    <n v="0"/>
    <n v="0"/>
    <n v="15634.37"/>
    <n v="18778.9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93"/>
    <n v="14237"/>
    <s v="41583237FRSU"/>
    <s v="237F"/>
    <x v="79"/>
    <s v="13MIP - 20%(RSU)"/>
    <n v="10265"/>
    <n v="10"/>
    <x v="64"/>
    <n v="9260"/>
    <x v="2"/>
    <n v="2000"/>
    <n v="0"/>
    <n v="0"/>
    <s v="41583237FRSU13MIP - 20%(RSU)"/>
    <s v="MIP - 20%(RSU)"/>
    <s v="MIP - 20%(RSU) - 11/05/2013"/>
    <s v="3 years"/>
    <d v="2013-11-05T00:00:00"/>
    <d v="2016-11-05T00:00:00"/>
    <n v="1912"/>
    <n v="0"/>
    <n v="0"/>
    <n v="0"/>
    <n v="0"/>
    <n v="0"/>
    <m/>
    <n v="1912"/>
    <n v="1"/>
    <n v="0"/>
    <n v="0"/>
    <n v="84682.48"/>
    <n v="0"/>
    <n v="0"/>
    <n v="0"/>
    <n v="0"/>
    <n v="0"/>
    <n v="0"/>
    <n v="84682.48"/>
    <n v="1912"/>
    <n v="0"/>
    <n v="0"/>
    <n v="1912"/>
    <n v="44.29"/>
    <n v="84682.48"/>
    <n v="-1693.8189649599999"/>
    <n v="82988.661035040001"/>
    <n v="70553.97"/>
    <n v="14128.51"/>
    <n v="-282.59845702000001"/>
    <n v="13845.91154298"/>
    <n v="13845.91154298"/>
    <n v="12.621614897885141"/>
    <n v="1061"/>
    <n v="13391.53"/>
    <n v="83945.5"/>
    <n v="454.38154297999972"/>
    <n v="0"/>
    <n v="4165.13"/>
    <n v="4606.8899999999958"/>
    <n v="4619.51"/>
    <n v="70553.97"/>
    <n v="83945.5"/>
    <n v="0"/>
    <n v="0"/>
    <n v="0"/>
    <m/>
    <n v="391.27"/>
    <n v="378.65"/>
    <n v="391.27"/>
    <n v="1161.19"/>
    <n v="391.27"/>
    <n v="0"/>
    <n v="366.03"/>
    <n v="366.03"/>
    <n v="391.27"/>
    <n v="1148.57"/>
    <n v="378.65"/>
    <n v="391.27"/>
    <n v="0"/>
    <n v="378.64"/>
    <n v="0"/>
    <n v="378.64"/>
    <n v="1148.56"/>
    <n v="0"/>
    <m/>
    <m/>
    <n v="1161.19"/>
    <n v="1161.19"/>
    <n v="0"/>
    <n v="0"/>
    <n v="0"/>
    <n v="0"/>
    <n v="0"/>
    <n v="0"/>
    <n v="0"/>
    <m/>
    <n v="0"/>
    <n v="1161.19"/>
    <n v="4619.51"/>
  </r>
  <r>
    <n v="1394"/>
    <n v="14383"/>
    <s v="41583383KRSU"/>
    <s v="383K"/>
    <x v="83"/>
    <s v="13MIP - 20%(RSU)"/>
    <n v="10265"/>
    <n v="80"/>
    <x v="67"/>
    <n v="9260"/>
    <x v="2"/>
    <n v="190000"/>
    <n v="0"/>
    <n v="0"/>
    <s v="41583383KRSU13MIP - 20%(RSU)"/>
    <s v="MIP - 20%(RSU)"/>
    <s v="MIP - 20%(RSU) - 11/05/2013"/>
    <s v="3 years"/>
    <d v="2013-11-05T00:00:00"/>
    <d v="2016-11-05T00:00:00"/>
    <n v="1745"/>
    <n v="0"/>
    <n v="0"/>
    <n v="0"/>
    <n v="0"/>
    <n v="0"/>
    <m/>
    <n v="1745"/>
    <n v="1"/>
    <n v="0"/>
    <n v="0"/>
    <n v="77286.05"/>
    <n v="0"/>
    <n v="0"/>
    <n v="0"/>
    <n v="0"/>
    <n v="0"/>
    <n v="0"/>
    <n v="77286.05"/>
    <n v="1745"/>
    <n v="0"/>
    <n v="0"/>
    <n v="1745"/>
    <n v="44.29"/>
    <n v="77286.05"/>
    <n v="-1545.8755721"/>
    <n v="75740.174427899998"/>
    <n v="64397.66"/>
    <n v="12888.39"/>
    <n v="-257.79357677999997"/>
    <n v="12630.596423219999"/>
    <n v="12630.596423219999"/>
    <n v="11.513761552616225"/>
    <n v="1061"/>
    <n v="12216.1"/>
    <n v="76613.760000000009"/>
    <n v="414.49642321999818"/>
    <n v="0"/>
    <n v="3799.54"/>
    <n v="4202.5200000000004"/>
    <n v="4214.04"/>
    <n v="64397.66"/>
    <n v="76613.760000000009"/>
    <n v="0"/>
    <n v="0"/>
    <n v="0"/>
    <m/>
    <n v="356.93"/>
    <n v="345.41"/>
    <n v="356.93"/>
    <n v="1059.27"/>
    <n v="356.93"/>
    <n v="0"/>
    <n v="333.9"/>
    <n v="333.9"/>
    <n v="356.92"/>
    <n v="1047.75"/>
    <n v="345.42"/>
    <n v="356.92"/>
    <n v="0"/>
    <n v="345.41"/>
    <n v="0"/>
    <n v="345.41"/>
    <n v="1047.75"/>
    <n v="0"/>
    <m/>
    <m/>
    <n v="1059.27"/>
    <n v="1059.27"/>
    <n v="0"/>
    <n v="0"/>
    <n v="0"/>
    <n v="0"/>
    <n v="0"/>
    <n v="0"/>
    <n v="0"/>
    <m/>
    <n v="0"/>
    <n v="1059.27"/>
    <n v="4214.04"/>
  </r>
  <r>
    <n v="1395"/>
    <n v="14468"/>
    <s v="41583468RRSU"/>
    <s v="468R"/>
    <x v="84"/>
    <s v="13MIP - 20%(RSU)"/>
    <n v="10265"/>
    <n v="80"/>
    <x v="68"/>
    <n v="9260"/>
    <x v="2"/>
    <n v="190000"/>
    <n v="0"/>
    <n v="0"/>
    <s v="41583468RRSU13MIP - 20%(RSU)"/>
    <s v="MIP - 20%(RSU)"/>
    <s v="MIP - 20%(RSU) - 11/05/2013"/>
    <s v="3 years"/>
    <d v="2013-11-05T00:00:00"/>
    <d v="2016-11-05T00:00:00"/>
    <n v="1308"/>
    <n v="0"/>
    <n v="0"/>
    <n v="0"/>
    <n v="0"/>
    <n v="0"/>
    <m/>
    <n v="1308"/>
    <n v="1"/>
    <s v=""/>
    <n v="0"/>
    <n v="57931.32"/>
    <n v="0"/>
    <n v="0"/>
    <n v="0"/>
    <n v="0"/>
    <n v="0"/>
    <n v="0"/>
    <n v="57931.32"/>
    <n v="1308"/>
    <n v="0"/>
    <n v="0"/>
    <n v="1308"/>
    <n v="44.29"/>
    <n v="57931.32"/>
    <n v="-1158.74226264"/>
    <n v="56772.577737359999"/>
    <n v="48276.1"/>
    <n v="9655.2199999999993"/>
    <n v="-193.12371043999997"/>
    <n v="9462.0962895599987"/>
    <n v="57931.32"/>
    <n v="52.808860528714675"/>
    <n v="1097"/>
    <n v="57931.32"/>
    <n v="57931.32"/>
    <n v="0"/>
    <n v="0"/>
    <n v="9655.2199999999993"/>
    <n v="0"/>
    <n v="0"/>
    <n v="48276.1"/>
    <n v="57931.3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96"/>
    <n v="14482"/>
    <s v="41583482DRSU"/>
    <s v="482D"/>
    <x v="86"/>
    <s v="13MIP - 20%(RSU)"/>
    <n v="10265"/>
    <n v="10"/>
    <x v="69"/>
    <n v="9260"/>
    <x v="2"/>
    <n v="12000"/>
    <n v="0"/>
    <n v="0"/>
    <s v="41583482DRSU13MIP - 20%(RSU)"/>
    <s v="MIP - 20%(RSU)"/>
    <s v="MIP - 20%(RSU) - 11/05/2013"/>
    <s v="3 years"/>
    <d v="2013-11-05T00:00:00"/>
    <d v="2016-11-05T00:00:00"/>
    <n v="1422"/>
    <n v="0"/>
    <n v="0"/>
    <n v="0"/>
    <n v="0"/>
    <n v="0"/>
    <m/>
    <n v="1422"/>
    <n v="1"/>
    <n v="0"/>
    <n v="0"/>
    <n v="62980.38"/>
    <n v="0"/>
    <n v="0"/>
    <n v="0"/>
    <n v="0"/>
    <n v="0"/>
    <n v="0"/>
    <n v="62980.38"/>
    <n v="1422"/>
    <n v="0"/>
    <n v="0"/>
    <n v="1422"/>
    <n v="44.29"/>
    <n v="62980.38"/>
    <n v="-1259.7335607599998"/>
    <n v="61720.646439239994"/>
    <n v="52483.65"/>
    <n v="10496.73"/>
    <n v="-209.95559345999999"/>
    <n v="10286.77440654"/>
    <n v="10286.77440654"/>
    <n v="9.3771872438833181"/>
    <n v="1061"/>
    <n v="9949.2000000000007"/>
    <n v="62432.850000000006"/>
    <n v="337.57440653999947"/>
    <n v="0"/>
    <n v="3094.47"/>
    <n v="3422.680000000003"/>
    <n v="3432.05"/>
    <n v="52483.65"/>
    <n v="62432.850000000006"/>
    <n v="0"/>
    <n v="0"/>
    <n v="0"/>
    <m/>
    <n v="290.69"/>
    <n v="281.31"/>
    <n v="290.7"/>
    <n v="862.7"/>
    <n v="290.69"/>
    <n v="0"/>
    <n v="271.94"/>
    <n v="271.94"/>
    <n v="290.69"/>
    <n v="853.31999999999994"/>
    <n v="281.32"/>
    <n v="290.69"/>
    <n v="0"/>
    <n v="281.31"/>
    <n v="0"/>
    <n v="281.31"/>
    <n v="853.31999999999994"/>
    <n v="0"/>
    <m/>
    <m/>
    <n v="862.71"/>
    <n v="862.71"/>
    <n v="0"/>
    <n v="0"/>
    <n v="0"/>
    <n v="0"/>
    <n v="0"/>
    <n v="0"/>
    <n v="0"/>
    <m/>
    <n v="0"/>
    <n v="862.71"/>
    <n v="3432.05"/>
  </r>
  <r>
    <n v="1397"/>
    <n v="14492"/>
    <s v="41583492YRSU"/>
    <s v="492Y"/>
    <x v="88"/>
    <s v="13MIP - 20%(RSU)"/>
    <n v="10265"/>
    <n v="180"/>
    <x v="70"/>
    <n v="9260"/>
    <x v="2"/>
    <n v="700000"/>
    <n v="0"/>
    <n v="0"/>
    <s v="41583492YRSU13MIP - 20%(RSU)"/>
    <s v="MIP - 20%(RSU)"/>
    <s v="MIP - 20%(RSU) - 11/05/2013"/>
    <s v="3 years"/>
    <d v="2013-11-05T00:00:00"/>
    <d v="2016-11-05T00:00:00"/>
    <n v="964"/>
    <n v="0"/>
    <n v="0"/>
    <n v="0"/>
    <n v="0"/>
    <n v="0"/>
    <m/>
    <n v="964"/>
    <n v="1"/>
    <s v=""/>
    <n v="0"/>
    <n v="42695.56"/>
    <n v="0"/>
    <n v="0"/>
    <n v="0"/>
    <n v="0"/>
    <n v="0"/>
    <n v="0"/>
    <n v="42695.56"/>
    <n v="964"/>
    <n v="0"/>
    <n v="0"/>
    <n v="964"/>
    <n v="44.29"/>
    <n v="42695.56"/>
    <n v="-853.99659111999995"/>
    <n v="41841.56340888"/>
    <n v="35564.870000000003"/>
    <n v="7130.69"/>
    <n v="-142.62806137999999"/>
    <n v="6988.0619386199996"/>
    <n v="42695.56"/>
    <n v="38.920291704649038"/>
    <n v="1097"/>
    <n v="42695.56"/>
    <n v="42695.56"/>
    <n v="0"/>
    <n v="0"/>
    <n v="7130.69"/>
    <n v="0"/>
    <n v="0"/>
    <n v="35564.870000000003"/>
    <n v="42695.56000000000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98"/>
    <n v="14593"/>
    <s v="41583593ERSU"/>
    <s v="593E"/>
    <x v="89"/>
    <s v="13MIP - 20%(RSU)"/>
    <n v="10265"/>
    <n v="180"/>
    <x v="71"/>
    <n v="9260"/>
    <x v="2"/>
    <n v="700000"/>
    <n v="0"/>
    <n v="0"/>
    <s v="41583593ERSU13MIP - 20%(RSU)"/>
    <s v="MIP - 20%(RSU)"/>
    <s v="MIP - 20%(RSU) - 11/05/2013"/>
    <s v="3 years"/>
    <d v="2013-11-05T00:00:00"/>
    <d v="2016-11-05T00:00:00"/>
    <n v="2875"/>
    <n v="0"/>
    <n v="0"/>
    <n v="0"/>
    <n v="0"/>
    <n v="0"/>
    <m/>
    <n v="2875"/>
    <n v="1"/>
    <s v=""/>
    <n v="0"/>
    <n v="127333.75"/>
    <n v="0"/>
    <n v="0"/>
    <n v="0"/>
    <n v="0"/>
    <n v="0"/>
    <n v="0"/>
    <n v="127333.75"/>
    <n v="2875"/>
    <n v="0"/>
    <n v="0"/>
    <n v="2875"/>
    <n v="44.29"/>
    <n v="127333.75"/>
    <n v="-2546.9296675000001"/>
    <n v="124786.82033250001"/>
    <n v="106118.84"/>
    <n v="21214.91"/>
    <n v="-424.34062981999995"/>
    <n v="20790.569370180001"/>
    <n v="127333.75"/>
    <n v="116.07452142206016"/>
    <n v="1097"/>
    <n v="127333.75"/>
    <n v="127333.75"/>
    <n v="0"/>
    <n v="0"/>
    <n v="21214.91"/>
    <n v="0"/>
    <n v="0"/>
    <n v="106118.84"/>
    <n v="127333.7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399"/>
    <n v="14712"/>
    <s v="41583712PRSU"/>
    <s v="712P"/>
    <x v="91"/>
    <s v="13MIP - 20%(RSU)"/>
    <n v="10265"/>
    <n v="10"/>
    <x v="73"/>
    <n v="9260"/>
    <x v="2"/>
    <n v="2000"/>
    <n v="0"/>
    <n v="0"/>
    <s v="41583712PRSU13MIP - 20%(RSU)"/>
    <s v="MIP - 20%(RSU)"/>
    <s v="MIP - 20%(RSU) - 11/05/2013"/>
    <s v="3 years"/>
    <d v="2013-11-05T00:00:00"/>
    <d v="2016-11-05T00:00:00"/>
    <n v="1351"/>
    <n v="0"/>
    <n v="0"/>
    <n v="0"/>
    <n v="0"/>
    <n v="0"/>
    <m/>
    <n v="1351"/>
    <n v="1"/>
    <n v="0"/>
    <n v="0"/>
    <n v="59835.79"/>
    <n v="0"/>
    <n v="0"/>
    <n v="0"/>
    <n v="0"/>
    <n v="0"/>
    <n v="0"/>
    <n v="59835.79"/>
    <n v="1351"/>
    <n v="0"/>
    <n v="0"/>
    <n v="1351"/>
    <n v="44.29"/>
    <n v="59835.79"/>
    <n v="-1196.8354715799999"/>
    <n v="58638.954528419999"/>
    <n v="49870.54"/>
    <n v="9965.25"/>
    <n v="-199.32493049999999"/>
    <n v="9765.9250694999992"/>
    <n v="9765.9250694999992"/>
    <n v="8.9023929530537824"/>
    <n v="1061"/>
    <n v="9445.44"/>
    <n v="59315.98"/>
    <n v="320.48506949999864"/>
    <n v="0"/>
    <n v="2937.79"/>
    <n v="3249.3700000000035"/>
    <n v="3258.28"/>
    <n v="49870.54"/>
    <n v="59315.98"/>
    <n v="0"/>
    <n v="0"/>
    <n v="0"/>
    <m/>
    <n v="275.98"/>
    <n v="267.07"/>
    <n v="275.97000000000003"/>
    <n v="819.02"/>
    <n v="275.98"/>
    <n v="0"/>
    <n v="258.17"/>
    <n v="258.17"/>
    <n v="275.97000000000003"/>
    <n v="810.12000000000012"/>
    <n v="267.07"/>
    <n v="275.98"/>
    <n v="0"/>
    <n v="267.07"/>
    <n v="0"/>
    <n v="267.07"/>
    <n v="810.11999999999989"/>
    <n v="0"/>
    <m/>
    <m/>
    <n v="819.02"/>
    <n v="819.02"/>
    <n v="0"/>
    <n v="0"/>
    <n v="0"/>
    <n v="0"/>
    <n v="0"/>
    <n v="0"/>
    <n v="0"/>
    <m/>
    <n v="0"/>
    <n v="819.02"/>
    <n v="3258.28"/>
  </r>
  <r>
    <n v="1400"/>
    <n v="14951"/>
    <s v="41583951TRSU"/>
    <s v="951T"/>
    <x v="100"/>
    <s v="13MIP - 20%(RSU)"/>
    <n v="10265"/>
    <n v="80"/>
    <x v="80"/>
    <n v="9260"/>
    <x v="2"/>
    <n v="190000"/>
    <n v="0"/>
    <n v="0"/>
    <s v="41583951TRSU13MIP - 20%(RSU)"/>
    <s v="MIP - 20%(RSU)"/>
    <s v="MIP - 20%(RSU) - 11/05/2013"/>
    <s v="3 years"/>
    <d v="2013-11-05T00:00:00"/>
    <d v="2016-11-05T00:00:00"/>
    <n v="827"/>
    <n v="0"/>
    <n v="0"/>
    <n v="0"/>
    <n v="0"/>
    <n v="0"/>
    <m/>
    <n v="827"/>
    <n v="1"/>
    <s v=""/>
    <n v="0"/>
    <n v="36627.83"/>
    <n v="0"/>
    <n v="0"/>
    <n v="0"/>
    <n v="0"/>
    <n v="0"/>
    <n v="0"/>
    <n v="36627.83"/>
    <n v="827"/>
    <n v="0"/>
    <n v="0"/>
    <n v="827"/>
    <n v="44.29"/>
    <n v="36627.83"/>
    <n v="-732.62985565999998"/>
    <n v="35895.20014434"/>
    <n v="30515.81"/>
    <n v="6112.02"/>
    <n v="-122.25262404"/>
    <n v="5989.7673759600002"/>
    <n v="36627.83"/>
    <n v="33.389088422971746"/>
    <n v="1097"/>
    <n v="36627.83"/>
    <n v="36627.83"/>
    <n v="0"/>
    <n v="0"/>
    <n v="1801.84"/>
    <n v="1992.9500000000003"/>
    <n v="2317.23"/>
    <n v="30515.81"/>
    <n v="36627.83"/>
    <n v="0"/>
    <n v="0"/>
    <n v="0"/>
    <m/>
    <n v="169.27"/>
    <n v="163.80000000000001"/>
    <n v="169.27"/>
    <n v="502.34000000000003"/>
    <n v="169.26"/>
    <n v="0"/>
    <n v="158.34"/>
    <n v="158.34"/>
    <n v="169.27"/>
    <n v="496.87"/>
    <n v="1318.02"/>
    <n v="0"/>
    <n v="0"/>
    <n v="0"/>
    <n v="0"/>
    <n v="0"/>
    <n v="1318.02"/>
    <n v="0"/>
    <m/>
    <m/>
    <n v="0"/>
    <n v="0"/>
    <n v="0"/>
    <n v="0"/>
    <n v="0"/>
    <n v="0"/>
    <n v="0"/>
    <n v="0"/>
    <n v="0"/>
    <m/>
    <n v="0"/>
    <n v="0"/>
    <n v="2317.23"/>
  </r>
  <r>
    <n v="1401"/>
    <n v="14957"/>
    <s v="41583957RRSU"/>
    <s v="957R"/>
    <x v="101"/>
    <s v="13MIP - 20%(RSU)"/>
    <n v="10265"/>
    <n v="80"/>
    <x v="81"/>
    <n v="9260"/>
    <x v="2"/>
    <n v="190000"/>
    <n v="0"/>
    <n v="0"/>
    <s v="41583957RRSU13MIP - 20%(RSU)"/>
    <s v="MIP - 20%(RSU)"/>
    <s v="MIP - 20%(RSU) - 11/05/2013"/>
    <s v="3 years"/>
    <d v="2013-11-05T00:00:00"/>
    <d v="2016-11-05T00:00:00"/>
    <n v="557"/>
    <n v="0"/>
    <n v="0"/>
    <n v="0"/>
    <n v="0"/>
    <n v="0"/>
    <m/>
    <n v="557"/>
    <n v="1"/>
    <n v="0"/>
    <n v="0"/>
    <n v="24669.53"/>
    <n v="0"/>
    <n v="0"/>
    <n v="0"/>
    <n v="0"/>
    <n v="0"/>
    <n v="0"/>
    <n v="24669.53"/>
    <n v="557"/>
    <n v="0"/>
    <n v="0"/>
    <n v="557"/>
    <n v="44.29"/>
    <n v="24669.53"/>
    <n v="-493.43993905999997"/>
    <n v="24176.090060939998"/>
    <n v="20550.560000000001"/>
    <n v="4118.97"/>
    <n v="-82.387637940000005"/>
    <n v="4036.5823620600004"/>
    <n v="4036.5823620600004"/>
    <n v="3.6796557539288974"/>
    <n v="1061"/>
    <n v="3904.11"/>
    <n v="24454.670000000002"/>
    <n v="132.47236206000025"/>
    <n v="0"/>
    <n v="1214.29"/>
    <n v="1343.070000000002"/>
    <n v="1346.7499999999998"/>
    <n v="20550.560000000001"/>
    <n v="24454.670000000002"/>
    <n v="0"/>
    <n v="0"/>
    <n v="0"/>
    <m/>
    <n v="114.07"/>
    <n v="110.39"/>
    <n v="114.07"/>
    <n v="338.53"/>
    <n v="114.07"/>
    <n v="0"/>
    <n v="106.71"/>
    <n v="106.71"/>
    <n v="114.07"/>
    <n v="334.84999999999997"/>
    <n v="110.39"/>
    <n v="114.07"/>
    <n v="0"/>
    <n v="110.39"/>
    <n v="0"/>
    <n v="110.39"/>
    <n v="334.84999999999997"/>
    <n v="0"/>
    <m/>
    <m/>
    <n v="338.52"/>
    <n v="338.52"/>
    <n v="0"/>
    <n v="0"/>
    <n v="0"/>
    <n v="0"/>
    <n v="0"/>
    <n v="0"/>
    <n v="0"/>
    <m/>
    <n v="0"/>
    <n v="338.52"/>
    <n v="1346.7499999999998"/>
  </r>
  <r>
    <n v="1402"/>
    <n v="15070"/>
    <s v="4158370SlRSU"/>
    <s v="70Sl"/>
    <x v="104"/>
    <s v="13MIP - 20%(RSU)"/>
    <n v="10265"/>
    <n v="80"/>
    <x v="84"/>
    <n v="9260"/>
    <x v="2"/>
    <n v="190000"/>
    <n v="0"/>
    <n v="0"/>
    <s v="4158370SlRSU13MIP - 20%(RSU)"/>
    <s v="MIP - 20%(RSU)"/>
    <s v="MIP - 20%(RSU) - 11/05/2013"/>
    <s v="3 years"/>
    <d v="2013-11-05T00:00:00"/>
    <d v="2016-11-05T00:00:00"/>
    <n v="1061"/>
    <n v="0"/>
    <n v="0"/>
    <n v="0"/>
    <n v="0"/>
    <n v="0"/>
    <m/>
    <n v="1061"/>
    <n v="1"/>
    <n v="0"/>
    <n v="0"/>
    <n v="46991.69"/>
    <n v="0"/>
    <n v="0"/>
    <n v="0"/>
    <n v="0"/>
    <n v="0"/>
    <n v="0"/>
    <n v="46991.69"/>
    <n v="1061"/>
    <n v="0"/>
    <n v="0"/>
    <n v="1061"/>
    <n v="44.29"/>
    <n v="46991.69"/>
    <n v="-939.92778338000005"/>
    <n v="46051.762216620002"/>
    <n v="39152.36"/>
    <n v="7839.33"/>
    <n v="-156.80227865999998"/>
    <n v="7682.5277213399995"/>
    <n v="7682.5277213399995"/>
    <n v="7.0032157897356422"/>
    <n v="1061"/>
    <n v="7430.41"/>
    <n v="46582.770000000004"/>
    <n v="252.11772133999966"/>
    <n v="0"/>
    <n v="2311.06"/>
    <n v="2556.1700000000028"/>
    <n v="2563.1799999999998"/>
    <n v="39152.36"/>
    <n v="46582.770000000004"/>
    <n v="0"/>
    <n v="0"/>
    <n v="0"/>
    <m/>
    <n v="217.1"/>
    <n v="210.1"/>
    <n v="217.1"/>
    <n v="644.29999999999995"/>
    <n v="217.1"/>
    <n v="0"/>
    <n v="203.09"/>
    <n v="203.09"/>
    <n v="217.1"/>
    <n v="637.29"/>
    <n v="210.1"/>
    <n v="217.1"/>
    <n v="0"/>
    <n v="210.1"/>
    <n v="0"/>
    <n v="210.1"/>
    <n v="637.29999999999995"/>
    <n v="0"/>
    <m/>
    <m/>
    <n v="644.29"/>
    <n v="644.29"/>
    <n v="0"/>
    <n v="0"/>
    <n v="0"/>
    <n v="0"/>
    <n v="0"/>
    <n v="0"/>
    <n v="0"/>
    <m/>
    <n v="0"/>
    <n v="644.29"/>
    <n v="2563.1799999999998"/>
  </r>
  <r>
    <n v="1403"/>
    <n v="15155"/>
    <s v="41583155CRSU"/>
    <s v="155C"/>
    <x v="216"/>
    <s v="13MIP - 20%(RSU)"/>
    <n v="10265"/>
    <n v="10"/>
    <x v="0"/>
    <n v="9260"/>
    <x v="2"/>
    <n v="2000"/>
    <n v="0"/>
    <n v="0"/>
    <s v="41583155CRSU13MIP - 20%(RSU)"/>
    <s v="MIP - 20%(RSU)"/>
    <s v="MIP - 20%(RSU) - 11/05/2013"/>
    <s v="3 years"/>
    <d v="2013-11-05T00:00:00"/>
    <d v="2016-11-05T00:00:00"/>
    <n v="1261"/>
    <n v="0"/>
    <n v="0"/>
    <n v="0"/>
    <n v="0"/>
    <n v="0"/>
    <m/>
    <n v="1261"/>
    <n v="1"/>
    <s v=""/>
    <n v="0"/>
    <n v="55849.69"/>
    <n v="0"/>
    <n v="0"/>
    <n v="0"/>
    <n v="0"/>
    <n v="0"/>
    <n v="0"/>
    <n v="55849.69"/>
    <n v="1261"/>
    <n v="0"/>
    <n v="0"/>
    <n v="1261"/>
    <n v="44.29"/>
    <n v="55849.69"/>
    <n v="-1117.1054993800001"/>
    <n v="54732.584500620003"/>
    <n v="46548.79"/>
    <n v="9300.9"/>
    <n v="-186.03660179999997"/>
    <n v="9114.8633981999992"/>
    <n v="55849.69"/>
    <n v="50.911294439380129"/>
    <n v="1097"/>
    <n v="55849.69"/>
    <n v="55849.69"/>
    <n v="0"/>
    <n v="0"/>
    <n v="9300.9"/>
    <n v="0"/>
    <n v="0"/>
    <n v="46548.79"/>
    <n v="55849.6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04"/>
    <n v="15207"/>
    <s v="41583207VRSU"/>
    <s v="207V"/>
    <x v="106"/>
    <s v="13MIP - 20%(RSU)"/>
    <n v="10265"/>
    <n v="80"/>
    <x v="86"/>
    <n v="9260"/>
    <x v="2"/>
    <n v="190000"/>
    <n v="0"/>
    <n v="0"/>
    <s v="41583207VRSU13MIP - 20%(RSU)"/>
    <s v="MIP - 20%(RSU)"/>
    <s v="MIP - 20%(RSU) - 11/05/2013"/>
    <s v="3 years"/>
    <d v="2013-11-05T00:00:00"/>
    <d v="2016-11-05T00:00:00"/>
    <n v="1158"/>
    <n v="0"/>
    <n v="0"/>
    <n v="0"/>
    <n v="0"/>
    <n v="0"/>
    <m/>
    <n v="1158"/>
    <n v="1"/>
    <s v=""/>
    <n v="0"/>
    <n v="51287.82"/>
    <n v="0"/>
    <n v="0"/>
    <n v="0"/>
    <n v="0"/>
    <n v="0"/>
    <n v="0"/>
    <n v="51287.82"/>
    <n v="1158"/>
    <n v="0"/>
    <n v="0"/>
    <n v="1158"/>
    <n v="44.29"/>
    <n v="51287.82"/>
    <n v="-1025.8589756399999"/>
    <n v="50261.961024359996"/>
    <n v="42739.85"/>
    <n v="8547.9699999999993"/>
    <n v="-170.97649593999998"/>
    <n v="8376.9935040599994"/>
    <n v="51287.82"/>
    <n v="46.752798541476757"/>
    <n v="1097"/>
    <n v="51287.82"/>
    <n v="51287.82"/>
    <n v="0"/>
    <n v="0"/>
    <n v="8547.9699999999993"/>
    <n v="0"/>
    <n v="0"/>
    <n v="42739.85"/>
    <n v="51287.8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05"/>
    <n v="15232"/>
    <s v="41583232WRSU"/>
    <s v="232W"/>
    <x v="107"/>
    <s v="13MIP -20%(RSU)"/>
    <n v="10265"/>
    <n v="80"/>
    <x v="87"/>
    <n v="9260"/>
    <x v="2"/>
    <n v="190000"/>
    <n v="0"/>
    <n v="0"/>
    <s v="41583232WRSU13MIP -20%(RSU)"/>
    <s v="MIP - 20%(RSU)"/>
    <s v="MIP - 20%(RSU) - 11/05/2013"/>
    <s v="3 years"/>
    <d v="2013-11-05T00:00:00"/>
    <d v="2016-11-05T00:00:00"/>
    <n v="1674"/>
    <n v="0"/>
    <n v="0"/>
    <n v="0"/>
    <n v="0"/>
    <n v="0"/>
    <m/>
    <n v="1674"/>
    <n v="1"/>
    <s v=""/>
    <n v="0"/>
    <n v="74141.459999999992"/>
    <n v="0"/>
    <n v="0"/>
    <n v="0"/>
    <n v="0"/>
    <n v="0"/>
    <n v="0"/>
    <n v="74141.459999999992"/>
    <n v="1674"/>
    <n v="0"/>
    <n v="0"/>
    <n v="1674"/>
    <n v="44.29"/>
    <n v="74141.459999999992"/>
    <n v="-1482.9774829199998"/>
    <n v="72658.482517079989"/>
    <n v="61784.55"/>
    <n v="12356.91"/>
    <n v="-247.16291381999997"/>
    <n v="12109.747086179999"/>
    <n v="74141.459999999992"/>
    <n v="67.585651777575194"/>
    <n v="1097"/>
    <n v="74141.459999999992"/>
    <n v="74141.459999999992"/>
    <n v="0"/>
    <n v="0"/>
    <n v="12356.91"/>
    <n v="0"/>
    <n v="0"/>
    <n v="61784.55"/>
    <n v="74141.46000000000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06"/>
    <n v="15234"/>
    <s v="41583234DRSU"/>
    <s v="234D"/>
    <x v="108"/>
    <s v="13MIP - 20%(RSU)"/>
    <n v="10265"/>
    <n v="80"/>
    <x v="88"/>
    <n v="9260"/>
    <x v="2"/>
    <n v="190000"/>
    <n v="0"/>
    <n v="0"/>
    <s v="41583234DRSU13MIP - 20%(RSU)"/>
    <s v="MIP - 20%(RSU)"/>
    <s v="MIP - 20%(RSU) - 11/05/2013"/>
    <s v="3 years"/>
    <d v="2013-11-05T00:00:00"/>
    <d v="2016-11-05T00:00:00"/>
    <n v="1018"/>
    <n v="0"/>
    <n v="0"/>
    <n v="0"/>
    <n v="0"/>
    <n v="0"/>
    <m/>
    <n v="1018"/>
    <n v="1"/>
    <n v="0"/>
    <n v="0"/>
    <n v="45087.22"/>
    <n v="0"/>
    <n v="0"/>
    <n v="0"/>
    <n v="0"/>
    <n v="0"/>
    <n v="0"/>
    <n v="45087.22"/>
    <n v="1018"/>
    <n v="0"/>
    <n v="0"/>
    <n v="1018"/>
    <n v="44.29"/>
    <n v="45087.22"/>
    <n v="-901.83457443999998"/>
    <n v="44185.385425560002"/>
    <n v="37557.919999999998"/>
    <n v="7529.3"/>
    <n v="-150.60105859999999"/>
    <n v="7378.6989414"/>
    <n v="7378.6989414"/>
    <n v="6.7262524534184136"/>
    <n v="1061"/>
    <n v="7136.55"/>
    <n v="44694.47"/>
    <n v="242.14894139999979"/>
    <n v="0"/>
    <n v="2219.66"/>
    <n v="2455.0900000000015"/>
    <n v="2461.7999999999997"/>
    <n v="37557.919999999998"/>
    <n v="44694.47"/>
    <n v="0"/>
    <n v="0"/>
    <n v="0"/>
    <m/>
    <n v="208.51"/>
    <n v="201.79"/>
    <n v="208.51"/>
    <n v="618.80999999999995"/>
    <n v="208.51"/>
    <n v="0"/>
    <n v="195.07"/>
    <n v="195.07"/>
    <n v="208.51"/>
    <n v="612.08999999999992"/>
    <n v="201.79"/>
    <n v="208.51"/>
    <n v="0"/>
    <n v="201.79"/>
    <n v="0"/>
    <n v="201.79"/>
    <n v="612.08999999999992"/>
    <n v="0"/>
    <m/>
    <m/>
    <n v="618.80999999999995"/>
    <n v="618.80999999999995"/>
    <n v="0"/>
    <n v="0"/>
    <n v="0"/>
    <n v="0"/>
    <n v="0"/>
    <n v="0"/>
    <n v="0"/>
    <m/>
    <n v="0"/>
    <n v="618.80999999999995"/>
    <n v="2461.7999999999997"/>
  </r>
  <r>
    <n v="1407"/>
    <n v="15304"/>
    <s v="41583304GRSU"/>
    <s v="304G"/>
    <x v="109"/>
    <s v="13MIP - 20%(RSU)"/>
    <n v="10265"/>
    <n v="180"/>
    <x v="74"/>
    <n v="9260"/>
    <x v="2"/>
    <n v="700000"/>
    <n v="0"/>
    <n v="0"/>
    <s v="41583304GRSU13MIP - 20%(RSU)"/>
    <s v="MIP - 20%(RSU)"/>
    <s v="MIP - 20%(RSU) - 11/05/2013"/>
    <s v="3 years"/>
    <d v="2013-11-05T00:00:00"/>
    <d v="2016-11-05T00:00:00"/>
    <n v="2856"/>
    <n v="0"/>
    <n v="0"/>
    <n v="0"/>
    <n v="0"/>
    <n v="0"/>
    <m/>
    <n v="2856"/>
    <n v="1"/>
    <s v=""/>
    <n v="0"/>
    <n v="126492.23999999999"/>
    <n v="0"/>
    <n v="0"/>
    <n v="0"/>
    <n v="0"/>
    <n v="0"/>
    <n v="0"/>
    <n v="126492.23999999999"/>
    <n v="2856"/>
    <n v="0"/>
    <n v="0"/>
    <n v="2856"/>
    <n v="44.29"/>
    <n v="126492.23999999999"/>
    <n v="-2530.0977844799995"/>
    <n v="123962.14221552"/>
    <n v="105410.2"/>
    <n v="21082.04"/>
    <n v="-421.68296407999998"/>
    <n v="20660.357035920002"/>
    <n v="126492.23999999999"/>
    <n v="115.30742023701002"/>
    <n v="1097"/>
    <n v="126492.23999999999"/>
    <n v="126492.23999999999"/>
    <n v="0"/>
    <n v="0"/>
    <n v="21082.04"/>
    <n v="0"/>
    <n v="0"/>
    <n v="105410.2"/>
    <n v="126492.23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08"/>
    <n v="15319"/>
    <s v="41583319HRSU"/>
    <s v="319H"/>
    <x v="110"/>
    <s v="13MIP - 20%(RSU)"/>
    <n v="10265"/>
    <n v="180"/>
    <x v="71"/>
    <n v="9260"/>
    <x v="2"/>
    <n v="700000"/>
    <n v="0"/>
    <n v="0"/>
    <s v="41583319HRSU13MIP - 20%(RSU)"/>
    <s v="MIP - 20%(RSU)"/>
    <s v="MIP - 20%(RSU) - 11/05/2013"/>
    <s v="3 years"/>
    <d v="2013-11-05T00:00:00"/>
    <d v="2016-11-05T00:00:00"/>
    <n v="1723"/>
    <n v="0"/>
    <n v="0"/>
    <n v="0"/>
    <n v="0"/>
    <n v="0"/>
    <m/>
    <n v="1723"/>
    <n v="1"/>
    <s v=""/>
    <n v="0"/>
    <n v="76311.67"/>
    <n v="0"/>
    <n v="0"/>
    <n v="0"/>
    <n v="0"/>
    <n v="0"/>
    <n v="0"/>
    <n v="76311.67"/>
    <n v="1723"/>
    <n v="0"/>
    <n v="0"/>
    <n v="1723"/>
    <n v="44.29"/>
    <n v="76311.67"/>
    <n v="-1526.3860233399998"/>
    <n v="74785.283976659994"/>
    <n v="63600.44"/>
    <n v="12711.23"/>
    <n v="-254.25002245999997"/>
    <n v="12456.979977539999"/>
    <n v="76311.67"/>
    <n v="69.563965360072928"/>
    <n v="1097"/>
    <n v="76311.67"/>
    <n v="76311.67"/>
    <n v="0"/>
    <n v="0"/>
    <n v="12711.23"/>
    <n v="0"/>
    <n v="0"/>
    <n v="63600.44"/>
    <n v="76311.6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09"/>
    <n v="15388"/>
    <s v="41583388GRSU"/>
    <s v="388G"/>
    <x v="114"/>
    <s v="13MIP - 20%(RSU)"/>
    <n v="10265"/>
    <n v="10"/>
    <x v="44"/>
    <n v="9260"/>
    <x v="2"/>
    <n v="2000"/>
    <n v="0"/>
    <n v="0"/>
    <s v="41583388GRSU13MIP - 20%(RSU)"/>
    <s v="MIP - 20%(RSU)"/>
    <s v="MIP - 20%(RSU) - 11/05/2013"/>
    <s v="3 years"/>
    <d v="2013-11-05T00:00:00"/>
    <d v="2016-11-05T00:00:00"/>
    <n v="1474"/>
    <n v="0"/>
    <n v="0"/>
    <n v="0"/>
    <n v="0"/>
    <n v="0"/>
    <m/>
    <n v="1474"/>
    <n v="1"/>
    <s v=""/>
    <n v="0"/>
    <n v="65283.46"/>
    <n v="0"/>
    <n v="0"/>
    <n v="0"/>
    <n v="0"/>
    <n v="0"/>
    <n v="0"/>
    <n v="65283.46"/>
    <n v="1474"/>
    <n v="0"/>
    <n v="0"/>
    <n v="1474"/>
    <n v="44.29"/>
    <n v="65283.46"/>
    <n v="-1305.7997669199999"/>
    <n v="63977.660233080001"/>
    <n v="54388.12"/>
    <n v="10895.34"/>
    <n v="-217.92859067999999"/>
    <n v="10677.411409320001"/>
    <n v="65283.46"/>
    <n v="59.510902461257977"/>
    <n v="1097"/>
    <n v="65283.46"/>
    <n v="65283.46"/>
    <n v="0"/>
    <n v="0"/>
    <n v="10895.34"/>
    <n v="0"/>
    <n v="0"/>
    <n v="54388.12"/>
    <n v="65283.46000000000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10"/>
    <n v="15402"/>
    <s v="41583402ERSU"/>
    <s v="402E"/>
    <x v="115"/>
    <s v="13MIP - 20%(RSU)"/>
    <n v="10265"/>
    <n v="180"/>
    <x v="74"/>
    <n v="9260"/>
    <x v="2"/>
    <n v="700000"/>
    <n v="0"/>
    <n v="0"/>
    <s v="41583402ERSU13MIP - 20%(RSU)"/>
    <s v="MIP - 20%(RSU)"/>
    <s v="MIP - 20%(RSU) - 11/05/2013"/>
    <s v="3 years"/>
    <d v="2013-11-05T00:00:00"/>
    <d v="2016-11-05T00:00:00"/>
    <n v="283"/>
    <n v="0"/>
    <n v="0"/>
    <n v="0"/>
    <n v="0"/>
    <n v="0"/>
    <m/>
    <n v="283"/>
    <n v="1"/>
    <s v=""/>
    <n v="0"/>
    <n v="12534.07"/>
    <n v="0"/>
    <n v="0"/>
    <n v="0"/>
    <n v="0"/>
    <n v="0"/>
    <n v="0"/>
    <n v="12534.07"/>
    <n v="283"/>
    <n v="0"/>
    <n v="0"/>
    <n v="283"/>
    <n v="44.29"/>
    <n v="12534.07"/>
    <n v="-250.70646813999997"/>
    <n v="12283.363531859999"/>
    <n v="10452.44"/>
    <n v="2081.63"/>
    <n v="-41.636763260000002"/>
    <n v="2039.9932367400002"/>
    <n v="12534.07"/>
    <n v="11.425770282588879"/>
    <n v="1097"/>
    <n v="12534.07"/>
    <n v="12534.07"/>
    <n v="0"/>
    <n v="0"/>
    <n v="2081.63"/>
    <n v="0"/>
    <n v="0"/>
    <n v="10452.44"/>
    <n v="12534.0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11"/>
    <n v="15507"/>
    <s v="41583507TRSU"/>
    <s v="507T"/>
    <x v="118"/>
    <s v="13MIP - 20%(RSU)"/>
    <n v="10265"/>
    <n v="80"/>
    <x v="93"/>
    <n v="9260"/>
    <x v="2"/>
    <n v="190000"/>
    <n v="0"/>
    <n v="0"/>
    <s v="41583507TRSU13MIP - 20%(RSU)"/>
    <s v="MIP - 20%(RSU)"/>
    <s v="MIP - 20%(RSU) - 11/05/2013"/>
    <s v="3 years"/>
    <d v="2013-11-05T00:00:00"/>
    <d v="2016-11-05T00:00:00"/>
    <n v="1589"/>
    <n v="0"/>
    <n v="0"/>
    <n v="0"/>
    <n v="0"/>
    <n v="0"/>
    <m/>
    <n v="1589"/>
    <n v="1"/>
    <s v=""/>
    <n v="0"/>
    <n v="70376.81"/>
    <n v="0"/>
    <n v="0"/>
    <n v="0"/>
    <n v="0"/>
    <n v="0"/>
    <n v="0"/>
    <n v="70376.81"/>
    <n v="1589"/>
    <n v="0"/>
    <n v="0"/>
    <n v="1589"/>
    <n v="44.29"/>
    <n v="70376.81"/>
    <n v="-1407.6769536199999"/>
    <n v="68969.133046379997"/>
    <n v="58639.96"/>
    <n v="11736.85"/>
    <n v="-234.76047370000001"/>
    <n v="11502.0895263"/>
    <n v="70376.81"/>
    <n v="64.153883318140387"/>
    <n v="1097"/>
    <n v="70376.81"/>
    <n v="70376.81"/>
    <n v="0"/>
    <n v="0"/>
    <n v="11736.85"/>
    <n v="0"/>
    <n v="0"/>
    <n v="58639.96"/>
    <n v="70376.8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12"/>
    <n v="15594"/>
    <s v="41583594RRSU"/>
    <s v="594R"/>
    <x v="219"/>
    <s v="13MIP - 20%(RSU)"/>
    <n v="10265"/>
    <n v="10"/>
    <x v="0"/>
    <n v="9260"/>
    <x v="2"/>
    <n v="2000"/>
    <n v="0"/>
    <n v="0"/>
    <s v="41583594RRSU13MIP - 20%(RSU)"/>
    <s v="MIP - 20%(RSU)"/>
    <s v="MIP - 20%(RSU) - 11/05/2013"/>
    <s v="3 years"/>
    <d v="2013-11-05T00:00:00"/>
    <d v="2016-11-05T00:00:00"/>
    <n v="299"/>
    <n v="0"/>
    <n v="0"/>
    <n v="0"/>
    <n v="0"/>
    <n v="0"/>
    <m/>
    <n v="299"/>
    <n v="1"/>
    <s v=""/>
    <n v="0"/>
    <n v="13242.71"/>
    <n v="0"/>
    <n v="0"/>
    <n v="0"/>
    <n v="0"/>
    <n v="0"/>
    <n v="0"/>
    <n v="13242.71"/>
    <n v="299"/>
    <n v="0"/>
    <n v="0"/>
    <n v="299"/>
    <n v="44.29"/>
    <n v="13242.71"/>
    <n v="-264.88068541999996"/>
    <n v="12977.82931458"/>
    <n v="11028.21"/>
    <n v="2214.5"/>
    <n v="-44.294429000000001"/>
    <n v="2170.205571"/>
    <n v="13242.71"/>
    <n v="12.071750227894256"/>
    <n v="1097"/>
    <n v="13242.71"/>
    <n v="13242.71"/>
    <n v="0"/>
    <n v="0"/>
    <n v="2214.5"/>
    <n v="0"/>
    <n v="0"/>
    <n v="11028.21"/>
    <n v="13242.7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13"/>
    <n v="15748"/>
    <s v="41583748HRSU"/>
    <s v="748H"/>
    <x v="123"/>
    <s v="13MIP - 20%(RSU)"/>
    <n v="10265"/>
    <n v="60"/>
    <x v="97"/>
    <n v="9260"/>
    <x v="2"/>
    <n v="30000"/>
    <n v="0"/>
    <n v="0"/>
    <s v="41583748HRSU13MIP - 20%(RSU)"/>
    <s v="MIP - 20%(RSU)"/>
    <s v="MIP - 20%(RSU) - 11/05/2013"/>
    <s v="3 years"/>
    <d v="2013-11-05T00:00:00"/>
    <d v="2016-11-05T00:00:00"/>
    <n v="509"/>
    <n v="0"/>
    <n v="0"/>
    <n v="0"/>
    <n v="0"/>
    <n v="0"/>
    <m/>
    <n v="509"/>
    <n v="1"/>
    <n v="0"/>
    <n v="0"/>
    <n v="22543.61"/>
    <n v="0"/>
    <n v="0"/>
    <n v="0"/>
    <n v="0"/>
    <n v="0"/>
    <n v="0"/>
    <n v="22543.61"/>
    <n v="509"/>
    <n v="0"/>
    <n v="0"/>
    <n v="509"/>
    <n v="44.29"/>
    <n v="22543.61"/>
    <n v="-450.91728721999999"/>
    <n v="22092.692712780001"/>
    <n v="18778.96"/>
    <n v="3764.65"/>
    <n v="-75.300529299999994"/>
    <n v="3689.3494707"/>
    <n v="3689.3494707"/>
    <n v="3.3631262267092068"/>
    <n v="1061"/>
    <n v="3568.28"/>
    <n v="22347.239999999998"/>
    <n v="121.06947069999978"/>
    <n v="0"/>
    <n v="1109.83"/>
    <n v="1227.5399999999984"/>
    <n v="1230.9099999999999"/>
    <n v="18778.96"/>
    <n v="22347.239999999998"/>
    <n v="0"/>
    <n v="0"/>
    <n v="0"/>
    <m/>
    <n v="104.26"/>
    <n v="100.89"/>
    <n v="104.26"/>
    <n v="309.41000000000003"/>
    <n v="104.26"/>
    <n v="0"/>
    <n v="97.53"/>
    <n v="97.53"/>
    <n v="104.25"/>
    <n v="306.04000000000002"/>
    <n v="100.9"/>
    <n v="104.26"/>
    <n v="0"/>
    <n v="100.89"/>
    <n v="0"/>
    <n v="100.89"/>
    <n v="306.05"/>
    <n v="0"/>
    <m/>
    <m/>
    <n v="309.40999999999997"/>
    <n v="309.40999999999997"/>
    <n v="0"/>
    <n v="0"/>
    <n v="0"/>
    <n v="0"/>
    <n v="0"/>
    <n v="0"/>
    <n v="0"/>
    <m/>
    <n v="0"/>
    <n v="309.40999999999997"/>
    <n v="1230.9099999999999"/>
  </r>
  <r>
    <n v="1414"/>
    <n v="16986"/>
    <s v="41583986ARSU"/>
    <s v="986A"/>
    <x v="131"/>
    <s v="13MIP - 20%(RSU)"/>
    <n v="10265"/>
    <n v="303"/>
    <x v="101"/>
    <n v="9260"/>
    <x v="2"/>
    <n v="57000"/>
    <n v="0"/>
    <n v="0"/>
    <s v="41583986ARSU13MIP - 20%(RSU)"/>
    <s v="MIP - 20%(RSU)"/>
    <s v="MIP - 20%(RSU) - 11/05/2013"/>
    <s v="3 years"/>
    <d v="2013-11-05T00:00:00"/>
    <d v="2016-11-05T00:00:00"/>
    <n v="838"/>
    <n v="0"/>
    <n v="0"/>
    <n v="0"/>
    <n v="0"/>
    <n v="0"/>
    <m/>
    <n v="838"/>
    <n v="1"/>
    <n v="0"/>
    <n v="0"/>
    <n v="37115.019999999997"/>
    <n v="0"/>
    <n v="0"/>
    <n v="0"/>
    <n v="0"/>
    <n v="0"/>
    <n v="0"/>
    <n v="37115.019999999997"/>
    <n v="838"/>
    <n v="0"/>
    <n v="0"/>
    <n v="838"/>
    <n v="44.29"/>
    <n v="37115.019999999997"/>
    <n v="-742.37463003999994"/>
    <n v="36372.645369959995"/>
    <n v="30914.42"/>
    <n v="6200.6"/>
    <n v="-124.0244012"/>
    <n v="6076.5755988000001"/>
    <n v="6076.5755988000001"/>
    <n v="5.5392667263445761"/>
    <n v="1061"/>
    <n v="5877.16"/>
    <n v="36791.58"/>
    <n v="199.41559880000023"/>
    <n v="0"/>
    <n v="1827.96"/>
    <n v="2021.8299999999981"/>
    <n v="2027.37"/>
    <n v="30914.42"/>
    <n v="36791.579999999994"/>
    <n v="0"/>
    <n v="0"/>
    <n v="0"/>
    <m/>
    <n v="171.72"/>
    <n v="166.18"/>
    <n v="171.71"/>
    <n v="509.61"/>
    <n v="171.72"/>
    <n v="0"/>
    <n v="160.63999999999999"/>
    <n v="160.63999999999999"/>
    <n v="171.72"/>
    <n v="504.08000000000004"/>
    <n v="166.17"/>
    <n v="171.72"/>
    <n v="0"/>
    <n v="166.18"/>
    <n v="0"/>
    <n v="166.18"/>
    <n v="504.07"/>
    <n v="0"/>
    <m/>
    <m/>
    <n v="509.61"/>
    <n v="509.61"/>
    <n v="0"/>
    <n v="0"/>
    <n v="0"/>
    <n v="0"/>
    <n v="0"/>
    <n v="0"/>
    <n v="0"/>
    <m/>
    <n v="0"/>
    <n v="509.61"/>
    <n v="2027.37"/>
  </r>
  <r>
    <n v="1415"/>
    <n v="16987"/>
    <s v="41583987BRSU"/>
    <s v="987B"/>
    <x v="132"/>
    <s v="13MIP - 20%(RSU)"/>
    <n v="10265"/>
    <n v="212"/>
    <x v="102"/>
    <n v="9260"/>
    <x v="2"/>
    <n v="821000"/>
    <n v="0"/>
    <n v="0"/>
    <s v="41583987BRSU13MIP - 20%(RSU)"/>
    <s v="MIP - 20%(RSU)"/>
    <s v="MIP - 20%(RSU) - 11/05/2013"/>
    <s v="3 years"/>
    <d v="2013-11-05T00:00:00"/>
    <d v="2016-11-05T00:00:00"/>
    <n v="1967"/>
    <n v="0"/>
    <n v="0"/>
    <n v="0"/>
    <n v="0"/>
    <n v="0"/>
    <m/>
    <n v="1967"/>
    <n v="1"/>
    <s v=""/>
    <n v="0"/>
    <n v="87118.43"/>
    <n v="0"/>
    <n v="0"/>
    <n v="0"/>
    <n v="0"/>
    <n v="0"/>
    <n v="0"/>
    <n v="87118.43"/>
    <n v="1967"/>
    <n v="0"/>
    <n v="0"/>
    <n v="1967"/>
    <n v="44.29"/>
    <n v="87118.43"/>
    <n v="-1742.5428368599999"/>
    <n v="85375.887163139996"/>
    <n v="72591.31"/>
    <n v="14527.12"/>
    <n v="-290.57145423999998"/>
    <n v="14236.548545760001"/>
    <n v="87118.43"/>
    <n v="79.415159525979945"/>
    <n v="1097"/>
    <n v="87118.43"/>
    <n v="87118.43"/>
    <n v="0"/>
    <n v="0"/>
    <n v="14527.12"/>
    <n v="0"/>
    <n v="0"/>
    <n v="72591.31"/>
    <n v="87118.43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16"/>
    <n v="16995"/>
    <s v="41583995BRSU"/>
    <s v="995B"/>
    <x v="133"/>
    <s v="13MIP - 20%(RSU)"/>
    <n v="10265"/>
    <n v="212"/>
    <x v="102"/>
    <n v="9260"/>
    <x v="2"/>
    <n v="821000"/>
    <n v="0"/>
    <n v="0"/>
    <s v="41583995BRSU13MIP - 20%(RSU)"/>
    <s v="MIP - 20%(RSU)"/>
    <s v="MIP - 20%(RSU) - 11/05/2013"/>
    <s v="3 years"/>
    <d v="2013-11-05T00:00:00"/>
    <d v="2016-11-05T00:00:00"/>
    <n v="5336"/>
    <n v="0"/>
    <n v="0"/>
    <n v="0"/>
    <n v="0"/>
    <n v="0"/>
    <m/>
    <n v="5336"/>
    <n v="1"/>
    <n v="0"/>
    <n v="0"/>
    <n v="236331.44"/>
    <n v="0"/>
    <n v="0"/>
    <n v="0"/>
    <n v="0"/>
    <n v="0"/>
    <n v="0"/>
    <n v="236331.44"/>
    <n v="5336"/>
    <n v="0"/>
    <n v="0"/>
    <n v="5336"/>
    <n v="44.29"/>
    <n v="236331.44"/>
    <n v="-4727.1014628799994"/>
    <n v="231604.33853712"/>
    <n v="196957.63"/>
    <n v="39373.81"/>
    <n v="-787.55494761999989"/>
    <n v="38586.255052379995"/>
    <n v="38586.255052379995"/>
    <n v="35.174343712288056"/>
    <n v="1061"/>
    <n v="37319.980000000003"/>
    <n v="234277.61000000002"/>
    <n v="1266.2750523799914"/>
    <n v="0"/>
    <n v="11607.53"/>
    <n v="12838.640000000019"/>
    <n v="12873.810000000001"/>
    <n v="196957.63"/>
    <n v="234277.61000000004"/>
    <n v="0"/>
    <n v="0"/>
    <n v="0"/>
    <m/>
    <n v="1090.4000000000001"/>
    <n v="1055.23"/>
    <n v="1090.4100000000001"/>
    <n v="3236.04"/>
    <n v="1090.4000000000001"/>
    <n v="0"/>
    <n v="1020.06"/>
    <n v="1020.06"/>
    <n v="1090.4000000000001"/>
    <n v="3200.86"/>
    <n v="1055.23"/>
    <n v="1090.4100000000001"/>
    <n v="0"/>
    <n v="1055.23"/>
    <n v="0"/>
    <n v="1055.23"/>
    <n v="3200.8700000000003"/>
    <n v="0"/>
    <m/>
    <m/>
    <n v="3236.0400000000004"/>
    <n v="3236.0400000000004"/>
    <n v="0"/>
    <n v="0"/>
    <n v="0"/>
    <n v="0"/>
    <n v="0"/>
    <n v="0"/>
    <n v="0"/>
    <m/>
    <n v="0"/>
    <n v="3236.0400000000004"/>
    <n v="12873.810000000001"/>
  </r>
  <r>
    <n v="1417"/>
    <n v="17010"/>
    <s v="4158310DaRSU"/>
    <s v="10Da"/>
    <x v="135"/>
    <s v="13MIP - 20%(RSU)"/>
    <n v="10265"/>
    <n v="10"/>
    <x v="103"/>
    <n v="9260"/>
    <x v="2"/>
    <n v="2000"/>
    <n v="0"/>
    <n v="0"/>
    <s v="4158310DaRSU13MIP - 20%(RSU)"/>
    <s v="MIP - 20%(RSU)"/>
    <s v="MIP - 20%(RSU) - 11/05/2013"/>
    <s v="3 years"/>
    <d v="2013-11-05T00:00:00"/>
    <d v="2016-11-05T00:00:00"/>
    <n v="1092"/>
    <n v="0"/>
    <n v="0"/>
    <n v="0"/>
    <n v="0"/>
    <n v="0"/>
    <m/>
    <n v="1092"/>
    <n v="1"/>
    <n v="0"/>
    <n v="0"/>
    <n v="48364.68"/>
    <n v="0"/>
    <n v="0"/>
    <n v="0"/>
    <n v="0"/>
    <n v="0"/>
    <n v="0"/>
    <n v="48364.68"/>
    <n v="1092"/>
    <n v="0"/>
    <n v="0"/>
    <n v="1092"/>
    <n v="44.29"/>
    <n v="48364.68"/>
    <n v="-967.39032936000001"/>
    <n v="47397.289670639999"/>
    <n v="40303.9"/>
    <n v="8060.78"/>
    <n v="-161.23172155999998"/>
    <n v="7899.5482784400001"/>
    <n v="7899.5482784400001"/>
    <n v="7.2010467442479493"/>
    <n v="1061"/>
    <n v="7640.31"/>
    <n v="47944.21"/>
    <n v="259.2382784399997"/>
    <n v="0"/>
    <n v="2376.35"/>
    <n v="2628.3800000000033"/>
    <n v="2635.58"/>
    <n v="40303.9"/>
    <n v="47944.210000000006"/>
    <n v="0"/>
    <n v="0"/>
    <n v="0"/>
    <m/>
    <n v="223.23"/>
    <n v="216.03"/>
    <n v="223.23"/>
    <n v="662.49"/>
    <n v="223.24"/>
    <n v="0"/>
    <n v="208.83"/>
    <n v="208.83"/>
    <n v="223.23"/>
    <n v="655.30000000000007"/>
    <n v="216.03"/>
    <n v="223.23"/>
    <n v="0"/>
    <n v="216.03"/>
    <n v="0"/>
    <n v="216.03"/>
    <n v="655.29"/>
    <n v="0"/>
    <m/>
    <m/>
    <n v="662.5"/>
    <n v="662.5"/>
    <n v="0"/>
    <n v="0"/>
    <n v="0"/>
    <n v="0"/>
    <n v="0"/>
    <n v="0"/>
    <n v="0"/>
    <m/>
    <n v="0"/>
    <n v="662.5"/>
    <n v="2635.58"/>
  </r>
  <r>
    <n v="1418"/>
    <n v="17017"/>
    <s v="4158317ElRSU"/>
    <s v="17El"/>
    <x v="136"/>
    <s v="13MIP - 20%(RSU)"/>
    <n v="10265"/>
    <n v="212"/>
    <x v="102"/>
    <n v="9260"/>
    <x v="2"/>
    <n v="824000"/>
    <n v="0"/>
    <n v="0"/>
    <s v="4158317ElRSU13MIP - 20%(RSU)"/>
    <s v="MIP - 20%(RSU)"/>
    <s v="MIP - 20%(RSU) - 11/05/2013"/>
    <s v="3 years"/>
    <d v="2013-11-05T00:00:00"/>
    <d v="2016-11-05T00:00:00"/>
    <n v="766"/>
    <n v="0"/>
    <n v="0"/>
    <n v="0"/>
    <n v="0"/>
    <n v="0"/>
    <m/>
    <n v="766"/>
    <n v="1"/>
    <n v="0"/>
    <n v="0"/>
    <n v="33926.14"/>
    <n v="0"/>
    <n v="0"/>
    <n v="0"/>
    <n v="0"/>
    <n v="0"/>
    <n v="0"/>
    <n v="33926.14"/>
    <n v="766"/>
    <n v="0"/>
    <n v="0"/>
    <n v="766"/>
    <n v="44.29"/>
    <n v="33926.14"/>
    <n v="-678.59065227999997"/>
    <n v="33247.54934772"/>
    <n v="28257.02"/>
    <n v="5669.12"/>
    <n v="-113.39373823999999"/>
    <n v="5555.7262617599999"/>
    <n v="5555.7262617599999"/>
    <n v="5.0644724355150412"/>
    <n v="1061"/>
    <n v="5373.41"/>
    <n v="33630.43"/>
    <n v="182.31626176000009"/>
    <n v="0"/>
    <n v="1671.28"/>
    <n v="1848.5300000000004"/>
    <n v="1853.6"/>
    <n v="28257.02"/>
    <n v="33630.43"/>
    <n v="0"/>
    <n v="0"/>
    <n v="0"/>
    <m/>
    <n v="157"/>
    <n v="151.93"/>
    <n v="157"/>
    <n v="465.93"/>
    <n v="157"/>
    <n v="0"/>
    <n v="146.87"/>
    <n v="146.87"/>
    <n v="157"/>
    <n v="460.87"/>
    <n v="151.93"/>
    <n v="157"/>
    <n v="0"/>
    <n v="151.93"/>
    <n v="0"/>
    <n v="151.93"/>
    <n v="460.86"/>
    <n v="0"/>
    <m/>
    <m/>
    <n v="465.94"/>
    <n v="465.94"/>
    <n v="0"/>
    <n v="0"/>
    <n v="0"/>
    <n v="0"/>
    <n v="0"/>
    <n v="0"/>
    <n v="0"/>
    <m/>
    <n v="0"/>
    <n v="465.94"/>
    <n v="1853.6"/>
  </r>
  <r>
    <n v="1419"/>
    <n v="17042"/>
    <s v="4158342MaRSU"/>
    <s v="42Ma"/>
    <x v="140"/>
    <s v="13MIP - 20%(RSU)"/>
    <n v="10265"/>
    <n v="10"/>
    <x v="107"/>
    <n v="9260"/>
    <x v="2"/>
    <n v="2000"/>
    <n v="0"/>
    <n v="0"/>
    <s v="4158342MaRSU13MIP - 20%(RSU)"/>
    <s v="MIP - 20%(RSU)"/>
    <s v="MIP - 20%(RSU) - 11/05/2013"/>
    <s v="3 years"/>
    <d v="2013-11-05T00:00:00"/>
    <d v="2016-11-05T00:00:00"/>
    <n v="3790"/>
    <n v="0"/>
    <n v="0"/>
    <n v="0"/>
    <n v="0"/>
    <n v="0"/>
    <m/>
    <n v="3790"/>
    <n v="1"/>
    <n v="0"/>
    <n v="0"/>
    <n v="167859.1"/>
    <n v="0"/>
    <n v="0"/>
    <n v="0"/>
    <n v="0"/>
    <n v="0"/>
    <n v="0"/>
    <n v="167859.1"/>
    <n v="3790"/>
    <n v="0"/>
    <n v="0"/>
    <n v="3790"/>
    <n v="44.29"/>
    <n v="167859.1"/>
    <n v="-3357.5177181999998"/>
    <n v="164501.58228180002"/>
    <n v="139867.82"/>
    <n v="27991.279999999999"/>
    <n v="-559.88158255999997"/>
    <n v="27431.398417439999"/>
    <n v="27431.398417439999"/>
    <n v="25.005832650355515"/>
    <n v="1061"/>
    <n v="26531.19"/>
    <n v="166399.01"/>
    <n v="900.20841744000063"/>
    <n v="0"/>
    <n v="8251.92"/>
    <n v="9127.1300000000047"/>
    <n v="9152.14"/>
    <n v="139867.82"/>
    <n v="166399.01"/>
    <n v="0"/>
    <n v="0"/>
    <n v="0"/>
    <m/>
    <n v="775.18"/>
    <n v="750.18"/>
    <n v="775.18"/>
    <n v="2300.54"/>
    <n v="775.18"/>
    <n v="0"/>
    <n v="725.17"/>
    <n v="725.17"/>
    <n v="775.18"/>
    <n v="2275.5299999999997"/>
    <n v="750.18"/>
    <n v="775.18"/>
    <n v="0"/>
    <n v="750.17"/>
    <n v="0"/>
    <n v="750.17"/>
    <n v="2275.5299999999997"/>
    <n v="0"/>
    <m/>
    <m/>
    <n v="2300.54"/>
    <n v="2300.54"/>
    <n v="0"/>
    <n v="0"/>
    <n v="0"/>
    <n v="0"/>
    <n v="0"/>
    <n v="0"/>
    <n v="0"/>
    <m/>
    <n v="0"/>
    <n v="2300.54"/>
    <n v="9152.14"/>
  </r>
  <r>
    <n v="1420"/>
    <n v="17058"/>
    <s v="4158358ReRSU"/>
    <s v="58Re"/>
    <x v="143"/>
    <s v="13MIP - 20%(RSU)"/>
    <n v="10265"/>
    <n v="212"/>
    <x v="110"/>
    <n v="9260"/>
    <x v="2"/>
    <n v="821000"/>
    <n v="0"/>
    <n v="0"/>
    <s v="4158358ReRSU13MIP - 20%(RSU)"/>
    <s v="MIP - 20%(RSU)"/>
    <s v="MIP - 20%(RSU) - 11/05/2013"/>
    <s v="3 years"/>
    <d v="2013-11-05T00:00:00"/>
    <d v="2016-11-05T00:00:00"/>
    <n v="337"/>
    <n v="0"/>
    <n v="0"/>
    <n v="0"/>
    <n v="0"/>
    <n v="0"/>
    <m/>
    <n v="337"/>
    <n v="1"/>
    <s v=""/>
    <n v="0"/>
    <n v="14925.73"/>
    <n v="0"/>
    <n v="0"/>
    <n v="0"/>
    <n v="0"/>
    <n v="0"/>
    <n v="0"/>
    <n v="14925.73"/>
    <n v="337"/>
    <n v="0"/>
    <n v="0"/>
    <n v="337"/>
    <n v="44.29"/>
    <n v="14925.73"/>
    <n v="-298.54445145999995"/>
    <n v="14627.185548539999"/>
    <n v="12445.49"/>
    <n v="2430.63023952"/>
    <n v="-48.617466050879038"/>
    <n v="2382.0127734691209"/>
    <n v="14925.73"/>
    <n v="13.605952597994531"/>
    <n v="1097"/>
    <n v="14925.73"/>
    <n v="14925.73"/>
    <n v="0"/>
    <n v="0"/>
    <n v="2480.2399999999998"/>
    <n v="0"/>
    <n v="0"/>
    <n v="12445.49"/>
    <n v="14925.73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21"/>
    <n v="17130"/>
    <s v="41583130ERSU"/>
    <s v="130E"/>
    <x v="152"/>
    <s v="13MIP - 20%(RSU)"/>
    <n v="10265"/>
    <n v="10"/>
    <x v="114"/>
    <n v="9260"/>
    <x v="2"/>
    <n v="2000"/>
    <n v="0"/>
    <n v="0"/>
    <s v="41583130ERSU13MIP - 20%(RSU)"/>
    <s v="MIP - 20%(RSU)"/>
    <s v="MIP - 20%(RSU) - 11/05/2013"/>
    <s v="3 years"/>
    <d v="2013-11-05T00:00:00"/>
    <d v="2016-11-05T00:00:00"/>
    <n v="766"/>
    <n v="0"/>
    <n v="0"/>
    <n v="0"/>
    <n v="0"/>
    <n v="0"/>
    <m/>
    <n v="766"/>
    <n v="1"/>
    <n v="0"/>
    <n v="0"/>
    <n v="33926.14"/>
    <n v="0"/>
    <n v="0"/>
    <n v="0"/>
    <n v="0"/>
    <n v="0"/>
    <n v="0"/>
    <n v="33926.14"/>
    <n v="766"/>
    <n v="0"/>
    <n v="0"/>
    <n v="766"/>
    <n v="44.29"/>
    <n v="33926.14"/>
    <n v="-678.59065227999997"/>
    <n v="33247.54934772"/>
    <n v="28257.02"/>
    <n v="5669.12"/>
    <n v="-113.39373823999999"/>
    <n v="5555.7262617599999"/>
    <n v="5555.7262617599999"/>
    <n v="5.0644724355150412"/>
    <n v="1061"/>
    <n v="5373.41"/>
    <n v="33630.43"/>
    <n v="182.31626176000009"/>
    <n v="0"/>
    <n v="1671.28"/>
    <n v="1848.5300000000004"/>
    <n v="1853.6"/>
    <n v="28257.02"/>
    <n v="33630.43"/>
    <n v="0"/>
    <n v="0"/>
    <n v="0"/>
    <m/>
    <n v="157"/>
    <n v="151.93"/>
    <n v="157"/>
    <n v="465.93"/>
    <n v="157"/>
    <n v="0"/>
    <n v="146.87"/>
    <n v="146.87"/>
    <n v="157"/>
    <n v="460.87"/>
    <n v="151.93"/>
    <n v="157"/>
    <n v="0"/>
    <n v="151.93"/>
    <n v="0"/>
    <n v="151.93"/>
    <n v="460.86"/>
    <n v="0"/>
    <m/>
    <m/>
    <n v="465.94"/>
    <n v="465.94"/>
    <n v="0"/>
    <n v="0"/>
    <n v="0"/>
    <n v="0"/>
    <n v="0"/>
    <n v="0"/>
    <n v="0"/>
    <m/>
    <n v="0"/>
    <n v="465.94"/>
    <n v="1853.6"/>
  </r>
  <r>
    <n v="1422"/>
    <n v="17279"/>
    <s v="41583279CRSU"/>
    <s v="279C"/>
    <x v="154"/>
    <s v="13MIP - 20%(RSU)"/>
    <n v="10265"/>
    <n v="10"/>
    <x v="116"/>
    <n v="9260"/>
    <x v="2"/>
    <n v="2000"/>
    <n v="0"/>
    <n v="0"/>
    <s v="41583279CRSU13MIP - 20%(RSU)"/>
    <s v="MIP - 20%(RSU)"/>
    <s v="MIP - 20%(RSU) - 11/05/2013"/>
    <s v="3 years"/>
    <d v="2013-11-05T00:00:00"/>
    <d v="2016-11-05T00:00:00"/>
    <n v="7938"/>
    <n v="0"/>
    <n v="0"/>
    <n v="0"/>
    <n v="0"/>
    <n v="0"/>
    <m/>
    <n v="7938"/>
    <n v="1"/>
    <s v=""/>
    <n v="0"/>
    <n v="351574.02"/>
    <n v="0"/>
    <n v="0"/>
    <n v="0"/>
    <n v="0"/>
    <n v="0"/>
    <n v="0"/>
    <n v="351574.02"/>
    <n v="7938"/>
    <n v="0"/>
    <n v="0"/>
    <n v="7938"/>
    <n v="44.29"/>
    <n v="351574.02"/>
    <n v="-7032.1835480399996"/>
    <n v="344541.83645196003"/>
    <n v="292978.34999999998"/>
    <n v="58595.67"/>
    <n v="-1172.03059134"/>
    <n v="57423.639408659998"/>
    <n v="351574.02"/>
    <n v="320.48680036463082"/>
    <n v="1097"/>
    <n v="351574.02"/>
    <n v="351574.02"/>
    <n v="0"/>
    <n v="0"/>
    <n v="58595.67"/>
    <n v="0"/>
    <n v="0"/>
    <n v="292978.34999999998"/>
    <n v="351574.0199999999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23"/>
    <n v="17922"/>
    <s v="41583922GRSU"/>
    <s v="922G"/>
    <x v="160"/>
    <s v="13MIP - 20%(RSU)"/>
    <n v="10265"/>
    <n v="10"/>
    <x v="1"/>
    <n v="9260"/>
    <x v="2"/>
    <n v="2000"/>
    <n v="0"/>
    <n v="0"/>
    <s v="41583922GRSU13MIP - 20%(RSU)"/>
    <s v="MIP - 20%(RSU)"/>
    <s v="MIP - 20%(RSU) - 11/05/2013"/>
    <s v="3 years"/>
    <d v="2013-11-05T00:00:00"/>
    <d v="2016-11-05T00:00:00"/>
    <n v="5915"/>
    <n v="0"/>
    <n v="0"/>
    <n v="0"/>
    <n v="0"/>
    <n v="0"/>
    <m/>
    <n v="5915"/>
    <n v="1"/>
    <s v=""/>
    <n v="0"/>
    <n v="261975.35"/>
    <n v="0"/>
    <n v="0"/>
    <n v="0"/>
    <n v="0"/>
    <n v="0"/>
    <n v="0"/>
    <n v="261975.35"/>
    <n v="5915"/>
    <n v="0"/>
    <n v="0"/>
    <n v="5915"/>
    <n v="44.29"/>
    <n v="261975.35"/>
    <n v="-5240.0309507000002"/>
    <n v="256735.31904930001"/>
    <n v="218305.41"/>
    <n v="43669.94"/>
    <n v="-873.48613988"/>
    <n v="42796.453860120004"/>
    <n v="261975.35"/>
    <n v="238.81071103008205"/>
    <n v="1097"/>
    <n v="261975.35"/>
    <n v="261975.35"/>
    <n v="0"/>
    <n v="0"/>
    <n v="43669.94"/>
    <n v="0"/>
    <n v="0"/>
    <n v="218305.41"/>
    <n v="261975.3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24"/>
    <n v="18246"/>
    <s v="41583246HRSU"/>
    <s v="246H"/>
    <x v="164"/>
    <s v="13MIP - 20%(RSU)"/>
    <n v="10265"/>
    <n v="10"/>
    <x v="120"/>
    <n v="9260"/>
    <x v="2"/>
    <n v="2000"/>
    <n v="0"/>
    <n v="0"/>
    <s v="41583246HRSU13MIP - 20%(RSU)"/>
    <s v="MIP - 20%(RSU)"/>
    <s v="MIP - 20%(RSU) - 11/05/2013"/>
    <s v="3 years"/>
    <d v="2013-11-05T00:00:00"/>
    <d v="2016-11-05T00:00:00"/>
    <n v="7290"/>
    <n v="0"/>
    <n v="0"/>
    <n v="0"/>
    <n v="0"/>
    <n v="0"/>
    <m/>
    <n v="7290"/>
    <n v="1"/>
    <s v=""/>
    <n v="0"/>
    <n v="322874.09999999998"/>
    <n v="0"/>
    <n v="0"/>
    <n v="0"/>
    <n v="0"/>
    <n v="0"/>
    <n v="0"/>
    <n v="322874.09999999998"/>
    <n v="7290"/>
    <n v="0"/>
    <n v="0"/>
    <n v="7290"/>
    <n v="44.29"/>
    <n v="322874.09999999998"/>
    <n v="-6458.1277481999996"/>
    <n v="316415.97225180001"/>
    <n v="269061.75"/>
    <n v="53812.35"/>
    <n v="-1076.3546246999999"/>
    <n v="52735.995375300001"/>
    <n v="322874.09999999998"/>
    <n v="294.32461257976297"/>
    <n v="1097"/>
    <n v="322874.09999999998"/>
    <n v="322874.09999999998"/>
    <n v="0"/>
    <n v="0"/>
    <n v="15864.06"/>
    <n v="37948.289999999994"/>
    <n v="0"/>
    <n v="269061.75"/>
    <n v="322874.09999999998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25"/>
    <n v="18547"/>
    <s v="41583547MRSU"/>
    <s v="547M"/>
    <x v="167"/>
    <s v="13MIP - 20%(RSU)"/>
    <n v="10265"/>
    <n v="10"/>
    <x v="121"/>
    <n v="9260"/>
    <x v="2"/>
    <n v="2000"/>
    <n v="0"/>
    <n v="0"/>
    <s v="41583547MRSU13MIP - 20%(RSU)"/>
    <s v="MIP - 20%(RSU)"/>
    <s v="MIP - 20%(RSU) - 11/05/2013"/>
    <s v="3 years"/>
    <d v="2013-11-05T00:00:00"/>
    <d v="2016-11-05T00:00:00"/>
    <n v="805"/>
    <n v="0"/>
    <n v="0"/>
    <n v="0"/>
    <n v="0"/>
    <n v="0"/>
    <m/>
    <n v="805"/>
    <n v="1"/>
    <n v="0"/>
    <n v="0"/>
    <n v="35653.449999999997"/>
    <n v="0"/>
    <n v="0"/>
    <n v="0"/>
    <n v="0"/>
    <n v="0"/>
    <n v="0"/>
    <n v="35653.449999999997"/>
    <n v="805"/>
    <n v="0"/>
    <n v="0"/>
    <n v="805"/>
    <n v="44.29"/>
    <n v="35653.449999999997"/>
    <n v="-713.14030689999993"/>
    <n v="34940.309693099996"/>
    <n v="29718.59"/>
    <n v="5934.86"/>
    <n v="-118.70906971999999"/>
    <n v="5816.1509302799996"/>
    <n v="5816.1509302799996"/>
    <n v="5.3018695809298082"/>
    <n v="1061"/>
    <n v="5625.28"/>
    <n v="35343.870000000003"/>
    <n v="190.87093027999981"/>
    <n v="0"/>
    <n v="1749.62"/>
    <n v="1935.1799999999994"/>
    <n v="1940.48"/>
    <n v="29718.59"/>
    <n v="35343.869999999995"/>
    <n v="0"/>
    <n v="0"/>
    <n v="0"/>
    <m/>
    <n v="164.36"/>
    <n v="159.05000000000001"/>
    <n v="164.36"/>
    <n v="487.77000000000004"/>
    <n v="164.36"/>
    <n v="0"/>
    <n v="153.75"/>
    <n v="153.75"/>
    <n v="164.36"/>
    <n v="482.47"/>
    <n v="159.06"/>
    <n v="164.36"/>
    <n v="0"/>
    <n v="159.05000000000001"/>
    <n v="0"/>
    <n v="159.05000000000001"/>
    <n v="482.47"/>
    <n v="0"/>
    <m/>
    <m/>
    <n v="487.77000000000004"/>
    <n v="487.77000000000004"/>
    <n v="0"/>
    <n v="0"/>
    <n v="0"/>
    <n v="0"/>
    <n v="0"/>
    <n v="0"/>
    <n v="0"/>
    <m/>
    <n v="0"/>
    <n v="487.77000000000004"/>
    <n v="1940.48"/>
  </r>
  <r>
    <n v="1426"/>
    <n v="18912"/>
    <s v="41583912SRSU"/>
    <s v="912S"/>
    <x v="176"/>
    <s v="13MIP - 20%(RSU)"/>
    <n v="10265"/>
    <n v="10"/>
    <x v="127"/>
    <n v="9260"/>
    <x v="2"/>
    <n v="2000"/>
    <n v="0"/>
    <n v="0"/>
    <s v="41583912SRSU13MIP - 20%(RSU)"/>
    <s v="MIP - 20%(RSU)"/>
    <s v="MIP - 20%(RSU) - 11/05/2013"/>
    <s v="3 years"/>
    <d v="2013-11-05T00:00:00"/>
    <d v="2016-11-05T00:00:00"/>
    <n v="781"/>
    <n v="0"/>
    <n v="0"/>
    <n v="0"/>
    <n v="0"/>
    <n v="0"/>
    <m/>
    <n v="781"/>
    <n v="1"/>
    <s v=""/>
    <n v="0"/>
    <n v="34590.49"/>
    <n v="0"/>
    <n v="0"/>
    <n v="0"/>
    <n v="0"/>
    <n v="0"/>
    <n v="0"/>
    <n v="34590.49"/>
    <n v="781"/>
    <n v="0"/>
    <n v="0"/>
    <n v="781"/>
    <n v="44.29"/>
    <n v="34590.49"/>
    <n v="-691.87898097999994"/>
    <n v="33898.611019019998"/>
    <n v="28832.79"/>
    <n v="5757.7"/>
    <n v="-115.16551539999999"/>
    <n v="5642.5344845999998"/>
    <n v="34590.49"/>
    <n v="31.531896080218775"/>
    <n v="1097"/>
    <n v="34590.49"/>
    <n v="34590.49"/>
    <n v="0"/>
    <n v="0"/>
    <n v="5757.7"/>
    <n v="0"/>
    <n v="0"/>
    <n v="28832.79"/>
    <n v="34590.4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27"/>
    <n v="19149"/>
    <s v="41583149HRSU"/>
    <s v="149H"/>
    <x v="180"/>
    <s v="13MIP - 20%(RSU)"/>
    <n v="10265"/>
    <n v="80"/>
    <x v="130"/>
    <n v="9260"/>
    <x v="2"/>
    <n v="190000"/>
    <n v="0"/>
    <n v="0"/>
    <s v="41583149HRSU13MIP - 20%(RSU)"/>
    <s v="MIP - 20%(RSU)"/>
    <s v="MIP - 20%(RSU) - 11/05/2013"/>
    <s v="3 years"/>
    <d v="2013-11-05T00:00:00"/>
    <d v="2016-11-05T00:00:00"/>
    <n v="1519"/>
    <n v="0"/>
    <n v="0"/>
    <n v="0"/>
    <n v="0"/>
    <n v="0"/>
    <m/>
    <n v="1519"/>
    <n v="1"/>
    <s v=""/>
    <n v="0"/>
    <n v="67276.509999999995"/>
    <n v="0"/>
    <n v="0"/>
    <n v="0"/>
    <n v="0"/>
    <n v="0"/>
    <n v="0"/>
    <n v="67276.509999999995"/>
    <n v="1519"/>
    <n v="0"/>
    <n v="0"/>
    <n v="1519"/>
    <n v="44.29"/>
    <n v="67276.509999999995"/>
    <n v="-1345.6647530199998"/>
    <n v="65930.845246979996"/>
    <n v="56071.14"/>
    <n v="11205.37"/>
    <n v="-224.12981074000001"/>
    <n v="10981.240189260001"/>
    <n v="67276.509999999995"/>
    <n v="61.327721057429351"/>
    <n v="1097"/>
    <n v="67276.509999999995"/>
    <n v="67276.509999999995"/>
    <n v="0"/>
    <n v="0"/>
    <n v="11205.37"/>
    <n v="0"/>
    <n v="0"/>
    <n v="56071.14"/>
    <n v="67276.50999999999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28"/>
    <n v="10005"/>
    <s v="419475McERSU"/>
    <s v="5McE"/>
    <x v="0"/>
    <s v="14MIP - 20%(RSU)"/>
    <n v="10265"/>
    <n v="10"/>
    <x v="0"/>
    <n v="9260"/>
    <x v="2"/>
    <n v="2000"/>
    <n v="0"/>
    <n v="0"/>
    <s v="419475McERSU14MIP - 20%(RSU)"/>
    <s v="MIP - 20%(RSU)"/>
    <s v="MIP - 20%(RSU) - 11/04/2014"/>
    <s v="3 years"/>
    <d v="2014-11-04T00:00:00"/>
    <d v="2017-11-04T00:00:00"/>
    <n v="894"/>
    <n v="0"/>
    <n v="0"/>
    <n v="0"/>
    <n v="0"/>
    <n v="0"/>
    <m/>
    <n v="894"/>
    <n v="1"/>
    <s v=""/>
    <n v="0"/>
    <n v="47873.7"/>
    <n v="0"/>
    <n v="0"/>
    <n v="0"/>
    <n v="0"/>
    <n v="0"/>
    <n v="0"/>
    <n v="47873.7"/>
    <n v="894"/>
    <n v="0"/>
    <n v="0"/>
    <n v="894"/>
    <n v="53.55"/>
    <n v="47873.7"/>
    <n v="-957.56974739999987"/>
    <n v="46916.1302526"/>
    <n v="39894.75"/>
    <n v="7978.95"/>
    <n v="-159.5949579"/>
    <n v="7819.3550421"/>
    <n v="47873.7"/>
    <n v="43.640565177757516"/>
    <n v="1097"/>
    <n v="47873.7"/>
    <n v="47873.7"/>
    <n v="0"/>
    <n v="0"/>
    <n v="0"/>
    <n v="7978.95"/>
    <n v="0"/>
    <n v="39894.75"/>
    <n v="47873.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29"/>
    <n v="10070"/>
    <s v="4194770HaRSU"/>
    <s v="70Ha"/>
    <x v="3"/>
    <s v="14MIP - 20%(RSU)"/>
    <n v="10265"/>
    <n v="20"/>
    <x v="3"/>
    <n v="9260"/>
    <x v="2"/>
    <n v="107000"/>
    <n v="0"/>
    <n v="0"/>
    <s v="4194770HaRSU14MIP - 20%(RSU)"/>
    <s v="MIP - 20%(RSU)"/>
    <s v="MIP - 20%(RSU) - 11/04/2014"/>
    <s v="3 years"/>
    <d v="2014-11-04T00:00:00"/>
    <d v="2017-11-04T00:00:00"/>
    <n v="4480"/>
    <n v="0"/>
    <n v="0"/>
    <n v="0"/>
    <n v="0"/>
    <n v="0"/>
    <m/>
    <n v="4480"/>
    <n v="1"/>
    <s v=""/>
    <n v="0"/>
    <n v="239904"/>
    <n v="0"/>
    <n v="0"/>
    <n v="0"/>
    <n v="0"/>
    <n v="0"/>
    <n v="0"/>
    <n v="239904"/>
    <n v="4480"/>
    <n v="0"/>
    <n v="0"/>
    <n v="4480"/>
    <n v="53.55"/>
    <n v="239904"/>
    <n v="-4798.559808"/>
    <n v="235105.44019200001"/>
    <n v="199902.15"/>
    <n v="40001.85"/>
    <n v="-800.11700369999994"/>
    <n v="39201.732996300001"/>
    <n v="239904"/>
    <n v="218.69097538742022"/>
    <n v="1097"/>
    <n v="239904"/>
    <n v="239904"/>
    <n v="0"/>
    <n v="0"/>
    <n v="0"/>
    <n v="40001.85"/>
    <n v="0"/>
    <n v="199902.15"/>
    <n v="23990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30"/>
    <n v="10105"/>
    <s v="41947105ARSU"/>
    <s v="105A"/>
    <x v="5"/>
    <s v="14MIP - 20%(RSU)"/>
    <n v="10265"/>
    <n v="10"/>
    <x v="5"/>
    <n v="9260"/>
    <x v="2"/>
    <n v="2000"/>
    <n v="0"/>
    <n v="0"/>
    <s v="41947105ARSU14MIP - 20%(RSU)"/>
    <s v="MIP - 20%(RSU)"/>
    <s v="MIP - 20%(RSU) - 11/04/2014"/>
    <s v="3 years"/>
    <d v="2014-11-04T00:00:00"/>
    <d v="2017-11-04T00:00:00"/>
    <n v="2250"/>
    <n v="0"/>
    <n v="0"/>
    <n v="0"/>
    <n v="0"/>
    <n v="0"/>
    <m/>
    <n v="2250"/>
    <n v="1"/>
    <s v=""/>
    <n v="0"/>
    <n v="120487.5"/>
    <n v="0"/>
    <n v="0"/>
    <n v="0"/>
    <n v="0"/>
    <n v="0"/>
    <n v="0"/>
    <n v="120487.5"/>
    <n v="2250"/>
    <n v="0"/>
    <n v="0"/>
    <n v="2250"/>
    <n v="53.55"/>
    <n v="120487.5"/>
    <n v="-2409.9909749999997"/>
    <n v="118077.50902500001"/>
    <n v="100406.25"/>
    <n v="20081.25"/>
    <n v="-401.66516249999995"/>
    <n v="19679.584837499999"/>
    <n v="120487.5"/>
    <n v="109.83363719234275"/>
    <n v="1097"/>
    <n v="120487.5"/>
    <n v="120487.5"/>
    <n v="0"/>
    <n v="0"/>
    <n v="0"/>
    <n v="20081.25"/>
    <n v="0"/>
    <n v="100406.25"/>
    <n v="120487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31"/>
    <n v="10106"/>
    <s v="41947106GRSU"/>
    <s v="106G"/>
    <x v="6"/>
    <s v="14MIP - 20%(RSU)"/>
    <n v="10265"/>
    <n v="30"/>
    <x v="6"/>
    <n v="9260"/>
    <x v="2"/>
    <n v="10000"/>
    <n v="0"/>
    <n v="0"/>
    <s v="41947106GRSU14MIP - 20%(RSU)"/>
    <s v="MIP - 20%(RSU)"/>
    <s v="MIP - 20%(RSU) - 11/04/2014"/>
    <s v="3 years"/>
    <d v="2014-11-04T00:00:00"/>
    <d v="2017-11-04T00:00:00"/>
    <n v="291"/>
    <n v="0"/>
    <n v="0"/>
    <n v="0"/>
    <n v="0"/>
    <n v="0"/>
    <m/>
    <n v="291"/>
    <n v="1"/>
    <n v="0"/>
    <n v="0"/>
    <n v="15583.05"/>
    <n v="0"/>
    <n v="0"/>
    <n v="0"/>
    <n v="0"/>
    <n v="0"/>
    <n v="0"/>
    <n v="15583.05"/>
    <n v="291"/>
    <n v="0"/>
    <n v="0"/>
    <n v="291"/>
    <n v="53.55"/>
    <n v="15583.05"/>
    <n v="-311.69216609999995"/>
    <n v="15271.3578339"/>
    <n v="12959.1"/>
    <n v="2623.95"/>
    <n v="-52.484247899999993"/>
    <n v="2571.4657520999999"/>
    <n v="2571.4657520999999"/>
    <n v="2.344089108568824"/>
    <n v="697"/>
    <n v="1633.83"/>
    <n v="14592.93"/>
    <n v="937.63575209999999"/>
    <n v="0"/>
    <n v="0"/>
    <n v="775.89000000000033"/>
    <n v="857.93999999999994"/>
    <n v="12959.1"/>
    <n v="14592.93"/>
    <n v="0"/>
    <n v="0"/>
    <n v="0"/>
    <m/>
    <n v="72.67"/>
    <n v="70.319999999999993"/>
    <n v="72.67"/>
    <n v="215.66000000000003"/>
    <n v="72.67"/>
    <n v="0"/>
    <n v="67.98"/>
    <n v="67.98"/>
    <n v="72.66"/>
    <n v="213.31"/>
    <n v="70.319999999999993"/>
    <n v="72.67"/>
    <n v="0"/>
    <n v="70.319999999999993"/>
    <n v="0"/>
    <n v="70.319999999999993"/>
    <n v="213.31"/>
    <n v="0"/>
    <m/>
    <m/>
    <n v="215.66"/>
    <n v="215.66"/>
    <n v="0"/>
    <n v="0"/>
    <n v="0"/>
    <n v="0"/>
    <n v="0"/>
    <n v="0"/>
    <n v="0"/>
    <m/>
    <n v="0"/>
    <n v="215.66"/>
    <n v="857.93999999999994"/>
  </r>
  <r>
    <n v="1432"/>
    <n v="10137"/>
    <s v="41947137WRSU"/>
    <s v="137W"/>
    <x v="213"/>
    <s v="14MIP - 20%(RSU)"/>
    <n v="10265"/>
    <n v="10"/>
    <x v="0"/>
    <n v="9260"/>
    <x v="2"/>
    <n v="2000"/>
    <n v="0"/>
    <n v="0"/>
    <s v="41947137WRSU14MIP - 20%(RSU)"/>
    <s v="MIP - 20%(RSU)"/>
    <s v="MIP - 20%(RSU) - 11/04/2014"/>
    <s v="3 years"/>
    <d v="2014-11-04T00:00:00"/>
    <d v="2017-11-04T00:00:00"/>
    <n v="689"/>
    <n v="0"/>
    <n v="0"/>
    <n v="0"/>
    <n v="0"/>
    <n v="0"/>
    <m/>
    <n v="689"/>
    <n v="1"/>
    <s v=""/>
    <n v="0"/>
    <n v="36895.949999999997"/>
    <n v="0"/>
    <n v="0"/>
    <n v="0"/>
    <n v="0"/>
    <n v="0"/>
    <n v="0"/>
    <n v="36895.949999999997"/>
    <n v="689"/>
    <n v="-689"/>
    <n v="0"/>
    <n v="0"/>
    <n v="53.55"/>
    <n v="0"/>
    <n v="0"/>
    <n v="0"/>
    <n v="30737.7"/>
    <n v="6158.25"/>
    <n v="-123.17731649999999"/>
    <n v="6035.0726834999996"/>
    <n v="36895.949999999997"/>
    <n v="33.633500455788514"/>
    <n v="1097"/>
    <n v="36895.949999999997"/>
    <n v="36895.949999999997"/>
    <n v="0"/>
    <n v="0"/>
    <n v="0"/>
    <n v="6158.25"/>
    <n v="0"/>
    <n v="30737.7"/>
    <n v="36895.94999999999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33"/>
    <n v="10219"/>
    <s v="41947219HRSU"/>
    <s v="219H"/>
    <x v="11"/>
    <s v="14MIP - 20%(RSU)"/>
    <n v="10265"/>
    <n v="10"/>
    <x v="5"/>
    <n v="9260"/>
    <x v="2"/>
    <n v="2000"/>
    <n v="0"/>
    <n v="0"/>
    <s v="41947219HRSU14MIP - 20%(RSU)"/>
    <s v="MIP - 20%(RSU)"/>
    <s v="MIP - 20%(RSU) - 11/04/2014"/>
    <s v="3 years"/>
    <d v="2014-11-04T00:00:00"/>
    <d v="2017-11-04T00:00:00"/>
    <n v="1707"/>
    <n v="0"/>
    <n v="0"/>
    <n v="0"/>
    <n v="0"/>
    <n v="0"/>
    <m/>
    <n v="1707"/>
    <n v="1"/>
    <s v=""/>
    <n v="0"/>
    <n v="91409.849999999991"/>
    <n v="0"/>
    <n v="0"/>
    <n v="0"/>
    <n v="0"/>
    <n v="0"/>
    <n v="0"/>
    <n v="91409.849999999991"/>
    <n v="1707"/>
    <n v="0"/>
    <n v="0"/>
    <n v="1707"/>
    <n v="53.55"/>
    <n v="91409.849999999991"/>
    <n v="-1828.3798196999996"/>
    <n v="89581.470180299992"/>
    <n v="76148.100000000006"/>
    <n v="15261.75"/>
    <n v="-305.26552349999997"/>
    <n v="14956.4844765"/>
    <n v="91409.849999999991"/>
    <n v="83.327119416590691"/>
    <n v="1097"/>
    <n v="91409.849999999991"/>
    <n v="91409.849999999991"/>
    <n v="0"/>
    <n v="0"/>
    <n v="0"/>
    <n v="15261.75"/>
    <n v="0"/>
    <n v="76148.100000000006"/>
    <n v="91409.8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34"/>
    <n v="10366"/>
    <s v="41947366BRSU"/>
    <s v="366B"/>
    <x v="14"/>
    <s v="14MIP - 20%(RSU)"/>
    <n v="10265"/>
    <n v="50"/>
    <x v="11"/>
    <n v="9260"/>
    <x v="2"/>
    <n v="9000"/>
    <n v="0"/>
    <n v="0"/>
    <s v="41947366BRSU14MIP - 20%(RSU)"/>
    <s v="MIP - 20%(RSU)"/>
    <s v="MIP - 20%(RSU) - 11/04/2014"/>
    <s v="3 years"/>
    <d v="2014-11-04T00:00:00"/>
    <d v="2017-11-04T00:00:00"/>
    <n v="227"/>
    <n v="0"/>
    <n v="0"/>
    <n v="0"/>
    <n v="0"/>
    <n v="0"/>
    <m/>
    <n v="227"/>
    <n v="1"/>
    <n v="0"/>
    <n v="0"/>
    <n v="12155.849999999999"/>
    <n v="0"/>
    <n v="0"/>
    <n v="0"/>
    <n v="0"/>
    <n v="0"/>
    <n v="0"/>
    <n v="12155.849999999999"/>
    <n v="227"/>
    <n v="0"/>
    <n v="0"/>
    <n v="227"/>
    <n v="53.55"/>
    <n v="12155.849999999999"/>
    <n v="-243.14131169999996"/>
    <n v="11912.708688299999"/>
    <n v="10120.950000000001"/>
    <n v="2034.9"/>
    <n v="-40.702069799999997"/>
    <n v="1994.1979302000002"/>
    <n v="1994.1979302000002"/>
    <n v="1.8178650229717412"/>
    <n v="697"/>
    <n v="1267.05"/>
    <n v="11388"/>
    <n v="727.14793020000025"/>
    <n v="0"/>
    <n v="0"/>
    <n v="601.71000000000083"/>
    <n v="665.33999999999992"/>
    <n v="10120.950000000001"/>
    <n v="11388.000000000002"/>
    <n v="0"/>
    <n v="0"/>
    <n v="0"/>
    <m/>
    <n v="56.36"/>
    <n v="54.53"/>
    <n v="56.36"/>
    <n v="167.25"/>
    <n v="56.35"/>
    <n v="0"/>
    <n v="52.72"/>
    <n v="52.72"/>
    <n v="56.35"/>
    <n v="165.42"/>
    <n v="54.54"/>
    <n v="56.35"/>
    <n v="0"/>
    <n v="54.54"/>
    <n v="0"/>
    <n v="54.54"/>
    <n v="165.43"/>
    <n v="0"/>
    <m/>
    <m/>
    <n v="167.24"/>
    <n v="167.24"/>
    <n v="0"/>
    <n v="0"/>
    <n v="0"/>
    <n v="0"/>
    <n v="0"/>
    <n v="0"/>
    <n v="0"/>
    <m/>
    <n v="0"/>
    <n v="167.24"/>
    <n v="665.33999999999992"/>
  </r>
  <r>
    <n v="1435"/>
    <n v="10401"/>
    <s v="41947401SRSU"/>
    <s v="401S"/>
    <x v="19"/>
    <s v="14MIP - 20%(RSU)"/>
    <n v="10265"/>
    <n v="10"/>
    <x v="14"/>
    <n v="9260"/>
    <x v="2"/>
    <n v="2000"/>
    <n v="0"/>
    <n v="0"/>
    <s v="41947401SRSU14MIP - 20%(RSU)"/>
    <s v="MIP - 20%(RSU)"/>
    <s v="MIP - 20%(RSU) - 11/04/2014"/>
    <s v="3 years"/>
    <d v="2014-11-04T00:00:00"/>
    <d v="2017-11-04T00:00:00"/>
    <n v="272"/>
    <n v="0"/>
    <n v="0"/>
    <n v="0"/>
    <n v="0"/>
    <n v="0"/>
    <m/>
    <n v="272"/>
    <n v="1"/>
    <n v="0"/>
    <n v="0"/>
    <n v="14565.599999999999"/>
    <n v="0"/>
    <n v="0"/>
    <n v="0"/>
    <n v="0"/>
    <n v="0"/>
    <n v="0"/>
    <n v="14565.599999999999"/>
    <n v="272"/>
    <n v="0"/>
    <n v="0"/>
    <n v="272"/>
    <n v="53.55"/>
    <n v="14565.599999999999"/>
    <n v="-291.34113119999995"/>
    <n v="14274.258868799998"/>
    <n v="12102.3"/>
    <n v="2463.3000000000002"/>
    <n v="-49.270926600000003"/>
    <n v="2414.0290734"/>
    <n v="2414.0290734"/>
    <n v="2.2005734488605286"/>
    <n v="697"/>
    <n v="1533.8"/>
    <n v="13636.099999999999"/>
    <n v="880.22907340000006"/>
    <n v="0"/>
    <n v="0"/>
    <n v="728.38999999999874"/>
    <n v="805.41000000000008"/>
    <n v="12102.3"/>
    <n v="13636.099999999999"/>
    <n v="0"/>
    <n v="0"/>
    <n v="0"/>
    <m/>
    <n v="68.22"/>
    <n v="66.010000000000005"/>
    <n v="68.22"/>
    <n v="202.45000000000002"/>
    <n v="68.22"/>
    <n v="0"/>
    <n v="63.82"/>
    <n v="63.82"/>
    <n v="68.209999999999994"/>
    <n v="200.25"/>
    <n v="66.02"/>
    <n v="68.22"/>
    <n v="0"/>
    <n v="66.02"/>
    <n v="0"/>
    <n v="66.02"/>
    <n v="200.26"/>
    <n v="0"/>
    <m/>
    <m/>
    <n v="202.45"/>
    <n v="202.45"/>
    <n v="0"/>
    <n v="0"/>
    <n v="0"/>
    <n v="0"/>
    <n v="0"/>
    <n v="0"/>
    <n v="0"/>
    <m/>
    <n v="0"/>
    <n v="202.45"/>
    <n v="805.41000000000008"/>
  </r>
  <r>
    <n v="1436"/>
    <n v="10418"/>
    <s v="41947418HRSU"/>
    <s v="418H"/>
    <x v="214"/>
    <s v="14MIP - 20%(RSU)"/>
    <n v="10265"/>
    <n v="10"/>
    <x v="0"/>
    <n v="9260"/>
    <x v="2"/>
    <n v="2000"/>
    <n v="0"/>
    <n v="0"/>
    <s v="41947418HRSU14MIP - 20%(RSU)"/>
    <s v="MIP - 20%(RSU)"/>
    <s v="MIP - 20%(RSU) - 11/04/2014"/>
    <s v="3 years"/>
    <d v="2014-11-04T00:00:00"/>
    <d v="2017-11-04T00:00:00"/>
    <n v="339"/>
    <n v="0"/>
    <n v="0"/>
    <n v="0"/>
    <n v="0"/>
    <n v="0"/>
    <m/>
    <n v="339"/>
    <n v="1"/>
    <s v=""/>
    <n v="0"/>
    <n v="18153.45"/>
    <n v="0"/>
    <n v="0"/>
    <n v="0"/>
    <n v="0"/>
    <n v="0"/>
    <n v="0"/>
    <n v="18153.45"/>
    <n v="339"/>
    <n v="0"/>
    <n v="0"/>
    <n v="339"/>
    <n v="53.55"/>
    <n v="18153.45"/>
    <n v="-363.10530690000002"/>
    <n v="17790.3446931"/>
    <n v="15101.1"/>
    <n v="3052.35"/>
    <n v="-61.053104699999992"/>
    <n v="2991.2968953"/>
    <n v="18153.45"/>
    <n v="16.54826800364631"/>
    <n v="1097"/>
    <n v="18153.45"/>
    <n v="18153.45"/>
    <n v="0"/>
    <n v="0"/>
    <n v="0"/>
    <n v="3052.35"/>
    <n v="0"/>
    <n v="15101.1"/>
    <n v="18153.4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37"/>
    <n v="10552"/>
    <s v="41947552BRSU"/>
    <s v="552B"/>
    <x v="24"/>
    <s v="14MIP - 20%(RSU)"/>
    <n v="10265"/>
    <n v="30"/>
    <x v="19"/>
    <n v="9260"/>
    <x v="2"/>
    <n v="10000"/>
    <n v="0"/>
    <n v="0"/>
    <s v="41947552BRSU14MIP - 20%(RSU)"/>
    <s v="MIP - 20%(RSU)"/>
    <s v="MIP - 20%(RSU) - 11/04/2014"/>
    <s v="3 years"/>
    <d v="2014-11-04T00:00:00"/>
    <d v="2017-11-04T00:00:00"/>
    <n v="320"/>
    <n v="0"/>
    <n v="0"/>
    <n v="0"/>
    <n v="0"/>
    <n v="0"/>
    <m/>
    <n v="320"/>
    <n v="1"/>
    <s v=""/>
    <n v="0"/>
    <n v="17136"/>
    <n v="0"/>
    <n v="0"/>
    <n v="0"/>
    <n v="0"/>
    <n v="0"/>
    <n v="0"/>
    <n v="17136"/>
    <n v="320"/>
    <n v="0"/>
    <n v="0"/>
    <n v="320"/>
    <n v="53.55"/>
    <n v="17136"/>
    <n v="-342.75427199999996"/>
    <n v="16793.245728000002"/>
    <n v="14244.3"/>
    <n v="2891.7"/>
    <n v="-57.839783399999995"/>
    <n v="2833.8602165999996"/>
    <n v="17136"/>
    <n v="15.620783956244303"/>
    <n v="1097"/>
    <n v="17136"/>
    <n v="17136"/>
    <n v="0"/>
    <n v="0"/>
    <n v="0"/>
    <n v="2891.7"/>
    <n v="0"/>
    <n v="14244.3"/>
    <n v="1713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38"/>
    <n v="10606"/>
    <s v="41947606ARSU"/>
    <s v="606A"/>
    <x v="26"/>
    <s v="14MIP - 20%(RSU)"/>
    <n v="10265"/>
    <n v="10"/>
    <x v="21"/>
    <n v="9260"/>
    <x v="2"/>
    <n v="2000"/>
    <n v="0"/>
    <n v="0"/>
    <s v="41947606ARSU14MIP - 20%(RSU)"/>
    <s v="MIP - 20%(RSU)"/>
    <s v="MIP - 20%(RSU) - 11/04/2014"/>
    <s v="3 years"/>
    <d v="2014-11-04T00:00:00"/>
    <d v="2017-11-04T00:00:00"/>
    <n v="3544"/>
    <n v="0"/>
    <n v="0"/>
    <n v="0"/>
    <n v="0"/>
    <n v="0"/>
    <m/>
    <n v="3544"/>
    <n v="1"/>
    <s v=""/>
    <n v="0"/>
    <n v="189781.19999999998"/>
    <n v="0"/>
    <n v="0"/>
    <n v="0"/>
    <n v="0"/>
    <n v="0"/>
    <n v="0"/>
    <n v="189781.19999999998"/>
    <n v="3544"/>
    <n v="0"/>
    <n v="0"/>
    <n v="3544"/>
    <n v="53.55"/>
    <n v="189781.19999999998"/>
    <n v="-3796.0035623999993"/>
    <n v="185985.19643759998"/>
    <n v="158133.15"/>
    <n v="31648.05"/>
    <n v="-633.0242960999999"/>
    <n v="31015.025703899999"/>
    <n v="189781.19999999998"/>
    <n v="173.00018231540562"/>
    <n v="1097"/>
    <n v="189781.19999999998"/>
    <n v="189781.19999999998"/>
    <n v="0"/>
    <n v="0"/>
    <n v="0"/>
    <n v="31648.05"/>
    <n v="0"/>
    <n v="158133.15"/>
    <n v="189781.19999999998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39"/>
    <n v="10859"/>
    <s v="41947859CRSU"/>
    <s v="859C"/>
    <x v="29"/>
    <s v="14MIP - 20%(RSU)"/>
    <n v="10265"/>
    <n v="10"/>
    <x v="12"/>
    <n v="9260"/>
    <x v="2"/>
    <n v="2000"/>
    <n v="0"/>
    <n v="0"/>
    <s v="41947859CRSU14MIP - 20%(RSU)"/>
    <s v="MIP - 20%(RSU)"/>
    <s v="MIP - 20%(RSU) - 11/04/2014"/>
    <s v="3 years"/>
    <d v="2014-11-04T00:00:00"/>
    <d v="2017-11-04T00:00:00"/>
    <n v="2244"/>
    <n v="0"/>
    <n v="0"/>
    <n v="0"/>
    <n v="0"/>
    <n v="0"/>
    <m/>
    <n v="2244"/>
    <n v="1"/>
    <n v="0"/>
    <n v="0"/>
    <n v="120166.2"/>
    <n v="0"/>
    <n v="0"/>
    <n v="0"/>
    <n v="0"/>
    <n v="0"/>
    <n v="0"/>
    <n v="120166.2"/>
    <n v="2244"/>
    <n v="0"/>
    <n v="0"/>
    <n v="2244"/>
    <n v="53.55"/>
    <n v="120166.2"/>
    <n v="-2403.5643323999998"/>
    <n v="117762.6356676"/>
    <n v="100138.5"/>
    <n v="20027.7"/>
    <n v="-400.5940554"/>
    <n v="19627.1059446"/>
    <n v="19627.1059446"/>
    <n v="17.891618910300821"/>
    <n v="697"/>
    <n v="12470.46"/>
    <n v="112608.95999999999"/>
    <n v="7156.6459446000008"/>
    <n v="0"/>
    <n v="0"/>
    <n v="5922.1299999999937"/>
    <n v="6548.329999999999"/>
    <n v="100138.5"/>
    <n v="112608.95999999999"/>
    <n v="0"/>
    <n v="0"/>
    <n v="0"/>
    <m/>
    <n v="554.64"/>
    <n v="536.74"/>
    <n v="554.64"/>
    <n v="1646.02"/>
    <n v="554.64"/>
    <n v="0"/>
    <n v="518.86"/>
    <n v="518.86"/>
    <n v="554.64"/>
    <n v="1628.1399999999999"/>
    <n v="536.75"/>
    <n v="554.64"/>
    <n v="0"/>
    <n v="536.75"/>
    <n v="0"/>
    <n v="536.75"/>
    <n v="1628.1399999999999"/>
    <n v="0"/>
    <m/>
    <m/>
    <n v="1646.03"/>
    <n v="1646.03"/>
    <n v="0"/>
    <n v="0"/>
    <n v="0"/>
    <n v="0"/>
    <n v="0"/>
    <n v="0"/>
    <n v="0"/>
    <m/>
    <n v="0"/>
    <n v="1646.03"/>
    <n v="6548.329999999999"/>
  </r>
  <r>
    <n v="1440"/>
    <n v="11128"/>
    <s v="41947128SRSU"/>
    <s v="128S"/>
    <x v="31"/>
    <s v="14MIP - 20%(RSU)"/>
    <n v="10265"/>
    <n v="70"/>
    <x v="25"/>
    <n v="9260"/>
    <x v="2"/>
    <n v="170000"/>
    <n v="0"/>
    <n v="0"/>
    <s v="41947128SRSU14MIP - 20%(RSU)"/>
    <s v="MIP - 20%(RSU)"/>
    <s v="MIP - 20%(RSU) - 11/04/2014"/>
    <s v="3 years"/>
    <d v="2014-11-04T00:00:00"/>
    <d v="2017-11-04T00:00:00"/>
    <n v="1268"/>
    <n v="0"/>
    <n v="0"/>
    <n v="0"/>
    <n v="0"/>
    <n v="0"/>
    <m/>
    <n v="1268"/>
    <n v="1"/>
    <s v=""/>
    <n v="0"/>
    <n v="67901.399999999994"/>
    <n v="0"/>
    <n v="0"/>
    <n v="0"/>
    <n v="0"/>
    <n v="0"/>
    <n v="0"/>
    <n v="67901.399999999994"/>
    <n v="1268"/>
    <n v="0"/>
    <n v="0"/>
    <n v="1268"/>
    <n v="53.55"/>
    <n v="67901.399999999994"/>
    <n v="-1358.1638027999998"/>
    <n v="66543.236197199993"/>
    <n v="56548.800000000003"/>
    <n v="11352.6"/>
    <n v="-227.07470519999998"/>
    <n v="11125.5252948"/>
    <n v="67901.399999999994"/>
    <n v="61.897356426618046"/>
    <n v="1097"/>
    <n v="67901.399999999994"/>
    <n v="67901.399999999994"/>
    <n v="0"/>
    <n v="0"/>
    <n v="0"/>
    <n v="11352.6"/>
    <n v="0"/>
    <n v="56548.800000000003"/>
    <n v="67901.40000000000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41"/>
    <n v="11197"/>
    <s v="41947197KRSU"/>
    <s v="197K"/>
    <x v="33"/>
    <s v="14MIP - 20%(RSU)"/>
    <n v="10265"/>
    <n v="30"/>
    <x v="27"/>
    <n v="9260"/>
    <x v="2"/>
    <n v="10000"/>
    <n v="0"/>
    <n v="0"/>
    <s v="41947197KRSU14MIP - 20%(RSU)"/>
    <s v="MIP - 20%(RSU)"/>
    <s v="MIP - 20%(RSU) - 11/04/2014"/>
    <s v="3 years"/>
    <d v="2014-11-04T00:00:00"/>
    <d v="2017-11-04T00:00:00"/>
    <n v="594"/>
    <n v="0"/>
    <n v="0"/>
    <n v="0"/>
    <n v="0"/>
    <n v="0"/>
    <m/>
    <n v="594"/>
    <n v="1"/>
    <s v=""/>
    <n v="0"/>
    <n v="31808.699999999997"/>
    <n v="0"/>
    <n v="0"/>
    <n v="0"/>
    <n v="0"/>
    <n v="0"/>
    <n v="0"/>
    <n v="31808.699999999997"/>
    <n v="594"/>
    <n v="0"/>
    <n v="0"/>
    <n v="594"/>
    <n v="53.55"/>
    <n v="31808.699999999997"/>
    <n v="-636.23761739999986"/>
    <n v="31172.462382599999"/>
    <n v="26507.25"/>
    <n v="5301.45"/>
    <n v="-106.03960289999999"/>
    <n v="5195.4103970999995"/>
    <n v="31808.699999999997"/>
    <n v="28.996080218778484"/>
    <n v="1097"/>
    <n v="31808.699999999997"/>
    <n v="31808.699999999997"/>
    <n v="0"/>
    <n v="0"/>
    <n v="0"/>
    <n v="5301.45"/>
    <n v="0"/>
    <n v="26507.25"/>
    <n v="31808.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42"/>
    <n v="11408"/>
    <s v="41947408MRSU"/>
    <s v="408M"/>
    <x v="41"/>
    <s v="14MIP - 20%(RSU)"/>
    <n v="10265"/>
    <n v="20"/>
    <x v="33"/>
    <n v="9260"/>
    <x v="2"/>
    <n v="107000"/>
    <n v="0"/>
    <n v="0"/>
    <s v="41947408MRSU14MIP - 20%(RSU)"/>
    <s v="MIP - 20%(RSU)"/>
    <s v="MIP - 20%(RSU) - 11/04/2014"/>
    <s v="3 years"/>
    <d v="2014-11-04T00:00:00"/>
    <d v="2017-11-04T00:00:00"/>
    <n v="1144"/>
    <n v="0"/>
    <n v="0"/>
    <n v="0"/>
    <n v="0"/>
    <n v="0"/>
    <m/>
    <n v="1144"/>
    <n v="1"/>
    <s v=""/>
    <n v="0"/>
    <n v="61261.2"/>
    <n v="0"/>
    <n v="0"/>
    <n v="0"/>
    <n v="0"/>
    <n v="0"/>
    <n v="0"/>
    <n v="61261.2"/>
    <n v="1144"/>
    <n v="0"/>
    <n v="0"/>
    <n v="1144"/>
    <n v="53.55"/>
    <n v="61261.2"/>
    <n v="-1225.3465223999999"/>
    <n v="60035.853477599994"/>
    <n v="51033.15"/>
    <n v="10228.049999999999"/>
    <n v="-204.58145609999997"/>
    <n v="10023.468543899999"/>
    <n v="61261.2"/>
    <n v="55.844302643573378"/>
    <n v="1097"/>
    <n v="61261.2"/>
    <n v="61261.2"/>
    <n v="0"/>
    <n v="0"/>
    <n v="0"/>
    <n v="10228.049999999999"/>
    <n v="0"/>
    <n v="51033.15"/>
    <n v="61261.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43"/>
    <n v="11471"/>
    <s v="41947471BRSU"/>
    <s v="471B"/>
    <x v="42"/>
    <s v="14MIP - 20%(RSU)"/>
    <n v="10265"/>
    <n v="70"/>
    <x v="16"/>
    <n v="9260"/>
    <x v="2"/>
    <n v="170000"/>
    <n v="0"/>
    <n v="0"/>
    <s v="41947471BRSU14MIP - 20%(RSU)"/>
    <s v="MIP - 20%(RSU)"/>
    <s v="MIP - 20%(RSU) - 11/04/2014"/>
    <s v="3 years"/>
    <d v="2014-11-04T00:00:00"/>
    <d v="2017-11-04T00:00:00"/>
    <n v="250"/>
    <n v="0"/>
    <n v="0"/>
    <n v="0"/>
    <n v="0"/>
    <n v="0"/>
    <m/>
    <n v="250"/>
    <n v="1"/>
    <s v=""/>
    <n v="0"/>
    <n v="13387.5"/>
    <n v="0"/>
    <n v="0"/>
    <n v="0"/>
    <n v="0"/>
    <n v="0"/>
    <n v="0"/>
    <n v="13387.5"/>
    <n v="250"/>
    <n v="0"/>
    <n v="0"/>
    <n v="250"/>
    <n v="53.55"/>
    <n v="13387.5"/>
    <n v="-267.77677499999999"/>
    <n v="13119.723225"/>
    <n v="11138.4"/>
    <n v="2249.1"/>
    <n v="-44.986498199999993"/>
    <n v="2204.1135018"/>
    <n v="13387.5"/>
    <n v="12.203737465815861"/>
    <n v="1097"/>
    <n v="13387.5"/>
    <n v="13387.5"/>
    <n v="0"/>
    <n v="0"/>
    <n v="0"/>
    <n v="2249.1"/>
    <n v="0"/>
    <n v="11138.4"/>
    <n v="13387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44"/>
    <n v="11473"/>
    <s v="41947473HRSU"/>
    <s v="473H"/>
    <x v="43"/>
    <s v="14MIP - 20%(RSU)"/>
    <n v="10265"/>
    <n v="20"/>
    <x v="34"/>
    <n v="9260"/>
    <x v="2"/>
    <n v="107000"/>
    <n v="0"/>
    <n v="0"/>
    <s v="41947473HRSU14MIP - 20%(RSU)"/>
    <s v="MIP - 20%(RSU)"/>
    <s v="MIP - 20%(RSU) - 11/04/2014"/>
    <s v="3 years"/>
    <d v="2014-11-04T00:00:00"/>
    <d v="2017-11-04T00:00:00"/>
    <n v="1059"/>
    <n v="0"/>
    <n v="0"/>
    <n v="0"/>
    <n v="0"/>
    <n v="0"/>
    <m/>
    <n v="1059"/>
    <n v="1"/>
    <s v=""/>
    <n v="0"/>
    <n v="56709.45"/>
    <n v="0"/>
    <n v="0"/>
    <n v="0"/>
    <n v="0"/>
    <n v="0"/>
    <n v="0"/>
    <n v="56709.45"/>
    <n v="1059"/>
    <n v="0"/>
    <n v="0"/>
    <n v="1059"/>
    <n v="53.55"/>
    <n v="56709.45"/>
    <n v="-1134.3024188999998"/>
    <n v="55575.147581099998"/>
    <n v="47231.1"/>
    <n v="9478.35"/>
    <n v="-189.5859567"/>
    <n v="9288.7640432999997"/>
    <n v="56709.45"/>
    <n v="51.695031905195989"/>
    <n v="1097"/>
    <n v="56709.45"/>
    <n v="56709.45"/>
    <n v="0"/>
    <n v="0"/>
    <n v="0"/>
    <n v="9478.35"/>
    <n v="0"/>
    <n v="47231.1"/>
    <n v="56709.4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45"/>
    <n v="11885"/>
    <s v="41947885YRSU"/>
    <s v="885Y"/>
    <x v="45"/>
    <s v="14MIP - 20%(RSU)"/>
    <n v="10265"/>
    <n v="212"/>
    <x v="36"/>
    <n v="9260"/>
    <x v="2"/>
    <n v="824000"/>
    <n v="0"/>
    <n v="0"/>
    <s v="41947885YRSU14MIP - 20%(RSU)"/>
    <s v="MIP - 20%(RSU)"/>
    <s v="MIP - 20%(RSU) - 11/04/2014"/>
    <s v="3 years"/>
    <d v="2014-11-04T00:00:00"/>
    <d v="2017-11-04T00:00:00"/>
    <n v="212"/>
    <n v="0"/>
    <n v="0"/>
    <n v="0"/>
    <n v="0"/>
    <n v="0"/>
    <m/>
    <n v="212"/>
    <n v="1"/>
    <s v=""/>
    <n v="0"/>
    <n v="11352.599999999999"/>
    <n v="0"/>
    <n v="0"/>
    <n v="0"/>
    <n v="0"/>
    <n v="0"/>
    <n v="0"/>
    <n v="11352.599999999999"/>
    <n v="212"/>
    <n v="0"/>
    <n v="0"/>
    <n v="212"/>
    <n v="53.55"/>
    <n v="11352.599999999999"/>
    <n v="-227.07470519999995"/>
    <n v="11125.525294799998"/>
    <n v="9424.7999999999993"/>
    <n v="1927.8"/>
    <n v="-38.559855599999999"/>
    <n v="1889.2401444"/>
    <n v="11352.599999999999"/>
    <n v="10.34876937101185"/>
    <n v="1097"/>
    <n v="11352.599999999999"/>
    <n v="11352.599999999999"/>
    <n v="0"/>
    <n v="0"/>
    <n v="0"/>
    <n v="1927.8"/>
    <n v="0"/>
    <n v="9424.7999999999993"/>
    <n v="11352.59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46"/>
    <n v="11899"/>
    <s v="41947899ERSU"/>
    <s v="899E"/>
    <x v="47"/>
    <s v="14MIP - 20%(RSU)"/>
    <n v="10265"/>
    <n v="50"/>
    <x v="38"/>
    <n v="9260"/>
    <x v="2"/>
    <n v="91000"/>
    <n v="0"/>
    <n v="0"/>
    <s v="41947899ERSU14MIP - 20%(RSU)"/>
    <s v="MIP - 20%(RSU)"/>
    <s v="MIP - 20%(RSU) - 11/04/2014"/>
    <s v="3 years"/>
    <d v="2014-11-04T00:00:00"/>
    <d v="2017-11-04T00:00:00"/>
    <n v="1182"/>
    <n v="0"/>
    <n v="0"/>
    <n v="0"/>
    <n v="0"/>
    <n v="0"/>
    <m/>
    <n v="1182"/>
    <n v="1"/>
    <s v=""/>
    <n v="0"/>
    <n v="63296.1"/>
    <n v="0"/>
    <n v="0"/>
    <n v="0"/>
    <n v="0"/>
    <n v="0"/>
    <n v="0"/>
    <n v="63296.1"/>
    <n v="1182"/>
    <n v="0"/>
    <n v="0"/>
    <n v="1182"/>
    <n v="53.55"/>
    <n v="63296.1"/>
    <n v="-1266.0485921999998"/>
    <n v="62030.051407799998"/>
    <n v="52746.75"/>
    <n v="10549.35"/>
    <n v="-211.00809870000001"/>
    <n v="10338.3419013"/>
    <n v="63296.1"/>
    <n v="57.699270738377393"/>
    <n v="1097"/>
    <n v="63296.1"/>
    <n v="63296.1"/>
    <n v="0"/>
    <n v="0"/>
    <n v="0"/>
    <n v="10549.35"/>
    <n v="0"/>
    <n v="52746.75"/>
    <n v="63296.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47"/>
    <n v="11994"/>
    <s v="41947994CRSU"/>
    <s v="994C"/>
    <x v="50"/>
    <s v="14MIP - 20%(RSU)"/>
    <n v="10265"/>
    <n v="50"/>
    <x v="41"/>
    <n v="9260"/>
    <x v="2"/>
    <n v="91000"/>
    <n v="0"/>
    <n v="0"/>
    <s v="41947994CRSU14MIP - 20%(RSU)"/>
    <s v="MIP - 20%(RSU)"/>
    <s v="MIP - 20%(RSU) - 11/04/2014"/>
    <s v="3 years"/>
    <d v="2014-11-04T00:00:00"/>
    <d v="2017-11-04T00:00:00"/>
    <n v="1142"/>
    <n v="0"/>
    <n v="0"/>
    <n v="0"/>
    <n v="0"/>
    <n v="0"/>
    <m/>
    <n v="1142"/>
    <n v="1"/>
    <s v=""/>
    <n v="0"/>
    <n v="61154.1"/>
    <n v="0"/>
    <n v="0"/>
    <n v="0"/>
    <n v="0"/>
    <n v="0"/>
    <n v="0"/>
    <n v="61154.1"/>
    <n v="1142"/>
    <n v="0"/>
    <n v="0"/>
    <n v="1142"/>
    <n v="53.55"/>
    <n v="61154.1"/>
    <n v="-1223.2043082"/>
    <n v="59930.895691799997"/>
    <n v="50926.05"/>
    <n v="10228.049999999999"/>
    <n v="-204.58145609999997"/>
    <n v="10023.468543899999"/>
    <n v="61154.1"/>
    <n v="55.746672743846851"/>
    <n v="1097"/>
    <n v="61154.1"/>
    <n v="61154.1"/>
    <n v="0"/>
    <n v="0"/>
    <n v="0"/>
    <n v="10228.049999999999"/>
    <n v="0"/>
    <n v="50926.05"/>
    <n v="61154.10000000000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48"/>
    <n v="12499"/>
    <s v="41947499SRSU"/>
    <s v="499S"/>
    <x v="56"/>
    <s v="14MIP - 20%(RSU)"/>
    <n v="10265"/>
    <n v="10"/>
    <x v="47"/>
    <n v="9260"/>
    <x v="2"/>
    <n v="2000"/>
    <n v="0"/>
    <n v="0"/>
    <s v="41947499SRSU14MIP - 20%(RSU)"/>
    <s v="MIP - 20%(RSU)"/>
    <s v="MIP - 20%(RSU) - 11/04/2014"/>
    <s v="3 years"/>
    <d v="2014-11-04T00:00:00"/>
    <d v="2017-11-04T00:00:00"/>
    <n v="7274"/>
    <n v="0"/>
    <n v="0"/>
    <n v="0"/>
    <n v="0"/>
    <n v="0"/>
    <m/>
    <n v="7274"/>
    <n v="1"/>
    <n v="0"/>
    <n v="0"/>
    <n v="389522.69999999995"/>
    <n v="0"/>
    <n v="0"/>
    <n v="0"/>
    <n v="0"/>
    <n v="0"/>
    <n v="0"/>
    <n v="389522.69999999995"/>
    <n v="7274"/>
    <n v="0"/>
    <n v="0"/>
    <n v="7274"/>
    <n v="53.55"/>
    <n v="389522.69999999995"/>
    <n v="-7791.2330453999984"/>
    <n v="381731.46695459995"/>
    <n v="324566.55"/>
    <n v="64956.15"/>
    <n v="-1299.2529122999999"/>
    <n v="63656.897087700003"/>
    <n v="63656.897087700003"/>
    <n v="58.02816507538742"/>
    <n v="697"/>
    <n v="40445.629999999997"/>
    <n v="365012.18"/>
    <n v="23211.267087700006"/>
    <n v="0"/>
    <n v="0"/>
    <n v="19207.320000000014"/>
    <n v="21238.309999999998"/>
    <n v="324566.55"/>
    <n v="365012.18"/>
    <n v="0"/>
    <n v="0"/>
    <n v="0"/>
    <m/>
    <n v="1798.88"/>
    <n v="1740.84"/>
    <n v="1798.87"/>
    <n v="5338.59"/>
    <n v="1798.88"/>
    <n v="0"/>
    <n v="1682.81"/>
    <n v="1682.81"/>
    <n v="1798.88"/>
    <n v="5280.57"/>
    <n v="1740.84"/>
    <n v="1798.87"/>
    <n v="0"/>
    <n v="1740.85"/>
    <n v="0"/>
    <n v="1740.85"/>
    <n v="5280.5599999999995"/>
    <n v="0"/>
    <m/>
    <m/>
    <n v="5338.59"/>
    <n v="5338.59"/>
    <n v="0"/>
    <n v="0"/>
    <n v="0"/>
    <n v="0"/>
    <n v="0"/>
    <n v="0"/>
    <n v="0"/>
    <m/>
    <n v="0"/>
    <n v="5338.59"/>
    <n v="21238.309999999998"/>
  </r>
  <r>
    <n v="1449"/>
    <n v="12665"/>
    <s v="41947665GRSU"/>
    <s v="665G"/>
    <x v="57"/>
    <s v="14MIP - 20%(RSU)"/>
    <n v="10265"/>
    <n v="10"/>
    <x v="5"/>
    <n v="9260"/>
    <x v="2"/>
    <n v="2000"/>
    <n v="0"/>
    <n v="0"/>
    <s v="41947665GRSU14MIP - 20%(RSU)"/>
    <s v="MIP - 20%(RSU)"/>
    <s v="MIP - 20%(RSU) - 11/04/2014"/>
    <s v="3 years"/>
    <d v="2014-11-04T00:00:00"/>
    <d v="2017-11-04T00:00:00"/>
    <n v="7586"/>
    <n v="0"/>
    <n v="0"/>
    <n v="0"/>
    <n v="0"/>
    <n v="0"/>
    <m/>
    <n v="7586"/>
    <n v="1"/>
    <s v=""/>
    <n v="0"/>
    <n v="406230.3"/>
    <n v="0"/>
    <n v="0"/>
    <n v="0"/>
    <n v="0"/>
    <n v="0"/>
    <n v="0"/>
    <n v="406230.3"/>
    <n v="7586"/>
    <n v="0"/>
    <n v="0"/>
    <n v="7586"/>
    <n v="53.55"/>
    <n v="406230.3"/>
    <n v="-8125.418460599999"/>
    <n v="398104.88153939997"/>
    <n v="338489.55"/>
    <n v="67740.75"/>
    <n v="-1354.9504815"/>
    <n v="66385.799518500004"/>
    <n v="406230.3"/>
    <n v="370.31020966271649"/>
    <n v="1097"/>
    <n v="406230.3"/>
    <n v="406230.3"/>
    <n v="0"/>
    <n v="0"/>
    <n v="0"/>
    <n v="67740.75"/>
    <n v="0"/>
    <n v="338489.55"/>
    <n v="406230.3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50"/>
    <n v="13369"/>
    <s v="41947369KRSU"/>
    <s v="369K"/>
    <x v="64"/>
    <s v="14MIP - 20%(RSU)"/>
    <n v="10265"/>
    <n v="10"/>
    <x v="52"/>
    <n v="9260"/>
    <x v="2"/>
    <n v="2000"/>
    <n v="0"/>
    <n v="0"/>
    <s v="41947369KRSU14MIP - 20%(RSU)"/>
    <s v="MIP - 20%(RSU)"/>
    <s v="MIP - 20%(RSU) - 11/04/2014"/>
    <s v="3 years"/>
    <d v="2014-11-04T00:00:00"/>
    <d v="2017-11-04T00:00:00"/>
    <n v="2681"/>
    <n v="0"/>
    <n v="0"/>
    <n v="0"/>
    <n v="0"/>
    <n v="0"/>
    <m/>
    <n v="2681"/>
    <n v="1"/>
    <s v=""/>
    <n v="0"/>
    <n v="143567.54999999999"/>
    <n v="0"/>
    <n v="0"/>
    <n v="0"/>
    <n v="0"/>
    <n v="0"/>
    <n v="0"/>
    <n v="143567.54999999999"/>
    <n v="2681"/>
    <n v="0"/>
    <n v="0"/>
    <n v="2681"/>
    <n v="53.55"/>
    <n v="143567.54999999999"/>
    <n v="-2871.6381350999995"/>
    <n v="140695.9118649"/>
    <n v="119630.7"/>
    <n v="23936.85"/>
    <n v="-478.78487369999993"/>
    <n v="23458.0651263"/>
    <n v="143567.54999999999"/>
    <n v="130.87288058340928"/>
    <n v="1097"/>
    <n v="143567.54999999999"/>
    <n v="143567.54999999999"/>
    <n v="0"/>
    <n v="0"/>
    <n v="0"/>
    <n v="23936.85"/>
    <n v="0"/>
    <n v="119630.7"/>
    <n v="143567.54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51"/>
    <n v="13401"/>
    <s v="41947401QRSU"/>
    <s v="401Q"/>
    <x v="65"/>
    <s v="14MIP - 20%(RSU)"/>
    <n v="10265"/>
    <n v="10"/>
    <x v="53"/>
    <n v="9260"/>
    <x v="2"/>
    <n v="2000"/>
    <n v="0"/>
    <n v="0"/>
    <s v="41947401QRSU14MIP - 20%(RSU)"/>
    <s v="MIP - 20%(RSU)"/>
    <s v="MIP - 20%(RSU) - 11/04/2014"/>
    <s v="3 years"/>
    <d v="2014-11-04T00:00:00"/>
    <d v="2017-11-04T00:00:00"/>
    <n v="401"/>
    <n v="0"/>
    <n v="0"/>
    <n v="0"/>
    <n v="0"/>
    <n v="0"/>
    <m/>
    <n v="401"/>
    <n v="1"/>
    <s v=""/>
    <n v="0"/>
    <n v="21473.55"/>
    <n v="0"/>
    <n v="0"/>
    <n v="0"/>
    <n v="0"/>
    <n v="0"/>
    <n v="0"/>
    <n v="21473.55"/>
    <n v="401"/>
    <n v="0"/>
    <n v="0"/>
    <n v="401"/>
    <n v="53.55"/>
    <n v="21473.55"/>
    <n v="-429.51394709999994"/>
    <n v="21044.036052899999"/>
    <n v="17885.7"/>
    <n v="3587.85"/>
    <n v="-71.764175699999996"/>
    <n v="3516.0858242999998"/>
    <n v="21473.55"/>
    <n v="19.57479489516864"/>
    <n v="1097"/>
    <n v="21473.55"/>
    <n v="21473.55"/>
    <n v="0"/>
    <n v="0"/>
    <n v="0"/>
    <n v="3587.85"/>
    <n v="0"/>
    <n v="17885.7"/>
    <n v="21473.5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52"/>
    <n v="13497"/>
    <s v="41947497GRSU"/>
    <s v="497G"/>
    <x v="69"/>
    <s v="14MIP - 20%(RSU)"/>
    <n v="10265"/>
    <n v="10"/>
    <x v="57"/>
    <n v="9260"/>
    <x v="2"/>
    <n v="12000"/>
    <n v="0"/>
    <n v="0"/>
    <s v="41947497GRSU14MIP - 20%(RSU)"/>
    <s v="MIP - 20%(RSU)"/>
    <s v="MIP - 20%(RSU) - 11/04/2014"/>
    <s v="3 years"/>
    <d v="2014-11-04T00:00:00"/>
    <d v="2017-11-04T00:00:00"/>
    <n v="1167"/>
    <n v="0"/>
    <n v="0"/>
    <n v="0"/>
    <n v="0"/>
    <n v="0"/>
    <m/>
    <n v="1167"/>
    <n v="1"/>
    <s v=""/>
    <n v="0"/>
    <n v="62492.85"/>
    <n v="0"/>
    <n v="0"/>
    <n v="0"/>
    <n v="0"/>
    <n v="0"/>
    <n v="0"/>
    <n v="62492.85"/>
    <n v="1167"/>
    <n v="0"/>
    <n v="0"/>
    <n v="1167"/>
    <n v="53.55"/>
    <n v="62492.85"/>
    <n v="-1249.9819857"/>
    <n v="61242.868014300002"/>
    <n v="52050.6"/>
    <n v="10442.25"/>
    <n v="-208.86588449999999"/>
    <n v="10233.384115500001"/>
    <n v="62492.85"/>
    <n v="56.967046490428437"/>
    <n v="1097"/>
    <n v="62492.85"/>
    <n v="62492.85"/>
    <n v="0"/>
    <n v="0"/>
    <n v="0"/>
    <n v="10442.25"/>
    <n v="0"/>
    <n v="52050.6"/>
    <n v="62492.8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53"/>
    <n v="14162"/>
    <s v="41947162RRSU"/>
    <s v="162R"/>
    <x v="76"/>
    <s v="14MIP - 20%(RSU)"/>
    <n v="10265"/>
    <n v="80"/>
    <x v="62"/>
    <n v="9260"/>
    <x v="2"/>
    <n v="190000"/>
    <n v="0"/>
    <n v="0"/>
    <s v="41947162RRSU14MIP - 20%(RSU)"/>
    <s v="MIP - 20%(RSU)"/>
    <s v="MIP - 20%(RSU) - 11/04/2014"/>
    <s v="3 years"/>
    <d v="2014-11-04T00:00:00"/>
    <d v="2017-11-04T00:00:00"/>
    <n v="410"/>
    <n v="0"/>
    <n v="0"/>
    <n v="0"/>
    <n v="0"/>
    <n v="0"/>
    <m/>
    <n v="410"/>
    <n v="1"/>
    <s v=""/>
    <n v="0"/>
    <n v="21955.5"/>
    <n v="0"/>
    <n v="0"/>
    <n v="0"/>
    <n v="0"/>
    <n v="0"/>
    <n v="0"/>
    <n v="21955.5"/>
    <n v="410"/>
    <n v="0"/>
    <n v="0"/>
    <n v="410"/>
    <n v="53.55"/>
    <n v="21955.5"/>
    <n v="-439.15391099999999"/>
    <n v="21516.346088999999"/>
    <n v="18260.55"/>
    <n v="3694.95"/>
    <n v="-73.906389899999994"/>
    <n v="3621.0436101"/>
    <n v="21955.5"/>
    <n v="20.014129443938014"/>
    <n v="1097"/>
    <n v="21955.5"/>
    <n v="21955.5"/>
    <n v="0"/>
    <n v="0"/>
    <n v="0"/>
    <n v="3694.95"/>
    <n v="0"/>
    <n v="18260.55"/>
    <n v="21955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54"/>
    <n v="14383"/>
    <s v="41947383KRSU"/>
    <s v="383K"/>
    <x v="83"/>
    <s v="14MIP - 20%(RSU)"/>
    <n v="10265"/>
    <n v="80"/>
    <x v="67"/>
    <n v="9260"/>
    <x v="2"/>
    <n v="190000"/>
    <n v="0"/>
    <n v="0"/>
    <s v="41947383KRSU14MIP - 20%(RSU)"/>
    <s v="MIP - 20%(RSU)"/>
    <s v="MIP - 20%(RSU) - 11/04/2014"/>
    <s v="3 years"/>
    <d v="2014-11-04T00:00:00"/>
    <d v="2017-11-04T00:00:00"/>
    <n v="1720"/>
    <n v="0"/>
    <n v="0"/>
    <n v="0"/>
    <n v="0"/>
    <n v="0"/>
    <m/>
    <n v="1720"/>
    <n v="1"/>
    <n v="0"/>
    <n v="0"/>
    <n v="92106"/>
    <n v="0"/>
    <n v="0"/>
    <n v="0"/>
    <n v="0"/>
    <n v="0"/>
    <n v="0"/>
    <n v="92106"/>
    <n v="1720"/>
    <n v="0"/>
    <n v="0"/>
    <n v="1720"/>
    <n v="53.55"/>
    <n v="92106"/>
    <n v="-1842.304212"/>
    <n v="90263.695787999997"/>
    <n v="76737.149999999994"/>
    <n v="15368.85"/>
    <n v="-307.40773769999998"/>
    <n v="15061.442262300001"/>
    <n v="15061.442262300001"/>
    <n v="13.729664778760256"/>
    <n v="697"/>
    <n v="9569.58"/>
    <n v="86306.73"/>
    <n v="5491.862262300001"/>
    <n v="0"/>
    <n v="0"/>
    <n v="4544.5199999999995"/>
    <n v="5025.0600000000004"/>
    <n v="76737.149999999994"/>
    <n v="86306.73"/>
    <n v="0"/>
    <n v="0"/>
    <n v="0"/>
    <m/>
    <n v="425.62"/>
    <n v="411.89"/>
    <n v="425.62"/>
    <n v="1263.1300000000001"/>
    <n v="425.62"/>
    <n v="0"/>
    <n v="398.16"/>
    <n v="398.16"/>
    <n v="425.62"/>
    <n v="1249.4000000000001"/>
    <n v="411.89"/>
    <n v="425.62"/>
    <n v="0"/>
    <n v="411.89"/>
    <n v="0"/>
    <n v="411.89"/>
    <n v="1249.4000000000001"/>
    <n v="0"/>
    <m/>
    <m/>
    <n v="1263.1300000000001"/>
    <n v="1263.1300000000001"/>
    <n v="0"/>
    <n v="0"/>
    <n v="0"/>
    <n v="0"/>
    <n v="0"/>
    <n v="0"/>
    <n v="0"/>
    <m/>
    <n v="0"/>
    <n v="1263.1300000000001"/>
    <n v="5025.0600000000004"/>
  </r>
  <r>
    <n v="1455"/>
    <n v="14468"/>
    <s v="41947468RRSU"/>
    <s v="468R"/>
    <x v="84"/>
    <s v="14MIP - 20%(RSU)"/>
    <n v="10265"/>
    <n v="80"/>
    <x v="68"/>
    <n v="9260"/>
    <x v="2"/>
    <n v="190000"/>
    <n v="0"/>
    <n v="0"/>
    <s v="41947468RRSU14MIP - 20%(RSU)"/>
    <s v="MIP - 20%(RSU)"/>
    <s v="MIP - 20%(RSU) - 11/04/2014"/>
    <s v="3 years"/>
    <d v="2014-11-04T00:00:00"/>
    <d v="2017-11-04T00:00:00"/>
    <n v="1598"/>
    <n v="0"/>
    <n v="0"/>
    <n v="0"/>
    <n v="0"/>
    <n v="0"/>
    <m/>
    <n v="1598"/>
    <n v="1"/>
    <s v=""/>
    <n v="0"/>
    <n v="85572.9"/>
    <n v="0"/>
    <n v="0"/>
    <n v="0"/>
    <n v="0"/>
    <n v="0"/>
    <n v="0"/>
    <n v="85572.9"/>
    <n v="1598"/>
    <n v="0"/>
    <n v="0"/>
    <n v="1598"/>
    <n v="53.55"/>
    <n v="85572.9"/>
    <n v="-1711.6291457999998"/>
    <n v="83861.270854199989"/>
    <n v="71275.05"/>
    <n v="14297.85"/>
    <n v="-285.98559569999998"/>
    <n v="14011.8644043"/>
    <n v="85572.9"/>
    <n v="78.006289881494979"/>
    <n v="1097"/>
    <n v="85572.9"/>
    <n v="85572.9"/>
    <n v="0"/>
    <n v="0"/>
    <n v="0"/>
    <n v="14297.85"/>
    <n v="0"/>
    <n v="71275.05"/>
    <n v="85572.90000000000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56"/>
    <n v="14482"/>
    <s v="41947482DRSU"/>
    <s v="482D"/>
    <x v="86"/>
    <s v="14MIP - 20%(RSU)"/>
    <n v="10265"/>
    <n v="10"/>
    <x v="69"/>
    <n v="9260"/>
    <x v="2"/>
    <n v="12000"/>
    <n v="0"/>
    <n v="0"/>
    <s v="41947482DRSU14MIP - 20%(RSU)"/>
    <s v="MIP - 20%(RSU)"/>
    <s v="MIP - 20%(RSU) - 11/04/2014"/>
    <s v="3 years"/>
    <d v="2014-11-04T00:00:00"/>
    <d v="2017-11-04T00:00:00"/>
    <n v="1443"/>
    <n v="0"/>
    <n v="0"/>
    <n v="0"/>
    <n v="0"/>
    <n v="0"/>
    <m/>
    <n v="1443"/>
    <n v="1"/>
    <n v="0"/>
    <n v="0"/>
    <n v="77272.649999999994"/>
    <n v="0"/>
    <n v="0"/>
    <n v="0"/>
    <n v="0"/>
    <n v="0"/>
    <n v="0"/>
    <n v="77272.649999999994"/>
    <n v="1443"/>
    <n v="0"/>
    <n v="0"/>
    <n v="1443"/>
    <n v="53.55"/>
    <n v="77272.649999999994"/>
    <n v="-1545.6075452999999"/>
    <n v="75727.0424547"/>
    <n v="64367.1"/>
    <n v="12905.55"/>
    <n v="-258.13681109999999"/>
    <n v="12647.4131889"/>
    <n v="12647.4131889"/>
    <n v="11.529091329899726"/>
    <n v="697"/>
    <n v="8035.78"/>
    <n v="72402.880000000005"/>
    <n v="4611.6331889000003"/>
    <n v="0"/>
    <n v="0"/>
    <n v="3816.1299999999969"/>
    <n v="4219.6499999999996"/>
    <n v="64367.1"/>
    <n v="72402.87999999999"/>
    <n v="0"/>
    <n v="0"/>
    <n v="0"/>
    <m/>
    <n v="357.4"/>
    <n v="345.87"/>
    <n v="357.41"/>
    <n v="1060.68"/>
    <n v="357.4"/>
    <n v="0"/>
    <n v="334.34"/>
    <n v="334.34"/>
    <n v="357.4"/>
    <n v="1049.1399999999999"/>
    <n v="345.88"/>
    <n v="357.4"/>
    <n v="0"/>
    <n v="345.87"/>
    <n v="0"/>
    <n v="345.87"/>
    <n v="1049.1500000000001"/>
    <n v="0"/>
    <m/>
    <m/>
    <n v="1060.6799999999998"/>
    <n v="1060.6799999999998"/>
    <n v="0"/>
    <n v="0"/>
    <n v="0"/>
    <n v="0"/>
    <n v="0"/>
    <n v="0"/>
    <n v="0"/>
    <m/>
    <n v="0"/>
    <n v="1060.6799999999998"/>
    <n v="4219.6499999999996"/>
  </r>
  <r>
    <n v="1457"/>
    <n v="14492"/>
    <s v="41947492YRSU"/>
    <s v="492Y"/>
    <x v="88"/>
    <s v="14MIP - 20%(RSU)"/>
    <n v="10265"/>
    <n v="180"/>
    <x v="70"/>
    <n v="9260"/>
    <x v="2"/>
    <n v="700000"/>
    <n v="0"/>
    <n v="0"/>
    <s v="41947492YRSU14MIP - 20%(RSU)"/>
    <s v="MIP - 20%(RSU)"/>
    <s v="MIP - 20%(RSU) - 11/04/2014"/>
    <s v="3 years"/>
    <d v="2014-11-04T00:00:00"/>
    <d v="2017-11-04T00:00:00"/>
    <n v="930"/>
    <n v="0"/>
    <n v="0"/>
    <n v="0"/>
    <n v="0"/>
    <n v="0"/>
    <m/>
    <n v="930"/>
    <n v="1"/>
    <s v=""/>
    <n v="0"/>
    <n v="49801.5"/>
    <n v="0"/>
    <n v="0"/>
    <n v="0"/>
    <n v="0"/>
    <n v="0"/>
    <n v="0"/>
    <n v="49801.5"/>
    <n v="930"/>
    <n v="0"/>
    <n v="0"/>
    <n v="930"/>
    <n v="53.55"/>
    <n v="49801.5"/>
    <n v="-996.12960299999997"/>
    <n v="48805.370396999999"/>
    <n v="41501.25"/>
    <n v="8300.25"/>
    <n v="-166.02160050000001"/>
    <n v="8134.2283994999998"/>
    <n v="49801.5"/>
    <n v="45.397903372835003"/>
    <n v="1097"/>
    <n v="49801.5"/>
    <n v="49801.5"/>
    <n v="0"/>
    <n v="0"/>
    <n v="0"/>
    <n v="8300.25"/>
    <n v="0"/>
    <n v="41501.25"/>
    <n v="49801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58"/>
    <n v="14593"/>
    <s v="41947593ERSU"/>
    <s v="593E"/>
    <x v="89"/>
    <s v="14MIP - 20%(RSU)"/>
    <n v="10265"/>
    <n v="180"/>
    <x v="71"/>
    <n v="9260"/>
    <x v="2"/>
    <n v="700000"/>
    <n v="0"/>
    <n v="0"/>
    <s v="41947593ERSU14MIP - 20%(RSU)"/>
    <s v="MIP - 20%(RSU)"/>
    <s v="MIP - 20%(RSU) - 11/04/2014"/>
    <s v="3 years"/>
    <d v="2014-11-04T00:00:00"/>
    <d v="2017-11-04T00:00:00"/>
    <n v="2776"/>
    <n v="0"/>
    <n v="0"/>
    <n v="0"/>
    <n v="0"/>
    <n v="0"/>
    <m/>
    <n v="2776"/>
    <n v="1"/>
    <s v=""/>
    <n v="0"/>
    <n v="148654.79999999999"/>
    <n v="0"/>
    <n v="0"/>
    <n v="0"/>
    <n v="0"/>
    <n v="0"/>
    <n v="0"/>
    <n v="148654.79999999999"/>
    <n v="2776"/>
    <n v="0"/>
    <n v="0"/>
    <n v="2776"/>
    <n v="53.55"/>
    <n v="148654.79999999999"/>
    <n v="-2973.3933095999996"/>
    <n v="145681.40669039998"/>
    <n v="123861.15"/>
    <n v="24793.65"/>
    <n v="-495.92258729999998"/>
    <n v="24297.727412700002"/>
    <n v="148654.79999999999"/>
    <n v="135.5103008204193"/>
    <n v="1097"/>
    <n v="148654.79999999999"/>
    <n v="148654.79999999999"/>
    <n v="0"/>
    <n v="0"/>
    <n v="0"/>
    <n v="24793.65"/>
    <n v="0"/>
    <n v="123861.15"/>
    <n v="148654.7999999999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59"/>
    <n v="14712"/>
    <s v="41947712PRSU"/>
    <s v="712P"/>
    <x v="91"/>
    <s v="14MIP - 20%(RSU)"/>
    <n v="10265"/>
    <n v="10"/>
    <x v="73"/>
    <n v="9260"/>
    <x v="2"/>
    <n v="2000"/>
    <n v="0"/>
    <n v="0"/>
    <s v="41947712PRSU14MIP - 20%(RSU)"/>
    <s v="MIP - 20%(RSU)"/>
    <s v="MIP - 20%(RSU) - 11/04/2014"/>
    <s v="3 years"/>
    <d v="2014-11-04T00:00:00"/>
    <d v="2017-11-04T00:00:00"/>
    <n v="1302"/>
    <n v="0"/>
    <n v="0"/>
    <n v="0"/>
    <n v="0"/>
    <n v="0"/>
    <m/>
    <n v="1302"/>
    <n v="1"/>
    <n v="0"/>
    <n v="0"/>
    <n v="69722.099999999991"/>
    <n v="0"/>
    <n v="0"/>
    <n v="0"/>
    <n v="0"/>
    <n v="0"/>
    <n v="0"/>
    <n v="69722.099999999991"/>
    <n v="1302"/>
    <n v="0"/>
    <n v="0"/>
    <n v="1302"/>
    <n v="53.55"/>
    <n v="69722.099999999991"/>
    <n v="-1394.5814441999999"/>
    <n v="68327.518555799994"/>
    <n v="58101.75"/>
    <n v="11620.35"/>
    <n v="-232.43024069999998"/>
    <n v="11387.919759300001"/>
    <n v="11387.919759300001"/>
    <n v="10.380966052233365"/>
    <n v="697"/>
    <n v="7235.53"/>
    <n v="65337.279999999999"/>
    <n v="4152.3897593000011"/>
    <n v="0"/>
    <n v="0"/>
    <n v="3436.1"/>
    <n v="3799.4300000000003"/>
    <n v="58101.75"/>
    <n v="65337.279999999999"/>
    <n v="0"/>
    <n v="0"/>
    <n v="0"/>
    <m/>
    <n v="321.81"/>
    <n v="311.43"/>
    <n v="321.81"/>
    <n v="955.05"/>
    <n v="321.81"/>
    <n v="0"/>
    <n v="301.05"/>
    <n v="301.05"/>
    <n v="321.81"/>
    <n v="944.67000000000007"/>
    <n v="311.43"/>
    <n v="321.81"/>
    <n v="0"/>
    <n v="311.42"/>
    <n v="0"/>
    <n v="311.42"/>
    <n v="944.66000000000008"/>
    <n v="0"/>
    <m/>
    <m/>
    <n v="955.05"/>
    <n v="955.05"/>
    <n v="0"/>
    <n v="0"/>
    <n v="0"/>
    <n v="0"/>
    <n v="0"/>
    <n v="0"/>
    <n v="0"/>
    <m/>
    <n v="0"/>
    <n v="955.05"/>
    <n v="3799.4300000000003"/>
  </r>
  <r>
    <n v="1460"/>
    <n v="14951"/>
    <s v="41947951TRSU"/>
    <s v="951T"/>
    <x v="100"/>
    <s v="14MIP - 20%(RSU)"/>
    <n v="10265"/>
    <n v="80"/>
    <x v="80"/>
    <n v="9260"/>
    <x v="2"/>
    <n v="190000"/>
    <n v="0"/>
    <n v="0"/>
    <s v="41947951TRSU14MIP - 20%(RSU)"/>
    <s v="MIP - 20%(RSU)"/>
    <s v="MIP - 20%(RSU) - 11/04/2014"/>
    <s v="3 years"/>
    <d v="2014-11-04T00:00:00"/>
    <d v="2017-11-04T00:00:00"/>
    <n v="533"/>
    <n v="0"/>
    <n v="0"/>
    <n v="0"/>
    <n v="0"/>
    <n v="0"/>
    <m/>
    <n v="533"/>
    <n v="1"/>
    <s v=""/>
    <n v="0"/>
    <n v="28542.149999999998"/>
    <n v="0"/>
    <n v="0"/>
    <n v="0"/>
    <n v="0"/>
    <n v="0"/>
    <n v="0"/>
    <n v="28542.149999999998"/>
    <n v="533"/>
    <n v="0"/>
    <n v="0"/>
    <n v="533"/>
    <n v="53.55"/>
    <n v="28542.149999999998"/>
    <n v="-570.90008429999989"/>
    <n v="27971.249915699998"/>
    <n v="23776.2"/>
    <n v="4765.95"/>
    <n v="-95.328531899999987"/>
    <n v="4670.6214681000001"/>
    <n v="28542.149999999998"/>
    <n v="26.018368277119414"/>
    <n v="1097"/>
    <n v="28542.149999999998"/>
    <n v="28542.149999999998"/>
    <n v="0"/>
    <n v="0"/>
    <n v="0"/>
    <n v="1409.2800000000011"/>
    <n v="3356.67"/>
    <n v="23776.2"/>
    <n v="28542.15"/>
    <n v="0"/>
    <n v="0"/>
    <n v="0"/>
    <m/>
    <n v="131.97999999999999"/>
    <n v="127.73"/>
    <n v="131.99"/>
    <n v="391.7"/>
    <n v="131.97999999999999"/>
    <n v="0"/>
    <n v="123.48"/>
    <n v="123.48"/>
    <n v="131.97999999999999"/>
    <n v="387.43999999999994"/>
    <n v="2577.5300000000002"/>
    <n v="0"/>
    <n v="0"/>
    <n v="0"/>
    <n v="0"/>
    <n v="0"/>
    <n v="2577.5300000000002"/>
    <n v="0"/>
    <m/>
    <m/>
    <n v="0"/>
    <n v="0"/>
    <n v="0"/>
    <n v="0"/>
    <n v="0"/>
    <n v="0"/>
    <n v="0"/>
    <n v="0"/>
    <n v="0"/>
    <m/>
    <n v="0"/>
    <n v="0"/>
    <n v="3356.67"/>
  </r>
  <r>
    <n v="1461"/>
    <n v="14957"/>
    <s v="41947957RRSU"/>
    <s v="957R"/>
    <x v="101"/>
    <s v="14MIP - 20%(RSU)"/>
    <n v="10265"/>
    <n v="80"/>
    <x v="81"/>
    <n v="9260"/>
    <x v="2"/>
    <n v="190000"/>
    <n v="0"/>
    <n v="0"/>
    <s v="41947957RRSU14MIP - 20%(RSU)"/>
    <s v="MIP - 20%(RSU)"/>
    <s v="MIP - 20%(RSU) - 11/04/2014"/>
    <s v="3 years"/>
    <d v="2014-11-04T00:00:00"/>
    <d v="2017-11-04T00:00:00"/>
    <n v="555"/>
    <n v="0"/>
    <n v="0"/>
    <n v="0"/>
    <n v="0"/>
    <n v="0"/>
    <m/>
    <n v="555"/>
    <n v="1"/>
    <n v="0"/>
    <n v="0"/>
    <n v="29720.25"/>
    <n v="0"/>
    <n v="0"/>
    <n v="0"/>
    <n v="0"/>
    <n v="0"/>
    <n v="0"/>
    <n v="29720.25"/>
    <n v="555"/>
    <n v="0"/>
    <n v="0"/>
    <n v="555"/>
    <n v="53.55"/>
    <n v="29720.25"/>
    <n v="-594.46444050000002"/>
    <n v="29125.7855595"/>
    <n v="24740.1"/>
    <n v="4980.1499999999996"/>
    <n v="-99.612960299999983"/>
    <n v="4880.5370396999997"/>
    <n v="4880.5370396999997"/>
    <n v="4.4489854509571556"/>
    <n v="697"/>
    <n v="3100.94"/>
    <n v="27841.039999999997"/>
    <n v="1779.5970396999996"/>
    <n v="0"/>
    <n v="0"/>
    <n v="1472.6099999999997"/>
    <n v="1628.33"/>
    <n v="24740.1"/>
    <n v="27841.039999999997"/>
    <n v="0"/>
    <n v="0"/>
    <n v="0"/>
    <m/>
    <n v="137.91999999999999"/>
    <n v="133.47"/>
    <n v="137.91999999999999"/>
    <n v="409.30999999999995"/>
    <n v="137.91999999999999"/>
    <n v="0"/>
    <n v="129.02000000000001"/>
    <n v="129.02000000000001"/>
    <n v="137.91999999999999"/>
    <n v="404.86"/>
    <n v="133.47"/>
    <n v="137.91999999999999"/>
    <n v="0"/>
    <n v="133.47"/>
    <n v="0"/>
    <n v="133.47"/>
    <n v="404.86"/>
    <n v="0"/>
    <m/>
    <m/>
    <n v="409.29999999999995"/>
    <n v="409.29999999999995"/>
    <n v="0"/>
    <n v="0"/>
    <n v="0"/>
    <n v="0"/>
    <n v="0"/>
    <n v="0"/>
    <n v="0"/>
    <m/>
    <n v="0"/>
    <n v="409.29999999999995"/>
    <n v="1628.33"/>
  </r>
  <r>
    <n v="1462"/>
    <n v="15070"/>
    <s v="4194770SlRSU"/>
    <s v="70Sl"/>
    <x v="104"/>
    <s v="14MIP - 20%(RSU)"/>
    <n v="10265"/>
    <n v="80"/>
    <x v="84"/>
    <n v="9260"/>
    <x v="2"/>
    <n v="190000"/>
    <n v="0"/>
    <n v="0"/>
    <s v="4194770SlRSU14MIP - 20%(RSU)"/>
    <s v="MIP - 20%(RSU)"/>
    <s v="MIP - 20%(RSU) - 11/04/2014"/>
    <s v="3 years"/>
    <d v="2014-11-04T00:00:00"/>
    <d v="2017-11-04T00:00:00"/>
    <n v="524"/>
    <n v="0"/>
    <n v="0"/>
    <n v="0"/>
    <n v="0"/>
    <n v="0"/>
    <m/>
    <n v="524"/>
    <n v="1"/>
    <n v="0"/>
    <n v="0"/>
    <n v="28060.199999999997"/>
    <n v="0"/>
    <n v="0"/>
    <n v="0"/>
    <n v="0"/>
    <n v="0"/>
    <n v="0"/>
    <n v="28060.199999999997"/>
    <n v="524"/>
    <n v="0"/>
    <n v="0"/>
    <n v="524"/>
    <n v="53.55"/>
    <n v="28060.199999999997"/>
    <n v="-561.26012039999989"/>
    <n v="27498.939879599999"/>
    <n v="23347.8"/>
    <n v="4712.3999999999996"/>
    <n v="-94.257424799999981"/>
    <n v="4618.1425751999996"/>
    <n v="4618.1425751999996"/>
    <n v="4.2097926847766631"/>
    <n v="697"/>
    <n v="2934.23"/>
    <n v="26282.03"/>
    <n v="1683.9125751999995"/>
    <n v="0"/>
    <n v="0"/>
    <n v="1393.4400000000003"/>
    <n v="1540.79"/>
    <n v="23347.8"/>
    <n v="26282.03"/>
    <n v="0"/>
    <n v="0"/>
    <n v="0"/>
    <m/>
    <n v="130.5"/>
    <n v="126.3"/>
    <n v="130.5"/>
    <n v="387.3"/>
    <n v="130.51"/>
    <n v="0"/>
    <n v="122.08"/>
    <n v="122.08"/>
    <n v="130.5"/>
    <n v="383.09"/>
    <n v="126.3"/>
    <n v="130.5"/>
    <n v="0"/>
    <n v="126.29"/>
    <n v="0"/>
    <n v="126.29"/>
    <n v="383.09000000000003"/>
    <n v="0"/>
    <m/>
    <m/>
    <n v="387.31"/>
    <n v="387.31"/>
    <n v="0"/>
    <n v="0"/>
    <n v="0"/>
    <n v="0"/>
    <n v="0"/>
    <n v="0"/>
    <n v="0"/>
    <m/>
    <n v="0"/>
    <n v="387.31"/>
    <n v="1540.79"/>
  </r>
  <r>
    <n v="1463"/>
    <n v="15155"/>
    <s v="41947155CRSU"/>
    <s v="155C"/>
    <x v="216"/>
    <s v="14MIP - 20%(RSU)"/>
    <n v="10265"/>
    <n v="10"/>
    <x v="0"/>
    <n v="9260"/>
    <x v="2"/>
    <n v="2000"/>
    <n v="0"/>
    <n v="0"/>
    <s v="41947155CRSU14MIP - 20%(RSU)"/>
    <s v="MIP - 20%(RSU)"/>
    <s v="MIP - 20%(RSU) - 11/04/2014"/>
    <s v="3 years"/>
    <d v="2014-11-04T00:00:00"/>
    <d v="2017-11-04T00:00:00"/>
    <n v="609"/>
    <n v="0"/>
    <n v="0"/>
    <n v="0"/>
    <n v="0"/>
    <n v="0"/>
    <m/>
    <n v="609"/>
    <n v="1"/>
    <s v=""/>
    <n v="0"/>
    <n v="32611.949999999997"/>
    <n v="0"/>
    <n v="0"/>
    <n v="0"/>
    <n v="0"/>
    <n v="0"/>
    <n v="0"/>
    <n v="32611.949999999997"/>
    <n v="609"/>
    <n v="0"/>
    <n v="0"/>
    <n v="609"/>
    <n v="53.55"/>
    <n v="32611.949999999997"/>
    <n v="-652.3042238999999"/>
    <n v="31959.645776099998"/>
    <n v="27149.85"/>
    <n v="5462.1"/>
    <n v="-109.2529242"/>
    <n v="5352.8470758000003"/>
    <n v="32611.949999999997"/>
    <n v="29.728304466727437"/>
    <n v="1097"/>
    <n v="32611.949999999997"/>
    <n v="32611.949999999997"/>
    <n v="0"/>
    <n v="0"/>
    <n v="0"/>
    <n v="5462.1"/>
    <n v="0"/>
    <n v="27149.85"/>
    <n v="32611.94999999999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64"/>
    <n v="15207"/>
    <s v="41947207VRSU"/>
    <s v="207V"/>
    <x v="106"/>
    <s v="14MIP - 20%(RSU)"/>
    <n v="10265"/>
    <n v="80"/>
    <x v="86"/>
    <n v="9260"/>
    <x v="2"/>
    <n v="190000"/>
    <n v="0"/>
    <n v="0"/>
    <s v="41947207VRSU14MIP - 20%(RSU)"/>
    <s v="MIP - 20%(RSU)"/>
    <s v="MIP - 20%(RSU) - 11/04/2014"/>
    <s v="3 years"/>
    <d v="2014-11-04T00:00:00"/>
    <d v="2017-11-04T00:00:00"/>
    <n v="1116"/>
    <n v="0"/>
    <n v="0"/>
    <n v="0"/>
    <n v="0"/>
    <n v="0"/>
    <m/>
    <n v="1116"/>
    <n v="1"/>
    <s v=""/>
    <n v="0"/>
    <n v="59761.799999999996"/>
    <n v="0"/>
    <n v="0"/>
    <n v="0"/>
    <n v="0"/>
    <n v="0"/>
    <n v="0"/>
    <n v="59761.799999999996"/>
    <n v="1116"/>
    <n v="0"/>
    <n v="0"/>
    <n v="1116"/>
    <n v="53.55"/>
    <n v="59761.799999999996"/>
    <n v="-1195.3555235999997"/>
    <n v="58566.444476399993"/>
    <n v="49801.5"/>
    <n v="9960.2999999999993"/>
    <n v="-199.22592059999997"/>
    <n v="9761.0740793999994"/>
    <n v="59761.799999999996"/>
    <n v="54.477484047402001"/>
    <n v="1097"/>
    <n v="59761.799999999996"/>
    <n v="59761.799999999996"/>
    <n v="0"/>
    <n v="0"/>
    <n v="0"/>
    <n v="9960.2999999999993"/>
    <n v="0"/>
    <n v="49801.5"/>
    <n v="59761.8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65"/>
    <n v="15232"/>
    <s v="41947232WRSU"/>
    <s v="232W"/>
    <x v="107"/>
    <s v="14MIP - 20%(RSU)"/>
    <n v="10265"/>
    <n v="80"/>
    <x v="87"/>
    <n v="9260"/>
    <x v="2"/>
    <n v="190000"/>
    <n v="0"/>
    <n v="0"/>
    <s v="41947232WRSU14MIP - 20%(RSU)"/>
    <s v="MIP - 20%(RSU)"/>
    <s v="MIP - 20%(RSU) - 11/04/2014"/>
    <s v="3 years"/>
    <d v="2014-11-04T00:00:00"/>
    <d v="2017-11-04T00:00:00"/>
    <n v="1616"/>
    <n v="0"/>
    <n v="0"/>
    <n v="0"/>
    <n v="0"/>
    <n v="0"/>
    <m/>
    <n v="1616"/>
    <n v="1"/>
    <s v=""/>
    <n v="0"/>
    <n v="86536.799999999988"/>
    <n v="0"/>
    <n v="0"/>
    <n v="0"/>
    <n v="0"/>
    <n v="0"/>
    <n v="0"/>
    <n v="86536.799999999988"/>
    <n v="1616"/>
    <n v="0"/>
    <n v="0"/>
    <n v="1616"/>
    <n v="53.55"/>
    <n v="86536.799999999988"/>
    <n v="-1730.9090735999996"/>
    <n v="84805.890926399996"/>
    <n v="72078.3"/>
    <n v="14458.5"/>
    <n v="-289.19891699999999"/>
    <n v="14169.301083"/>
    <n v="86536.799999999988"/>
    <n v="78.884958979033712"/>
    <n v="1097"/>
    <n v="86536.799999999988"/>
    <n v="86536.799999999988"/>
    <n v="0"/>
    <n v="0"/>
    <n v="0"/>
    <n v="14458.5"/>
    <n v="0"/>
    <n v="72078.3"/>
    <n v="86536.8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66"/>
    <n v="15234"/>
    <s v="41947234DRSU"/>
    <s v="234D"/>
    <x v="108"/>
    <s v="14MIP - 20%(RSU)"/>
    <n v="10265"/>
    <n v="80"/>
    <x v="88"/>
    <n v="9260"/>
    <x v="2"/>
    <n v="190000"/>
    <n v="0"/>
    <n v="0"/>
    <s v="41947234DRSU14MIP - 20%(RSU)"/>
    <s v="MIP - 20%(RSU)"/>
    <s v="MIP - 20%(RSU) - 11/04/2014"/>
    <s v="3 years"/>
    <d v="2014-11-04T00:00:00"/>
    <d v="2017-11-04T00:00:00"/>
    <n v="993"/>
    <n v="0"/>
    <n v="0"/>
    <n v="0"/>
    <n v="0"/>
    <n v="0"/>
    <m/>
    <n v="993"/>
    <n v="1"/>
    <n v="0"/>
    <n v="0"/>
    <n v="53175.149999999994"/>
    <n v="0"/>
    <n v="0"/>
    <n v="0"/>
    <n v="0"/>
    <n v="0"/>
    <n v="0"/>
    <n v="53175.149999999994"/>
    <n v="993"/>
    <n v="0"/>
    <n v="0"/>
    <n v="993"/>
    <n v="53.55"/>
    <n v="53175.149999999994"/>
    <n v="-1063.6093502999997"/>
    <n v="52111.540649699993"/>
    <n v="44285.85"/>
    <n v="8889.2999999999993"/>
    <n v="-177.80377859999999"/>
    <n v="8711.4962213999988"/>
    <n v="8711.4962213999988"/>
    <n v="7.9411998371923413"/>
    <n v="697"/>
    <n v="5535.02"/>
    <n v="49820.869999999995"/>
    <n v="3176.4762213999984"/>
    <n v="0"/>
    <n v="0"/>
    <n v="2628.5400000000018"/>
    <n v="2906.48"/>
    <n v="44285.85"/>
    <n v="49820.87"/>
    <n v="0"/>
    <n v="0"/>
    <n v="0"/>
    <m/>
    <n v="246.17"/>
    <n v="238.24"/>
    <n v="246.18"/>
    <n v="730.58999999999992"/>
    <n v="246.17"/>
    <n v="0"/>
    <n v="230.3"/>
    <n v="230.3"/>
    <n v="246.18"/>
    <n v="722.65000000000009"/>
    <n v="238.23"/>
    <n v="246.18"/>
    <n v="0"/>
    <n v="238.24"/>
    <n v="0"/>
    <n v="238.24"/>
    <n v="722.65"/>
    <n v="0"/>
    <m/>
    <m/>
    <n v="730.59"/>
    <n v="730.59"/>
    <n v="0"/>
    <n v="0"/>
    <n v="0"/>
    <n v="0"/>
    <n v="0"/>
    <n v="0"/>
    <n v="0"/>
    <m/>
    <n v="0"/>
    <n v="730.59"/>
    <n v="2906.48"/>
  </r>
  <r>
    <n v="1467"/>
    <n v="15304"/>
    <s v="41947304GRSU"/>
    <s v="304G"/>
    <x v="109"/>
    <s v="14MIP - 20%(RSU)"/>
    <n v="10265"/>
    <n v="180"/>
    <x v="74"/>
    <n v="9260"/>
    <x v="2"/>
    <n v="700000"/>
    <n v="0"/>
    <n v="0"/>
    <s v="41947304GRSU14MIP - 20%(RSU)"/>
    <s v="MIP - 20%(RSU)"/>
    <s v="MIP - 20%(RSU) - 11/04/2014"/>
    <s v="3 years"/>
    <d v="2014-11-04T00:00:00"/>
    <d v="2017-11-04T00:00:00"/>
    <n v="2788"/>
    <n v="0"/>
    <n v="0"/>
    <n v="0"/>
    <n v="0"/>
    <n v="0"/>
    <m/>
    <n v="2788"/>
    <n v="1"/>
    <s v=""/>
    <n v="0"/>
    <n v="149297.4"/>
    <n v="0"/>
    <n v="0"/>
    <n v="0"/>
    <n v="0"/>
    <n v="0"/>
    <n v="0"/>
    <n v="149297.4"/>
    <n v="2788"/>
    <n v="0"/>
    <n v="0"/>
    <n v="2788"/>
    <n v="53.55"/>
    <n v="149297.4"/>
    <n v="-2986.2465947999999"/>
    <n v="146311.15340519999"/>
    <n v="124396.65"/>
    <n v="24900.75"/>
    <n v="-498.06480149999999"/>
    <n v="24402.685198499999"/>
    <n v="149297.4"/>
    <n v="136.09608021877847"/>
    <n v="1097"/>
    <n v="149297.4"/>
    <n v="149297.4"/>
    <n v="0"/>
    <n v="0"/>
    <n v="0"/>
    <n v="24900.75"/>
    <n v="0"/>
    <n v="124396.65"/>
    <n v="149297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68"/>
    <n v="15319"/>
    <s v="41947319HRSU"/>
    <s v="319H"/>
    <x v="110"/>
    <s v="14MIP - 20%(RSU)"/>
    <n v="10265"/>
    <n v="180"/>
    <x v="71"/>
    <n v="9260"/>
    <x v="2"/>
    <n v="700000"/>
    <n v="0"/>
    <n v="0"/>
    <s v="41947319HRSU14MIP - 20%(RSU)"/>
    <s v="MIP - 20%(RSU)"/>
    <s v="MIP - 20%(RSU) - 11/04/2014"/>
    <s v="3 years"/>
    <d v="2014-11-04T00:00:00"/>
    <d v="2017-11-04T00:00:00"/>
    <n v="1664"/>
    <n v="0"/>
    <n v="0"/>
    <n v="0"/>
    <n v="0"/>
    <n v="0"/>
    <m/>
    <n v="1664"/>
    <n v="1"/>
    <s v=""/>
    <n v="0"/>
    <n v="89107.199999999997"/>
    <n v="0"/>
    <n v="0"/>
    <n v="0"/>
    <n v="0"/>
    <n v="0"/>
    <n v="0"/>
    <n v="89107.199999999997"/>
    <n v="1664"/>
    <n v="0"/>
    <n v="0"/>
    <n v="1664"/>
    <n v="53.55"/>
    <n v="89107.199999999997"/>
    <n v="-1782.3222143999999"/>
    <n v="87324.877785599994"/>
    <n v="74220.3"/>
    <n v="14886.9"/>
    <n v="-297.76777379999999"/>
    <n v="14589.132226199999"/>
    <n v="89107.199999999997"/>
    <n v="81.228076572470371"/>
    <n v="1097"/>
    <n v="89107.199999999997"/>
    <n v="89107.199999999997"/>
    <n v="0"/>
    <n v="0"/>
    <n v="0"/>
    <n v="14886.9"/>
    <n v="0"/>
    <n v="74220.3"/>
    <n v="89107.19999999999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69"/>
    <n v="15365"/>
    <s v="41947365PRSU"/>
    <s v="365P"/>
    <x v="112"/>
    <s v="14MIP - 20%(RSU)"/>
    <n v="10265"/>
    <n v="30"/>
    <x v="90"/>
    <n v="9260"/>
    <x v="2"/>
    <n v="10000"/>
    <n v="0"/>
    <n v="0"/>
    <s v="41947365PRSU14MIP - 20%(RSU)"/>
    <s v="MIP - 20%(RSU)"/>
    <s v="MIP - 20%(RSU) - 11/04/2014"/>
    <s v="3 years"/>
    <d v="2014-11-04T00:00:00"/>
    <d v="2017-11-04T00:00:00"/>
    <n v="664"/>
    <n v="0"/>
    <n v="0"/>
    <n v="0"/>
    <n v="0"/>
    <n v="0"/>
    <m/>
    <n v="664"/>
    <n v="1"/>
    <n v="0"/>
    <n v="0"/>
    <n v="35557.199999999997"/>
    <n v="0"/>
    <n v="0"/>
    <n v="0"/>
    <n v="0"/>
    <n v="0"/>
    <n v="0"/>
    <n v="35557.199999999997"/>
    <n v="664"/>
    <n v="0"/>
    <n v="0"/>
    <n v="664"/>
    <n v="53.55"/>
    <n v="35557.199999999997"/>
    <n v="-711.21511439999995"/>
    <n v="34845.984885599995"/>
    <n v="29613.15"/>
    <n v="5944.05"/>
    <n v="-118.89288809999999"/>
    <n v="5825.1571119"/>
    <n v="5825.1571119"/>
    <n v="5.3100794092069279"/>
    <n v="697"/>
    <n v="3701.13"/>
    <n v="33314.28"/>
    <n v="2124.0271118999999"/>
    <n v="0"/>
    <n v="0"/>
    <n v="1757.6400000000026"/>
    <n v="1943.49"/>
    <n v="29613.15"/>
    <n v="33314.280000000006"/>
    <n v="0"/>
    <n v="0"/>
    <n v="0"/>
    <m/>
    <n v="164.61"/>
    <n v="159.30000000000001"/>
    <n v="164.61"/>
    <n v="488.52000000000004"/>
    <n v="164.62"/>
    <n v="0"/>
    <n v="153.99"/>
    <n v="153.99"/>
    <n v="164.61"/>
    <n v="483.22"/>
    <n v="159.30000000000001"/>
    <n v="164.62"/>
    <n v="0"/>
    <n v="159.30000000000001"/>
    <n v="0"/>
    <n v="159.30000000000001"/>
    <n v="483.22"/>
    <n v="0"/>
    <m/>
    <m/>
    <n v="488.53000000000003"/>
    <n v="488.53000000000003"/>
    <n v="0"/>
    <n v="0"/>
    <n v="0"/>
    <n v="0"/>
    <n v="0"/>
    <n v="0"/>
    <n v="0"/>
    <m/>
    <n v="0"/>
    <n v="488.53000000000003"/>
    <n v="1943.49"/>
  </r>
  <r>
    <n v="1470"/>
    <n v="15388"/>
    <s v="41947388GRSU"/>
    <s v="388G"/>
    <x v="114"/>
    <s v="14MIP - 20%(RSU)"/>
    <n v="10265"/>
    <n v="10"/>
    <x v="44"/>
    <n v="9260"/>
    <x v="2"/>
    <n v="2000"/>
    <n v="0"/>
    <n v="0"/>
    <s v="41947388GRSU14MIP - 20%(RSU)"/>
    <s v="MIP - 20%(RSU)"/>
    <s v="MIP - 20%(RSU) - 11/04/2014"/>
    <s v="3 years"/>
    <d v="2014-11-04T00:00:00"/>
    <d v="2017-11-04T00:00:00"/>
    <n v="1430"/>
    <n v="0"/>
    <n v="0"/>
    <n v="0"/>
    <n v="0"/>
    <n v="0"/>
    <m/>
    <n v="1430"/>
    <n v="1"/>
    <s v=""/>
    <n v="0"/>
    <n v="76576.5"/>
    <n v="0"/>
    <n v="0"/>
    <n v="0"/>
    <n v="0"/>
    <n v="0"/>
    <n v="0"/>
    <n v="76576.5"/>
    <n v="1430"/>
    <n v="0"/>
    <n v="0"/>
    <n v="1430"/>
    <n v="53.55"/>
    <n v="76576.5"/>
    <n v="-1531.6831529999999"/>
    <n v="75044.816846999995"/>
    <n v="63778.05"/>
    <n v="12798.45"/>
    <n v="-255.9945969"/>
    <n v="12542.455403100001"/>
    <n v="76576.5"/>
    <n v="69.805378304466728"/>
    <n v="1097"/>
    <n v="76576.5"/>
    <n v="76576.5"/>
    <n v="0"/>
    <n v="0"/>
    <n v="0"/>
    <n v="12798.45"/>
    <n v="0"/>
    <n v="63778.05"/>
    <n v="76576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71"/>
    <n v="15507"/>
    <s v="41947507TRSU"/>
    <s v="507T"/>
    <x v="118"/>
    <s v="14MIP - 20%(RSU)"/>
    <n v="10265"/>
    <n v="80"/>
    <x v="93"/>
    <n v="9260"/>
    <x v="2"/>
    <n v="190000"/>
    <n v="0"/>
    <n v="0"/>
    <s v="41947507TRSU14MIP - 20%(RSU)"/>
    <s v="MIP - 20%(RSU)"/>
    <s v="MIP - 20%(RSU) - 11/04/2014"/>
    <s v="3 years"/>
    <d v="2014-11-04T00:00:00"/>
    <d v="2017-11-04T00:00:00"/>
    <n v="1534"/>
    <n v="0"/>
    <n v="0"/>
    <n v="0"/>
    <n v="0"/>
    <n v="0"/>
    <m/>
    <n v="1534"/>
    <n v="1"/>
    <s v=""/>
    <n v="0"/>
    <n v="82145.7"/>
    <n v="0"/>
    <n v="0"/>
    <n v="0"/>
    <n v="0"/>
    <n v="0"/>
    <n v="0"/>
    <n v="82145.7"/>
    <n v="1534"/>
    <n v="0"/>
    <n v="0"/>
    <n v="1534"/>
    <n v="53.55"/>
    <n v="82145.7"/>
    <n v="-1643.0782913999999"/>
    <n v="80502.621708599996"/>
    <n v="68436.899999999994"/>
    <n v="13708.8"/>
    <n v="-274.20341759999997"/>
    <n v="13434.5965824"/>
    <n v="82145.7"/>
    <n v="74.882133090246128"/>
    <n v="1097"/>
    <n v="82145.7"/>
    <n v="82145.7"/>
    <n v="0"/>
    <n v="0"/>
    <n v="0"/>
    <n v="13708.8"/>
    <n v="0"/>
    <n v="68436.899999999994"/>
    <n v="82145.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72"/>
    <n v="15748"/>
    <s v="41947748HRSU"/>
    <s v="748H"/>
    <x v="123"/>
    <s v="14MIP - 20%(RSU)"/>
    <n v="10265"/>
    <n v="60"/>
    <x v="97"/>
    <n v="9260"/>
    <x v="2"/>
    <n v="30000"/>
    <n v="0"/>
    <n v="0"/>
    <s v="41947748HRSU14MIP - 20%(RSU)"/>
    <s v="MIP - 20%(RSU)"/>
    <s v="MIP - 20%(RSU) - 11/04/2014"/>
    <s v="3 years"/>
    <d v="2014-11-04T00:00:00"/>
    <d v="2017-11-04T00:00:00"/>
    <n v="496"/>
    <n v="0"/>
    <n v="0"/>
    <n v="0"/>
    <n v="0"/>
    <n v="0"/>
    <m/>
    <n v="496"/>
    <n v="1"/>
    <n v="0"/>
    <n v="0"/>
    <n v="26560.799999999999"/>
    <n v="0"/>
    <n v="0"/>
    <n v="0"/>
    <n v="0"/>
    <n v="0"/>
    <n v="0"/>
    <n v="26560.799999999999"/>
    <n v="496"/>
    <n v="0"/>
    <n v="0"/>
    <n v="496"/>
    <n v="53.55"/>
    <n v="26560.799999999999"/>
    <n v="-531.26912159999995"/>
    <n v="26029.530878400001"/>
    <n v="22116.15"/>
    <n v="4444.6499999999996"/>
    <n v="-88.901889299999993"/>
    <n v="4355.7481106999994"/>
    <n v="4355.7481106999994"/>
    <n v="3.9705999185961707"/>
    <n v="697"/>
    <n v="2767.51"/>
    <n v="24883.660000000003"/>
    <n v="1588.2381106999992"/>
    <n v="0"/>
    <n v="0"/>
    <n v="1314.2700000000009"/>
    <n v="1453.24"/>
    <n v="22116.15"/>
    <n v="24883.660000000003"/>
    <n v="0"/>
    <n v="0"/>
    <n v="0"/>
    <m/>
    <n v="123.09"/>
    <n v="119.12"/>
    <n v="123.08"/>
    <n v="365.29"/>
    <n v="123.09"/>
    <n v="0"/>
    <n v="115.15"/>
    <n v="115.15"/>
    <n v="123.09"/>
    <n v="361.33000000000004"/>
    <n v="119.12"/>
    <n v="123.08"/>
    <n v="0"/>
    <n v="119.12"/>
    <n v="0"/>
    <n v="119.12"/>
    <n v="361.32"/>
    <n v="0"/>
    <m/>
    <m/>
    <n v="365.3"/>
    <n v="365.3"/>
    <n v="0"/>
    <n v="0"/>
    <n v="0"/>
    <n v="0"/>
    <n v="0"/>
    <n v="0"/>
    <n v="0"/>
    <m/>
    <n v="0"/>
    <n v="365.3"/>
    <n v="1453.24"/>
  </r>
  <r>
    <n v="1473"/>
    <n v="16986"/>
    <s v="41947986ARSU"/>
    <s v="986A"/>
    <x v="131"/>
    <s v="14MIP - 20%(RSU)"/>
    <n v="10265"/>
    <n v="303"/>
    <x v="101"/>
    <n v="9260"/>
    <x v="2"/>
    <n v="57000"/>
    <n v="0"/>
    <n v="0"/>
    <s v="41947986ARSU14MIP - 20%(RSU)"/>
    <s v="MIP - 20%(RSU)"/>
    <s v="MIP - 20%(RSU) - 11/04/2014"/>
    <s v="3 years"/>
    <d v="2014-11-04T00:00:00"/>
    <d v="2017-11-04T00:00:00"/>
    <n v="405"/>
    <n v="0"/>
    <n v="0"/>
    <n v="0"/>
    <n v="0"/>
    <n v="0"/>
    <m/>
    <n v="405"/>
    <n v="1"/>
    <n v="0"/>
    <n v="0"/>
    <n v="21687.75"/>
    <n v="0"/>
    <n v="0"/>
    <n v="0"/>
    <n v="0"/>
    <n v="0"/>
    <n v="0"/>
    <n v="21687.75"/>
    <n v="405"/>
    <n v="0"/>
    <n v="0"/>
    <n v="405"/>
    <n v="53.55"/>
    <n v="21687.75"/>
    <n v="-433.79837549999996"/>
    <n v="21253.951624500001"/>
    <n v="18046.349999999999"/>
    <n v="3641.4"/>
    <n v="-72.835282800000002"/>
    <n v="3568.5647171999999"/>
    <n v="3568.5647171999999"/>
    <n v="3.2530216200546946"/>
    <n v="697"/>
    <n v="2267.36"/>
    <n v="20313.71"/>
    <n v="1301.2047171999998"/>
    <n v="0"/>
    <n v="0"/>
    <n v="1076.75"/>
    <n v="1190.6099999999999"/>
    <n v="18046.349999999999"/>
    <n v="20313.71"/>
    <n v="0"/>
    <n v="0"/>
    <n v="0"/>
    <m/>
    <n v="100.84"/>
    <n v="97.59"/>
    <n v="100.85"/>
    <n v="299.27999999999997"/>
    <n v="100.84"/>
    <n v="0"/>
    <n v="94.34"/>
    <n v="94.34"/>
    <n v="100.84"/>
    <n v="296.02"/>
    <n v="97.59"/>
    <n v="100.85"/>
    <n v="0"/>
    <n v="97.59"/>
    <n v="0"/>
    <n v="97.59"/>
    <n v="296.02999999999997"/>
    <n v="0"/>
    <m/>
    <m/>
    <n v="299.27999999999997"/>
    <n v="299.27999999999997"/>
    <n v="0"/>
    <n v="0"/>
    <n v="0"/>
    <n v="0"/>
    <n v="0"/>
    <n v="0"/>
    <n v="0"/>
    <m/>
    <n v="0"/>
    <n v="299.27999999999997"/>
    <n v="1190.6099999999999"/>
  </r>
  <r>
    <n v="1474"/>
    <n v="16987"/>
    <s v="41947987BRSU"/>
    <s v="987B"/>
    <x v="132"/>
    <s v="14MIP - 20%(RSU)"/>
    <n v="10265"/>
    <n v="212"/>
    <x v="102"/>
    <n v="9260"/>
    <x v="2"/>
    <n v="821000"/>
    <n v="0"/>
    <n v="0"/>
    <s v="41947987BRSU14MIP - 20%(RSU)"/>
    <s v="MIP - 20%(RSU)"/>
    <s v="MIP - 20%(RSU) - 11/04/2014"/>
    <s v="3 years"/>
    <d v="2014-11-04T00:00:00"/>
    <d v="2017-11-04T00:00:00"/>
    <n v="1265"/>
    <n v="0"/>
    <n v="0"/>
    <n v="0"/>
    <n v="0"/>
    <n v="0"/>
    <m/>
    <n v="1265"/>
    <n v="1"/>
    <s v=""/>
    <n v="0"/>
    <n v="67740.75"/>
    <n v="0"/>
    <n v="0"/>
    <n v="0"/>
    <n v="0"/>
    <n v="0"/>
    <n v="0"/>
    <n v="67740.75"/>
    <n v="1265"/>
    <n v="0"/>
    <n v="0"/>
    <n v="1265"/>
    <n v="53.55"/>
    <n v="67740.75"/>
    <n v="-1354.9504815"/>
    <n v="66385.799518500004"/>
    <n v="56441.7"/>
    <n v="11299.05"/>
    <n v="-226.00359809999998"/>
    <n v="11073.046401899999"/>
    <n v="67740.75"/>
    <n v="61.750911577028262"/>
    <n v="1097"/>
    <n v="67740.75"/>
    <n v="67740.75"/>
    <n v="0"/>
    <n v="0"/>
    <n v="0"/>
    <n v="11299.05"/>
    <n v="0"/>
    <n v="56441.7"/>
    <n v="67740.7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75"/>
    <n v="16995"/>
    <s v="41947995BRSU"/>
    <s v="995B"/>
    <x v="133"/>
    <s v="14MIP - 20%(RSU)"/>
    <n v="10265"/>
    <n v="212"/>
    <x v="102"/>
    <n v="9260"/>
    <x v="2"/>
    <n v="821000"/>
    <n v="0"/>
    <n v="0"/>
    <s v="41947995BRSU14MIP - 20%(RSU)"/>
    <s v="MIP - 20%(RSU)"/>
    <s v="MIP - 20%(RSU) - 11/04/2014"/>
    <s v="3 years"/>
    <d v="2014-11-04T00:00:00"/>
    <d v="2017-11-04T00:00:00"/>
    <n v="5108"/>
    <n v="0"/>
    <n v="0"/>
    <n v="0"/>
    <n v="0"/>
    <n v="0"/>
    <m/>
    <n v="5108"/>
    <n v="1"/>
    <n v="0"/>
    <n v="0"/>
    <n v="273533.39999999997"/>
    <n v="0"/>
    <n v="0"/>
    <n v="0"/>
    <n v="0"/>
    <n v="0"/>
    <n v="0"/>
    <n v="273533.39999999997"/>
    <n v="5108"/>
    <n v="0"/>
    <n v="0"/>
    <n v="5108"/>
    <n v="53.55"/>
    <n v="273533.39999999997"/>
    <n v="-5471.2150667999986"/>
    <n v="268062.18493319995"/>
    <n v="227908.8"/>
    <n v="45624.6"/>
    <n v="-912.58324919999995"/>
    <n v="44712.016750800001"/>
    <n v="44712.016750800001"/>
    <n v="40.75844735715588"/>
    <n v="697"/>
    <n v="28408.639999999999"/>
    <n v="256317.44"/>
    <n v="16303.376750800002"/>
    <n v="0"/>
    <n v="0"/>
    <n v="13491.049999999992"/>
    <n v="14917.59"/>
    <n v="227908.8"/>
    <n v="256317.43999999997"/>
    <n v="0"/>
    <n v="0"/>
    <n v="0"/>
    <m/>
    <n v="1263.51"/>
    <n v="1222.75"/>
    <n v="1263.51"/>
    <n v="3749.7700000000004"/>
    <n v="1263.52"/>
    <n v="0"/>
    <n v="1181.99"/>
    <n v="1181.99"/>
    <n v="1263.51"/>
    <n v="3709.0200000000004"/>
    <n v="1222.76"/>
    <n v="1263.51"/>
    <n v="0"/>
    <n v="1222.75"/>
    <n v="0"/>
    <n v="1222.75"/>
    <n v="3709.02"/>
    <n v="0"/>
    <m/>
    <m/>
    <n v="3749.7799999999997"/>
    <n v="3749.7799999999997"/>
    <n v="0"/>
    <n v="0"/>
    <n v="0"/>
    <n v="0"/>
    <n v="0"/>
    <n v="0"/>
    <n v="0"/>
    <m/>
    <n v="0"/>
    <n v="3749.7799999999997"/>
    <n v="14917.59"/>
  </r>
  <r>
    <n v="1476"/>
    <n v="16997"/>
    <s v="41947997BRSU"/>
    <s v="997B"/>
    <x v="134"/>
    <s v="14MIP - 20%(RSU)"/>
    <n v="10265"/>
    <n v="10"/>
    <x v="5"/>
    <n v="9260"/>
    <x v="2"/>
    <n v="2000"/>
    <n v="0"/>
    <n v="0"/>
    <s v="41947997BRSU14MIP - 20%(RSU)"/>
    <s v="MIP - 20%(RSU)"/>
    <s v="MIP - 20%(RSU) - 11/04/2014"/>
    <s v="3 years"/>
    <d v="2014-11-04T00:00:00"/>
    <d v="2017-11-04T00:00:00"/>
    <n v="572"/>
    <n v="0"/>
    <n v="0"/>
    <n v="0"/>
    <n v="0"/>
    <n v="0"/>
    <m/>
    <n v="572"/>
    <n v="1"/>
    <s v=""/>
    <n v="0"/>
    <n v="30630.6"/>
    <n v="0"/>
    <n v="0"/>
    <n v="0"/>
    <n v="0"/>
    <n v="0"/>
    <n v="0"/>
    <n v="30630.6"/>
    <n v="572"/>
    <n v="0"/>
    <n v="-572"/>
    <n v="0"/>
    <n v="53.55"/>
    <n v="0"/>
    <n v="0"/>
    <n v="0"/>
    <n v="0"/>
    <n v="0"/>
    <n v="0"/>
    <n v="0"/>
    <n v="0"/>
    <n v="0"/>
    <n v="1097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77"/>
    <n v="17010"/>
    <s v="4194710DaRSU"/>
    <s v="10Da"/>
    <x v="135"/>
    <s v="14MIP - 20%(RSU)"/>
    <n v="10265"/>
    <n v="10"/>
    <x v="103"/>
    <n v="9260"/>
    <x v="2"/>
    <n v="2000"/>
    <n v="0"/>
    <n v="0"/>
    <s v="4194710DaRSU14MIP - 20%(RSU)"/>
    <s v="MIP - 20%(RSU)"/>
    <s v="MIP - 20%(RSU) - 11/04/2014"/>
    <s v="3 years"/>
    <d v="2014-11-04T00:00:00"/>
    <d v="2017-11-04T00:00:00"/>
    <n v="1176"/>
    <n v="0"/>
    <n v="0"/>
    <n v="0"/>
    <n v="0"/>
    <n v="0"/>
    <m/>
    <n v="1176"/>
    <n v="1"/>
    <n v="0"/>
    <n v="0"/>
    <n v="62974.799999999996"/>
    <n v="0"/>
    <n v="0"/>
    <n v="0"/>
    <n v="0"/>
    <n v="0"/>
    <n v="0"/>
    <n v="62974.799999999996"/>
    <n v="1176"/>
    <n v="0"/>
    <n v="0"/>
    <n v="1176"/>
    <n v="53.55"/>
    <n v="62974.799999999996"/>
    <n v="-1259.6219495999999"/>
    <n v="61715.178050399998"/>
    <n v="52479"/>
    <n v="10495.8"/>
    <n v="-209.93699159999997"/>
    <n v="10285.8630084"/>
    <n v="10285.8630084"/>
    <n v="9.3763564342752961"/>
    <n v="697"/>
    <n v="6535.32"/>
    <n v="59014.32"/>
    <n v="3750.5430084"/>
    <n v="0"/>
    <n v="0"/>
    <n v="3103.5700000000011"/>
    <n v="3431.75"/>
    <n v="52479"/>
    <n v="59014.32"/>
    <n v="0"/>
    <n v="0"/>
    <n v="0"/>
    <m/>
    <n v="290.67"/>
    <n v="281.29000000000002"/>
    <n v="290.67"/>
    <n v="862.63000000000011"/>
    <n v="290.67"/>
    <n v="0"/>
    <n v="271.91000000000003"/>
    <n v="271.91000000000003"/>
    <n v="290.67"/>
    <n v="853.25"/>
    <n v="281.29000000000002"/>
    <n v="290.66000000000003"/>
    <n v="0"/>
    <n v="281.3"/>
    <n v="0"/>
    <n v="281.3"/>
    <n v="853.25"/>
    <n v="0"/>
    <m/>
    <m/>
    <n v="862.62000000000012"/>
    <n v="862.62000000000012"/>
    <n v="0"/>
    <n v="0"/>
    <n v="0"/>
    <n v="0"/>
    <n v="0"/>
    <n v="0"/>
    <n v="0"/>
    <m/>
    <n v="0"/>
    <n v="862.62000000000012"/>
    <n v="3431.75"/>
  </r>
  <r>
    <n v="1478"/>
    <n v="17017"/>
    <s v="4194717ElRSU"/>
    <s v="17El"/>
    <x v="136"/>
    <s v="14MIP - 20%(RSU)"/>
    <n v="10265"/>
    <n v="212"/>
    <x v="102"/>
    <n v="9260"/>
    <x v="2"/>
    <n v="824000"/>
    <n v="0"/>
    <n v="0"/>
    <s v="4194717ElRSU14MIP - 20%(RSU)"/>
    <s v="MIP - 20%(RSU)"/>
    <s v="MIP - 20%(RSU) - 11/04/2014"/>
    <s v="3 years"/>
    <d v="2014-11-04T00:00:00"/>
    <d v="2017-11-04T00:00:00"/>
    <n v="738"/>
    <n v="0"/>
    <n v="0"/>
    <n v="0"/>
    <n v="0"/>
    <n v="0"/>
    <m/>
    <n v="738"/>
    <n v="1"/>
    <n v="0"/>
    <n v="0"/>
    <n v="39519.9"/>
    <n v="0"/>
    <n v="0"/>
    <n v="0"/>
    <n v="0"/>
    <n v="0"/>
    <n v="0"/>
    <n v="39519.9"/>
    <n v="738"/>
    <n v="0"/>
    <n v="0"/>
    <n v="738"/>
    <n v="53.55"/>
    <n v="39519.9"/>
    <n v="-790.47703979999994"/>
    <n v="38729.422960200005"/>
    <n v="32933.25"/>
    <n v="6586.65"/>
    <n v="-131.74617329999998"/>
    <n v="6454.9038266999996"/>
    <n v="6454.9038266999996"/>
    <n v="5.8841420480401094"/>
    <n v="697"/>
    <n v="4101.25"/>
    <n v="37034.5"/>
    <n v="2353.6538266999996"/>
    <n v="0"/>
    <n v="0"/>
    <n v="1947.6500000000026"/>
    <n v="2153.6"/>
    <n v="32933.25"/>
    <n v="37034.5"/>
    <n v="0"/>
    <n v="0"/>
    <n v="0"/>
    <m/>
    <n v="182.41"/>
    <n v="176.52"/>
    <n v="182.41"/>
    <n v="541.34"/>
    <n v="182.41"/>
    <n v="0"/>
    <n v="170.64"/>
    <n v="170.64"/>
    <n v="182.41"/>
    <n v="535.45999999999992"/>
    <n v="176.52"/>
    <n v="182.41"/>
    <n v="0"/>
    <n v="176.53"/>
    <n v="0"/>
    <n v="176.53"/>
    <n v="535.46"/>
    <n v="0"/>
    <m/>
    <m/>
    <n v="541.34"/>
    <n v="541.34"/>
    <n v="0"/>
    <n v="0"/>
    <n v="0"/>
    <n v="0"/>
    <n v="0"/>
    <n v="0"/>
    <n v="0"/>
    <m/>
    <n v="0"/>
    <n v="541.34"/>
    <n v="2153.6"/>
  </r>
  <r>
    <n v="1479"/>
    <n v="17041"/>
    <s v="4194741LiRSU"/>
    <s v="41Li"/>
    <x v="139"/>
    <s v="14MIP - 20%(RSU)"/>
    <n v="10265"/>
    <n v="212"/>
    <x v="106"/>
    <n v="9260"/>
    <x v="2"/>
    <n v="824000"/>
    <n v="0"/>
    <n v="0"/>
    <s v="4194741LiRSU14MIP - 20%(RSU)"/>
    <s v="MIP - 20%(RSU)"/>
    <s v="MIP - 20%(RSU) - 11/04/2014"/>
    <s v="3 years"/>
    <d v="2014-11-04T00:00:00"/>
    <d v="2017-11-04T00:00:00"/>
    <n v="336"/>
    <n v="0"/>
    <n v="0"/>
    <n v="0"/>
    <n v="0"/>
    <n v="0"/>
    <m/>
    <n v="336"/>
    <n v="1"/>
    <n v="0"/>
    <n v="0"/>
    <n v="17992.8"/>
    <n v="0"/>
    <n v="0"/>
    <n v="0"/>
    <n v="0"/>
    <n v="0"/>
    <n v="0"/>
    <n v="17992.8"/>
    <n v="336"/>
    <n v="0"/>
    <n v="0"/>
    <n v="336"/>
    <n v="53.55"/>
    <n v="17992.8"/>
    <n v="-359.89198559999994"/>
    <n v="17632.9080144"/>
    <n v="14994"/>
    <n v="2998.8"/>
    <n v="-59.9819976"/>
    <n v="2938.8180024000003"/>
    <n v="2938.8180024000003"/>
    <n v="2.6789589812215135"/>
    <n v="697"/>
    <n v="1867.23"/>
    <n v="16861.23"/>
    <n v="1071.5880024000003"/>
    <n v="0"/>
    <n v="0"/>
    <n v="886.73999999999978"/>
    <n v="980.49"/>
    <n v="14994"/>
    <n v="16861.23"/>
    <n v="0"/>
    <n v="0"/>
    <n v="0"/>
    <m/>
    <n v="83.04"/>
    <n v="80.37"/>
    <n v="83.05"/>
    <n v="246.46000000000004"/>
    <n v="83.05"/>
    <n v="0"/>
    <n v="77.69"/>
    <n v="77.69"/>
    <n v="83.04"/>
    <n v="243.78000000000003"/>
    <n v="80.37"/>
    <n v="83.05"/>
    <n v="0"/>
    <n v="80.37"/>
    <n v="0"/>
    <n v="80.37"/>
    <n v="243.79000000000002"/>
    <n v="0"/>
    <m/>
    <m/>
    <n v="246.45999999999998"/>
    <n v="246.45999999999998"/>
    <n v="0"/>
    <n v="0"/>
    <n v="0"/>
    <n v="0"/>
    <n v="0"/>
    <n v="0"/>
    <n v="0"/>
    <m/>
    <n v="0"/>
    <n v="246.45999999999998"/>
    <n v="980.49"/>
  </r>
  <r>
    <n v="1480"/>
    <n v="17042"/>
    <s v="4194742MaRSU"/>
    <s v="42Ma"/>
    <x v="140"/>
    <s v="14MIP - 20%(RSU)"/>
    <n v="10265"/>
    <n v="10"/>
    <x v="107"/>
    <n v="9260"/>
    <x v="2"/>
    <n v="2000"/>
    <n v="0"/>
    <n v="0"/>
    <s v="4194742MaRSU14MIP - 20%(RSU)"/>
    <s v="MIP - 20%(RSU)"/>
    <s v="MIP - 20%(RSU) - 11/04/2014"/>
    <s v="3 years"/>
    <d v="2014-11-04T00:00:00"/>
    <d v="2017-11-04T00:00:00"/>
    <n v="3657"/>
    <n v="0"/>
    <n v="0"/>
    <n v="0"/>
    <n v="0"/>
    <n v="0"/>
    <m/>
    <n v="3657"/>
    <n v="1"/>
    <n v="0"/>
    <n v="0"/>
    <n v="195832.34999999998"/>
    <n v="0"/>
    <n v="0"/>
    <n v="0"/>
    <n v="0"/>
    <n v="0"/>
    <n v="0"/>
    <n v="195832.34999999998"/>
    <n v="3657"/>
    <n v="0"/>
    <n v="0"/>
    <n v="3657"/>
    <n v="53.55"/>
    <n v="195832.34999999998"/>
    <n v="-3917.0386646999991"/>
    <n v="191915.31133529998"/>
    <n v="163166.85"/>
    <n v="32665.5"/>
    <n v="-653.37533099999996"/>
    <n v="32012.124669000001"/>
    <n v="32012.124669000001"/>
    <n v="29.181517474020055"/>
    <n v="697"/>
    <n v="20339.52"/>
    <n v="183506.37"/>
    <n v="11672.604669"/>
    <n v="0"/>
    <n v="0"/>
    <n v="9659.0799999999981"/>
    <n v="10680.44"/>
    <n v="163166.85"/>
    <n v="183506.37"/>
    <n v="0"/>
    <n v="0"/>
    <n v="0"/>
    <m/>
    <n v="904.63"/>
    <n v="875.44"/>
    <n v="904.63"/>
    <n v="2684.7000000000003"/>
    <n v="904.63"/>
    <n v="0"/>
    <n v="846.26"/>
    <n v="846.26"/>
    <n v="904.63"/>
    <n v="2655.52"/>
    <n v="875.45"/>
    <n v="904.62"/>
    <n v="0"/>
    <n v="875.45"/>
    <n v="0"/>
    <n v="875.45"/>
    <n v="2655.5200000000004"/>
    <n v="0"/>
    <m/>
    <m/>
    <n v="2684.7"/>
    <n v="2684.7"/>
    <n v="0"/>
    <n v="0"/>
    <n v="0"/>
    <n v="0"/>
    <n v="0"/>
    <n v="0"/>
    <n v="0"/>
    <m/>
    <n v="0"/>
    <n v="2684.7"/>
    <n v="10680.44"/>
  </r>
  <r>
    <n v="1481"/>
    <n v="17057"/>
    <s v="4194757RaRSU"/>
    <s v="57Ra"/>
    <x v="142"/>
    <s v="14MIP - 20%(RSU)"/>
    <n v="10265"/>
    <n v="212"/>
    <x v="109"/>
    <n v="9260"/>
    <x v="2"/>
    <n v="821000"/>
    <n v="0"/>
    <n v="0"/>
    <s v="4194757RaRSU14MIP - 20%(RSU)"/>
    <s v="MIP - 20%(RSU)"/>
    <s v="MIP - 20%(RSU) - 11/04/2014"/>
    <s v="3 years"/>
    <d v="2014-11-04T00:00:00"/>
    <d v="2017-11-04T00:00:00"/>
    <n v="639"/>
    <n v="0"/>
    <n v="0"/>
    <n v="0"/>
    <n v="0"/>
    <n v="0"/>
    <m/>
    <n v="639"/>
    <n v="1"/>
    <s v=""/>
    <n v="0"/>
    <n v="34218.449999999997"/>
    <n v="0"/>
    <n v="0"/>
    <n v="0"/>
    <n v="0"/>
    <n v="0"/>
    <n v="0"/>
    <n v="34218.449999999997"/>
    <n v="639"/>
    <n v="0"/>
    <n v="0"/>
    <n v="639"/>
    <n v="53.55"/>
    <n v="34218.449999999997"/>
    <n v="-684.43743689999985"/>
    <n v="33534.012563099997"/>
    <n v="28488.6"/>
    <n v="5729.85"/>
    <n v="-114.6084597"/>
    <n v="5615.2415403000005"/>
    <n v="34218.449999999997"/>
    <n v="31.192752962625338"/>
    <n v="1097"/>
    <n v="34218.449999999997"/>
    <n v="34218.449999999997"/>
    <n v="0"/>
    <n v="0"/>
    <n v="0"/>
    <n v="5729.85"/>
    <n v="0"/>
    <n v="28488.6"/>
    <n v="34218.44999999999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82"/>
    <n v="17084"/>
    <s v="4194784ViRSU"/>
    <s v="84Vi"/>
    <x v="149"/>
    <s v="14MIP - 20%(RSU)"/>
    <n v="10265"/>
    <n v="212"/>
    <x v="102"/>
    <n v="9260"/>
    <x v="2"/>
    <n v="821000"/>
    <n v="0"/>
    <n v="0"/>
    <s v="4194784ViRSU14MIP - 20%(RSU)"/>
    <s v="MIP - 20%(RSU)"/>
    <s v="MIP - 20%(RSU) - 11/04/2014"/>
    <s v="3 years"/>
    <d v="2014-11-04T00:00:00"/>
    <d v="2017-11-04T00:00:00"/>
    <n v="393"/>
    <n v="0"/>
    <n v="0"/>
    <n v="0"/>
    <n v="0"/>
    <n v="0"/>
    <m/>
    <n v="393"/>
    <n v="1"/>
    <n v="0"/>
    <n v="0"/>
    <n v="21045.149999999998"/>
    <n v="0"/>
    <n v="0"/>
    <n v="0"/>
    <n v="0"/>
    <n v="0"/>
    <n v="0"/>
    <n v="21045.149999999998"/>
    <n v="393"/>
    <n v="0"/>
    <n v="0"/>
    <n v="393"/>
    <n v="53.55"/>
    <n v="21045.149999999998"/>
    <n v="-420.94509029999995"/>
    <n v="20624.204909699998"/>
    <n v="17510.849999999999"/>
    <n v="3534.3"/>
    <n v="-70.693068600000004"/>
    <n v="3463.6069314000001"/>
    <n v="3463.6069314000001"/>
    <n v="3.157344513582498"/>
    <n v="697"/>
    <n v="2200.67"/>
    <n v="19711.519999999997"/>
    <n v="1262.9369314"/>
    <n v="0"/>
    <n v="0"/>
    <n v="1045.079999999999"/>
    <n v="1155.5899999999999"/>
    <n v="17510.849999999999"/>
    <n v="19711.519999999997"/>
    <n v="0"/>
    <n v="0"/>
    <n v="0"/>
    <m/>
    <n v="97.88"/>
    <n v="94.72"/>
    <n v="97.88"/>
    <n v="290.48"/>
    <n v="97.87"/>
    <n v="0"/>
    <n v="91.57"/>
    <n v="91.57"/>
    <n v="97.88"/>
    <n v="287.32"/>
    <n v="94.72"/>
    <n v="97.87"/>
    <n v="0"/>
    <n v="94.72"/>
    <n v="0"/>
    <n v="94.72"/>
    <n v="287.31"/>
    <n v="0"/>
    <m/>
    <m/>
    <n v="290.48"/>
    <n v="290.48"/>
    <n v="0"/>
    <n v="0"/>
    <n v="0"/>
    <n v="0"/>
    <n v="0"/>
    <n v="0"/>
    <n v="0"/>
    <m/>
    <n v="0"/>
    <n v="290.48"/>
    <n v="1155.5899999999999"/>
  </r>
  <r>
    <n v="1483"/>
    <n v="17089"/>
    <s v="4194789WeRSU"/>
    <s v="89We"/>
    <x v="150"/>
    <s v="14MIP - 20%(RSU)"/>
    <n v="10265"/>
    <n v="212"/>
    <x v="113"/>
    <n v="9260"/>
    <x v="2"/>
    <n v="824000"/>
    <n v="0"/>
    <n v="0"/>
    <s v="4194789WeRSU14MIP - 20%(RSU)"/>
    <s v="MIP - 20%(RSU)"/>
    <s v="MIP - 20%(RSU) - 11/04/2014"/>
    <s v="3 years"/>
    <d v="2014-11-04T00:00:00"/>
    <d v="2017-11-04T00:00:00"/>
    <n v="417"/>
    <n v="0"/>
    <n v="0"/>
    <n v="0"/>
    <n v="0"/>
    <n v="0"/>
    <m/>
    <n v="417"/>
    <n v="1"/>
    <n v="0"/>
    <n v="0"/>
    <n v="22330.35"/>
    <n v="0"/>
    <n v="0"/>
    <n v="0"/>
    <n v="0"/>
    <n v="0"/>
    <n v="0"/>
    <n v="22330.35"/>
    <n v="417"/>
    <n v="0"/>
    <n v="0"/>
    <n v="417"/>
    <n v="53.55"/>
    <n v="22330.35"/>
    <n v="-446.65166069999992"/>
    <n v="21883.698339299997"/>
    <n v="18581.849999999999"/>
    <n v="3748.5"/>
    <n v="-74.977497"/>
    <n v="3673.5225030000001"/>
    <n v="3673.5225030000001"/>
    <n v="3.3486987265268917"/>
    <n v="697"/>
    <n v="2334.04"/>
    <n v="20915.89"/>
    <n v="1339.4825030000002"/>
    <n v="0"/>
    <n v="0"/>
    <n v="1108.4199999999996"/>
    <n v="1225.6199999999999"/>
    <n v="18581.849999999999"/>
    <n v="20915.89"/>
    <n v="0"/>
    <n v="0"/>
    <n v="0"/>
    <m/>
    <n v="103.81"/>
    <n v="100.46"/>
    <n v="103.81"/>
    <n v="308.08"/>
    <n v="103.81"/>
    <n v="0"/>
    <n v="97.11"/>
    <n v="97.11"/>
    <n v="103.81"/>
    <n v="304.73"/>
    <n v="100.46"/>
    <n v="103.81"/>
    <n v="0"/>
    <n v="100.46"/>
    <n v="0"/>
    <n v="100.46"/>
    <n v="304.72999999999996"/>
    <n v="0"/>
    <m/>
    <m/>
    <n v="308.08"/>
    <n v="308.08"/>
    <n v="0"/>
    <n v="0"/>
    <n v="0"/>
    <n v="0"/>
    <n v="0"/>
    <n v="0"/>
    <n v="0"/>
    <m/>
    <n v="0"/>
    <n v="308.08"/>
    <n v="1225.6199999999999"/>
  </r>
  <r>
    <n v="1484"/>
    <n v="17130"/>
    <s v="41947130ERSU"/>
    <s v="130E"/>
    <x v="152"/>
    <s v="14MIP - 20%(RSU)"/>
    <n v="10265"/>
    <n v="10"/>
    <x v="114"/>
    <n v="9260"/>
    <x v="2"/>
    <n v="2000"/>
    <n v="0"/>
    <n v="0"/>
    <s v="41947130ERSU14MIP - 20%(RSU)"/>
    <s v="MIP - 20%(RSU)"/>
    <s v="MIP - 20%(RSU) - 11/04/2014"/>
    <s v="3 years"/>
    <d v="2014-11-04T00:00:00"/>
    <d v="2017-11-04T00:00:00"/>
    <n v="754"/>
    <n v="0"/>
    <n v="0"/>
    <n v="0"/>
    <n v="0"/>
    <n v="0"/>
    <m/>
    <n v="754"/>
    <n v="1"/>
    <n v="0"/>
    <n v="0"/>
    <n v="40376.699999999997"/>
    <n v="0"/>
    <n v="0"/>
    <n v="0"/>
    <n v="0"/>
    <n v="0"/>
    <n v="0"/>
    <n v="40376.699999999997"/>
    <n v="754"/>
    <n v="0"/>
    <n v="0"/>
    <n v="754"/>
    <n v="53.55"/>
    <n v="40376.699999999997"/>
    <n v="-807.61475339999993"/>
    <n v="39569.0852466"/>
    <n v="33629.4"/>
    <n v="6747.3"/>
    <n v="-134.9594946"/>
    <n v="6612.3405054000004"/>
    <n v="6612.3405054000004"/>
    <n v="6.0276577077484053"/>
    <n v="697"/>
    <n v="4201.28"/>
    <n v="37830.68"/>
    <n v="2411.0605054000007"/>
    <n v="0"/>
    <n v="0"/>
    <n v="1995.1500000000015"/>
    <n v="2206.13"/>
    <n v="33629.4"/>
    <n v="37830.68"/>
    <n v="0"/>
    <n v="0"/>
    <n v="0"/>
    <m/>
    <n v="186.86"/>
    <n v="180.83"/>
    <n v="186.86"/>
    <n v="554.55000000000007"/>
    <n v="186.86"/>
    <n v="0"/>
    <n v="174.8"/>
    <n v="174.8"/>
    <n v="186.86"/>
    <n v="548.52"/>
    <n v="180.83"/>
    <n v="186.85"/>
    <n v="0"/>
    <n v="180.83"/>
    <n v="0"/>
    <n v="180.83"/>
    <n v="548.51"/>
    <n v="0"/>
    <m/>
    <m/>
    <n v="554.55000000000007"/>
    <n v="554.55000000000007"/>
    <n v="0"/>
    <n v="0"/>
    <n v="0"/>
    <n v="0"/>
    <n v="0"/>
    <n v="0"/>
    <n v="0"/>
    <m/>
    <n v="0"/>
    <n v="554.55000000000007"/>
    <n v="2206.13"/>
  </r>
  <r>
    <n v="1485"/>
    <n v="17279"/>
    <s v="41947279CRSU"/>
    <s v="279C"/>
    <x v="154"/>
    <s v="14MIP - 20%(RSU)"/>
    <n v="10265"/>
    <n v="10"/>
    <x v="116"/>
    <n v="9260"/>
    <x v="2"/>
    <n v="2000"/>
    <n v="0"/>
    <n v="0"/>
    <s v="41947279CRSU14MIP - 20%(RSU)"/>
    <s v="MIP - 20%(RSU)"/>
    <s v="MIP - 20%(RSU) - 11/04/2014"/>
    <s v="3 years"/>
    <d v="2014-11-04T00:00:00"/>
    <d v="2017-11-04T00:00:00"/>
    <n v="7769"/>
    <n v="0"/>
    <n v="0"/>
    <n v="0"/>
    <n v="0"/>
    <n v="0"/>
    <m/>
    <n v="7769"/>
    <n v="1"/>
    <s v=""/>
    <n v="0"/>
    <n v="416029.94999999995"/>
    <n v="0"/>
    <n v="0"/>
    <n v="0"/>
    <n v="0"/>
    <n v="0"/>
    <n v="0"/>
    <n v="416029.94999999995"/>
    <n v="7769"/>
    <n v="0"/>
    <n v="0"/>
    <n v="7769"/>
    <n v="53.55"/>
    <n v="416029.94999999995"/>
    <n v="-8321.4310598999982"/>
    <n v="407708.51894009998"/>
    <n v="346682.7"/>
    <n v="69347.25"/>
    <n v="-1387.0836944999999"/>
    <n v="67960.166305499995"/>
    <n v="416029.94999999995"/>
    <n v="379.24334548769366"/>
    <n v="1097"/>
    <n v="416029.94999999995"/>
    <n v="416029.94999999995"/>
    <n v="0"/>
    <n v="0"/>
    <n v="0"/>
    <n v="69347.25"/>
    <n v="0"/>
    <n v="346682.7"/>
    <n v="416029.9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86"/>
    <n v="18246"/>
    <s v="41947246HRSU"/>
    <s v="246H"/>
    <x v="164"/>
    <s v="14MIP - 20%(RSU)"/>
    <n v="10265"/>
    <n v="10"/>
    <x v="120"/>
    <n v="9260"/>
    <x v="2"/>
    <n v="2000"/>
    <n v="0"/>
    <n v="0"/>
    <s v="41947246HRSU14MIP - 20%(RSU)"/>
    <s v="MIP - 20%(RSU)"/>
    <s v="MIP - 20%(RSU) - 11/04/2014"/>
    <s v="3 years"/>
    <d v="2014-11-04T00:00:00"/>
    <d v="2017-11-04T00:00:00"/>
    <n v="7038"/>
    <n v="0"/>
    <n v="0"/>
    <n v="0"/>
    <n v="0"/>
    <n v="0"/>
    <m/>
    <n v="7038"/>
    <n v="1"/>
    <s v=""/>
    <n v="0"/>
    <n v="376884.89999999997"/>
    <n v="0"/>
    <n v="0"/>
    <n v="0"/>
    <n v="0"/>
    <n v="0"/>
    <n v="0"/>
    <n v="376884.89999999997"/>
    <n v="7038"/>
    <n v="0"/>
    <n v="0"/>
    <n v="7038"/>
    <n v="53.55"/>
    <n v="376884.89999999997"/>
    <n v="-7538.4517697999991"/>
    <n v="369346.44823019998"/>
    <n v="314070.75"/>
    <n v="62814.15"/>
    <n v="-1256.4086282999999"/>
    <n v="61557.741371700002"/>
    <n v="376884.89999999997"/>
    <n v="343.5596171376481"/>
    <n v="1097"/>
    <n v="376884.89999999997"/>
    <n v="376884.89999999997"/>
    <n v="0"/>
    <n v="0"/>
    <n v="0"/>
    <n v="62814.15"/>
    <n v="0"/>
    <n v="314070.75"/>
    <n v="376884.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87"/>
    <n v="18547"/>
    <s v="41947547MRSU"/>
    <s v="547M"/>
    <x v="167"/>
    <s v="14MIP - 20%(RSU)"/>
    <n v="10265"/>
    <n v="10"/>
    <x v="121"/>
    <n v="9260"/>
    <x v="2"/>
    <n v="2000"/>
    <n v="0"/>
    <n v="0"/>
    <s v="41947547MRSU14MIP - 20%(RSU)"/>
    <s v="MIP - 20%(RSU)"/>
    <s v="MIP - 20%(RSU) - 11/04/2014"/>
    <s v="3 years"/>
    <d v="2014-11-04T00:00:00"/>
    <d v="2017-11-04T00:00:00"/>
    <n v="782"/>
    <n v="0"/>
    <n v="0"/>
    <n v="0"/>
    <n v="0"/>
    <n v="0"/>
    <m/>
    <n v="782"/>
    <n v="1"/>
    <n v="0"/>
    <n v="0"/>
    <n v="41876.1"/>
    <n v="0"/>
    <n v="0"/>
    <n v="0"/>
    <n v="0"/>
    <n v="0"/>
    <n v="0"/>
    <n v="41876.1"/>
    <n v="782"/>
    <n v="0"/>
    <n v="0"/>
    <n v="782"/>
    <n v="53.55"/>
    <n v="41876.1"/>
    <n v="-837.60575219999998"/>
    <n v="41038.494247800001"/>
    <n v="34861.050000000003"/>
    <n v="7015.05"/>
    <n v="-140.3150301"/>
    <n v="6874.7349699000006"/>
    <n v="6874.7349699000006"/>
    <n v="6.2668504739288977"/>
    <n v="697"/>
    <n v="4367.99"/>
    <n v="39229.040000000001"/>
    <n v="2506.7449699000008"/>
    <n v="0"/>
    <n v="0"/>
    <n v="2074.3300000000063"/>
    <n v="2293.66"/>
    <n v="34861.050000000003"/>
    <n v="39229.040000000008"/>
    <n v="0"/>
    <n v="0"/>
    <n v="0"/>
    <m/>
    <n v="194.27"/>
    <n v="188.01"/>
    <n v="194.27"/>
    <n v="576.54999999999995"/>
    <n v="194.27"/>
    <n v="0"/>
    <n v="181.74"/>
    <n v="181.74"/>
    <n v="194.27"/>
    <n v="570.28"/>
    <n v="188.01"/>
    <n v="194.27"/>
    <n v="0"/>
    <n v="188"/>
    <n v="0"/>
    <n v="188"/>
    <n v="570.28"/>
    <n v="0"/>
    <m/>
    <m/>
    <n v="576.54999999999995"/>
    <n v="576.54999999999995"/>
    <n v="0"/>
    <n v="0"/>
    <n v="0"/>
    <n v="0"/>
    <n v="0"/>
    <n v="0"/>
    <n v="0"/>
    <m/>
    <n v="0"/>
    <n v="576.54999999999995"/>
    <n v="2293.66"/>
  </r>
  <r>
    <n v="1488"/>
    <n v="18912"/>
    <s v="41947912SRSU"/>
    <s v="912S"/>
    <x v="176"/>
    <s v="14MIP - 20%(RSU)"/>
    <n v="10265"/>
    <n v="10"/>
    <x v="127"/>
    <n v="9260"/>
    <x v="2"/>
    <n v="2000"/>
    <n v="0"/>
    <n v="0"/>
    <s v="41947912SRSU14MIP - 20%(RSU)"/>
    <s v="MIP - 20%(RSU)"/>
    <s v="MIP - 20%(RSU) - 11/04/2014"/>
    <s v="3 years"/>
    <d v="2014-11-04T00:00:00"/>
    <d v="2017-11-04T00:00:00"/>
    <n v="754"/>
    <n v="0"/>
    <n v="0"/>
    <n v="0"/>
    <n v="0"/>
    <n v="0"/>
    <m/>
    <n v="754"/>
    <n v="1"/>
    <s v=""/>
    <n v="0"/>
    <n v="40376.699999999997"/>
    <n v="0"/>
    <n v="0"/>
    <n v="0"/>
    <n v="0"/>
    <n v="0"/>
    <n v="0"/>
    <n v="40376.699999999997"/>
    <n v="754"/>
    <n v="0"/>
    <n v="0"/>
    <n v="754"/>
    <n v="53.55"/>
    <n v="40376.699999999997"/>
    <n v="-807.61475339999993"/>
    <n v="39569.0852466"/>
    <n v="33629.4"/>
    <n v="6747.3"/>
    <n v="-134.9594946"/>
    <n v="6612.3405054000004"/>
    <n v="40376.699999999997"/>
    <n v="36.806472196900636"/>
    <n v="1097"/>
    <n v="40376.699999999997"/>
    <n v="40376.699999999997"/>
    <n v="0"/>
    <n v="0"/>
    <n v="0"/>
    <n v="6747.3"/>
    <n v="0"/>
    <n v="33629.4"/>
    <n v="40376.70000000000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89"/>
    <n v="19149"/>
    <s v="41947149HRSU"/>
    <s v="149H"/>
    <x v="180"/>
    <s v="14MIP - 20%(RSU)"/>
    <n v="10265"/>
    <n v="80"/>
    <x v="130"/>
    <n v="9260"/>
    <x v="2"/>
    <n v="190000"/>
    <n v="0"/>
    <n v="0"/>
    <s v="41947149HRSU14MIP - 20%(RSU)"/>
    <s v="MIP - 20%(RSU)"/>
    <s v="MIP - 20%(RSU) - 11/04/2014"/>
    <s v="3 years"/>
    <d v="2014-11-04T00:00:00"/>
    <d v="2017-11-04T00:00:00"/>
    <n v="1467"/>
    <n v="0"/>
    <n v="0"/>
    <n v="0"/>
    <n v="0"/>
    <n v="0"/>
    <m/>
    <n v="1467"/>
    <n v="1"/>
    <s v=""/>
    <n v="0"/>
    <n v="78557.849999999991"/>
    <n v="0"/>
    <n v="0"/>
    <n v="0"/>
    <n v="0"/>
    <n v="0"/>
    <n v="0"/>
    <n v="78557.849999999991"/>
    <n v="1467"/>
    <n v="0"/>
    <n v="0"/>
    <n v="1467"/>
    <n v="53.55"/>
    <n v="78557.849999999991"/>
    <n v="-1571.3141156999998"/>
    <n v="76986.535884299985"/>
    <n v="65438.1"/>
    <n v="13119.75"/>
    <n v="-262.42123950000001"/>
    <n v="12857.3287605"/>
    <n v="78557.849999999991"/>
    <n v="71.611531449407465"/>
    <n v="1097"/>
    <n v="78557.849999999991"/>
    <n v="78557.849999999991"/>
    <n v="0"/>
    <n v="0"/>
    <n v="0"/>
    <n v="13119.75"/>
    <n v="0"/>
    <n v="65438.1"/>
    <n v="78557.85000000000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490"/>
    <n v="10005"/>
    <s v="423125McERSU"/>
    <s v="5McE"/>
    <x v="0"/>
    <s v="15MIP - 20%(RSU)"/>
    <n v="10265"/>
    <n v="10"/>
    <x v="0"/>
    <n v="9260"/>
    <x v="2"/>
    <n v="2000"/>
    <n v="0"/>
    <n v="0"/>
    <s v="423125McERSU15MIP - 20%(RSU)"/>
    <s v="MIP - 20%(RSU)"/>
    <s v="MIP - 20%(RSU) - 11/04/2015"/>
    <s v="3 years"/>
    <d v="2015-11-04T00:00:00"/>
    <d v="2018-11-04T00:00:00"/>
    <n v="656"/>
    <n v="0"/>
    <n v="0"/>
    <n v="0"/>
    <n v="0"/>
    <n v="0"/>
    <m/>
    <n v="656"/>
    <n v="1"/>
    <s v=""/>
    <n v="0"/>
    <n v="41531.360000000001"/>
    <n v="0"/>
    <n v="0"/>
    <n v="0"/>
    <n v="0"/>
    <n v="0"/>
    <n v="0"/>
    <n v="41531.360000000001"/>
    <n v="656"/>
    <n v="0"/>
    <n v="0"/>
    <n v="656"/>
    <n v="63.31"/>
    <n v="41531.360000000001"/>
    <n v="-830.71026271999995"/>
    <n v="40700.64973728"/>
    <n v="34567.26"/>
    <n v="6964.1"/>
    <n v="-139.29592819999999"/>
    <n v="6824.8040718000002"/>
    <n v="41531.360000000001"/>
    <n v="37.859033728350049"/>
    <n v="1097"/>
    <n v="41531.360000000001"/>
    <n v="41531.360000000001"/>
    <n v="0"/>
    <n v="0"/>
    <n v="0"/>
    <n v="0"/>
    <n v="6964.1"/>
    <n v="34567.26"/>
    <n v="41531.360000000001"/>
    <n v="0"/>
    <n v="0"/>
    <n v="0"/>
    <m/>
    <n v="0"/>
    <n v="6964.1"/>
    <n v="0"/>
    <n v="6964.1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6964.1"/>
  </r>
  <r>
    <n v="1491"/>
    <n v="10070"/>
    <s v="4231270HaRSU"/>
    <s v="70Ha"/>
    <x v="3"/>
    <s v="15MIP - 20%(RSU)"/>
    <n v="10265"/>
    <n v="20"/>
    <x v="3"/>
    <n v="9260"/>
    <x v="2"/>
    <n v="107000"/>
    <n v="0"/>
    <n v="0"/>
    <s v="4231270HaRSU15MIP - 20%(RSU)"/>
    <s v="MIP - 20%(RSU)"/>
    <s v="MIP - 20%(RSU) - 11/04/2015"/>
    <s v="3 years"/>
    <d v="2015-11-04T00:00:00"/>
    <d v="2018-11-04T00:00:00"/>
    <n v="3282"/>
    <n v="0"/>
    <n v="0"/>
    <n v="0"/>
    <n v="0"/>
    <n v="0"/>
    <m/>
    <n v="3282"/>
    <n v="1"/>
    <s v=""/>
    <n v="0"/>
    <n v="207783.42"/>
    <n v="0"/>
    <n v="0"/>
    <n v="0"/>
    <n v="0"/>
    <n v="0"/>
    <n v="0"/>
    <n v="207783.42"/>
    <n v="3282"/>
    <n v="0"/>
    <n v="0"/>
    <n v="3282"/>
    <n v="63.31"/>
    <n v="207783.42"/>
    <n v="-4156.0839668400004"/>
    <n v="203627.33603316001"/>
    <n v="173152.85"/>
    <n v="34630.57"/>
    <n v="-692.68066113999998"/>
    <n v="33937.889338859997"/>
    <n v="207783.42"/>
    <n v="189.41059252506838"/>
    <n v="1097"/>
    <n v="207783.42"/>
    <n v="207783.42"/>
    <n v="0"/>
    <n v="0"/>
    <n v="0"/>
    <n v="0"/>
    <n v="34630.57"/>
    <n v="173152.85"/>
    <n v="207783.42"/>
    <n v="0"/>
    <n v="0"/>
    <n v="0"/>
    <m/>
    <n v="0"/>
    <n v="34630.57"/>
    <n v="0"/>
    <n v="34630.57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34630.57"/>
  </r>
  <r>
    <n v="1492"/>
    <n v="10105"/>
    <s v="42312105ARSU"/>
    <s v="105A"/>
    <x v="5"/>
    <s v="15MIP - 20%(RSU)"/>
    <n v="10265"/>
    <n v="10"/>
    <x v="5"/>
    <n v="9260"/>
    <x v="2"/>
    <n v="2000"/>
    <n v="0"/>
    <n v="0"/>
    <s v="42312105ARSU15MIP - 20%(RSU)"/>
    <s v="MIP - 20%(RSU)"/>
    <s v="MIP - 20%(RSU) - 11/04/2015"/>
    <s v="3 years"/>
    <d v="2015-11-04T00:00:00"/>
    <d v="2018-11-04T00:00:00"/>
    <n v="1665"/>
    <n v="0"/>
    <n v="0"/>
    <n v="0"/>
    <n v="0"/>
    <n v="0"/>
    <m/>
    <n v="1665"/>
    <n v="1"/>
    <s v=""/>
    <n v="0"/>
    <n v="105411.15000000001"/>
    <n v="0"/>
    <n v="0"/>
    <n v="0"/>
    <n v="0"/>
    <n v="0"/>
    <n v="0"/>
    <n v="105411.15000000001"/>
    <n v="1665"/>
    <n v="0"/>
    <n v="0"/>
    <n v="1665"/>
    <n v="63.31"/>
    <n v="105411.15000000001"/>
    <n v="-2108.4338223"/>
    <n v="103302.71617770001"/>
    <n v="87810.97"/>
    <n v="17600.18"/>
    <n v="-352.03880035999998"/>
    <n v="17248.141199640002"/>
    <n v="105411.15000000001"/>
    <n v="96.090382862351873"/>
    <n v="1097"/>
    <n v="105411.15000000001"/>
    <n v="105411.15000000001"/>
    <n v="0"/>
    <n v="0"/>
    <n v="0"/>
    <n v="0"/>
    <n v="17600.18"/>
    <n v="87810.97"/>
    <n v="105411.15"/>
    <n v="0"/>
    <n v="0"/>
    <n v="0"/>
    <m/>
    <n v="0"/>
    <n v="17600.18"/>
    <n v="0"/>
    <n v="17600.18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7600.18"/>
  </r>
  <r>
    <n v="1493"/>
    <n v="10106"/>
    <s v="42312106GRSU"/>
    <s v="106G"/>
    <x v="6"/>
    <s v="15MIP - 20%(RSU)"/>
    <n v="10265"/>
    <n v="30"/>
    <x v="6"/>
    <n v="9260"/>
    <x v="2"/>
    <n v="10000"/>
    <n v="0"/>
    <n v="0"/>
    <s v="42312106GRSU15MIP - 20%(RSU)"/>
    <s v="MIP - 20%(RSU)"/>
    <s v="MIP - 20%(RSU) - 11/04/2015"/>
    <s v="3 years"/>
    <d v="2015-11-04T00:00:00"/>
    <d v="2018-11-04T00:00:00"/>
    <n v="213"/>
    <n v="0"/>
    <n v="0"/>
    <n v="0"/>
    <n v="0"/>
    <n v="0"/>
    <m/>
    <n v="213"/>
    <n v="1"/>
    <n v="0"/>
    <n v="0"/>
    <n v="13485.03"/>
    <n v="0"/>
    <n v="0"/>
    <n v="0"/>
    <n v="0"/>
    <n v="0"/>
    <n v="0"/>
    <n v="13485.03"/>
    <n v="213"/>
    <n v="0"/>
    <n v="0"/>
    <n v="213"/>
    <n v="63.31"/>
    <n v="13485.03"/>
    <n v="-269.72757006000001"/>
    <n v="13215.30242994"/>
    <n v="11205.87"/>
    <n v="2279.16"/>
    <n v="-45.587758319999992"/>
    <n v="2233.5722416799999"/>
    <n v="2233.5722416799999"/>
    <n v="2.0360731464721971"/>
    <n v="332"/>
    <n v="675.98"/>
    <n v="11881.85"/>
    <n v="1557.5922416799999"/>
    <n v="0"/>
    <n v="0"/>
    <n v="0"/>
    <n v="675.98"/>
    <n v="11205.87"/>
    <n v="11881.85"/>
    <n v="0"/>
    <n v="0"/>
    <n v="0"/>
    <m/>
    <n v="0"/>
    <n v="54.97"/>
    <n v="63.12"/>
    <n v="118.09"/>
    <n v="63.12"/>
    <n v="0"/>
    <n v="59.05"/>
    <n v="59.05"/>
    <n v="63.11"/>
    <n v="185.27999999999997"/>
    <n v="61.09"/>
    <n v="63.12"/>
    <n v="0"/>
    <n v="61.08"/>
    <n v="0"/>
    <n v="61.08"/>
    <n v="185.29000000000002"/>
    <n v="0"/>
    <m/>
    <m/>
    <n v="187.32"/>
    <n v="187.32"/>
    <n v="0"/>
    <n v="0"/>
    <n v="0"/>
    <n v="0"/>
    <n v="0"/>
    <n v="0"/>
    <n v="0"/>
    <m/>
    <n v="0"/>
    <n v="187.32"/>
    <n v="675.98"/>
  </r>
  <r>
    <n v="1494"/>
    <n v="10153"/>
    <s v="42312153PRSU"/>
    <s v="153P"/>
    <x v="9"/>
    <s v="15MIP - 20%(RSU)"/>
    <n v="10265"/>
    <n v="212"/>
    <x v="8"/>
    <n v="9260"/>
    <x v="2"/>
    <n v="821000"/>
    <n v="0"/>
    <n v="0"/>
    <s v="42312153PRSU15MIP - 20%(RSU)"/>
    <s v="MIP - 20%(RSU)"/>
    <s v="MIP - 20%(RSU) - 11/04/2015"/>
    <s v="3 years"/>
    <d v="2015-11-04T00:00:00"/>
    <d v="2018-11-04T00:00:00"/>
    <n v="447"/>
    <n v="0"/>
    <n v="0"/>
    <n v="0"/>
    <n v="0"/>
    <n v="0"/>
    <m/>
    <n v="447"/>
    <n v="1"/>
    <n v="0"/>
    <n v="0"/>
    <n v="28299.57"/>
    <n v="0"/>
    <n v="0"/>
    <n v="0"/>
    <n v="0"/>
    <n v="0"/>
    <n v="0"/>
    <n v="28299.57"/>
    <n v="447"/>
    <n v="0"/>
    <n v="0"/>
    <n v="447"/>
    <n v="63.31"/>
    <n v="28299.57"/>
    <n v="-566.04799914"/>
    <n v="27733.522000860001"/>
    <n v="23551.32"/>
    <n v="4748.25"/>
    <n v="-94.974496500000001"/>
    <n v="4653.2755035"/>
    <n v="4653.2755035"/>
    <n v="4.24181905515041"/>
    <n v="332"/>
    <n v="1408.28"/>
    <n v="24959.599999999999"/>
    <n v="3244.9955035000003"/>
    <n v="0"/>
    <n v="0"/>
    <n v="0"/>
    <n v="1408.28"/>
    <n v="23551.32"/>
    <n v="24959.599999999999"/>
    <n v="0"/>
    <n v="0"/>
    <n v="0"/>
    <m/>
    <n v="0"/>
    <n v="114.53"/>
    <n v="131.5"/>
    <n v="246.03"/>
    <n v="131.49"/>
    <n v="0"/>
    <n v="123.01"/>
    <n v="123.01"/>
    <n v="131.5"/>
    <n v="386"/>
    <n v="127.26"/>
    <n v="131.49"/>
    <n v="0"/>
    <n v="127.26"/>
    <n v="0"/>
    <n v="127.26"/>
    <n v="386.01"/>
    <n v="0"/>
    <m/>
    <m/>
    <n v="390.24"/>
    <n v="390.24"/>
    <n v="0"/>
    <n v="0"/>
    <n v="0"/>
    <n v="0"/>
    <n v="0"/>
    <n v="0"/>
    <n v="0"/>
    <m/>
    <n v="0"/>
    <n v="390.24"/>
    <n v="1408.28"/>
  </r>
  <r>
    <n v="1495"/>
    <n v="10219"/>
    <s v="42312219HRSU"/>
    <s v="219H"/>
    <x v="11"/>
    <s v="15MIP - 20%(RSU)"/>
    <n v="10265"/>
    <n v="10"/>
    <x v="5"/>
    <n v="9260"/>
    <x v="2"/>
    <n v="2000"/>
    <n v="0"/>
    <n v="0"/>
    <s v="42312219HRSU15MIP - 20%(RSU)"/>
    <s v="MIP - 20%(RSU)"/>
    <s v="MIP - 20%(RSU) - 11/04/2015"/>
    <s v="3 years"/>
    <d v="2015-11-04T00:00:00"/>
    <d v="2018-11-04T00:00:00"/>
    <n v="1108"/>
    <n v="0"/>
    <n v="0"/>
    <n v="0"/>
    <n v="0"/>
    <n v="0"/>
    <m/>
    <n v="1108"/>
    <n v="1"/>
    <s v=""/>
    <n v="0"/>
    <n v="70147.48"/>
    <n v="0"/>
    <n v="0"/>
    <n v="0"/>
    <n v="0"/>
    <n v="0"/>
    <n v="0"/>
    <n v="70147.48"/>
    <n v="1108"/>
    <n v="0"/>
    <n v="0"/>
    <n v="1108"/>
    <n v="63.31"/>
    <n v="70147.48"/>
    <n v="-1403.0898949599998"/>
    <n v="68744.390105040002"/>
    <n v="58435.13"/>
    <n v="11712.35"/>
    <n v="-234.27042470000001"/>
    <n v="11478.0795753"/>
    <n v="70147.48"/>
    <n v="63.944831358249772"/>
    <n v="1097"/>
    <n v="70147.48"/>
    <n v="70147.48"/>
    <n v="0"/>
    <n v="0"/>
    <n v="0"/>
    <n v="0"/>
    <n v="11712.35"/>
    <n v="58435.13"/>
    <n v="70147.48"/>
    <n v="0"/>
    <n v="0"/>
    <n v="0"/>
    <m/>
    <n v="0"/>
    <n v="11712.35"/>
    <n v="0"/>
    <n v="11712.35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1712.35"/>
  </r>
  <r>
    <n v="1496"/>
    <n v="10239"/>
    <s v="42312239FRSU"/>
    <s v="239F"/>
    <x v="12"/>
    <s v="15MIP - 20%(RSU)"/>
    <n v="10265"/>
    <n v="180"/>
    <x v="9"/>
    <n v="9260"/>
    <x v="2"/>
    <n v="700000"/>
    <n v="0"/>
    <n v="0"/>
    <s v="42312239FRSU15MIP - 20%(RSU)"/>
    <s v="MIP - 20%(RSU)"/>
    <s v="MIP - 20%(RSU) - 11/04/2015"/>
    <s v="3 years"/>
    <d v="2015-11-04T00:00:00"/>
    <d v="2018-11-04T00:00:00"/>
    <n v="951"/>
    <n v="0"/>
    <n v="0"/>
    <n v="0"/>
    <n v="0"/>
    <n v="0"/>
    <m/>
    <n v="951"/>
    <n v="1"/>
    <n v="0"/>
    <n v="0"/>
    <n v="60207.810000000005"/>
    <n v="0"/>
    <n v="0"/>
    <n v="0"/>
    <n v="0"/>
    <n v="0"/>
    <n v="0"/>
    <n v="60207.810000000005"/>
    <n v="951"/>
    <n v="0"/>
    <n v="0"/>
    <n v="951"/>
    <n v="63.31"/>
    <n v="60207.810000000005"/>
    <n v="-1204.27661562"/>
    <n v="59003.533384380004"/>
    <n v="50141.52"/>
    <n v="10066.290000000001"/>
    <n v="-201.34593258000001"/>
    <n v="9864.9440674200014"/>
    <n v="9864.9440674200014"/>
    <n v="8.9926563969188713"/>
    <n v="332"/>
    <n v="2985.56"/>
    <n v="53127.079999999994"/>
    <n v="6879.3840674200019"/>
    <n v="0"/>
    <n v="0"/>
    <n v="0"/>
    <n v="2985.5599999999995"/>
    <n v="50141.52"/>
    <n v="53127.079999999994"/>
    <n v="0"/>
    <n v="0"/>
    <n v="0"/>
    <m/>
    <n v="0"/>
    <n v="242.8"/>
    <n v="278.77"/>
    <n v="521.56999999999994"/>
    <n v="278.77999999999997"/>
    <n v="0"/>
    <n v="260.77999999999997"/>
    <n v="260.77999999999997"/>
    <n v="278.77999999999997"/>
    <n v="818.33999999999992"/>
    <n v="269.77999999999997"/>
    <n v="278.77"/>
    <n v="0"/>
    <n v="269.77999999999997"/>
    <n v="0"/>
    <n v="269.77999999999997"/>
    <n v="818.32999999999993"/>
    <n v="0"/>
    <m/>
    <m/>
    <n v="827.31999999999994"/>
    <n v="827.31999999999994"/>
    <n v="0"/>
    <n v="0"/>
    <n v="0"/>
    <n v="0"/>
    <n v="0"/>
    <n v="0"/>
    <n v="0"/>
    <m/>
    <n v="0"/>
    <n v="827.31999999999994"/>
    <n v="2985.5599999999995"/>
  </r>
  <r>
    <n v="1497"/>
    <n v="10366"/>
    <s v="42312366BRSU"/>
    <s v="366B"/>
    <x v="14"/>
    <s v="15MIP - 20%(RSU)"/>
    <n v="10265"/>
    <n v="50"/>
    <x v="11"/>
    <n v="9260"/>
    <x v="2"/>
    <n v="9000"/>
    <n v="0"/>
    <n v="0"/>
    <s v="42312366BRSU15MIP - 20%(RSU)"/>
    <s v="MIP - 20%(RSU)"/>
    <s v="MIP - 20%(RSU) - 11/04/2015"/>
    <s v="3 years"/>
    <d v="2015-11-04T00:00:00"/>
    <d v="2018-11-04T00:00:00"/>
    <n v="168"/>
    <n v="0"/>
    <n v="0"/>
    <n v="0"/>
    <n v="0"/>
    <n v="0"/>
    <m/>
    <n v="168"/>
    <n v="1"/>
    <n v="0"/>
    <n v="0"/>
    <n v="10636.08"/>
    <n v="0"/>
    <n v="0"/>
    <n v="0"/>
    <n v="0"/>
    <n v="0"/>
    <n v="0"/>
    <n v="10636.08"/>
    <n v="168"/>
    <n v="0"/>
    <n v="0"/>
    <n v="168"/>
    <n v="63.31"/>
    <n v="10636.08"/>
    <n v="-212.74287215999999"/>
    <n v="10423.337127839999"/>
    <n v="8863.4"/>
    <n v="1772.68"/>
    <n v="-35.457145359999998"/>
    <n v="1737.2228546400002"/>
    <n v="1737.2228546400002"/>
    <n v="1.5836124472561532"/>
    <n v="332"/>
    <n v="525.76"/>
    <n v="9389.16"/>
    <n v="1211.4628546400002"/>
    <n v="0"/>
    <n v="0"/>
    <n v="0"/>
    <n v="525.76"/>
    <n v="8863.4"/>
    <n v="9389.16"/>
    <n v="0"/>
    <n v="0"/>
    <n v="0"/>
    <m/>
    <n v="0"/>
    <n v="42.76"/>
    <n v="49.09"/>
    <n v="91.85"/>
    <n v="49.09"/>
    <n v="0"/>
    <n v="45.93"/>
    <n v="45.93"/>
    <n v="49.09"/>
    <n v="144.11000000000001"/>
    <n v="47.51"/>
    <n v="49.09"/>
    <n v="0"/>
    <n v="47.51"/>
    <n v="0"/>
    <n v="47.51"/>
    <n v="144.10999999999999"/>
    <n v="0"/>
    <m/>
    <m/>
    <n v="145.69"/>
    <n v="145.69"/>
    <n v="0"/>
    <n v="0"/>
    <n v="0"/>
    <n v="0"/>
    <n v="0"/>
    <n v="0"/>
    <n v="0"/>
    <m/>
    <n v="0"/>
    <n v="145.69"/>
    <n v="525.76"/>
  </r>
  <r>
    <n v="1498"/>
    <n v="10401"/>
    <s v="42312401SRSU"/>
    <s v="401S"/>
    <x v="19"/>
    <s v="15MIP - 20%(RSU)"/>
    <n v="10265"/>
    <n v="10"/>
    <x v="14"/>
    <n v="9260"/>
    <x v="2"/>
    <n v="2000"/>
    <n v="0"/>
    <n v="0"/>
    <s v="42312401SRSU15MIP - 20%(RSU)"/>
    <s v="MIP - 20%(RSU)"/>
    <s v="MIP - 20%(RSU) - 11/04/2015"/>
    <s v="3 years"/>
    <d v="2015-11-04T00:00:00"/>
    <d v="2018-11-04T00:00:00"/>
    <n v="200"/>
    <n v="0"/>
    <n v="0"/>
    <n v="0"/>
    <n v="0"/>
    <n v="0"/>
    <m/>
    <n v="200"/>
    <n v="1"/>
    <n v="0"/>
    <n v="0"/>
    <n v="12662"/>
    <n v="0"/>
    <n v="0"/>
    <n v="0"/>
    <n v="0"/>
    <n v="0"/>
    <n v="0"/>
    <n v="12662"/>
    <n v="200"/>
    <n v="0"/>
    <n v="0"/>
    <n v="200"/>
    <n v="63.31"/>
    <n v="12662"/>
    <n v="-253.26532399999999"/>
    <n v="12408.734676"/>
    <n v="10509.46"/>
    <n v="2152.54"/>
    <n v="-43.055105079999997"/>
    <n v="2109.48489492"/>
    <n v="2109.48489492"/>
    <n v="1.9229579716681859"/>
    <n v="332"/>
    <n v="638.41999999999996"/>
    <n v="11147.88"/>
    <n v="1471.0648949199999"/>
    <n v="0"/>
    <n v="0"/>
    <n v="0"/>
    <n v="638.41999999999996"/>
    <n v="10509.46"/>
    <n v="11147.88"/>
    <n v="0"/>
    <n v="0"/>
    <n v="0"/>
    <m/>
    <n v="0"/>
    <n v="51.92"/>
    <n v="59.61"/>
    <n v="111.53"/>
    <n v="59.61"/>
    <n v="0"/>
    <n v="55.77"/>
    <n v="55.77"/>
    <n v="59.61"/>
    <n v="174.99"/>
    <n v="57.69"/>
    <n v="59.61"/>
    <n v="0"/>
    <n v="57.69"/>
    <n v="0"/>
    <n v="57.69"/>
    <n v="174.99"/>
    <n v="0"/>
    <m/>
    <m/>
    <n v="176.91"/>
    <n v="176.91"/>
    <n v="0"/>
    <n v="0"/>
    <n v="0"/>
    <n v="0"/>
    <n v="0"/>
    <n v="0"/>
    <n v="0"/>
    <m/>
    <n v="0"/>
    <n v="176.91"/>
    <n v="638.41999999999996"/>
  </r>
  <r>
    <n v="1499"/>
    <n v="10552"/>
    <s v="42312552BRSU"/>
    <s v="552B"/>
    <x v="24"/>
    <s v="15MIP - 20%(RSU)"/>
    <n v="10265"/>
    <n v="30"/>
    <x v="19"/>
    <n v="9260"/>
    <x v="2"/>
    <n v="10000"/>
    <n v="0"/>
    <n v="0"/>
    <s v="42312552BRSU15MIP - 20%(RSU)"/>
    <s v="MIP - 20%(RSU)"/>
    <s v="MIP - 20%(RSU) - 11/04/2015"/>
    <s v="3 years"/>
    <d v="2015-11-04T00:00:00"/>
    <d v="2018-11-04T00:00:00"/>
    <n v="465"/>
    <n v="0"/>
    <n v="0"/>
    <n v="0"/>
    <n v="0"/>
    <n v="0"/>
    <m/>
    <n v="465"/>
    <n v="1"/>
    <s v=""/>
    <n v="0"/>
    <n v="29439.15"/>
    <n v="0"/>
    <n v="0"/>
    <n v="0"/>
    <n v="0"/>
    <n v="0"/>
    <n v="0"/>
    <n v="29439.15"/>
    <n v="465"/>
    <n v="0"/>
    <n v="0"/>
    <n v="465"/>
    <n v="63.31"/>
    <n v="29439.15"/>
    <n v="-588.84187829999996"/>
    <n v="28850.3081217"/>
    <n v="24500.97"/>
    <n v="4938.18"/>
    <n v="-98.773476360000004"/>
    <n v="4839.4065236400002"/>
    <n v="29439.15"/>
    <n v="26.83605287146764"/>
    <n v="1097"/>
    <n v="29439.15"/>
    <n v="29439.15"/>
    <n v="0"/>
    <n v="0"/>
    <n v="0"/>
    <n v="0"/>
    <n v="4938.18"/>
    <n v="24500.97"/>
    <n v="29439.15"/>
    <n v="0"/>
    <n v="0"/>
    <n v="0"/>
    <m/>
    <n v="0"/>
    <n v="4938.18"/>
    <n v="0"/>
    <n v="4938.18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4938.18"/>
  </r>
  <r>
    <n v="1500"/>
    <n v="10606"/>
    <s v="42312606ARSU"/>
    <s v="606A"/>
    <x v="26"/>
    <s v="15MIP - 20%(RSU)"/>
    <n v="10265"/>
    <n v="10"/>
    <x v="21"/>
    <n v="9260"/>
    <x v="2"/>
    <n v="2000"/>
    <n v="0"/>
    <n v="0"/>
    <s v="42312606ARSU15MIP - 20%(RSU)"/>
    <s v="MIP - 20%(RSU)"/>
    <s v="MIP - 20%(RSU) - 11/04/2015"/>
    <s v="3 years"/>
    <d v="2015-11-04T00:00:00"/>
    <d v="2018-11-04T00:00:00"/>
    <n v="2597"/>
    <n v="0"/>
    <n v="0"/>
    <n v="0"/>
    <n v="0"/>
    <n v="0"/>
    <m/>
    <n v="2597"/>
    <n v="1"/>
    <s v=""/>
    <n v="0"/>
    <n v="164416.07"/>
    <n v="0"/>
    <n v="0"/>
    <n v="0"/>
    <n v="0"/>
    <n v="0"/>
    <n v="0"/>
    <n v="164416.07"/>
    <n v="2597"/>
    <n v="0"/>
    <n v="0"/>
    <n v="2597"/>
    <n v="63.31"/>
    <n v="164416.07"/>
    <n v="-3288.6502321399998"/>
    <n v="161127.41976786"/>
    <n v="137002.84"/>
    <n v="27413.23"/>
    <n v="-548.31942645999993"/>
    <n v="26864.910573540001"/>
    <n v="164416.07"/>
    <n v="149.87791248860529"/>
    <n v="1097"/>
    <n v="164416.07"/>
    <n v="164416.07"/>
    <n v="0"/>
    <n v="0"/>
    <n v="0"/>
    <n v="0"/>
    <n v="27413.23"/>
    <n v="137002.84"/>
    <n v="164416.07"/>
    <n v="0"/>
    <n v="0"/>
    <n v="0"/>
    <m/>
    <n v="0"/>
    <n v="27413.23"/>
    <n v="0"/>
    <n v="27413.23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27413.23"/>
  </r>
  <r>
    <n v="1501"/>
    <n v="10859"/>
    <s v="42312859CRSU"/>
    <s v="859C"/>
    <x v="29"/>
    <s v="15MIP - 20%(RSU)"/>
    <n v="10265"/>
    <n v="10"/>
    <x v="12"/>
    <n v="9260"/>
    <x v="2"/>
    <n v="2000"/>
    <n v="0"/>
    <n v="0"/>
    <s v="42312859CRSU15MIP - 20%(RSU)"/>
    <s v="MIP - 20%(RSU)"/>
    <s v="MIP - 20%(RSU) - 11/04/2015"/>
    <s v="3 years"/>
    <d v="2015-11-04T00:00:00"/>
    <d v="2018-11-04T00:00:00"/>
    <n v="1644"/>
    <n v="0"/>
    <n v="0"/>
    <n v="0"/>
    <n v="0"/>
    <n v="0"/>
    <m/>
    <n v="1644"/>
    <n v="1"/>
    <n v="0"/>
    <n v="0"/>
    <n v="104081.64"/>
    <n v="0"/>
    <n v="0"/>
    <n v="0"/>
    <n v="0"/>
    <n v="0"/>
    <n v="0"/>
    <n v="104081.64"/>
    <n v="1644"/>
    <n v="0"/>
    <n v="0"/>
    <n v="1644"/>
    <n v="63.31"/>
    <n v="104081.64"/>
    <n v="-2081.8409632799999"/>
    <n v="101999.79903672"/>
    <n v="86734.7"/>
    <n v="17346.939999999999"/>
    <n v="-346.97349387999998"/>
    <n v="16999.966506119999"/>
    <n v="16999.966506119999"/>
    <n v="15.496778948149498"/>
    <n v="332"/>
    <n v="5144.93"/>
    <n v="91879.63"/>
    <n v="11855.036506119999"/>
    <n v="0"/>
    <n v="0"/>
    <n v="0"/>
    <n v="5144.93"/>
    <n v="86734.7"/>
    <n v="91879.63"/>
    <n v="0"/>
    <n v="0"/>
    <n v="0"/>
    <m/>
    <n v="0"/>
    <n v="418.41"/>
    <n v="480.4"/>
    <n v="898.81"/>
    <n v="480.4"/>
    <n v="0"/>
    <n v="449.41"/>
    <n v="449.41"/>
    <n v="480.4"/>
    <n v="1410.21"/>
    <n v="464.9"/>
    <n v="480.4"/>
    <n v="0"/>
    <n v="464.91"/>
    <n v="0"/>
    <n v="464.91"/>
    <n v="1410.21"/>
    <n v="0"/>
    <m/>
    <m/>
    <n v="1425.6999999999998"/>
    <n v="1425.6999999999998"/>
    <n v="0"/>
    <n v="0"/>
    <n v="0"/>
    <n v="0"/>
    <n v="0"/>
    <n v="0"/>
    <n v="0"/>
    <m/>
    <n v="0"/>
    <n v="1425.6999999999998"/>
    <n v="5144.93"/>
  </r>
  <r>
    <n v="1502"/>
    <n v="11128"/>
    <s v="42312128SRSU"/>
    <s v="128S"/>
    <x v="31"/>
    <s v="15MIP - 20%(RSU)"/>
    <n v="10265"/>
    <n v="70"/>
    <x v="25"/>
    <n v="9260"/>
    <x v="2"/>
    <n v="170000"/>
    <n v="0"/>
    <n v="0"/>
    <s v="42312128SRSU15MIP - 20%(RSU)"/>
    <s v="MIP - 20%(RSU)"/>
    <s v="MIP - 20%(RSU) - 11/04/2015"/>
    <s v="3 years"/>
    <d v="2015-11-04T00:00:00"/>
    <d v="2018-11-04T00:00:00"/>
    <n v="929"/>
    <n v="0"/>
    <n v="0"/>
    <n v="0"/>
    <n v="0"/>
    <n v="0"/>
    <m/>
    <n v="929"/>
    <n v="1"/>
    <s v=""/>
    <n v="0"/>
    <n v="58814.990000000005"/>
    <n v="0"/>
    <n v="0"/>
    <n v="0"/>
    <n v="0"/>
    <n v="0"/>
    <n v="0"/>
    <n v="58814.990000000005"/>
    <n v="929"/>
    <n v="0"/>
    <n v="0"/>
    <n v="929"/>
    <n v="63.31"/>
    <n v="58814.990000000005"/>
    <n v="-1176.41742998"/>
    <n v="57638.572570020006"/>
    <n v="49001.94"/>
    <n v="9813.0499999999993"/>
    <n v="-196.28062609999998"/>
    <n v="9616.7693738999988"/>
    <n v="58814.990000000005"/>
    <n v="53.614393801276215"/>
    <n v="1097"/>
    <n v="58814.990000000005"/>
    <n v="58814.990000000005"/>
    <n v="0"/>
    <n v="0"/>
    <n v="0"/>
    <n v="0"/>
    <n v="9813.0499999999993"/>
    <n v="49001.94"/>
    <n v="58814.990000000005"/>
    <n v="0"/>
    <n v="0"/>
    <n v="0"/>
    <m/>
    <n v="0"/>
    <n v="9813.0499999999993"/>
    <n v="0"/>
    <n v="9813.0499999999993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9813.0499999999993"/>
  </r>
  <r>
    <n v="1503"/>
    <n v="11197"/>
    <s v="42312197KRSU"/>
    <s v="197K"/>
    <x v="33"/>
    <s v="15MIP - 20%(RSU)"/>
    <n v="10265"/>
    <n v="30"/>
    <x v="27"/>
    <n v="9260"/>
    <x v="2"/>
    <n v="10000"/>
    <n v="0"/>
    <n v="0"/>
    <s v="42312197KRSU15MIP - 20%(RSU)"/>
    <s v="MIP - 20%(RSU)"/>
    <s v="MIP - 20%(RSU) - 11/04/2015"/>
    <s v="3 years"/>
    <d v="2015-11-04T00:00:00"/>
    <d v="2018-11-04T00:00:00"/>
    <n v="216"/>
    <n v="0"/>
    <n v="0"/>
    <n v="0"/>
    <n v="0"/>
    <n v="0"/>
    <m/>
    <n v="216"/>
    <n v="1"/>
    <s v=""/>
    <n v="0"/>
    <n v="13674.960000000001"/>
    <n v="0"/>
    <n v="0"/>
    <n v="0"/>
    <n v="0"/>
    <n v="0"/>
    <n v="0"/>
    <n v="13674.960000000001"/>
    <n v="216"/>
    <n v="0"/>
    <n v="0"/>
    <n v="216"/>
    <n v="63.31"/>
    <n v="13674.960000000001"/>
    <n v="-273.52654991999998"/>
    <n v="13401.433450080001"/>
    <n v="11395.8"/>
    <n v="2279.16"/>
    <n v="-45.587758319999992"/>
    <n v="2233.5722416799999"/>
    <n v="13674.960000000001"/>
    <n v="12.465779398359162"/>
    <n v="1097"/>
    <n v="13674.960000000001"/>
    <n v="13674.960000000001"/>
    <n v="0"/>
    <n v="0"/>
    <n v="0"/>
    <n v="0"/>
    <n v="2279.16"/>
    <n v="11395.8"/>
    <n v="13674.96"/>
    <n v="0"/>
    <n v="0"/>
    <n v="0"/>
    <m/>
    <n v="0"/>
    <n v="2279.16"/>
    <n v="0"/>
    <n v="2279.16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2279.16"/>
  </r>
  <r>
    <n v="1504"/>
    <n v="11408"/>
    <s v="42312408MRSU"/>
    <s v="408M"/>
    <x v="41"/>
    <s v="15MIP - 20%(RSU)"/>
    <n v="10265"/>
    <n v="20"/>
    <x v="33"/>
    <n v="9260"/>
    <x v="2"/>
    <n v="107000"/>
    <n v="0"/>
    <n v="0"/>
    <s v="42312408MRSU15MIP - 20%(RSU)"/>
    <s v="MIP - 20%(RSU)"/>
    <s v="MIP - 20%(RSU) - 11/04/2015"/>
    <s v="3 years"/>
    <d v="2015-11-04T00:00:00"/>
    <d v="2018-11-04T00:00:00"/>
    <n v="834"/>
    <n v="0"/>
    <n v="0"/>
    <n v="0"/>
    <n v="0"/>
    <n v="0"/>
    <m/>
    <n v="834"/>
    <n v="1"/>
    <s v=""/>
    <n v="0"/>
    <n v="52800.54"/>
    <n v="0"/>
    <n v="0"/>
    <n v="0"/>
    <n v="0"/>
    <n v="0"/>
    <n v="0"/>
    <n v="52800.54"/>
    <n v="834"/>
    <n v="0"/>
    <n v="0"/>
    <n v="834"/>
    <n v="63.31"/>
    <n v="52800.54"/>
    <n v="-1056.1164010800001"/>
    <n v="51744.423598920002"/>
    <n v="44000.45"/>
    <n v="8800.09"/>
    <n v="-176.01940017999999"/>
    <n v="8624.070599820001"/>
    <n v="52800.54"/>
    <n v="48.131759343664541"/>
    <n v="1097"/>
    <n v="52800.54"/>
    <n v="52800.54"/>
    <n v="0"/>
    <n v="0"/>
    <n v="0"/>
    <n v="0"/>
    <n v="8800.09"/>
    <n v="44000.45"/>
    <n v="52800.539999999994"/>
    <n v="0"/>
    <n v="0"/>
    <n v="0"/>
    <m/>
    <n v="0"/>
    <n v="8800.09"/>
    <n v="0"/>
    <n v="8800.09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8800.09"/>
  </r>
  <r>
    <n v="1505"/>
    <n v="11473"/>
    <s v="42312473HRSU"/>
    <s v="473H"/>
    <x v="43"/>
    <s v="15MIP - 20%(RSU)"/>
    <n v="10265"/>
    <n v="20"/>
    <x v="34"/>
    <n v="9260"/>
    <x v="2"/>
    <n v="107000"/>
    <n v="0"/>
    <n v="0"/>
    <s v="42312473HRSU15MIP - 20%(RSU)"/>
    <s v="MIP - 20%(RSU)"/>
    <s v="MIP - 20%(RSU) - 11/04/2015"/>
    <s v="3 years"/>
    <d v="2015-11-04T00:00:00"/>
    <d v="2018-11-04T00:00:00"/>
    <n v="776"/>
    <n v="0"/>
    <n v="0"/>
    <n v="0"/>
    <n v="0"/>
    <n v="0"/>
    <m/>
    <n v="776"/>
    <n v="1"/>
    <s v=""/>
    <n v="0"/>
    <n v="49128.560000000005"/>
    <n v="0"/>
    <n v="0"/>
    <n v="0"/>
    <n v="0"/>
    <n v="0"/>
    <n v="0"/>
    <n v="49128.560000000005"/>
    <n v="776"/>
    <n v="0"/>
    <n v="0"/>
    <n v="776"/>
    <n v="63.31"/>
    <n v="49128.560000000005"/>
    <n v="-982.66945712000006"/>
    <n v="48145.890542880006"/>
    <n v="40898.26"/>
    <n v="8230.2999999999993"/>
    <n v="-164.62246059999998"/>
    <n v="8065.6775393999997"/>
    <n v="49128.560000000005"/>
    <n v="44.78446672743847"/>
    <n v="1097"/>
    <n v="49128.560000000005"/>
    <n v="49128.560000000005"/>
    <n v="0"/>
    <n v="0"/>
    <n v="0"/>
    <n v="0"/>
    <n v="8230.2999999999993"/>
    <n v="40898.26"/>
    <n v="49128.56"/>
    <n v="0"/>
    <n v="0"/>
    <n v="0"/>
    <m/>
    <n v="0"/>
    <n v="8230.2999999999993"/>
    <n v="0"/>
    <n v="8230.2999999999993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8230.2999999999993"/>
  </r>
  <r>
    <n v="1506"/>
    <n v="11885"/>
    <s v="42312885YRSU"/>
    <s v="885Y"/>
    <x v="45"/>
    <s v="15MIP - 20%(RSU)"/>
    <n v="10265"/>
    <n v="212"/>
    <x v="36"/>
    <n v="9260"/>
    <x v="2"/>
    <n v="824000"/>
    <n v="0"/>
    <n v="0"/>
    <s v="42312885YRSU15MIP - 20%(RSU)"/>
    <s v="MIP - 20%(RSU)"/>
    <s v="MIP - 20%(RSU) - 11/04/2015"/>
    <s v="3 years"/>
    <d v="2015-11-04T00:00:00"/>
    <d v="2018-11-04T00:00:00"/>
    <n v="155"/>
    <n v="0"/>
    <n v="0"/>
    <n v="0"/>
    <n v="0"/>
    <n v="0"/>
    <m/>
    <n v="155"/>
    <n v="1"/>
    <s v=""/>
    <n v="0"/>
    <n v="9813.0500000000011"/>
    <n v="0"/>
    <n v="0"/>
    <n v="0"/>
    <n v="0"/>
    <n v="0"/>
    <n v="0"/>
    <n v="9813.0500000000011"/>
    <n v="155"/>
    <n v="0"/>
    <n v="0"/>
    <n v="155"/>
    <n v="63.31"/>
    <n v="9813.0500000000011"/>
    <n v="-196.28062610000001"/>
    <n v="9616.7693739000006"/>
    <n v="8166.99"/>
    <n v="1646.06"/>
    <n v="-32.924492119999996"/>
    <n v="1613.13550788"/>
    <n v="9813.0500000000011"/>
    <n v="8.9453509571558811"/>
    <n v="1097"/>
    <n v="9813.0500000000011"/>
    <n v="9813.0500000000011"/>
    <n v="0"/>
    <n v="0"/>
    <n v="0"/>
    <n v="0"/>
    <n v="1646.06"/>
    <n v="8166.99"/>
    <n v="9813.0499999999993"/>
    <n v="0"/>
    <n v="0"/>
    <n v="0"/>
    <m/>
    <n v="0"/>
    <n v="1646.06"/>
    <n v="0"/>
    <n v="1646.06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646.06"/>
  </r>
  <r>
    <n v="1507"/>
    <n v="11899"/>
    <s v="42312899ERSU"/>
    <s v="899E"/>
    <x v="47"/>
    <s v="15MIP - 20%(RSU)"/>
    <n v="10265"/>
    <n v="50"/>
    <x v="38"/>
    <n v="9260"/>
    <x v="2"/>
    <n v="91000"/>
    <n v="0"/>
    <n v="0"/>
    <s v="42312899ERSU15MIP - 20%(RSU)"/>
    <s v="MIP - 20%(RSU)"/>
    <s v="MIP - 20%(RSU) - 11/04/2015"/>
    <s v="3 years"/>
    <d v="2015-11-04T00:00:00"/>
    <d v="2018-11-04T00:00:00"/>
    <n v="858"/>
    <n v="0"/>
    <n v="0"/>
    <n v="0"/>
    <n v="0"/>
    <n v="0"/>
    <m/>
    <n v="858"/>
    <n v="1"/>
    <s v=""/>
    <n v="0"/>
    <n v="54319.98"/>
    <n v="0"/>
    <n v="0"/>
    <n v="0"/>
    <n v="0"/>
    <n v="0"/>
    <n v="0"/>
    <n v="54319.98"/>
    <n v="858"/>
    <n v="0"/>
    <n v="0"/>
    <n v="858"/>
    <n v="63.31"/>
    <n v="54319.98"/>
    <n v="-1086.5082399600001"/>
    <n v="53233.471760040004"/>
    <n v="45266.65"/>
    <n v="9053.33"/>
    <n v="-181.08470665999999"/>
    <n v="8872.24529334"/>
    <n v="54319.98"/>
    <n v="49.516845943482224"/>
    <n v="1097"/>
    <n v="54319.98"/>
    <n v="54319.98"/>
    <n v="0"/>
    <n v="0"/>
    <n v="0"/>
    <n v="0"/>
    <n v="9053.33"/>
    <n v="45266.65"/>
    <n v="54319.98"/>
    <n v="0"/>
    <n v="0"/>
    <n v="0"/>
    <m/>
    <n v="0"/>
    <n v="9053.33"/>
    <n v="0"/>
    <n v="9053.33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9053.33"/>
  </r>
  <r>
    <n v="1508"/>
    <n v="11983"/>
    <s v="42312983SRSU"/>
    <s v="983S"/>
    <x v="49"/>
    <s v="15MIP - 20%(RSU)"/>
    <n v="10265"/>
    <n v="50"/>
    <x v="40"/>
    <n v="9260"/>
    <x v="2"/>
    <n v="91000"/>
    <n v="0"/>
    <n v="0"/>
    <s v="42312983SRSU15MIP - 20%(RSU)"/>
    <s v="MIP - 20%(RSU)"/>
    <s v="MIP - 20%(RSU) - 11/04/2015"/>
    <s v="3 years"/>
    <d v="2015-11-04T00:00:00"/>
    <d v="2018-11-04T00:00:00"/>
    <n v="621"/>
    <n v="0"/>
    <n v="0"/>
    <n v="0"/>
    <n v="0"/>
    <n v="0"/>
    <m/>
    <n v="621"/>
    <n v="1"/>
    <s v=""/>
    <n v="0"/>
    <n v="39315.51"/>
    <n v="0"/>
    <n v="0"/>
    <n v="0"/>
    <n v="0"/>
    <n v="0"/>
    <n v="0"/>
    <n v="39315.51"/>
    <n v="621"/>
    <n v="0"/>
    <n v="0"/>
    <n v="621"/>
    <n v="63.31"/>
    <n v="39315.51"/>
    <n v="-786.38883102"/>
    <n v="38529.121168980004"/>
    <n v="32731.27"/>
    <n v="6584.24"/>
    <n v="-131.69796847999999"/>
    <n v="6452.5420315199999"/>
    <n v="39315.51"/>
    <n v="35.839115770282589"/>
    <n v="1097"/>
    <n v="39315.51"/>
    <n v="39315.51"/>
    <n v="0"/>
    <n v="0"/>
    <n v="0"/>
    <n v="0"/>
    <n v="6584.24"/>
    <n v="32731.27"/>
    <n v="39315.51"/>
    <n v="0"/>
    <n v="0"/>
    <n v="0"/>
    <m/>
    <n v="0"/>
    <n v="6584.24"/>
    <n v="0"/>
    <n v="6584.24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6584.24"/>
  </r>
  <r>
    <n v="1509"/>
    <n v="12499"/>
    <s v="42312499SRSU"/>
    <s v="499S"/>
    <x v="56"/>
    <s v="15MIP - 20%(RSU)"/>
    <n v="10265"/>
    <n v="10"/>
    <x v="47"/>
    <n v="9260"/>
    <x v="2"/>
    <n v="2000"/>
    <n v="0"/>
    <n v="0"/>
    <s v="42312499SRSU15MIP - 20%(RSU)"/>
    <s v="MIP - 20%(RSU)"/>
    <s v="MIP - 20%(RSU) - 11/04/2015"/>
    <s v="3 years"/>
    <d v="2015-11-04T00:00:00"/>
    <d v="2018-11-04T00:00:00"/>
    <n v="5330"/>
    <n v="0"/>
    <n v="0"/>
    <n v="0"/>
    <n v="0"/>
    <n v="0"/>
    <m/>
    <n v="5330"/>
    <n v="1"/>
    <n v="0"/>
    <n v="0"/>
    <n v="337442.3"/>
    <n v="0"/>
    <n v="0"/>
    <n v="0"/>
    <n v="0"/>
    <n v="0"/>
    <n v="0"/>
    <n v="337442.3"/>
    <n v="5330"/>
    <n v="0"/>
    <n v="0"/>
    <n v="5330"/>
    <n v="63.31"/>
    <n v="337442.3"/>
    <n v="-6749.5208845999996"/>
    <n v="330692.77911539999"/>
    <n v="281159.71000000002"/>
    <n v="56282.59"/>
    <n v="-1125.7643651799999"/>
    <n v="55156.825634819994"/>
    <n v="55156.825634819994"/>
    <n v="50.279695200382854"/>
    <n v="332"/>
    <n v="16692.86"/>
    <n v="297852.57"/>
    <n v="38463.965634819993"/>
    <n v="0"/>
    <n v="0"/>
    <n v="0"/>
    <n v="16692.86"/>
    <n v="281159.71000000002"/>
    <n v="297852.57"/>
    <n v="0"/>
    <n v="0"/>
    <n v="0"/>
    <m/>
    <n v="0"/>
    <n v="1357.55"/>
    <n v="1558.67"/>
    <n v="2916.2200000000003"/>
    <n v="1558.67"/>
    <n v="0"/>
    <n v="1458.11"/>
    <n v="1458.11"/>
    <n v="1558.67"/>
    <n v="4575.45"/>
    <n v="1508.4"/>
    <n v="1558.67"/>
    <n v="0"/>
    <n v="1508.39"/>
    <n v="0"/>
    <n v="1508.39"/>
    <n v="4575.46"/>
    <n v="0"/>
    <m/>
    <m/>
    <n v="4625.7300000000005"/>
    <n v="4625.7300000000005"/>
    <n v="0"/>
    <n v="0"/>
    <n v="0"/>
    <n v="0"/>
    <n v="0"/>
    <n v="0"/>
    <n v="0"/>
    <m/>
    <n v="0"/>
    <n v="4625.7300000000005"/>
    <n v="16692.86"/>
  </r>
  <r>
    <n v="1510"/>
    <n v="12665"/>
    <s v="42312665GRSU"/>
    <s v="665G"/>
    <x v="57"/>
    <s v="15MIP - 20%(RSU)"/>
    <n v="10265"/>
    <n v="10"/>
    <x v="5"/>
    <n v="9260"/>
    <x v="2"/>
    <n v="2000"/>
    <n v="0"/>
    <n v="0"/>
    <s v="42312665GRSU15MIP - 20%(RSU)"/>
    <s v="MIP - 20%(RSU)"/>
    <s v="MIP - 20%(RSU) - 11/04/2015"/>
    <s v="3 years"/>
    <d v="2015-11-04T00:00:00"/>
    <d v="2018-11-04T00:00:00"/>
    <n v="5559"/>
    <n v="0"/>
    <n v="0"/>
    <n v="0"/>
    <n v="0"/>
    <n v="0"/>
    <m/>
    <n v="5559"/>
    <n v="1"/>
    <s v=""/>
    <n v="0"/>
    <n v="351940.29000000004"/>
    <n v="0"/>
    <n v="0"/>
    <n v="0"/>
    <n v="0"/>
    <n v="0"/>
    <n v="0"/>
    <n v="351940.29000000004"/>
    <n v="5559"/>
    <n v="0"/>
    <n v="0"/>
    <n v="5559"/>
    <n v="63.31"/>
    <n v="351940.29000000004"/>
    <n v="-7039.5096805800003"/>
    <n v="344900.78031942004"/>
    <n v="293251.92"/>
    <n v="58688.37"/>
    <n v="-1173.88477674"/>
    <n v="57514.485223260002"/>
    <n v="351940.29000000004"/>
    <n v="320.82068368277123"/>
    <n v="1097"/>
    <n v="351940.29000000004"/>
    <n v="351940.29000000004"/>
    <n v="0"/>
    <n v="0"/>
    <n v="0"/>
    <n v="0"/>
    <n v="58688.37"/>
    <n v="293251.92"/>
    <n v="351940.29"/>
    <n v="0"/>
    <n v="0"/>
    <n v="0"/>
    <m/>
    <n v="0"/>
    <n v="58688.37"/>
    <n v="0"/>
    <n v="58688.37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58688.37"/>
  </r>
  <r>
    <n v="1511"/>
    <n v="13369"/>
    <s v="42312369KRSU"/>
    <s v="369K"/>
    <x v="64"/>
    <s v="15MIP - 20%(RSU)"/>
    <n v="10265"/>
    <n v="10"/>
    <x v="52"/>
    <n v="9260"/>
    <x v="2"/>
    <n v="2000"/>
    <n v="0"/>
    <n v="0"/>
    <s v="42312369KRSU15MIP - 20%(RSU)"/>
    <s v="MIP - 20%(RSU)"/>
    <s v="MIP - 20%(RSU) - 11/04/2015"/>
    <s v="3 years"/>
    <d v="2015-11-04T00:00:00"/>
    <d v="2018-11-04T00:00:00"/>
    <n v="2244"/>
    <n v="0"/>
    <n v="0"/>
    <n v="0"/>
    <n v="0"/>
    <n v="0"/>
    <m/>
    <n v="2244"/>
    <n v="1"/>
    <s v=""/>
    <n v="0"/>
    <n v="142067.64000000001"/>
    <n v="0"/>
    <n v="0"/>
    <n v="0"/>
    <n v="0"/>
    <n v="0"/>
    <n v="0"/>
    <n v="142067.64000000001"/>
    <n v="2244"/>
    <n v="0"/>
    <n v="0"/>
    <n v="2244"/>
    <n v="63.31"/>
    <n v="142067.64000000001"/>
    <n v="-2841.6369352800002"/>
    <n v="139226.00306472002"/>
    <n v="118389.7"/>
    <n v="23677.94"/>
    <n v="-473.60615587999996"/>
    <n v="23204.333844119999"/>
    <n v="142067.64000000001"/>
    <n v="129.50559708295353"/>
    <n v="1097"/>
    <n v="142067.64000000001"/>
    <n v="142067.64000000001"/>
    <n v="0"/>
    <n v="0"/>
    <n v="0"/>
    <n v="0"/>
    <n v="23677.94"/>
    <n v="118389.7"/>
    <n v="142067.63999999998"/>
    <n v="0"/>
    <n v="0"/>
    <n v="0"/>
    <m/>
    <n v="0"/>
    <n v="23677.94"/>
    <n v="0"/>
    <n v="23677.94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23677.94"/>
  </r>
  <r>
    <n v="1512"/>
    <n v="13497"/>
    <s v="42312497GRSU"/>
    <s v="497G"/>
    <x v="69"/>
    <s v="15MIP - 20%(RSU)"/>
    <n v="10265"/>
    <n v="10"/>
    <x v="57"/>
    <n v="9260"/>
    <x v="2"/>
    <n v="12000"/>
    <n v="0"/>
    <n v="0"/>
    <s v="42312497GRSU15MIP - 20%(RSU)"/>
    <s v="MIP - 20%(RSU)"/>
    <s v="MIP - 20%(RSU) - 11/04/2015"/>
    <s v="3 years"/>
    <d v="2015-11-04T00:00:00"/>
    <d v="2018-11-04T00:00:00"/>
    <n v="856"/>
    <n v="0"/>
    <n v="0"/>
    <n v="0"/>
    <n v="0"/>
    <n v="0"/>
    <m/>
    <n v="856"/>
    <n v="1"/>
    <s v=""/>
    <n v="0"/>
    <n v="54193.36"/>
    <n v="0"/>
    <n v="0"/>
    <n v="0"/>
    <n v="0"/>
    <n v="0"/>
    <n v="0"/>
    <n v="54193.36"/>
    <n v="856"/>
    <n v="0"/>
    <n v="0"/>
    <n v="856"/>
    <n v="63.31"/>
    <n v="54193.36"/>
    <n v="-1083.9755867199999"/>
    <n v="53109.38441328"/>
    <n v="45140.03"/>
    <n v="9053.33"/>
    <n v="-181.08470665999999"/>
    <n v="8872.24529334"/>
    <n v="54193.36"/>
    <n v="49.401422060164087"/>
    <n v="1097"/>
    <n v="54193.36"/>
    <n v="54193.36"/>
    <n v="0"/>
    <n v="0"/>
    <n v="0"/>
    <n v="0"/>
    <n v="9053.33"/>
    <n v="45140.03"/>
    <n v="54193.36"/>
    <n v="0"/>
    <n v="0"/>
    <n v="0"/>
    <m/>
    <n v="0"/>
    <n v="9053.33"/>
    <n v="0"/>
    <n v="9053.33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9053.33"/>
  </r>
  <r>
    <n v="1513"/>
    <n v="14162"/>
    <s v="42312162RRSU"/>
    <s v="162R"/>
    <x v="76"/>
    <s v="15MIP - 20%(RSU)"/>
    <n v="10265"/>
    <n v="80"/>
    <x v="62"/>
    <n v="9260"/>
    <x v="2"/>
    <n v="190000"/>
    <n v="0"/>
    <n v="0"/>
    <s v="42312162RRSU15MIP - 20%(RSU)"/>
    <s v="MIP - 20%(RSU)"/>
    <s v="MIP - 20%(RSU) - 11/04/2015"/>
    <s v="3 years"/>
    <d v="2015-11-04T00:00:00"/>
    <d v="2018-11-04T00:00:00"/>
    <n v="300"/>
    <n v="0"/>
    <n v="0"/>
    <n v="0"/>
    <n v="0"/>
    <n v="0"/>
    <m/>
    <n v="300"/>
    <n v="1"/>
    <s v=""/>
    <n v="0"/>
    <n v="18993"/>
    <n v="0"/>
    <n v="0"/>
    <n v="0"/>
    <n v="0"/>
    <n v="0"/>
    <n v="0"/>
    <n v="18993"/>
    <n v="300"/>
    <n v="0"/>
    <n v="0"/>
    <n v="300"/>
    <n v="63.31"/>
    <n v="18993"/>
    <n v="-379.897986"/>
    <n v="18613.102014"/>
    <n v="15827.5"/>
    <n v="3165.5"/>
    <n v="-63.316330999999998"/>
    <n v="3102.183669"/>
    <n v="18993"/>
    <n v="17.313582497721058"/>
    <n v="1097"/>
    <n v="18993"/>
    <n v="18993"/>
    <n v="0"/>
    <n v="0"/>
    <n v="0"/>
    <n v="0"/>
    <n v="3165.5"/>
    <n v="15827.5"/>
    <n v="18993"/>
    <n v="0"/>
    <n v="0"/>
    <n v="0"/>
    <m/>
    <n v="0"/>
    <n v="3165.5"/>
    <n v="0"/>
    <n v="3165.5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3165.5"/>
  </r>
  <r>
    <n v="1514"/>
    <n v="14370"/>
    <s v="42312370SRSU"/>
    <s v="370S"/>
    <x v="82"/>
    <s v="15MIP - 20%(RSU)"/>
    <n v="10265"/>
    <n v="10"/>
    <x v="66"/>
    <n v="9260"/>
    <x v="2"/>
    <n v="2000"/>
    <n v="0"/>
    <n v="0"/>
    <s v="42312370SRSU15MIP - 20%(RSU)"/>
    <s v="MIP - 20%(RSU)"/>
    <s v="MIP - 20%(RSU) - 11/04/2015"/>
    <s v="3 years"/>
    <d v="2015-11-04T00:00:00"/>
    <d v="2018-11-04T00:00:00"/>
    <n v="244"/>
    <n v="0"/>
    <n v="0"/>
    <n v="0"/>
    <n v="0"/>
    <n v="0"/>
    <m/>
    <n v="244"/>
    <n v="1"/>
    <n v="0"/>
    <n v="0"/>
    <n v="15447.640000000001"/>
    <n v="0"/>
    <n v="0"/>
    <n v="0"/>
    <n v="0"/>
    <n v="0"/>
    <n v="0"/>
    <n v="15447.640000000001"/>
    <n v="244"/>
    <n v="0"/>
    <n v="0"/>
    <n v="244"/>
    <n v="63.31"/>
    <n v="15447.640000000001"/>
    <n v="-308.98369528000001"/>
    <n v="15138.656304720002"/>
    <n v="12851.93"/>
    <n v="2595.71"/>
    <n v="-51.919391419999997"/>
    <n v="2543.79060858"/>
    <n v="2543.79060858"/>
    <n v="2.3188610834822243"/>
    <n v="332"/>
    <n v="769.86"/>
    <n v="13621.79"/>
    <n v="1773.9306085799999"/>
    <n v="0"/>
    <n v="0"/>
    <n v="0"/>
    <n v="769.8599999999999"/>
    <n v="12851.93"/>
    <n v="13621.79"/>
    <n v="0"/>
    <n v="0"/>
    <n v="0"/>
    <m/>
    <n v="0"/>
    <n v="62.61"/>
    <n v="71.88"/>
    <n v="134.49"/>
    <n v="71.89"/>
    <n v="0"/>
    <n v="67.25"/>
    <n v="67.25"/>
    <n v="71.88"/>
    <n v="211.01999999999998"/>
    <n v="69.569999999999993"/>
    <n v="71.88"/>
    <n v="0"/>
    <n v="69.569999999999993"/>
    <n v="0"/>
    <n v="69.569999999999993"/>
    <n v="211.01999999999998"/>
    <n v="0"/>
    <m/>
    <m/>
    <n v="213.32999999999998"/>
    <n v="213.32999999999998"/>
    <n v="0"/>
    <n v="0"/>
    <n v="0"/>
    <n v="0"/>
    <n v="0"/>
    <n v="0"/>
    <n v="0"/>
    <m/>
    <n v="0"/>
    <n v="213.32999999999998"/>
    <n v="769.8599999999999"/>
  </r>
  <r>
    <n v="1515"/>
    <n v="14383"/>
    <s v="42312383KRSU"/>
    <s v="383K"/>
    <x v="83"/>
    <s v="15MIP - 20%(RSU)"/>
    <n v="10265"/>
    <n v="80"/>
    <x v="67"/>
    <n v="9260"/>
    <x v="2"/>
    <n v="190000"/>
    <n v="0"/>
    <n v="0"/>
    <s v="42312383KRSU15MIP - 20%(RSU)"/>
    <s v="MIP - 20%(RSU)"/>
    <s v="MIP - 20%(RSU) - 11/04/2015"/>
    <s v="3 years"/>
    <d v="2015-11-04T00:00:00"/>
    <d v="2018-11-04T00:00:00"/>
    <n v="1517"/>
    <n v="0"/>
    <n v="0"/>
    <n v="0"/>
    <n v="0"/>
    <n v="0"/>
    <m/>
    <n v="1517"/>
    <n v="1"/>
    <n v="0"/>
    <n v="0"/>
    <n v="96041.27"/>
    <n v="0"/>
    <n v="0"/>
    <n v="0"/>
    <n v="0"/>
    <n v="0"/>
    <n v="0"/>
    <n v="96041.27"/>
    <n v="1517"/>
    <n v="0"/>
    <n v="0"/>
    <n v="1517"/>
    <n v="63.31"/>
    <n v="96041.27"/>
    <n v="-1921.0174825399999"/>
    <n v="94120.252517460001"/>
    <n v="80023.839999999997"/>
    <n v="16017.43"/>
    <n v="-320.38063485999999"/>
    <n v="15697.049365140001"/>
    <n v="15697.049365140001"/>
    <n v="14.309069612707384"/>
    <n v="332"/>
    <n v="4750.6099999999997"/>
    <n v="84774.45"/>
    <n v="10946.439365140002"/>
    <n v="0"/>
    <n v="0"/>
    <n v="0"/>
    <n v="4750.6099999999988"/>
    <n v="80023.839999999997"/>
    <n v="84774.45"/>
    <n v="0"/>
    <n v="0"/>
    <n v="0"/>
    <m/>
    <n v="0"/>
    <n v="386.34"/>
    <n v="443.59"/>
    <n v="829.93"/>
    <n v="443.58"/>
    <n v="0"/>
    <n v="414.96"/>
    <n v="414.96"/>
    <n v="443.58"/>
    <n v="1302.1199999999999"/>
    <n v="429.27"/>
    <n v="443.58"/>
    <n v="0"/>
    <n v="429.28"/>
    <n v="0"/>
    <n v="429.28"/>
    <n v="1302.1299999999999"/>
    <n v="0"/>
    <m/>
    <m/>
    <n v="1316.4299999999998"/>
    <n v="1316.4299999999998"/>
    <n v="0"/>
    <n v="0"/>
    <n v="0"/>
    <n v="0"/>
    <n v="0"/>
    <n v="0"/>
    <n v="0"/>
    <m/>
    <n v="0"/>
    <n v="1316.4299999999998"/>
    <n v="4750.6099999999988"/>
  </r>
  <r>
    <n v="1516"/>
    <n v="14468"/>
    <s v="42312468RRSU"/>
    <s v="468R"/>
    <x v="84"/>
    <s v="15MIP - 20%(RSU)"/>
    <n v="10265"/>
    <n v="80"/>
    <x v="68"/>
    <n v="9260"/>
    <x v="2"/>
    <n v="190000"/>
    <n v="0"/>
    <n v="0"/>
    <s v="42312468RRSU15MIP - 20%(RSU)"/>
    <s v="MIP - 20%(RSU)"/>
    <s v="MIP - 20%(RSU) - 11/04/2015"/>
    <s v="3 years"/>
    <d v="2015-11-04T00:00:00"/>
    <d v="2018-11-04T00:00:00"/>
    <n v="1234"/>
    <n v="0"/>
    <n v="0"/>
    <n v="0"/>
    <n v="0"/>
    <n v="0"/>
    <m/>
    <n v="1234"/>
    <n v="1"/>
    <s v=""/>
    <n v="0"/>
    <n v="78124.540000000008"/>
    <n v="0"/>
    <n v="0"/>
    <n v="0"/>
    <n v="0"/>
    <n v="0"/>
    <n v="0"/>
    <n v="78124.540000000008"/>
    <n v="1234"/>
    <n v="0"/>
    <n v="0"/>
    <n v="1234"/>
    <n v="63.31"/>
    <n v="78124.540000000008"/>
    <n v="-1562.64704908"/>
    <n v="76561.89295092001"/>
    <n v="65082.68"/>
    <n v="13041.86"/>
    <n v="-260.86328371999997"/>
    <n v="12780.99671628"/>
    <n v="78124.540000000008"/>
    <n v="71.216536007292618"/>
    <n v="1097"/>
    <n v="78124.540000000008"/>
    <n v="78124.540000000008"/>
    <n v="0"/>
    <n v="0"/>
    <n v="0"/>
    <n v="0"/>
    <n v="13041.86"/>
    <n v="65082.68"/>
    <n v="78124.540000000008"/>
    <n v="0"/>
    <n v="0"/>
    <n v="0"/>
    <m/>
    <n v="0"/>
    <n v="13041.86"/>
    <n v="0"/>
    <n v="13041.86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3041.86"/>
  </r>
  <r>
    <n v="1517"/>
    <n v="14482"/>
    <s v="42312482DRSU"/>
    <s v="482D"/>
    <x v="86"/>
    <s v="15MIP - 20%(RSU)"/>
    <n v="10265"/>
    <n v="10"/>
    <x v="69"/>
    <n v="9260"/>
    <x v="2"/>
    <n v="12000"/>
    <n v="0"/>
    <n v="0"/>
    <s v="42312482DRSU15MIP - 20%(RSU)"/>
    <s v="MIP - 20%(RSU)"/>
    <s v="MIP - 20%(RSU) - 11/04/2015"/>
    <s v="3 years"/>
    <d v="2015-11-04T00:00:00"/>
    <d v="2018-11-04T00:00:00"/>
    <n v="1121"/>
    <n v="0"/>
    <n v="0"/>
    <n v="0"/>
    <n v="0"/>
    <n v="0"/>
    <m/>
    <n v="1121"/>
    <n v="1"/>
    <n v="0"/>
    <n v="0"/>
    <n v="70970.510000000009"/>
    <n v="0"/>
    <n v="0"/>
    <n v="0"/>
    <n v="0"/>
    <n v="0"/>
    <n v="0"/>
    <n v="70970.510000000009"/>
    <n v="1121"/>
    <n v="0"/>
    <n v="0"/>
    <n v="1121"/>
    <n v="63.31"/>
    <n v="70970.510000000009"/>
    <n v="-1419.5521410200001"/>
    <n v="69550.957858980008"/>
    <n v="59131.54"/>
    <n v="11838.97"/>
    <n v="-236.80307793999998"/>
    <n v="11602.16692206"/>
    <n v="11602.16692206"/>
    <n v="10.576268844175022"/>
    <n v="332"/>
    <n v="3511.32"/>
    <n v="62642.86"/>
    <n v="8090.84692206"/>
    <n v="0"/>
    <n v="0"/>
    <n v="0"/>
    <n v="3511.32"/>
    <n v="59131.54"/>
    <n v="62642.86"/>
    <n v="0"/>
    <n v="0"/>
    <n v="0"/>
    <m/>
    <n v="0"/>
    <n v="285.56"/>
    <n v="327.86"/>
    <n v="613.42000000000007"/>
    <n v="327.87"/>
    <n v="0"/>
    <n v="306.70999999999998"/>
    <n v="306.70999999999998"/>
    <n v="327.86"/>
    <n v="962.43999999999994"/>
    <n v="317.29000000000002"/>
    <n v="327.87"/>
    <n v="0"/>
    <n v="317.27999999999997"/>
    <n v="0"/>
    <n v="317.27999999999997"/>
    <n v="962.44"/>
    <n v="0"/>
    <m/>
    <m/>
    <n v="973.02"/>
    <n v="973.02"/>
    <n v="0"/>
    <n v="0"/>
    <n v="0"/>
    <n v="0"/>
    <n v="0"/>
    <n v="0"/>
    <n v="0"/>
    <m/>
    <n v="0"/>
    <n v="973.02"/>
    <n v="3511.32"/>
  </r>
  <r>
    <n v="1518"/>
    <n v="14492"/>
    <s v="42312492YRSU"/>
    <s v="492Y"/>
    <x v="88"/>
    <s v="15MIP - 20%(RSU)"/>
    <n v="10265"/>
    <n v="180"/>
    <x v="70"/>
    <n v="9260"/>
    <x v="2"/>
    <n v="700000"/>
    <n v="0"/>
    <n v="0"/>
    <s v="42312492YRSU15MIP - 20%(RSU)"/>
    <s v="MIP - 20%(RSU)"/>
    <s v="MIP - 20%(RSU) - 11/04/2015"/>
    <s v="3 years"/>
    <d v="2015-11-04T00:00:00"/>
    <d v="2018-11-04T00:00:00"/>
    <n v="686"/>
    <n v="0"/>
    <n v="0"/>
    <n v="0"/>
    <n v="0"/>
    <n v="0"/>
    <m/>
    <n v="686"/>
    <n v="1"/>
    <s v=""/>
    <n v="0"/>
    <n v="43430.66"/>
    <n v="0"/>
    <n v="0"/>
    <n v="0"/>
    <n v="0"/>
    <n v="0"/>
    <n v="0"/>
    <n v="43430.66"/>
    <n v="686"/>
    <n v="0"/>
    <n v="0"/>
    <n v="686"/>
    <n v="63.31"/>
    <n v="43430.66"/>
    <n v="-868.70006132000003"/>
    <n v="42561.959938680004"/>
    <n v="36150.01"/>
    <n v="7280.65"/>
    <n v="-145.6275613"/>
    <n v="7135.0224386999998"/>
    <n v="43430.66"/>
    <n v="39.590391978122156"/>
    <n v="1097"/>
    <n v="43430.66"/>
    <n v="43430.66"/>
    <n v="0"/>
    <n v="0"/>
    <n v="0"/>
    <n v="0"/>
    <n v="7280.65"/>
    <n v="36150.01"/>
    <n v="43430.66"/>
    <n v="0"/>
    <n v="0"/>
    <n v="0"/>
    <m/>
    <n v="0"/>
    <n v="7280.65"/>
    <n v="0"/>
    <n v="7280.65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7280.65"/>
  </r>
  <r>
    <n v="1519"/>
    <n v="14593"/>
    <s v="42312593ERSU"/>
    <s v="593E"/>
    <x v="89"/>
    <s v="15MIP - 20%(RSU)"/>
    <n v="10265"/>
    <n v="180"/>
    <x v="71"/>
    <n v="9260"/>
    <x v="2"/>
    <n v="700000"/>
    <n v="0"/>
    <n v="0"/>
    <s v="42312593ERSU15MIP - 20%(RSU)"/>
    <s v="MIP - 20%(RSU)"/>
    <s v="MIP - 20%(RSU) - 11/04/2015"/>
    <s v="3 years"/>
    <d v="2015-11-04T00:00:00"/>
    <d v="2018-11-04T00:00:00"/>
    <n v="2034"/>
    <n v="0"/>
    <n v="0"/>
    <n v="0"/>
    <n v="0"/>
    <n v="0"/>
    <m/>
    <n v="2034"/>
    <n v="1"/>
    <s v=""/>
    <n v="0"/>
    <n v="128772.54000000001"/>
    <n v="0"/>
    <n v="0"/>
    <n v="0"/>
    <n v="0"/>
    <n v="0"/>
    <n v="0"/>
    <n v="128772.54000000001"/>
    <n v="2034"/>
    <n v="0"/>
    <n v="0"/>
    <n v="2034"/>
    <n v="63.31"/>
    <n v="128772.54000000001"/>
    <n v="-2575.7083450800001"/>
    <n v="126196.83165492001"/>
    <n v="107310.45"/>
    <n v="21462.09"/>
    <n v="-429.28472417999996"/>
    <n v="21032.805275819999"/>
    <n v="128772.54000000001"/>
    <n v="117.38608933454877"/>
    <n v="1097"/>
    <n v="128772.54000000001"/>
    <n v="128772.54000000001"/>
    <n v="0"/>
    <n v="0"/>
    <n v="0"/>
    <n v="0"/>
    <n v="21462.09"/>
    <n v="107310.45"/>
    <n v="128772.54"/>
    <n v="0"/>
    <n v="0"/>
    <n v="0"/>
    <m/>
    <n v="0"/>
    <n v="21462.09"/>
    <n v="0"/>
    <n v="21462.09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21462.09"/>
  </r>
  <r>
    <n v="1520"/>
    <n v="14712"/>
    <s v="42312712PRSU"/>
    <s v="712P"/>
    <x v="91"/>
    <s v="15MIP - 20%(RSU)"/>
    <n v="10265"/>
    <n v="10"/>
    <x v="73"/>
    <n v="9260"/>
    <x v="2"/>
    <n v="2000"/>
    <n v="0"/>
    <n v="0"/>
    <s v="42312712PRSU15MIP - 20%(RSU)"/>
    <s v="MIP - 20%(RSU)"/>
    <s v="MIP - 20%(RSU) - 11/04/2015"/>
    <s v="3 years"/>
    <d v="2015-11-04T00:00:00"/>
    <d v="2018-11-04T00:00:00"/>
    <n v="956"/>
    <n v="0"/>
    <n v="0"/>
    <n v="0"/>
    <n v="0"/>
    <n v="0"/>
    <m/>
    <n v="956"/>
    <n v="1"/>
    <n v="0"/>
    <n v="0"/>
    <n v="60524.36"/>
    <n v="0"/>
    <n v="0"/>
    <n v="0"/>
    <n v="0"/>
    <n v="0"/>
    <n v="0"/>
    <n v="60524.36"/>
    <n v="956"/>
    <n v="0"/>
    <n v="0"/>
    <n v="956"/>
    <n v="63.31"/>
    <n v="60524.36"/>
    <n v="-1210.6082487199999"/>
    <n v="59313.751751280004"/>
    <n v="50394.76"/>
    <n v="10129.6"/>
    <n v="-202.61225919999998"/>
    <n v="9926.9877408000011"/>
    <n v="9926.9877408000011"/>
    <n v="9.0492139843208754"/>
    <n v="332"/>
    <n v="3004.34"/>
    <n v="53399.100000000006"/>
    <n v="6922.647740800001"/>
    <n v="0"/>
    <n v="0"/>
    <n v="0"/>
    <n v="3004.34"/>
    <n v="50394.76"/>
    <n v="53399.100000000006"/>
    <n v="0"/>
    <n v="0"/>
    <n v="0"/>
    <m/>
    <n v="0"/>
    <n v="244.33"/>
    <n v="280.52"/>
    <n v="524.85"/>
    <n v="280.52999999999997"/>
    <n v="0"/>
    <n v="262.43"/>
    <n v="262.43"/>
    <n v="280.52"/>
    <n v="823.48"/>
    <n v="271.48"/>
    <n v="280.52"/>
    <n v="0"/>
    <n v="271.48"/>
    <n v="0"/>
    <n v="271.48"/>
    <n v="823.48"/>
    <n v="0"/>
    <m/>
    <m/>
    <n v="832.53"/>
    <n v="832.53"/>
    <n v="0"/>
    <n v="0"/>
    <n v="0"/>
    <n v="0"/>
    <n v="0"/>
    <n v="0"/>
    <n v="0"/>
    <m/>
    <n v="0"/>
    <n v="832.53"/>
    <n v="3004.34"/>
  </r>
  <r>
    <n v="1521"/>
    <n v="14938"/>
    <s v="42312938SRSU"/>
    <s v="938S"/>
    <x v="99"/>
    <s v="15MIP - 20%(RSU)"/>
    <n v="10265"/>
    <n v="180"/>
    <x v="74"/>
    <n v="9260"/>
    <x v="2"/>
    <n v="700000"/>
    <n v="0"/>
    <n v="0"/>
    <s v="42312938SRSU15MIP - 20%(RSU)"/>
    <s v="MIP - 20%(RSU)"/>
    <s v="MIP - 20%(RSU) - 11/04/2015"/>
    <s v="3 years"/>
    <d v="2015-11-04T00:00:00"/>
    <d v="2018-11-04T00:00:00"/>
    <n v="666"/>
    <n v="0"/>
    <n v="0"/>
    <n v="0"/>
    <n v="0"/>
    <n v="0"/>
    <m/>
    <n v="666"/>
    <n v="1"/>
    <s v=""/>
    <n v="0"/>
    <n v="42164.46"/>
    <n v="0"/>
    <n v="0"/>
    <n v="0"/>
    <n v="0"/>
    <n v="0"/>
    <n v="0"/>
    <n v="42164.46"/>
    <n v="666"/>
    <n v="0"/>
    <n v="0"/>
    <n v="666"/>
    <n v="63.31"/>
    <n v="42164.46"/>
    <n v="-843.3735289199999"/>
    <n v="41321.086471080002"/>
    <n v="35137.050000000003"/>
    <n v="7027.41"/>
    <n v="-140.56225481999999"/>
    <n v="6886.8477451799999"/>
    <n v="42164.46"/>
    <n v="38.436153144940747"/>
    <n v="1097"/>
    <n v="42164.46"/>
    <n v="42164.46"/>
    <n v="0"/>
    <n v="0"/>
    <n v="0"/>
    <n v="0"/>
    <n v="7027.41"/>
    <n v="35137.050000000003"/>
    <n v="42164.460000000006"/>
    <n v="0"/>
    <n v="0"/>
    <n v="0"/>
    <m/>
    <n v="0"/>
    <n v="7027.41"/>
    <n v="0"/>
    <n v="7027.41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7027.41"/>
  </r>
  <r>
    <n v="1522"/>
    <n v="14951"/>
    <s v="42312951TRSU"/>
    <s v="951T"/>
    <x v="100"/>
    <s v="15MIP - 20%(RSU)"/>
    <n v="10265"/>
    <n v="80"/>
    <x v="80"/>
    <n v="9260"/>
    <x v="2"/>
    <n v="190000"/>
    <n v="0"/>
    <n v="0"/>
    <s v="42312951TRSU15MIP - 20%(RSU)"/>
    <s v="MIP - 20%(RSU)"/>
    <s v="MIP - 20%(RSU) - 11/04/2015"/>
    <s v="3 years"/>
    <d v="2015-11-04T00:00:00"/>
    <d v="2018-11-04T00:00:00"/>
    <n v="196"/>
    <n v="0"/>
    <n v="0"/>
    <n v="0"/>
    <n v="0"/>
    <n v="0"/>
    <m/>
    <n v="196"/>
    <n v="1"/>
    <s v=""/>
    <n v="0"/>
    <n v="12408.76"/>
    <n v="0"/>
    <n v="0"/>
    <n v="0"/>
    <n v="0"/>
    <n v="0"/>
    <n v="0"/>
    <n v="12408.76"/>
    <n v="196"/>
    <n v="0"/>
    <n v="0"/>
    <n v="196"/>
    <n v="63.31"/>
    <n v="12408.76"/>
    <n v="-248.20001751999999"/>
    <n v="12160.559982480001"/>
    <n v="10319.530000000001"/>
    <n v="2089.23"/>
    <n v="-41.788778459999996"/>
    <n v="2047.44122154"/>
    <n v="12408.76"/>
    <n v="11.311540565177758"/>
    <n v="1097"/>
    <n v="12408.76"/>
    <n v="12408.76"/>
    <n v="0"/>
    <n v="0"/>
    <n v="0"/>
    <n v="0"/>
    <n v="2089.23"/>
    <n v="10319.530000000001"/>
    <n v="12408.76"/>
    <n v="0"/>
    <n v="0"/>
    <n v="0"/>
    <m/>
    <n v="0"/>
    <n v="50.39"/>
    <n v="57.86"/>
    <n v="108.25"/>
    <n v="57.86"/>
    <n v="0"/>
    <n v="54.13"/>
    <n v="54.13"/>
    <n v="57.85"/>
    <n v="169.84"/>
    <n v="1811.14"/>
    <n v="0"/>
    <n v="0"/>
    <n v="0"/>
    <n v="0"/>
    <n v="0"/>
    <n v="1811.14"/>
    <n v="0"/>
    <m/>
    <m/>
    <n v="0"/>
    <n v="0"/>
    <n v="0"/>
    <n v="0"/>
    <n v="0"/>
    <n v="0"/>
    <n v="0"/>
    <n v="0"/>
    <n v="0"/>
    <m/>
    <n v="0"/>
    <n v="0"/>
    <n v="2089.23"/>
  </r>
  <r>
    <n v="1523"/>
    <n v="14957"/>
    <s v="42312957RRSU"/>
    <s v="957R"/>
    <x v="101"/>
    <s v="15MIP - 20%(RSU)"/>
    <n v="10265"/>
    <n v="80"/>
    <x v="81"/>
    <n v="9260"/>
    <x v="2"/>
    <n v="190000"/>
    <n v="0"/>
    <n v="0"/>
    <s v="42312957RRSU15MIP - 20%(RSU)"/>
    <s v="MIP - 20%(RSU)"/>
    <s v="MIP - 20%(RSU) - 11/04/2015"/>
    <s v="3 years"/>
    <d v="2015-11-04T00:00:00"/>
    <d v="2018-11-04T00:00:00"/>
    <n v="407"/>
    <n v="0"/>
    <n v="0"/>
    <n v="0"/>
    <n v="0"/>
    <n v="0"/>
    <m/>
    <n v="407"/>
    <n v="1"/>
    <n v="0"/>
    <n v="0"/>
    <n v="25767.170000000002"/>
    <n v="0"/>
    <n v="0"/>
    <n v="0"/>
    <n v="0"/>
    <n v="0"/>
    <n v="0"/>
    <n v="25767.170000000002"/>
    <n v="407"/>
    <n v="0"/>
    <n v="0"/>
    <n v="407"/>
    <n v="63.31"/>
    <n v="25767.170000000002"/>
    <n v="-515.39493433999996"/>
    <n v="25251.775065660004"/>
    <n v="21462.09"/>
    <n v="4305.08"/>
    <n v="-86.110210159999994"/>
    <n v="4218.96978984"/>
    <n v="4218.96978984"/>
    <n v="3.8459159433363719"/>
    <n v="332"/>
    <n v="1276.8399999999999"/>
    <n v="22738.93"/>
    <n v="2942.1297898399998"/>
    <n v="0"/>
    <n v="0"/>
    <n v="0"/>
    <n v="1276.8399999999999"/>
    <n v="21462.09"/>
    <n v="22738.93"/>
    <n v="0"/>
    <n v="0"/>
    <n v="0"/>
    <m/>
    <n v="0"/>
    <n v="103.84"/>
    <n v="119.22"/>
    <n v="223.06"/>
    <n v="119.23"/>
    <n v="0"/>
    <n v="111.53"/>
    <n v="111.53"/>
    <n v="119.22"/>
    <n v="349.98"/>
    <n v="115.38"/>
    <n v="119.22"/>
    <n v="0"/>
    <n v="115.38"/>
    <n v="0"/>
    <n v="115.38"/>
    <n v="349.98"/>
    <n v="0"/>
    <m/>
    <m/>
    <n v="353.82"/>
    <n v="353.82"/>
    <n v="0"/>
    <n v="0"/>
    <n v="0"/>
    <n v="0"/>
    <n v="0"/>
    <n v="0"/>
    <n v="0"/>
    <m/>
    <n v="0"/>
    <n v="353.82"/>
    <n v="1276.8399999999999"/>
  </r>
  <r>
    <n v="1524"/>
    <n v="15070"/>
    <s v="4231270SlRSU"/>
    <s v="70Sl"/>
    <x v="104"/>
    <s v="15MIP - 20%(RSU)"/>
    <n v="10265"/>
    <n v="80"/>
    <x v="84"/>
    <n v="9260"/>
    <x v="2"/>
    <n v="190000"/>
    <n v="0"/>
    <n v="0"/>
    <s v="4231270SlRSU15MIP - 20%(RSU)"/>
    <s v="MIP - 20%(RSU)"/>
    <s v="MIP - 20%(RSU) - 11/04/2015"/>
    <s v="3 years"/>
    <d v="2015-11-04T00:00:00"/>
    <d v="2018-11-04T00:00:00"/>
    <n v="384"/>
    <n v="0"/>
    <n v="0"/>
    <n v="0"/>
    <n v="0"/>
    <n v="0"/>
    <m/>
    <n v="384"/>
    <n v="1"/>
    <n v="0"/>
    <n v="0"/>
    <n v="24311.040000000001"/>
    <n v="0"/>
    <n v="0"/>
    <n v="0"/>
    <n v="0"/>
    <n v="0"/>
    <n v="0"/>
    <n v="24311.040000000001"/>
    <n v="384"/>
    <n v="0"/>
    <n v="0"/>
    <n v="384"/>
    <n v="63.31"/>
    <n v="24311.040000000001"/>
    <n v="-486.26942207999997"/>
    <n v="23824.770577920001"/>
    <n v="20259.2"/>
    <n v="4051.84"/>
    <n v="-81.044903680000004"/>
    <n v="3970.7950963200001"/>
    <n v="3970.7950963200001"/>
    <n v="3.6196855937283501"/>
    <n v="332"/>
    <n v="1201.74"/>
    <n v="21460.940000000002"/>
    <n v="2769.0550963200003"/>
    <n v="0"/>
    <n v="0"/>
    <n v="0"/>
    <n v="1201.7399999999998"/>
    <n v="20259.2"/>
    <n v="21460.940000000002"/>
    <n v="0"/>
    <n v="0"/>
    <n v="0"/>
    <m/>
    <n v="0"/>
    <n v="97.73"/>
    <n v="112.21"/>
    <n v="209.94"/>
    <n v="112.21"/>
    <n v="0"/>
    <n v="104.97"/>
    <n v="104.97"/>
    <n v="112.21"/>
    <n v="329.39"/>
    <n v="108.59"/>
    <n v="112.21"/>
    <n v="0"/>
    <n v="108.59"/>
    <n v="0"/>
    <n v="108.59"/>
    <n v="329.39"/>
    <n v="0"/>
    <m/>
    <m/>
    <n v="333.02"/>
    <n v="333.02"/>
    <n v="0"/>
    <n v="0"/>
    <n v="0"/>
    <n v="0"/>
    <n v="0"/>
    <n v="0"/>
    <n v="0"/>
    <m/>
    <n v="0"/>
    <n v="333.02"/>
    <n v="1201.7399999999998"/>
  </r>
  <r>
    <n v="1525"/>
    <n v="15207"/>
    <s v="42312207VRSU"/>
    <s v="207V"/>
    <x v="106"/>
    <s v="15MIP - 20%(RSU)"/>
    <n v="10265"/>
    <n v="80"/>
    <x v="86"/>
    <n v="9260"/>
    <x v="2"/>
    <n v="190000"/>
    <n v="0"/>
    <n v="0"/>
    <s v="42312207VRSU15MIP - 20%(RSU)"/>
    <s v="MIP - 20%(RSU)"/>
    <s v="MIP - 20%(RSU) - 11/04/2015"/>
    <s v="3 years"/>
    <d v="2015-11-04T00:00:00"/>
    <d v="2018-11-04T00:00:00"/>
    <n v="704"/>
    <n v="0"/>
    <n v="0"/>
    <n v="0"/>
    <n v="0"/>
    <n v="0"/>
    <m/>
    <n v="704"/>
    <n v="1"/>
    <s v=""/>
    <n v="0"/>
    <n v="44570.240000000005"/>
    <n v="0"/>
    <n v="0"/>
    <n v="0"/>
    <n v="0"/>
    <n v="0"/>
    <n v="0"/>
    <n v="44570.240000000005"/>
    <n v="704"/>
    <n v="0"/>
    <n v="0"/>
    <n v="704"/>
    <n v="63.31"/>
    <n v="44570.240000000005"/>
    <n v="-891.49394048000011"/>
    <n v="43678.746059520003"/>
    <n v="37099.660000000003"/>
    <n v="7470.58"/>
    <n v="-149.42654116"/>
    <n v="7321.15345884"/>
    <n v="44570.240000000005"/>
    <n v="40.629206927985422"/>
    <n v="1097"/>
    <n v="44570.240000000005"/>
    <n v="44570.240000000005"/>
    <n v="0"/>
    <n v="0"/>
    <n v="0"/>
    <n v="0"/>
    <n v="7470.58"/>
    <n v="37099.660000000003"/>
    <n v="44570.240000000005"/>
    <n v="0"/>
    <n v="0"/>
    <n v="0"/>
    <m/>
    <n v="0"/>
    <n v="7470.58"/>
    <n v="0"/>
    <n v="7470.58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7470.58"/>
  </r>
  <r>
    <n v="1526"/>
    <n v="15232"/>
    <s v="42312232WRSU"/>
    <s v="232W"/>
    <x v="107"/>
    <s v="15MIP - 20%(RSU)"/>
    <n v="10265"/>
    <n v="80"/>
    <x v="87"/>
    <n v="9260"/>
    <x v="2"/>
    <n v="190000"/>
    <n v="0"/>
    <n v="0"/>
    <s v="42312232WRSU15MIP - 20%(RSU)"/>
    <s v="MIP - 20%(RSU)"/>
    <s v="MIP - 20%(RSU) - 11/04/2015"/>
    <s v="3 years"/>
    <d v="2015-11-04T00:00:00"/>
    <d v="2018-11-04T00:00:00"/>
    <n v="1185"/>
    <n v="0"/>
    <n v="0"/>
    <n v="0"/>
    <n v="0"/>
    <n v="0"/>
    <m/>
    <n v="1185"/>
    <n v="1"/>
    <s v=""/>
    <n v="0"/>
    <n v="75022.350000000006"/>
    <n v="0"/>
    <n v="0"/>
    <n v="0"/>
    <n v="0"/>
    <n v="0"/>
    <n v="0"/>
    <n v="75022.350000000006"/>
    <n v="1185"/>
    <n v="0"/>
    <n v="0"/>
    <n v="1185"/>
    <n v="63.31"/>
    <n v="75022.350000000006"/>
    <n v="-1500.5970447"/>
    <n v="73521.752955300006"/>
    <n v="62486.97"/>
    <n v="12535.38"/>
    <n v="-250.73267075999996"/>
    <n v="12284.647329239999"/>
    <n v="75022.350000000006"/>
    <n v="68.388650865998187"/>
    <n v="1097"/>
    <n v="75022.350000000006"/>
    <n v="75022.350000000006"/>
    <n v="0"/>
    <n v="0"/>
    <n v="0"/>
    <n v="0"/>
    <n v="12535.38"/>
    <n v="62486.97"/>
    <n v="75022.350000000006"/>
    <n v="0"/>
    <n v="0"/>
    <n v="0"/>
    <m/>
    <n v="0"/>
    <n v="12535.38"/>
    <n v="0"/>
    <n v="12535.38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2535.38"/>
  </r>
  <r>
    <n v="1527"/>
    <n v="15234"/>
    <s v="42312234DRSU"/>
    <s v="234D"/>
    <x v="108"/>
    <s v="15MIP - 20%(RSU)"/>
    <n v="10265"/>
    <n v="80"/>
    <x v="88"/>
    <n v="9260"/>
    <x v="2"/>
    <n v="190000"/>
    <n v="0"/>
    <n v="0"/>
    <s v="42312234DRSU15MIP - 20%(RSU)"/>
    <s v="MIP - 20%(RSU)"/>
    <s v="MIP - 20%(RSU) - 11/04/2015"/>
    <s v="3 years"/>
    <d v="2015-11-04T00:00:00"/>
    <d v="2018-11-04T00:00:00"/>
    <n v="728"/>
    <n v="0"/>
    <n v="0"/>
    <n v="0"/>
    <n v="0"/>
    <n v="0"/>
    <m/>
    <n v="728"/>
    <n v="1"/>
    <n v="0"/>
    <n v="0"/>
    <n v="46089.68"/>
    <n v="0"/>
    <n v="0"/>
    <n v="0"/>
    <n v="0"/>
    <n v="0"/>
    <n v="0"/>
    <n v="46089.68"/>
    <n v="728"/>
    <n v="0"/>
    <n v="0"/>
    <n v="728"/>
    <n v="63.31"/>
    <n v="46089.68"/>
    <n v="-921.8857793599999"/>
    <n v="45167.794220640004"/>
    <n v="38365.86"/>
    <n v="7723.82"/>
    <n v="-154.49184763999997"/>
    <n v="7569.3281523599999"/>
    <n v="7569.3281523599999"/>
    <n v="6.9000256630446675"/>
    <n v="332"/>
    <n v="2290.81"/>
    <n v="40656.67"/>
    <n v="5278.5181523600004"/>
    <n v="0"/>
    <n v="0"/>
    <n v="0"/>
    <n v="2290.8099999999995"/>
    <n v="38365.86"/>
    <n v="40656.67"/>
    <n v="0"/>
    <n v="0"/>
    <n v="0"/>
    <m/>
    <n v="0"/>
    <n v="186.3"/>
    <n v="213.9"/>
    <n v="400.20000000000005"/>
    <n v="213.9"/>
    <n v="0"/>
    <n v="200.1"/>
    <n v="200.1"/>
    <n v="213.9"/>
    <n v="627.9"/>
    <n v="207"/>
    <n v="213.91"/>
    <n v="0"/>
    <n v="207"/>
    <n v="0"/>
    <n v="207"/>
    <n v="627.91"/>
    <n v="0"/>
    <m/>
    <m/>
    <n v="634.79999999999995"/>
    <n v="634.79999999999995"/>
    <n v="0"/>
    <n v="0"/>
    <n v="0"/>
    <n v="0"/>
    <n v="0"/>
    <n v="0"/>
    <n v="0"/>
    <m/>
    <n v="0"/>
    <n v="634.79999999999995"/>
    <n v="2290.8099999999995"/>
  </r>
  <r>
    <n v="1528"/>
    <n v="15304"/>
    <s v="42312304GRSU"/>
    <s v="304G"/>
    <x v="109"/>
    <s v="15MIP - 20%(RSU)"/>
    <n v="10265"/>
    <n v="180"/>
    <x v="74"/>
    <n v="9260"/>
    <x v="2"/>
    <n v="700000"/>
    <n v="0"/>
    <n v="0"/>
    <s v="42312304GRSU15MIP - 20%(RSU)"/>
    <s v="MIP - 20%(RSU)"/>
    <s v="MIP - 20%(RSU) - 11/04/2015"/>
    <s v="3 years"/>
    <d v="2015-11-04T00:00:00"/>
    <d v="2018-11-04T00:00:00"/>
    <n v="2153"/>
    <n v="0"/>
    <n v="0"/>
    <n v="0"/>
    <n v="0"/>
    <n v="0"/>
    <m/>
    <n v="2153"/>
    <n v="1"/>
    <s v=""/>
    <n v="0"/>
    <n v="136306.43"/>
    <n v="0"/>
    <n v="0"/>
    <n v="0"/>
    <n v="0"/>
    <n v="0"/>
    <n v="0"/>
    <n v="136306.43"/>
    <n v="2153"/>
    <n v="0"/>
    <n v="0"/>
    <n v="2153"/>
    <n v="63.31"/>
    <n v="136306.43"/>
    <n v="-2726.4012128599998"/>
    <n v="133580.02878714001"/>
    <n v="113578.14"/>
    <n v="22728.29"/>
    <n v="-454.61125657999997"/>
    <n v="22273.678743420001"/>
    <n v="136306.43"/>
    <n v="124.25381039197812"/>
    <n v="1097"/>
    <n v="136306.43"/>
    <n v="136306.43"/>
    <n v="0"/>
    <n v="0"/>
    <n v="0"/>
    <n v="0"/>
    <n v="22728.29"/>
    <n v="113578.14"/>
    <n v="136306.43"/>
    <n v="0"/>
    <n v="0"/>
    <n v="0"/>
    <m/>
    <n v="0"/>
    <n v="22728.29"/>
    <n v="0"/>
    <n v="22728.29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22728.29"/>
  </r>
  <r>
    <n v="1529"/>
    <n v="15319"/>
    <s v="42312319HRSU"/>
    <s v="319H"/>
    <x v="110"/>
    <s v="15MIP - 20%(RSU)"/>
    <n v="10265"/>
    <n v="180"/>
    <x v="71"/>
    <n v="9260"/>
    <x v="2"/>
    <n v="700000"/>
    <n v="0"/>
    <n v="0"/>
    <s v="42312319HRSU15MIP - 20%(RSU)"/>
    <s v="MIP - 20%(RSU)"/>
    <s v="MIP - 20%(RSU) - 11/04/2015"/>
    <s v="3 years"/>
    <d v="2015-11-04T00:00:00"/>
    <d v="2018-11-04T00:00:00"/>
    <n v="1220"/>
    <n v="0"/>
    <n v="0"/>
    <n v="0"/>
    <n v="0"/>
    <n v="0"/>
    <m/>
    <n v="1220"/>
    <n v="1"/>
    <s v=""/>
    <n v="0"/>
    <n v="77238.2"/>
    <n v="0"/>
    <n v="0"/>
    <n v="0"/>
    <n v="0"/>
    <n v="0"/>
    <n v="0"/>
    <n v="77238.2"/>
    <n v="1220"/>
    <n v="0"/>
    <n v="0"/>
    <n v="1220"/>
    <n v="63.31"/>
    <n v="77238.2"/>
    <n v="-1544.9184763999999"/>
    <n v="75693.281523600002"/>
    <n v="64322.96"/>
    <n v="12915.24"/>
    <n v="-258.33063047999997"/>
    <n v="12656.909369519999"/>
    <n v="77238.2"/>
    <n v="70.408568824065625"/>
    <n v="1097"/>
    <n v="77238.2"/>
    <n v="77238.2"/>
    <n v="0"/>
    <n v="0"/>
    <n v="0"/>
    <n v="0"/>
    <n v="12915.24"/>
    <n v="64322.96"/>
    <n v="77238.2"/>
    <n v="0"/>
    <n v="0"/>
    <n v="0"/>
    <m/>
    <n v="0"/>
    <n v="12915.24"/>
    <n v="0"/>
    <n v="12915.24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2915.24"/>
  </r>
  <r>
    <n v="1530"/>
    <n v="15331"/>
    <s v="42312331FRSU"/>
    <s v="331F"/>
    <x v="111"/>
    <s v="15MIP - 20%(RSU)"/>
    <n v="10265"/>
    <n v="10"/>
    <x v="89"/>
    <n v="9260"/>
    <x v="2"/>
    <n v="2000"/>
    <n v="0"/>
    <n v="0"/>
    <s v="42312331FRSU15MIP - 20%(RSU)"/>
    <s v="MIP - 20%(RSU)"/>
    <s v="MIP - 20%(RSU) - 11/04/2015"/>
    <s v="3 years"/>
    <d v="2015-11-04T00:00:00"/>
    <d v="2018-11-04T00:00:00"/>
    <n v="1130"/>
    <n v="0"/>
    <n v="0"/>
    <n v="0"/>
    <n v="0"/>
    <n v="0"/>
    <m/>
    <n v="1130"/>
    <n v="1"/>
    <s v=""/>
    <n v="0"/>
    <n v="71540.3"/>
    <n v="0"/>
    <n v="0"/>
    <n v="0"/>
    <n v="0"/>
    <n v="0"/>
    <n v="0"/>
    <n v="71540.3"/>
    <n v="1130"/>
    <n v="0"/>
    <n v="0"/>
    <n v="1130"/>
    <n v="63.31"/>
    <n v="71540.3"/>
    <n v="-1430.9490805999999"/>
    <n v="70109.350919400007"/>
    <n v="59574.71"/>
    <n v="11965.59"/>
    <n v="-239.33573117999998"/>
    <n v="11726.254268820001"/>
    <n v="71540.3"/>
    <n v="65.214494074749325"/>
    <n v="1097"/>
    <n v="71540.3"/>
    <n v="71540.3"/>
    <n v="0"/>
    <n v="0"/>
    <n v="0"/>
    <n v="0"/>
    <n v="11965.59"/>
    <n v="59574.71"/>
    <n v="71540.3"/>
    <n v="0"/>
    <n v="0"/>
    <n v="0"/>
    <m/>
    <n v="0"/>
    <n v="11965.59"/>
    <n v="0"/>
    <n v="11965.59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1965.59"/>
  </r>
  <r>
    <n v="1531"/>
    <n v="15365"/>
    <s v="42312365PRSU"/>
    <s v="365P"/>
    <x v="112"/>
    <s v="15MIP - 20%(RSU)"/>
    <n v="10265"/>
    <n v="30"/>
    <x v="90"/>
    <n v="9260"/>
    <x v="2"/>
    <n v="10000"/>
    <n v="0"/>
    <n v="0"/>
    <s v="42312365PRSU15MIP - 20%(RSU)"/>
    <s v="MIP - 20%(RSU)"/>
    <s v="MIP - 20%(RSU) - 11/04/2015"/>
    <s v="3 years"/>
    <d v="2015-11-04T00:00:00"/>
    <d v="2018-11-04T00:00:00"/>
    <n v="1130"/>
    <n v="0"/>
    <n v="0"/>
    <n v="0"/>
    <n v="0"/>
    <n v="0"/>
    <m/>
    <n v="1130"/>
    <n v="1"/>
    <n v="0"/>
    <n v="0"/>
    <n v="71540.3"/>
    <n v="0"/>
    <n v="0"/>
    <n v="0"/>
    <n v="0"/>
    <n v="0"/>
    <n v="0"/>
    <n v="71540.3"/>
    <n v="1130"/>
    <n v="0"/>
    <n v="0"/>
    <n v="1130"/>
    <n v="63.31"/>
    <n v="71540.3"/>
    <n v="-1430.9490805999999"/>
    <n v="70109.350919400007"/>
    <n v="59574.71"/>
    <n v="11965.59"/>
    <n v="-239.33573117999998"/>
    <n v="11726.254268820001"/>
    <n v="11726.254268820001"/>
    <n v="10.689384018979034"/>
    <n v="332"/>
    <n v="3548.88"/>
    <n v="63123.59"/>
    <n v="8177.3742688200009"/>
    <n v="0"/>
    <n v="0"/>
    <n v="0"/>
    <n v="3548.88"/>
    <n v="59574.71"/>
    <n v="63123.59"/>
    <n v="0"/>
    <n v="0"/>
    <n v="0"/>
    <m/>
    <n v="0"/>
    <n v="288.61"/>
    <n v="331.37"/>
    <n v="619.98"/>
    <n v="331.38"/>
    <n v="0"/>
    <n v="309.99"/>
    <n v="309.99"/>
    <n v="331.37"/>
    <n v="972.74"/>
    <n v="320.68"/>
    <n v="331.37"/>
    <n v="0"/>
    <n v="320.68"/>
    <n v="0"/>
    <n v="320.68"/>
    <n v="972.73"/>
    <n v="0"/>
    <m/>
    <m/>
    <n v="983.43000000000006"/>
    <n v="983.43000000000006"/>
    <n v="0"/>
    <n v="0"/>
    <n v="0"/>
    <n v="0"/>
    <n v="0"/>
    <n v="0"/>
    <n v="0"/>
    <m/>
    <n v="0"/>
    <n v="983.43000000000006"/>
    <n v="3548.88"/>
  </r>
  <r>
    <n v="1532"/>
    <n v="15388"/>
    <s v="42312388GRSU"/>
    <s v="388G"/>
    <x v="114"/>
    <s v="15MIP - 20%(RSU)"/>
    <n v="10265"/>
    <n v="10"/>
    <x v="44"/>
    <n v="9260"/>
    <x v="2"/>
    <n v="2000"/>
    <n v="0"/>
    <n v="0"/>
    <s v="42312388GRSU15MIP - 20%(RSU)"/>
    <s v="MIP - 20%(RSU)"/>
    <s v="MIP - 20%(RSU) - 11/04/2015"/>
    <s v="3 years"/>
    <d v="2015-11-04T00:00:00"/>
    <d v="2018-11-04T00:00:00"/>
    <n v="1034"/>
    <n v="0"/>
    <n v="0"/>
    <n v="0"/>
    <n v="0"/>
    <n v="0"/>
    <m/>
    <n v="1034"/>
    <n v="1"/>
    <s v=""/>
    <n v="0"/>
    <n v="65462.54"/>
    <n v="0"/>
    <n v="0"/>
    <n v="0"/>
    <n v="0"/>
    <n v="0"/>
    <n v="0"/>
    <n v="65462.54"/>
    <n v="1034"/>
    <n v="0"/>
    <n v="0"/>
    <n v="1034"/>
    <n v="63.31"/>
    <n v="65462.54"/>
    <n v="-1309.38172508"/>
    <n v="64153.158274920002"/>
    <n v="54509.91"/>
    <n v="10952.63"/>
    <n v="-219.07450525999997"/>
    <n v="10733.55549474"/>
    <n v="65462.54"/>
    <n v="59.674147675478579"/>
    <n v="1097"/>
    <n v="65462.54"/>
    <n v="65462.54"/>
    <n v="0"/>
    <n v="0"/>
    <n v="0"/>
    <n v="0"/>
    <n v="10952.63"/>
    <n v="54509.91"/>
    <n v="65462.54"/>
    <n v="0"/>
    <n v="0"/>
    <n v="0"/>
    <m/>
    <n v="0"/>
    <n v="10952.63"/>
    <n v="0"/>
    <n v="10952.63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0952.63"/>
  </r>
  <r>
    <n v="1533"/>
    <n v="15416"/>
    <s v="42312416WRSU"/>
    <s v="416W"/>
    <x v="116"/>
    <s v="15MIP - 20%(RSU)"/>
    <n v="10265"/>
    <n v="80"/>
    <x v="92"/>
    <n v="9260"/>
    <x v="2"/>
    <n v="190000"/>
    <n v="0"/>
    <n v="0"/>
    <s v="42312416WRSU15MIP - 20%(RSU)"/>
    <s v="MIP - 20%(RSU)"/>
    <s v="MIP - 20%(RSU) - 11/04/2015"/>
    <s v="3 years"/>
    <d v="2015-11-04T00:00:00"/>
    <d v="2018-11-04T00:00:00"/>
    <n v="359"/>
    <n v="0"/>
    <n v="0"/>
    <n v="0"/>
    <n v="0"/>
    <n v="0"/>
    <m/>
    <n v="359"/>
    <n v="1"/>
    <n v="0"/>
    <n v="0"/>
    <n v="22728.29"/>
    <n v="0"/>
    <n v="0"/>
    <n v="0"/>
    <n v="0"/>
    <n v="0"/>
    <n v="0"/>
    <n v="22728.29"/>
    <n v="359"/>
    <n v="0"/>
    <n v="0"/>
    <n v="359"/>
    <n v="63.31"/>
    <n v="22728.29"/>
    <n v="-454.61125657999997"/>
    <n v="22273.678743420001"/>
    <n v="18929.689999999999"/>
    <n v="3798.6"/>
    <n v="-75.979597200000001"/>
    <n v="3722.6204027999997"/>
    <n v="3722.6204027999997"/>
    <n v="3.3934552441203278"/>
    <n v="332"/>
    <n v="1126.6300000000001"/>
    <n v="20056.32"/>
    <n v="2595.9904027999996"/>
    <n v="0"/>
    <n v="0"/>
    <n v="0"/>
    <n v="1126.6300000000001"/>
    <n v="18929.689999999999"/>
    <n v="20056.32"/>
    <n v="0"/>
    <n v="0"/>
    <n v="0"/>
    <m/>
    <n v="0"/>
    <n v="91.62"/>
    <n v="105.2"/>
    <n v="196.82"/>
    <n v="105.2"/>
    <n v="0"/>
    <n v="98.41"/>
    <n v="98.41"/>
    <n v="105.19"/>
    <n v="308.8"/>
    <n v="101.81"/>
    <n v="105.2"/>
    <n v="0"/>
    <n v="101.8"/>
    <n v="0"/>
    <n v="101.8"/>
    <n v="308.81"/>
    <n v="0"/>
    <m/>
    <m/>
    <n v="312.2"/>
    <n v="312.2"/>
    <n v="0"/>
    <n v="0"/>
    <n v="0"/>
    <n v="0"/>
    <n v="0"/>
    <n v="0"/>
    <n v="0"/>
    <m/>
    <n v="0"/>
    <n v="312.2"/>
    <n v="1126.6300000000001"/>
  </r>
  <r>
    <n v="1534"/>
    <n v="15507"/>
    <s v="42312507TRSU"/>
    <s v="507T"/>
    <x v="118"/>
    <s v="15MIP - 20%(RSU)"/>
    <n v="10265"/>
    <n v="80"/>
    <x v="93"/>
    <n v="9260"/>
    <x v="2"/>
    <n v="190000"/>
    <n v="0"/>
    <n v="0"/>
    <s v="42312507TRSU15MIP - 20%(RSU)"/>
    <s v="MIP - 20%(RSU)"/>
    <s v="MIP - 20%(RSU) - 11/04/2015"/>
    <s v="3 years"/>
    <d v="2015-11-04T00:00:00"/>
    <d v="2018-11-04T00:00:00"/>
    <n v="1125"/>
    <n v="0"/>
    <n v="0"/>
    <n v="0"/>
    <n v="0"/>
    <n v="0"/>
    <m/>
    <n v="1125"/>
    <n v="1"/>
    <s v=""/>
    <n v="0"/>
    <n v="71223.75"/>
    <n v="0"/>
    <n v="0"/>
    <n v="0"/>
    <n v="0"/>
    <n v="0"/>
    <n v="0"/>
    <n v="71223.75"/>
    <n v="1125"/>
    <n v="0"/>
    <n v="0"/>
    <n v="1125"/>
    <n v="63.31"/>
    <n v="71223.75"/>
    <n v="-1424.6174475"/>
    <n v="69799.132552499999"/>
    <n v="59321.47"/>
    <n v="11902.28"/>
    <n v="-238.06940456000001"/>
    <n v="11664.210595440001"/>
    <n v="71223.75"/>
    <n v="64.925934366453959"/>
    <n v="1097"/>
    <n v="71223.75"/>
    <n v="71223.75"/>
    <n v="0"/>
    <n v="0"/>
    <n v="0"/>
    <n v="0"/>
    <n v="11902.28"/>
    <n v="59321.47"/>
    <n v="71223.75"/>
    <n v="0"/>
    <n v="0"/>
    <n v="0"/>
    <m/>
    <n v="0"/>
    <n v="11902.28"/>
    <n v="0"/>
    <n v="11902.28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1902.28"/>
  </r>
  <r>
    <n v="1535"/>
    <n v="15748"/>
    <s v="42312748HRSU"/>
    <s v="748H"/>
    <x v="123"/>
    <s v="15MIP - 20%(RSU)"/>
    <n v="10265"/>
    <n v="60"/>
    <x v="97"/>
    <n v="9260"/>
    <x v="2"/>
    <n v="30000"/>
    <n v="0"/>
    <n v="0"/>
    <s v="42312748HRSU15MIP - 20%(RSU)"/>
    <s v="MIP - 20%(RSU)"/>
    <s v="MIP - 20%(RSU) - 11/04/2015"/>
    <s v="3 years"/>
    <d v="2015-11-04T00:00:00"/>
    <d v="2018-11-04T00:00:00"/>
    <n v="730"/>
    <n v="0"/>
    <n v="0"/>
    <n v="0"/>
    <n v="0"/>
    <n v="0"/>
    <m/>
    <n v="730"/>
    <n v="1"/>
    <n v="0"/>
    <n v="0"/>
    <n v="46216.3"/>
    <n v="0"/>
    <n v="0"/>
    <n v="0"/>
    <n v="0"/>
    <n v="0"/>
    <n v="0"/>
    <n v="46216.3"/>
    <n v="730"/>
    <n v="0"/>
    <n v="0"/>
    <n v="730"/>
    <n v="63.31"/>
    <n v="46216.3"/>
    <n v="-924.41843259999996"/>
    <n v="45291.8815674"/>
    <n v="38492.480000000003"/>
    <n v="7723.82"/>
    <n v="-154.49184763999997"/>
    <n v="7569.3281523599999"/>
    <n v="7569.3281523599999"/>
    <n v="6.9000256630446675"/>
    <n v="332"/>
    <n v="2290.81"/>
    <n v="40783.29"/>
    <n v="5278.5181523600004"/>
    <n v="0"/>
    <n v="0"/>
    <n v="0"/>
    <n v="2290.8099999999995"/>
    <n v="38492.480000000003"/>
    <n v="40783.29"/>
    <n v="0"/>
    <n v="0"/>
    <n v="0"/>
    <m/>
    <n v="0"/>
    <n v="186.3"/>
    <n v="213.9"/>
    <n v="400.20000000000005"/>
    <n v="213.9"/>
    <n v="0"/>
    <n v="200.1"/>
    <n v="200.1"/>
    <n v="213.9"/>
    <n v="627.9"/>
    <n v="207"/>
    <n v="213.91"/>
    <n v="0"/>
    <n v="207"/>
    <n v="0"/>
    <n v="207"/>
    <n v="627.91"/>
    <n v="0"/>
    <m/>
    <m/>
    <n v="634.79999999999995"/>
    <n v="634.79999999999995"/>
    <n v="0"/>
    <n v="0"/>
    <n v="0"/>
    <n v="0"/>
    <n v="0"/>
    <n v="0"/>
    <n v="0"/>
    <m/>
    <n v="0"/>
    <n v="634.79999999999995"/>
    <n v="2290.8099999999995"/>
  </r>
  <r>
    <n v="1536"/>
    <n v="16986"/>
    <s v="42312986ARSU"/>
    <s v="986A"/>
    <x v="131"/>
    <s v="15MIP - 20%(RSU)"/>
    <n v="10265"/>
    <n v="303"/>
    <x v="101"/>
    <n v="9260"/>
    <x v="2"/>
    <n v="57000"/>
    <n v="0"/>
    <n v="0"/>
    <s v="42312986ARSU15MIP - 20%(RSU)"/>
    <s v="MIP - 20%(RSU)"/>
    <s v="MIP - 20%(RSU) - 11/04/2015"/>
    <s v="3 years"/>
    <d v="2015-11-04T00:00:00"/>
    <d v="2018-11-04T00:00:00"/>
    <n v="593"/>
    <n v="0"/>
    <n v="0"/>
    <n v="0"/>
    <n v="0"/>
    <n v="0"/>
    <m/>
    <n v="593"/>
    <n v="1"/>
    <n v="0"/>
    <n v="0"/>
    <n v="37542.83"/>
    <n v="0"/>
    <n v="0"/>
    <n v="0"/>
    <n v="0"/>
    <n v="0"/>
    <n v="0"/>
    <n v="37542.83"/>
    <n v="593"/>
    <n v="0"/>
    <n v="0"/>
    <n v="593"/>
    <n v="63.31"/>
    <n v="37542.83"/>
    <n v="-750.93168565999997"/>
    <n v="36791.898314340004"/>
    <n v="31275.14"/>
    <n v="6267.69"/>
    <n v="-125.36633537999998"/>
    <n v="6142.3236646199994"/>
    <n v="6142.3236646199994"/>
    <n v="5.5992011527985408"/>
    <n v="332"/>
    <n v="1858.93"/>
    <n v="33134.07"/>
    <n v="4283.3936646199991"/>
    <n v="0"/>
    <n v="0"/>
    <n v="0"/>
    <n v="1858.9299999999998"/>
    <n v="31275.14"/>
    <n v="33134.07"/>
    <n v="0"/>
    <n v="0"/>
    <n v="0"/>
    <m/>
    <n v="0"/>
    <n v="151.18"/>
    <n v="173.57"/>
    <n v="324.75"/>
    <n v="173.58"/>
    <n v="0"/>
    <n v="162.38"/>
    <n v="162.38"/>
    <n v="173.57"/>
    <n v="509.53000000000003"/>
    <n v="167.98"/>
    <n v="173.57"/>
    <n v="0"/>
    <n v="167.98"/>
    <n v="0"/>
    <n v="167.98"/>
    <n v="509.53"/>
    <n v="0"/>
    <m/>
    <m/>
    <n v="515.12"/>
    <n v="515.12"/>
    <n v="0"/>
    <n v="0"/>
    <n v="0"/>
    <n v="0"/>
    <n v="0"/>
    <n v="0"/>
    <n v="0"/>
    <m/>
    <n v="0"/>
    <n v="515.12"/>
    <n v="1858.9299999999998"/>
  </r>
  <r>
    <n v="1537"/>
    <n v="16987"/>
    <s v="42312987BRSU"/>
    <s v="987B"/>
    <x v="132"/>
    <s v="15MIP - 20%(RSU)"/>
    <n v="10265"/>
    <n v="212"/>
    <x v="102"/>
    <n v="9260"/>
    <x v="2"/>
    <n v="821000"/>
    <n v="0"/>
    <n v="0"/>
    <s v="42312987BRSU15MIP - 20%(RSU)"/>
    <s v="MIP - 20%(RSU)"/>
    <s v="MIP - 20%(RSU) - 11/04/2015"/>
    <s v="3 years"/>
    <d v="2015-11-04T00:00:00"/>
    <d v="2018-11-04T00:00:00"/>
    <n v="1390"/>
    <n v="0"/>
    <n v="0"/>
    <n v="0"/>
    <n v="0"/>
    <n v="0"/>
    <m/>
    <n v="1390"/>
    <n v="1"/>
    <s v=""/>
    <n v="0"/>
    <n v="88000.900000000009"/>
    <n v="0"/>
    <n v="0"/>
    <n v="0"/>
    <n v="0"/>
    <n v="0"/>
    <n v="0"/>
    <n v="88000.900000000009"/>
    <n v="1390"/>
    <n v="0"/>
    <n v="0"/>
    <n v="1390"/>
    <n v="63.31"/>
    <n v="88000.900000000009"/>
    <n v="-1760.1940018"/>
    <n v="86240.705998200006"/>
    <n v="73312.98"/>
    <n v="14687.92"/>
    <n v="-293.78777583999999"/>
    <n v="14394.132224159999"/>
    <n v="88000.900000000009"/>
    <n v="80.219598906107578"/>
    <n v="1097"/>
    <n v="88000.900000000009"/>
    <n v="88000.900000000009"/>
    <n v="0"/>
    <n v="0"/>
    <n v="0"/>
    <n v="0"/>
    <n v="14687.92"/>
    <n v="73312.98"/>
    <n v="88000.9"/>
    <n v="0"/>
    <n v="0"/>
    <n v="0"/>
    <m/>
    <n v="0"/>
    <n v="14687.92"/>
    <n v="0"/>
    <n v="14687.92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4687.92"/>
  </r>
  <r>
    <n v="1538"/>
    <n v="17010"/>
    <s v="4231210DaRSU"/>
    <s v="10Da"/>
    <x v="135"/>
    <s v="15MIP - 20%(RSU)"/>
    <n v="10265"/>
    <n v="10"/>
    <x v="103"/>
    <n v="9260"/>
    <x v="2"/>
    <n v="2000"/>
    <n v="0"/>
    <n v="0"/>
    <s v="4231210DaRSU15MIP - 20%(RSU)"/>
    <s v="MIP - 20%(RSU)"/>
    <s v="MIP - 20%(RSU) - 11/04/2015"/>
    <s v="3 years"/>
    <d v="2015-11-04T00:00:00"/>
    <d v="2018-11-04T00:00:00"/>
    <n v="575"/>
    <n v="0"/>
    <n v="0"/>
    <n v="0"/>
    <n v="0"/>
    <n v="0"/>
    <m/>
    <n v="575"/>
    <n v="1"/>
    <n v="0"/>
    <n v="0"/>
    <n v="36403.25"/>
    <n v="0"/>
    <n v="0"/>
    <n v="0"/>
    <n v="0"/>
    <n v="0"/>
    <n v="0"/>
    <n v="36403.25"/>
    <n v="575"/>
    <n v="0"/>
    <n v="0"/>
    <n v="575"/>
    <n v="63.31"/>
    <n v="36403.25"/>
    <n v="-728.13780650000001"/>
    <n v="35675.112193499997"/>
    <n v="30325.49"/>
    <n v="6077.76"/>
    <n v="-121.56735551999999"/>
    <n v="5956.1926444800001"/>
    <n v="5956.1926444800001"/>
    <n v="5.4295283905925249"/>
    <n v="332"/>
    <n v="1802.6"/>
    <n v="32128.09"/>
    <n v="4153.5926444800007"/>
    <n v="0"/>
    <n v="0"/>
    <n v="0"/>
    <n v="1802.6"/>
    <n v="30325.49"/>
    <n v="32128.09"/>
    <n v="0"/>
    <n v="0"/>
    <n v="0"/>
    <m/>
    <n v="0"/>
    <n v="146.6"/>
    <n v="168.31"/>
    <n v="314.90999999999997"/>
    <n v="168.32"/>
    <n v="0"/>
    <n v="157.44999999999999"/>
    <n v="157.44999999999999"/>
    <n v="168.32"/>
    <n v="494.09"/>
    <n v="162.88999999999999"/>
    <n v="168.31"/>
    <n v="0"/>
    <n v="162.88999999999999"/>
    <n v="0"/>
    <n v="162.88999999999999"/>
    <n v="494.09"/>
    <n v="0"/>
    <m/>
    <m/>
    <n v="499.51"/>
    <n v="499.51"/>
    <n v="0"/>
    <n v="0"/>
    <n v="0"/>
    <n v="0"/>
    <n v="0"/>
    <n v="0"/>
    <n v="0"/>
    <m/>
    <n v="0"/>
    <n v="499.51"/>
    <n v="1802.6"/>
  </r>
  <r>
    <n v="1539"/>
    <n v="17041"/>
    <s v="4231241LiRSU"/>
    <s v="41Li"/>
    <x v="139"/>
    <s v="15MIP - 20%(RSU)"/>
    <n v="10265"/>
    <n v="212"/>
    <x v="106"/>
    <n v="9260"/>
    <x v="2"/>
    <n v="824000"/>
    <n v="0"/>
    <n v="0"/>
    <s v="4231241LiRSU15MIP - 20%(RSU)"/>
    <s v="MIP - 20%(RSU)"/>
    <s v="MIP - 20%(RSU) - 11/04/2015"/>
    <s v="3 years"/>
    <d v="2015-11-04T00:00:00"/>
    <d v="2018-11-04T00:00:00"/>
    <n v="246"/>
    <n v="0"/>
    <n v="0"/>
    <n v="0"/>
    <n v="0"/>
    <n v="0"/>
    <m/>
    <n v="246"/>
    <n v="1"/>
    <n v="0"/>
    <n v="0"/>
    <n v="15574.26"/>
    <n v="0"/>
    <n v="0"/>
    <n v="0"/>
    <n v="0"/>
    <n v="0"/>
    <n v="0"/>
    <n v="15574.26"/>
    <n v="246"/>
    <n v="0"/>
    <n v="0"/>
    <n v="246"/>
    <n v="63.31"/>
    <n v="15574.26"/>
    <n v="-311.51634852000001"/>
    <n v="15262.743651480001"/>
    <n v="12978.55"/>
    <n v="2595.71"/>
    <n v="-51.919391419999997"/>
    <n v="2543.79060858"/>
    <n v="2543.79060858"/>
    <n v="2.3188610834822243"/>
    <n v="332"/>
    <n v="769.86"/>
    <n v="13748.41"/>
    <n v="1773.9306085799999"/>
    <n v="0"/>
    <n v="0"/>
    <n v="0"/>
    <n v="769.8599999999999"/>
    <n v="12978.55"/>
    <n v="13748.41"/>
    <n v="0"/>
    <n v="0"/>
    <n v="0"/>
    <m/>
    <n v="0"/>
    <n v="62.61"/>
    <n v="71.88"/>
    <n v="134.49"/>
    <n v="71.89"/>
    <n v="0"/>
    <n v="67.25"/>
    <n v="67.25"/>
    <n v="71.88"/>
    <n v="211.01999999999998"/>
    <n v="69.569999999999993"/>
    <n v="71.88"/>
    <n v="0"/>
    <n v="69.569999999999993"/>
    <n v="0"/>
    <n v="69.569999999999993"/>
    <n v="211.01999999999998"/>
    <n v="0"/>
    <m/>
    <m/>
    <n v="213.32999999999998"/>
    <n v="213.32999999999998"/>
    <n v="0"/>
    <n v="0"/>
    <n v="0"/>
    <n v="0"/>
    <n v="0"/>
    <n v="0"/>
    <n v="0"/>
    <m/>
    <n v="0"/>
    <n v="213.32999999999998"/>
    <n v="769.8599999999999"/>
  </r>
  <r>
    <n v="1540"/>
    <n v="17042"/>
    <s v="4231242MaRSU"/>
    <s v="42Ma"/>
    <x v="140"/>
    <s v="15MIP - 20%(RSU)"/>
    <n v="10265"/>
    <n v="10"/>
    <x v="107"/>
    <n v="9260"/>
    <x v="2"/>
    <n v="2000"/>
    <n v="0"/>
    <n v="0"/>
    <s v="4231242MaRSU15MIP - 20%(RSU)"/>
    <s v="MIP - 20%(RSU)"/>
    <s v="MIP - 20%(RSU) - 11/04/2015"/>
    <s v="3 years"/>
    <d v="2015-11-04T00:00:00"/>
    <d v="2018-11-04T00:00:00"/>
    <n v="2680"/>
    <n v="0"/>
    <n v="0"/>
    <n v="0"/>
    <n v="0"/>
    <n v="0"/>
    <m/>
    <n v="2680"/>
    <n v="1"/>
    <n v="0"/>
    <n v="0"/>
    <n v="169670.80000000002"/>
    <n v="0"/>
    <n v="0"/>
    <n v="0"/>
    <n v="0"/>
    <n v="0"/>
    <n v="0"/>
    <n v="169670.80000000002"/>
    <n v="2680"/>
    <n v="0"/>
    <n v="0"/>
    <n v="2680"/>
    <n v="63.31"/>
    <n v="169670.80000000002"/>
    <n v="-3393.7553416000001"/>
    <n v="166277.04465840003"/>
    <n v="141371.23000000001"/>
    <n v="28299.57"/>
    <n v="-566.04799914"/>
    <n v="27733.522000860001"/>
    <n v="27733.522000860001"/>
    <n v="25.281241568696444"/>
    <n v="332"/>
    <n v="8393.3700000000008"/>
    <n v="149764.6"/>
    <n v="19340.152000859998"/>
    <n v="0"/>
    <n v="0"/>
    <n v="0"/>
    <n v="8393.369999999999"/>
    <n v="141371.23000000001"/>
    <n v="149764.6"/>
    <n v="0"/>
    <n v="0"/>
    <n v="0"/>
    <m/>
    <n v="0"/>
    <n v="682.59"/>
    <n v="783.72"/>
    <n v="1466.31"/>
    <n v="783.72"/>
    <n v="0"/>
    <n v="733.16"/>
    <n v="733.16"/>
    <n v="783.71"/>
    <n v="2300.59"/>
    <n v="758.44"/>
    <n v="783.72"/>
    <n v="0"/>
    <n v="758.44"/>
    <n v="0"/>
    <n v="758.44"/>
    <n v="2300.6000000000004"/>
    <n v="0"/>
    <m/>
    <m/>
    <n v="2325.87"/>
    <n v="2325.87"/>
    <n v="0"/>
    <n v="0"/>
    <n v="0"/>
    <n v="0"/>
    <n v="0"/>
    <n v="0"/>
    <n v="0"/>
    <m/>
    <n v="0"/>
    <n v="2325.87"/>
    <n v="8393.369999999999"/>
  </r>
  <r>
    <n v="1541"/>
    <n v="17057"/>
    <s v="4231257RaRSU"/>
    <s v="57Ra"/>
    <x v="142"/>
    <s v="15MIP - 20%(RSU)"/>
    <n v="10265"/>
    <n v="212"/>
    <x v="109"/>
    <n v="9260"/>
    <x v="2"/>
    <n v="821000"/>
    <n v="0"/>
    <n v="0"/>
    <s v="4231257RaRSU15MIP - 20%(RSU)"/>
    <s v="MIP - 20%(RSU)"/>
    <s v="MIP - 20%(RSU) - 11/04/2015"/>
    <s v="3 years"/>
    <d v="2015-11-04T00:00:00"/>
    <d v="2018-11-04T00:00:00"/>
    <n v="460"/>
    <n v="0"/>
    <n v="0"/>
    <n v="0"/>
    <n v="0"/>
    <n v="0"/>
    <m/>
    <n v="460"/>
    <n v="1"/>
    <s v=""/>
    <n v="0"/>
    <n v="29122.600000000002"/>
    <n v="0"/>
    <n v="0"/>
    <n v="0"/>
    <n v="0"/>
    <n v="0"/>
    <n v="0"/>
    <n v="29122.600000000002"/>
    <n v="460"/>
    <n v="0"/>
    <n v="0"/>
    <n v="460"/>
    <n v="63.31"/>
    <n v="29122.600000000002"/>
    <n v="-582.51024519999999"/>
    <n v="28540.089754800003"/>
    <n v="24247.73"/>
    <n v="4874.87"/>
    <n v="-97.507149739999988"/>
    <n v="4777.3628502599995"/>
    <n v="29122.600000000002"/>
    <n v="26.547493163172291"/>
    <n v="1097"/>
    <n v="29122.600000000002"/>
    <n v="29122.600000000002"/>
    <n v="0"/>
    <n v="0"/>
    <n v="0"/>
    <n v="0"/>
    <n v="4874.87"/>
    <n v="24247.73"/>
    <n v="29122.6"/>
    <n v="0"/>
    <n v="0"/>
    <n v="0"/>
    <m/>
    <n v="0"/>
    <n v="4874.87"/>
    <n v="0"/>
    <n v="4874.87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4874.87"/>
  </r>
  <r>
    <n v="1542"/>
    <n v="17058"/>
    <s v="4231258ReRSU"/>
    <s v="58Re"/>
    <x v="143"/>
    <s v="15MIP - 20%(RSU)"/>
    <n v="10265"/>
    <n v="212"/>
    <x v="110"/>
    <n v="9260"/>
    <x v="2"/>
    <n v="821000"/>
    <n v="0"/>
    <n v="0"/>
    <s v="4231258ReRSU15MIP - 20%(RSU)"/>
    <s v="MIP - 20%(RSU)"/>
    <s v="MIP - 20%(RSU) - 11/04/2015"/>
    <s v="3 years"/>
    <d v="2015-11-04T00:00:00"/>
    <d v="2018-11-04T00:00:00"/>
    <n v="240"/>
    <n v="0"/>
    <n v="0"/>
    <n v="0"/>
    <n v="0"/>
    <n v="0"/>
    <m/>
    <n v="240"/>
    <n v="1"/>
    <s v=""/>
    <n v="0"/>
    <n v="15194.400000000001"/>
    <n v="0"/>
    <n v="0"/>
    <n v="0"/>
    <n v="0"/>
    <n v="0"/>
    <n v="0"/>
    <n v="15194.400000000001"/>
    <n v="240"/>
    <n v="0"/>
    <n v="0"/>
    <n v="240"/>
    <n v="63.31"/>
    <n v="15194.400000000001"/>
    <n v="-303.9183888"/>
    <n v="14890.481611200001"/>
    <n v="12662"/>
    <n v="2532.4"/>
    <n v="-50.653064799999996"/>
    <n v="2481.7469352000003"/>
    <n v="15194.400000000001"/>
    <n v="13.850865998176847"/>
    <n v="1097"/>
    <n v="15194.400000000001"/>
    <n v="15194.400000000001"/>
    <n v="0"/>
    <n v="0"/>
    <n v="0"/>
    <n v="0"/>
    <n v="2532.4"/>
    <n v="12662"/>
    <n v="15194.4"/>
    <n v="0"/>
    <n v="0"/>
    <n v="0"/>
    <m/>
    <n v="0"/>
    <n v="2532.4"/>
    <n v="0"/>
    <n v="2532.4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2532.4"/>
  </r>
  <r>
    <n v="1543"/>
    <n v="17062"/>
    <s v="4231262RoRSU"/>
    <s v="62Ro"/>
    <x v="145"/>
    <s v="15MIP - 20%(RSU)"/>
    <n v="10265"/>
    <n v="212"/>
    <x v="109"/>
    <n v="9260"/>
    <x v="2"/>
    <n v="821000"/>
    <n v="0"/>
    <n v="0"/>
    <s v="4231262RoRSU15MIP - 20%(RSU)"/>
    <s v="MIP - 20%(RSU)"/>
    <s v="MIP - 20%(RSU) - 11/04/2015"/>
    <s v="3 years"/>
    <d v="2015-11-04T00:00:00"/>
    <d v="2018-11-04T00:00:00"/>
    <n v="426"/>
    <n v="0"/>
    <n v="0"/>
    <n v="0"/>
    <n v="0"/>
    <n v="0"/>
    <m/>
    <n v="426"/>
    <n v="1"/>
    <s v=""/>
    <n v="0"/>
    <n v="26970.06"/>
    <n v="0"/>
    <n v="0"/>
    <n v="0"/>
    <n v="0"/>
    <n v="0"/>
    <n v="0"/>
    <n v="26970.06"/>
    <n v="426"/>
    <n v="0"/>
    <n v="0"/>
    <n v="426"/>
    <n v="63.31"/>
    <n v="26970.06"/>
    <n v="-539.45514012000001"/>
    <n v="26430.604859880001"/>
    <n v="22475.05"/>
    <n v="4495.01"/>
    <n v="-89.909190019999997"/>
    <n v="4405.1008099800001"/>
    <n v="26970.06"/>
    <n v="24.585287146763903"/>
    <n v="1097"/>
    <n v="26970.06"/>
    <n v="26970.06"/>
    <n v="0"/>
    <n v="0"/>
    <n v="0"/>
    <n v="0"/>
    <n v="4495.01"/>
    <n v="22475.05"/>
    <n v="26970.059999999998"/>
    <n v="0"/>
    <n v="0"/>
    <n v="0"/>
    <m/>
    <n v="0"/>
    <n v="4495.01"/>
    <n v="0"/>
    <n v="4495.01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4495.01"/>
  </r>
  <r>
    <n v="1544"/>
    <n v="17064"/>
    <s v="4231264SaRSU"/>
    <s v="64Sa"/>
    <x v="147"/>
    <s v="15MIP - 20%(RSU)"/>
    <n v="10265"/>
    <n v="212"/>
    <x v="105"/>
    <n v="9260"/>
    <x v="2"/>
    <n v="821000"/>
    <n v="0"/>
    <n v="0"/>
    <s v="4231264SaRSU15MIP - 20%(RSU)"/>
    <s v="MIP - 20%(RSU)"/>
    <s v="MIP - 20%(RSU) - 11/04/2015"/>
    <s v="3 years"/>
    <d v="2015-11-04T00:00:00"/>
    <d v="2018-11-04T00:00:00"/>
    <n v="512"/>
    <n v="0"/>
    <n v="0"/>
    <n v="0"/>
    <n v="0"/>
    <n v="0"/>
    <m/>
    <n v="512"/>
    <n v="1"/>
    <n v="0"/>
    <n v="0"/>
    <n v="32414.720000000001"/>
    <n v="0"/>
    <n v="0"/>
    <n v="0"/>
    <n v="0"/>
    <n v="0"/>
    <n v="0"/>
    <n v="32414.720000000001"/>
    <n v="512"/>
    <n v="0"/>
    <n v="0"/>
    <n v="512"/>
    <n v="63.31"/>
    <n v="32414.720000000001"/>
    <n v="-648.35922944000004"/>
    <n v="31766.360770560001"/>
    <n v="26970.06"/>
    <n v="5444.66"/>
    <n v="-108.90408932"/>
    <n v="5335.7559106799999"/>
    <n v="5335.7559106799999"/>
    <n v="4.8639525165724704"/>
    <n v="332"/>
    <n v="1614.83"/>
    <n v="28584.89"/>
    <n v="3720.92591068"/>
    <n v="0"/>
    <n v="0"/>
    <n v="0"/>
    <n v="1614.83"/>
    <n v="26970.06"/>
    <n v="28584.89"/>
    <n v="0"/>
    <n v="0"/>
    <n v="0"/>
    <m/>
    <n v="0"/>
    <n v="131.33000000000001"/>
    <n v="150.78"/>
    <n v="282.11"/>
    <n v="150.78"/>
    <n v="0"/>
    <n v="141.06"/>
    <n v="141.06"/>
    <n v="150.78"/>
    <n v="442.62"/>
    <n v="145.91999999999999"/>
    <n v="150.78"/>
    <n v="0"/>
    <n v="145.91999999999999"/>
    <n v="0"/>
    <n v="145.91999999999999"/>
    <n v="442.62"/>
    <n v="0"/>
    <m/>
    <m/>
    <n v="447.48"/>
    <n v="447.48"/>
    <n v="0"/>
    <n v="0"/>
    <n v="0"/>
    <n v="0"/>
    <n v="0"/>
    <n v="0"/>
    <n v="0"/>
    <m/>
    <n v="0"/>
    <n v="447.48"/>
    <n v="1614.83"/>
  </r>
  <r>
    <n v="1545"/>
    <n v="17084"/>
    <s v="4231284ViRSU"/>
    <s v="84Vi"/>
    <x v="149"/>
    <s v="15MIP - 20%(RSU)"/>
    <n v="10265"/>
    <n v="212"/>
    <x v="102"/>
    <n v="9260"/>
    <x v="2"/>
    <n v="821000"/>
    <n v="0"/>
    <n v="0"/>
    <s v="4231284ViRSU15MIP - 20%(RSU)"/>
    <s v="MIP - 20%(RSU)"/>
    <s v="MIP - 20%(RSU) - 11/04/2015"/>
    <s v="3 years"/>
    <d v="2015-11-04T00:00:00"/>
    <d v="2018-11-04T00:00:00"/>
    <n v="288"/>
    <n v="0"/>
    <n v="0"/>
    <n v="0"/>
    <n v="0"/>
    <n v="0"/>
    <m/>
    <n v="288"/>
    <n v="1"/>
    <n v="0"/>
    <n v="0"/>
    <n v="18233.28"/>
    <n v="0"/>
    <n v="0"/>
    <n v="0"/>
    <n v="0"/>
    <n v="0"/>
    <n v="0"/>
    <n v="18233.28"/>
    <n v="288"/>
    <n v="0"/>
    <n v="0"/>
    <n v="288"/>
    <n v="63.31"/>
    <n v="18233.28"/>
    <n v="-364.70206655999993"/>
    <n v="17868.577933439999"/>
    <n v="15194.4"/>
    <n v="3038.88"/>
    <n v="-60.783677759999996"/>
    <n v="2978.0963222400001"/>
    <n v="2978.0963222400001"/>
    <n v="2.7147641952962625"/>
    <n v="332"/>
    <n v="901.3"/>
    <n v="16095.699999999999"/>
    <n v="2076.7963222400003"/>
    <n v="0"/>
    <n v="0"/>
    <n v="0"/>
    <n v="901.3"/>
    <n v="15194.4"/>
    <n v="16095.699999999999"/>
    <n v="0"/>
    <n v="0"/>
    <n v="0"/>
    <m/>
    <n v="0"/>
    <n v="73.3"/>
    <n v="84.16"/>
    <n v="157.45999999999998"/>
    <n v="84.15"/>
    <n v="0"/>
    <n v="78.73"/>
    <n v="78.73"/>
    <n v="84.16"/>
    <n v="247.04"/>
    <n v="81.44"/>
    <n v="84.16"/>
    <n v="0"/>
    <n v="81.44"/>
    <n v="0"/>
    <n v="81.44"/>
    <n v="247.04"/>
    <n v="0"/>
    <m/>
    <m/>
    <n v="249.76"/>
    <n v="249.76"/>
    <n v="0"/>
    <n v="0"/>
    <n v="0"/>
    <n v="0"/>
    <n v="0"/>
    <n v="0"/>
    <n v="0"/>
    <m/>
    <n v="0"/>
    <n v="249.76"/>
    <n v="901.3"/>
  </r>
  <r>
    <n v="1546"/>
    <n v="17130"/>
    <s v="42312130ERSU"/>
    <s v="130E"/>
    <x v="152"/>
    <s v="15MIP - 20%(RSU)"/>
    <n v="10265"/>
    <n v="10"/>
    <x v="114"/>
    <n v="9260"/>
    <x v="2"/>
    <n v="2000"/>
    <n v="0"/>
    <n v="0"/>
    <s v="42312130ERSU15MIP - 20%(RSU)"/>
    <s v="MIP - 20%(RSU)"/>
    <s v="MIP - 20%(RSU) - 11/04/2015"/>
    <s v="3 years"/>
    <d v="2015-11-04T00:00:00"/>
    <d v="2018-11-04T00:00:00"/>
    <n v="276"/>
    <n v="0"/>
    <n v="0"/>
    <n v="0"/>
    <n v="0"/>
    <n v="0"/>
    <m/>
    <n v="276"/>
    <n v="1"/>
    <n v="0"/>
    <n v="0"/>
    <n v="17473.560000000001"/>
    <n v="0"/>
    <n v="0"/>
    <n v="0"/>
    <n v="0"/>
    <n v="0"/>
    <n v="0"/>
    <n v="17473.560000000001"/>
    <n v="276"/>
    <n v="0"/>
    <n v="0"/>
    <n v="276"/>
    <n v="63.31"/>
    <n v="17473.560000000001"/>
    <n v="-349.50614711999998"/>
    <n v="17124.053852880003"/>
    <n v="14561.3"/>
    <n v="2912.26"/>
    <n v="-58.251024520000001"/>
    <n v="2854.0089754800001"/>
    <n v="2854.0089754800001"/>
    <n v="2.6016490204922516"/>
    <n v="332"/>
    <n v="863.75"/>
    <n v="15425.05"/>
    <n v="1990.2589754800001"/>
    <n v="0"/>
    <n v="0"/>
    <n v="0"/>
    <n v="863.75"/>
    <n v="14561.3"/>
    <n v="15425.05"/>
    <n v="0"/>
    <n v="0"/>
    <n v="0"/>
    <m/>
    <n v="0"/>
    <n v="70.239999999999995"/>
    <n v="80.66"/>
    <n v="150.89999999999998"/>
    <n v="80.650000000000006"/>
    <n v="0"/>
    <n v="75.44"/>
    <n v="75.44"/>
    <n v="80.66"/>
    <n v="236.75"/>
    <n v="78.05"/>
    <n v="80.650000000000006"/>
    <n v="0"/>
    <n v="78.05"/>
    <n v="0"/>
    <n v="78.05"/>
    <n v="236.75"/>
    <n v="0"/>
    <m/>
    <m/>
    <n v="239.35000000000002"/>
    <n v="239.35000000000002"/>
    <n v="0"/>
    <n v="0"/>
    <n v="0"/>
    <n v="0"/>
    <n v="0"/>
    <n v="0"/>
    <n v="0"/>
    <m/>
    <n v="0"/>
    <n v="239.35000000000002"/>
    <n v="863.75"/>
  </r>
  <r>
    <n v="1547"/>
    <n v="17279"/>
    <s v="42312279CRSU"/>
    <s v="279C"/>
    <x v="154"/>
    <s v="15MIP - 20%(RSU)"/>
    <n v="10265"/>
    <n v="10"/>
    <x v="116"/>
    <n v="9260"/>
    <x v="2"/>
    <n v="2000"/>
    <n v="0"/>
    <n v="0"/>
    <s v="42312279CRSU15MIP - 20%(RSU)"/>
    <s v="MIP - 20%(RSU)"/>
    <s v="MIP - 20%(RSU) - 11/04/2015"/>
    <s v="3 years"/>
    <d v="2015-11-04T00:00:00"/>
    <d v="2018-11-04T00:00:00"/>
    <n v="5724"/>
    <n v="0"/>
    <n v="0"/>
    <n v="0"/>
    <n v="0"/>
    <n v="0"/>
    <m/>
    <n v="5724"/>
    <n v="1"/>
    <s v=""/>
    <n v="0"/>
    <n v="362386.44"/>
    <n v="0"/>
    <n v="0"/>
    <n v="0"/>
    <n v="0"/>
    <n v="0"/>
    <n v="0"/>
    <n v="362386.44"/>
    <n v="5724"/>
    <n v="0"/>
    <n v="0"/>
    <n v="5724"/>
    <n v="63.31"/>
    <n v="362386.44"/>
    <n v="-7248.4535728799992"/>
    <n v="355137.98642711999"/>
    <n v="301988.7"/>
    <n v="60397.74"/>
    <n v="-1208.0755954799999"/>
    <n v="59189.664404520001"/>
    <n v="362386.44"/>
    <n v="330.34315405651779"/>
    <n v="1097"/>
    <n v="362386.44"/>
    <n v="362386.44"/>
    <n v="0"/>
    <n v="0"/>
    <n v="0"/>
    <n v="0"/>
    <n v="60397.74"/>
    <n v="301988.7"/>
    <n v="362386.44"/>
    <n v="0"/>
    <n v="0"/>
    <n v="0"/>
    <m/>
    <n v="0"/>
    <n v="60397.74"/>
    <n v="0"/>
    <n v="60397.74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60397.74"/>
  </r>
  <r>
    <n v="1548"/>
    <n v="18245"/>
    <s v="42312245ERSU"/>
    <s v="245E"/>
    <x v="163"/>
    <s v="15MIP - 20%(RSU)"/>
    <n v="10265"/>
    <n v="180"/>
    <x v="119"/>
    <n v="9260"/>
    <x v="2"/>
    <n v="700000"/>
    <n v="0"/>
    <n v="0"/>
    <s v="42312245ERSU15MIP - 20%(RSU)"/>
    <s v="MIP - 20%(RSU)"/>
    <s v="MIP - 20%(RSU) - 11/04/2015"/>
    <s v="3 years"/>
    <d v="2015-11-04T00:00:00"/>
    <d v="2018-11-04T00:00:00"/>
    <n v="532"/>
    <n v="0"/>
    <n v="0"/>
    <n v="0"/>
    <n v="0"/>
    <n v="0"/>
    <m/>
    <n v="532"/>
    <n v="1"/>
    <n v="0"/>
    <n v="0"/>
    <n v="33680.92"/>
    <n v="0"/>
    <n v="0"/>
    <n v="0"/>
    <n v="0"/>
    <n v="0"/>
    <n v="0"/>
    <n v="33680.92"/>
    <n v="532"/>
    <n v="0"/>
    <n v="0"/>
    <n v="532"/>
    <n v="63.31"/>
    <n v="33680.92"/>
    <n v="-673.68576183999994"/>
    <n v="33007.234238159996"/>
    <n v="28046.33"/>
    <n v="5634.59"/>
    <n v="-112.70306918"/>
    <n v="5521.8869308200001"/>
    <n v="5521.8869308200001"/>
    <n v="5.0336252787784872"/>
    <n v="332"/>
    <n v="1671.16"/>
    <n v="29717.49"/>
    <n v="3850.7269308200002"/>
    <n v="0"/>
    <n v="0"/>
    <n v="0"/>
    <n v="1671.1599999999999"/>
    <n v="28046.33"/>
    <n v="29717.49"/>
    <n v="0"/>
    <n v="0"/>
    <n v="0"/>
    <m/>
    <n v="0"/>
    <n v="135.91"/>
    <n v="156.04"/>
    <n v="291.95"/>
    <n v="156.04"/>
    <n v="0"/>
    <n v="145.97999999999999"/>
    <n v="145.97999999999999"/>
    <n v="156.04"/>
    <n v="458.05999999999995"/>
    <n v="151.01"/>
    <n v="156.04"/>
    <n v="0"/>
    <n v="151.01"/>
    <n v="0"/>
    <n v="151.01"/>
    <n v="458.05999999999995"/>
    <n v="0"/>
    <m/>
    <m/>
    <n v="463.09"/>
    <n v="463.09"/>
    <n v="0"/>
    <n v="0"/>
    <n v="0"/>
    <n v="0"/>
    <n v="0"/>
    <n v="0"/>
    <n v="0"/>
    <m/>
    <n v="0"/>
    <n v="463.09"/>
    <n v="1671.1599999999999"/>
  </r>
  <r>
    <n v="1549"/>
    <n v="18246"/>
    <s v="42312246HRSU"/>
    <s v="246H"/>
    <x v="164"/>
    <s v="15MIP - 20%(RSU)"/>
    <n v="10265"/>
    <n v="10"/>
    <x v="120"/>
    <n v="9260"/>
    <x v="2"/>
    <n v="2000"/>
    <n v="0"/>
    <n v="0"/>
    <s v="42312246HRSU15MIP - 20%(RSU)"/>
    <s v="MIP - 20%(RSU)"/>
    <s v="MIP - 20%(RSU) - 11/04/2015"/>
    <s v="3 years"/>
    <d v="2015-11-04T00:00:00"/>
    <d v="2018-11-04T00:00:00"/>
    <n v="7518"/>
    <n v="0"/>
    <n v="0"/>
    <n v="0"/>
    <n v="0"/>
    <n v="0"/>
    <m/>
    <n v="7518"/>
    <n v="1"/>
    <s v=""/>
    <n v="0"/>
    <n v="475964.58"/>
    <n v="0"/>
    <n v="0"/>
    <n v="0"/>
    <n v="0"/>
    <n v="0"/>
    <n v="0"/>
    <n v="475964.58"/>
    <n v="7518"/>
    <n v="0"/>
    <n v="0"/>
    <n v="7518"/>
    <n v="63.31"/>
    <n v="475964.58"/>
    <n v="-9520.2435291599995"/>
    <n v="466444.33647084003"/>
    <n v="396637.15"/>
    <n v="79327.429999999993"/>
    <n v="-1586.7072548599997"/>
    <n v="77740.722745139996"/>
    <n v="475964.58"/>
    <n v="433.87837739288972"/>
    <n v="1097"/>
    <n v="475964.58"/>
    <n v="475964.58"/>
    <n v="0"/>
    <n v="0"/>
    <n v="0"/>
    <n v="0"/>
    <n v="79327.429999999993"/>
    <n v="396637.15"/>
    <n v="475964.58"/>
    <n v="0"/>
    <n v="0"/>
    <n v="0"/>
    <m/>
    <n v="0"/>
    <n v="79327.429999999993"/>
    <n v="0"/>
    <n v="79327.429999999993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79327.429999999993"/>
  </r>
  <r>
    <n v="1550"/>
    <n v="18547"/>
    <s v="42312547MRSU"/>
    <s v="547M"/>
    <x v="167"/>
    <s v="15MIP - 20%(RSU)"/>
    <n v="10265"/>
    <n v="10"/>
    <x v="121"/>
    <n v="9260"/>
    <x v="2"/>
    <n v="2000"/>
    <n v="0"/>
    <n v="0"/>
    <s v="42312547MRSU15MIP - 20%(RSU)"/>
    <s v="MIP - 20%(RSU)"/>
    <s v="MIP - 20%(RSU) - 11/04/2015"/>
    <s v="3 years"/>
    <d v="2015-11-04T00:00:00"/>
    <d v="2018-11-04T00:00:00"/>
    <n v="579"/>
    <n v="0"/>
    <n v="0"/>
    <n v="0"/>
    <n v="0"/>
    <n v="0"/>
    <m/>
    <n v="579"/>
    <n v="1"/>
    <n v="0"/>
    <n v="0"/>
    <n v="36656.49"/>
    <n v="0"/>
    <n v="0"/>
    <n v="0"/>
    <n v="0"/>
    <n v="0"/>
    <n v="0"/>
    <n v="36656.49"/>
    <n v="579"/>
    <n v="0"/>
    <n v="0"/>
    <n v="579"/>
    <n v="63.31"/>
    <n v="36656.49"/>
    <n v="-733.2031129799999"/>
    <n v="35923.286887019996"/>
    <n v="30515.42"/>
    <n v="6141.07"/>
    <n v="-122.83368213999999"/>
    <n v="6018.2363178599999"/>
    <n v="6018.2363178599999"/>
    <n v="5.4860859779945308"/>
    <n v="332"/>
    <n v="1821.38"/>
    <n v="32336.799999999999"/>
    <n v="4196.8563178599998"/>
    <n v="0"/>
    <n v="0"/>
    <n v="0"/>
    <n v="1821.3799999999999"/>
    <n v="30515.42"/>
    <n v="32336.799999999999"/>
    <n v="0"/>
    <n v="0"/>
    <n v="0"/>
    <m/>
    <n v="0"/>
    <n v="148.12"/>
    <n v="170.07"/>
    <n v="318.19"/>
    <n v="170.07"/>
    <n v="0"/>
    <n v="159.1"/>
    <n v="159.1"/>
    <n v="170.07"/>
    <n v="499.23999999999995"/>
    <n v="164.58"/>
    <n v="170.07"/>
    <n v="0"/>
    <n v="164.58"/>
    <n v="0"/>
    <n v="164.58"/>
    <n v="499.23"/>
    <n v="0"/>
    <m/>
    <m/>
    <n v="504.72"/>
    <n v="504.72"/>
    <n v="0"/>
    <n v="0"/>
    <n v="0"/>
    <n v="0"/>
    <n v="0"/>
    <n v="0"/>
    <n v="0"/>
    <m/>
    <n v="0"/>
    <n v="504.72"/>
    <n v="1821.3799999999999"/>
  </r>
  <r>
    <n v="1551"/>
    <n v="18912"/>
    <s v="42312912SRSU"/>
    <s v="912S"/>
    <x v="176"/>
    <s v="15MIP - 20%(RSU)"/>
    <n v="10265"/>
    <n v="10"/>
    <x v="127"/>
    <n v="9260"/>
    <x v="2"/>
    <n v="2000"/>
    <n v="0"/>
    <n v="0"/>
    <s v="42312912SRSU15MIP - 20%(RSU)"/>
    <s v="MIP - 20%(RSU)"/>
    <s v="MIP - 20%(RSU) - 11/04/2015"/>
    <s v="3 years"/>
    <d v="2015-11-04T00:00:00"/>
    <d v="2018-11-04T00:00:00"/>
    <n v="554"/>
    <n v="0"/>
    <n v="0"/>
    <n v="0"/>
    <n v="0"/>
    <n v="0"/>
    <m/>
    <n v="554"/>
    <n v="1"/>
    <s v=""/>
    <n v="0"/>
    <n v="35073.74"/>
    <n v="0"/>
    <n v="0"/>
    <n v="0"/>
    <n v="0"/>
    <n v="0"/>
    <n v="0"/>
    <n v="35073.74"/>
    <n v="554"/>
    <n v="0"/>
    <n v="0"/>
    <n v="554"/>
    <n v="63.31"/>
    <n v="35073.74"/>
    <n v="-701.54494747999991"/>
    <n v="34372.195052520001"/>
    <n v="29185.91"/>
    <n v="5887.83"/>
    <n v="-117.76837565999999"/>
    <n v="5770.06162434"/>
    <n v="35073.74"/>
    <n v="31.972415679124886"/>
    <n v="1097"/>
    <n v="35073.74"/>
    <n v="35073.74"/>
    <n v="0"/>
    <n v="0"/>
    <n v="0"/>
    <n v="0"/>
    <n v="5887.83"/>
    <n v="29185.91"/>
    <n v="35073.74"/>
    <n v="0"/>
    <n v="0"/>
    <n v="0"/>
    <m/>
    <n v="0"/>
    <n v="5887.83"/>
    <n v="0"/>
    <n v="5887.83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5887.83"/>
  </r>
  <r>
    <n v="1552"/>
    <n v="19149"/>
    <s v="42312149HRSU"/>
    <s v="149H"/>
    <x v="180"/>
    <s v="15MIP - 20%(RSU)"/>
    <n v="10265"/>
    <n v="80"/>
    <x v="130"/>
    <n v="9260"/>
    <x v="2"/>
    <n v="190000"/>
    <n v="0"/>
    <n v="0"/>
    <s v="42312149HRSU15MIP - 20%(RSU)"/>
    <s v="MIP - 20%(RSU)"/>
    <s v="MIP - 20%(RSU) - 11/04/2015"/>
    <s v="3 years"/>
    <d v="2015-11-04T00:00:00"/>
    <d v="2018-11-04T00:00:00"/>
    <n v="1076"/>
    <n v="0"/>
    <n v="0"/>
    <n v="0"/>
    <n v="0"/>
    <n v="0"/>
    <m/>
    <n v="1076"/>
    <n v="1"/>
    <s v=""/>
    <n v="0"/>
    <n v="68121.56"/>
    <n v="0"/>
    <n v="0"/>
    <n v="0"/>
    <n v="0"/>
    <n v="0"/>
    <n v="0"/>
    <n v="68121.56"/>
    <n v="1076"/>
    <n v="0"/>
    <n v="0"/>
    <n v="1076"/>
    <n v="63.31"/>
    <n v="68121.56"/>
    <n v="-1362.5674431199998"/>
    <n v="66758.992556879995"/>
    <n v="56725.760000000002"/>
    <n v="11395.8"/>
    <n v="-227.93879159999997"/>
    <n v="11167.8612084"/>
    <n v="68121.56"/>
    <n v="62.098049225159521"/>
    <n v="1097"/>
    <n v="68121.56"/>
    <n v="68121.56"/>
    <n v="0"/>
    <n v="0"/>
    <n v="0"/>
    <n v="0"/>
    <n v="11395.8"/>
    <n v="56725.760000000002"/>
    <n v="68121.56"/>
    <n v="0"/>
    <n v="0"/>
    <n v="0"/>
    <m/>
    <n v="0"/>
    <n v="11395.8"/>
    <n v="0"/>
    <n v="11395.8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1395.8"/>
  </r>
  <r>
    <n v="1553"/>
    <n v="19160"/>
    <s v="42312160SRSU"/>
    <s v="160S"/>
    <x v="181"/>
    <s v="15MIP - 20%(RSU)"/>
    <n v="10265"/>
    <n v="212"/>
    <x v="131"/>
    <n v="9260"/>
    <x v="2"/>
    <n v="827000"/>
    <n v="0"/>
    <n v="0"/>
    <s v="42312160SRSU15MIP - 20%(RSU)"/>
    <s v="MIP - 20%(RSU)"/>
    <s v="MIP - 20%(RSU) - 11/04/2015"/>
    <s v="3 years"/>
    <d v="2015-11-04T00:00:00"/>
    <d v="2018-11-04T00:00:00"/>
    <n v="286"/>
    <n v="0"/>
    <n v="0"/>
    <n v="0"/>
    <n v="0"/>
    <n v="0"/>
    <m/>
    <n v="286"/>
    <n v="1"/>
    <s v=""/>
    <n v="0"/>
    <n v="18106.66"/>
    <n v="0"/>
    <n v="0"/>
    <n v="0"/>
    <n v="0"/>
    <n v="0"/>
    <n v="0"/>
    <n v="18106.66"/>
    <n v="286"/>
    <n v="0"/>
    <n v="0"/>
    <n v="286"/>
    <n v="63.31"/>
    <n v="18106.66"/>
    <n v="-362.16941331999999"/>
    <n v="17744.49058668"/>
    <n v="15067.78"/>
    <n v="3038.88"/>
    <n v="-60.783677759999996"/>
    <n v="2978.0963222400001"/>
    <n v="18106.66"/>
    <n v="16.505615314494076"/>
    <n v="1097"/>
    <n v="18106.66"/>
    <n v="18106.66"/>
    <n v="0"/>
    <n v="0"/>
    <n v="0"/>
    <n v="0"/>
    <n v="3038.88"/>
    <n v="15067.78"/>
    <n v="18106.66"/>
    <n v="0"/>
    <n v="0"/>
    <n v="0"/>
    <m/>
    <n v="0"/>
    <n v="3038.88"/>
    <n v="0"/>
    <n v="3038.88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3038.88"/>
  </r>
  <r>
    <n v="1554"/>
    <n v="10005"/>
    <s v="412195McERSU"/>
    <s v="5McE"/>
    <x v="0"/>
    <s v="12MIP - 50%(RSU)"/>
    <n v="10265"/>
    <n v="10"/>
    <x v="0"/>
    <n v="9260"/>
    <x v="2"/>
    <n v="2000"/>
    <n v="0"/>
    <n v="0"/>
    <s v="412195McERSU12MIP - 50%(RSU)"/>
    <s v="MIP - 50%(RSU)"/>
    <s v="MIP - 50%(RSU) - 11/06/2012"/>
    <s v="3 years"/>
    <d v="2012-11-06T00:00:00"/>
    <d v="2015-11-06T00:00:00"/>
    <n v="948"/>
    <n v="0"/>
    <n v="0"/>
    <n v="0"/>
    <n v="0"/>
    <n v="0"/>
    <m/>
    <n v="948"/>
    <n v="1"/>
    <s v=""/>
    <n v="0"/>
    <n v="33701.399999999994"/>
    <n v="0"/>
    <n v="0"/>
    <n v="0"/>
    <n v="0"/>
    <n v="0"/>
    <n v="0"/>
    <n v="33701.399999999994"/>
    <n v="948"/>
    <n v="-948"/>
    <n v="0"/>
    <n v="0"/>
    <n v="35.549999999999997"/>
    <n v="0"/>
    <n v="0"/>
    <n v="0"/>
    <n v="28084.5"/>
    <n v="5616.9"/>
    <n v="-112.34923379999999"/>
    <n v="5504.5507662"/>
    <n v="33701.399999999994"/>
    <n v="30.721422060164077"/>
    <n v="1097"/>
    <n v="33701.399999999994"/>
    <n v="33701.399999999994"/>
    <n v="0"/>
    <n v="5616.9"/>
    <n v="0"/>
    <n v="0"/>
    <n v="0"/>
    <n v="28084.5"/>
    <n v="33701.4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55"/>
    <n v="10028"/>
    <s v="4121928BeRSU"/>
    <s v="28Be"/>
    <x v="218"/>
    <s v="12MIP - 50%(RSU)"/>
    <n v="10265"/>
    <n v="10"/>
    <x v="0"/>
    <n v="9260"/>
    <x v="2"/>
    <n v="2000"/>
    <n v="0"/>
    <n v="0"/>
    <s v="4121928BeRSU12MIP - 50%(RSU)"/>
    <s v="MIP - 50%(RSU)"/>
    <s v="MIP - 50%(RSU) - 11/06/2012"/>
    <s v="3 years"/>
    <d v="2012-11-06T00:00:00"/>
    <d v="2015-11-06T00:00:00"/>
    <n v="20034"/>
    <n v="0"/>
    <n v="0"/>
    <n v="0"/>
    <n v="0"/>
    <n v="0"/>
    <m/>
    <n v="20034"/>
    <n v="1"/>
    <s v=""/>
    <n v="0"/>
    <n v="712208.7"/>
    <n v="0"/>
    <n v="0"/>
    <n v="0"/>
    <n v="0"/>
    <n v="0"/>
    <n v="0"/>
    <n v="712208.7"/>
    <n v="20034"/>
    <n v="-20034"/>
    <n v="0"/>
    <n v="0"/>
    <n v="35.549999999999997"/>
    <n v="0"/>
    <n v="0"/>
    <n v="0"/>
    <n v="593507.25"/>
    <n v="118701.45"/>
    <n v="-2374.2664028999998"/>
    <n v="116327.1835971"/>
    <n v="712208.7"/>
    <n v="649.23309024612581"/>
    <n v="1097"/>
    <n v="712208.7"/>
    <n v="712208.7"/>
    <n v="0"/>
    <n v="118701.45"/>
    <n v="0"/>
    <n v="0"/>
    <n v="0"/>
    <n v="593507.25"/>
    <n v="712208.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56"/>
    <n v="10070"/>
    <s v="4121970HaRSU"/>
    <s v="70Ha"/>
    <x v="3"/>
    <s v="12MIP - 50%(RSU)"/>
    <n v="10265"/>
    <n v="20"/>
    <x v="3"/>
    <n v="9260"/>
    <x v="2"/>
    <n v="107000"/>
    <n v="0"/>
    <n v="0"/>
    <s v="4121970HaRSU12MIP - 50%(RSU)"/>
    <s v="MIP - 50%(RSU)"/>
    <s v="MIP - 50%(RSU) - 11/06/2012"/>
    <s v="3 years"/>
    <d v="2012-11-06T00:00:00"/>
    <d v="2015-11-06T00:00:00"/>
    <n v="4752"/>
    <n v="0"/>
    <n v="0"/>
    <n v="0"/>
    <n v="0"/>
    <n v="0"/>
    <m/>
    <n v="4752"/>
    <n v="1"/>
    <s v=""/>
    <n v="0"/>
    <n v="168933.59999999998"/>
    <n v="0"/>
    <n v="0"/>
    <n v="0"/>
    <n v="0"/>
    <n v="0"/>
    <n v="0"/>
    <n v="168933.59999999998"/>
    <n v="4752"/>
    <n v="-4752"/>
    <n v="0"/>
    <n v="0"/>
    <n v="35.549999999999997"/>
    <n v="0"/>
    <n v="0"/>
    <n v="0"/>
    <n v="140778"/>
    <n v="28155.599999999999"/>
    <n v="-563.16831119999995"/>
    <n v="27592.431688799999"/>
    <n v="168933.59999999998"/>
    <n v="153.99598906107565"/>
    <n v="1097"/>
    <n v="168933.59999999998"/>
    <n v="168933.59999999998"/>
    <n v="0"/>
    <n v="28155.599999999999"/>
    <n v="0"/>
    <n v="0"/>
    <n v="0"/>
    <n v="140778"/>
    <n v="168933.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57"/>
    <n v="10106"/>
    <s v="41219106GRSU"/>
    <s v="106G"/>
    <x v="6"/>
    <s v="12MIP - 50%(RSU)"/>
    <n v="10265"/>
    <n v="30"/>
    <x v="6"/>
    <n v="9260"/>
    <x v="2"/>
    <n v="10000"/>
    <n v="0"/>
    <n v="0"/>
    <s v="41219106GRSU12MIP - 50%(RSU)"/>
    <s v="MIP - 50%(RSU)"/>
    <s v="MIP - 50%(RSU) - 11/06/2012"/>
    <s v="3 years"/>
    <d v="2012-11-06T00:00:00"/>
    <d v="2015-11-06T00:00:00"/>
    <n v="298"/>
    <n v="0"/>
    <n v="0"/>
    <n v="0"/>
    <n v="0"/>
    <n v="0"/>
    <m/>
    <n v="298"/>
    <n v="1"/>
    <n v="0"/>
    <n v="0"/>
    <n v="10593.9"/>
    <n v="0"/>
    <n v="0"/>
    <n v="0"/>
    <n v="0"/>
    <n v="0"/>
    <n v="0"/>
    <n v="10593.9"/>
    <n v="298"/>
    <n v="-298"/>
    <n v="0"/>
    <n v="0"/>
    <n v="35.549999999999997"/>
    <n v="0"/>
    <n v="0"/>
    <n v="0"/>
    <n v="8816.4"/>
    <n v="1777.5"/>
    <n v="-35.553554999999996"/>
    <n v="1741.946445"/>
    <n v="10593.9"/>
    <n v="9.6571558796718318"/>
    <n v="1097"/>
    <n v="10593.9"/>
    <n v="10593.9"/>
    <n v="0"/>
    <n v="522.24"/>
    <n v="580.13"/>
    <n v="581.44000000000005"/>
    <n v="93.690000000000012"/>
    <n v="8816.4"/>
    <n v="10593.9"/>
    <n v="0"/>
    <n v="0"/>
    <n v="0"/>
    <m/>
    <n v="49.27"/>
    <n v="45.06"/>
    <n v="0"/>
    <n v="94.330000000000013"/>
    <n v="0"/>
    <n v="-0.64"/>
    <n v="0"/>
    <n v="-0.64"/>
    <n v="0"/>
    <n v="-0.64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93.690000000000012"/>
  </r>
  <r>
    <n v="1558"/>
    <n v="10107"/>
    <s v="41219107CRSU"/>
    <s v="107C"/>
    <x v="7"/>
    <s v="12MIP - 50%(RSU)"/>
    <n v="10265"/>
    <n v="10"/>
    <x v="7"/>
    <n v="9260"/>
    <x v="2"/>
    <n v="12000"/>
    <n v="0"/>
    <n v="0"/>
    <s v="41219107CRSU12MIP - 50%(RSU)"/>
    <s v="MIP - 50%(RSU)"/>
    <s v="MIP - 50%(RSU) - 11/06/2012"/>
    <s v="3 years"/>
    <d v="2012-11-06T00:00:00"/>
    <d v="2015-11-06T00:00:00"/>
    <n v="2615"/>
    <n v="0"/>
    <n v="0"/>
    <n v="0"/>
    <n v="0"/>
    <n v="0"/>
    <m/>
    <n v="2615"/>
    <n v="1"/>
    <n v="0"/>
    <n v="0"/>
    <n v="92963.249999999985"/>
    <n v="0"/>
    <n v="0"/>
    <n v="0"/>
    <n v="0"/>
    <n v="0"/>
    <n v="0"/>
    <n v="92963.249999999985"/>
    <n v="2615"/>
    <n v="-2615"/>
    <n v="0"/>
    <n v="0"/>
    <n v="35.549999999999997"/>
    <n v="0"/>
    <n v="0"/>
    <n v="0"/>
    <n v="77463.45"/>
    <n v="15499.8"/>
    <n v="-310.02699959999995"/>
    <n v="15189.773000399999"/>
    <n v="92963.249999999985"/>
    <n v="84.74316317228805"/>
    <n v="1097"/>
    <n v="92963.249999999985"/>
    <n v="92963.249999999985"/>
    <n v="0"/>
    <n v="4559.12"/>
    <n v="5058.7299999999996"/>
    <n v="5059.8899999999994"/>
    <n v="822.06"/>
    <n v="77463.45"/>
    <n v="92963.25"/>
    <n v="0"/>
    <n v="0"/>
    <n v="0"/>
    <m/>
    <n v="429.64"/>
    <n v="392.91"/>
    <n v="0"/>
    <n v="822.55"/>
    <n v="0"/>
    <n v="-0.49"/>
    <n v="0"/>
    <n v="-0.49"/>
    <n v="0"/>
    <n v="-0.49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822.06"/>
  </r>
  <r>
    <n v="1559"/>
    <n v="10137"/>
    <s v="41219137WRSU"/>
    <s v="137W"/>
    <x v="213"/>
    <s v="12MIP - 50%(RSU)"/>
    <n v="10265"/>
    <n v="10"/>
    <x v="0"/>
    <n v="9260"/>
    <x v="2"/>
    <n v="2000"/>
    <n v="0"/>
    <n v="0"/>
    <s v="41219137WRSU12MIP - 50%(RSU)"/>
    <s v="MIP - 50%(RSU)"/>
    <s v="MIP - 50%(RSU) - 11/06/2012"/>
    <s v="3 years"/>
    <d v="2012-11-06T00:00:00"/>
    <d v="2015-11-06T00:00:00"/>
    <n v="645"/>
    <n v="0"/>
    <n v="0"/>
    <n v="0"/>
    <n v="0"/>
    <n v="0"/>
    <m/>
    <n v="645"/>
    <n v="1"/>
    <s v=""/>
    <n v="0"/>
    <n v="22929.749999999996"/>
    <n v="0"/>
    <n v="0"/>
    <n v="0"/>
    <n v="0"/>
    <n v="0"/>
    <n v="0"/>
    <n v="22929.749999999996"/>
    <n v="645"/>
    <n v="-645"/>
    <n v="0"/>
    <n v="0"/>
    <n v="35.549999999999997"/>
    <n v="0"/>
    <n v="0"/>
    <n v="0"/>
    <n v="19125.900000000001"/>
    <n v="3803.85"/>
    <n v="-76.084607699999992"/>
    <n v="3727.7653922999998"/>
    <n v="22929.749999999996"/>
    <n v="20.90223336371923"/>
    <n v="1097"/>
    <n v="22929.749999999996"/>
    <n v="22929.749999999996"/>
    <n v="0"/>
    <n v="1118.3600000000001"/>
    <n v="2684.82"/>
    <n v="0"/>
    <n v="0.67"/>
    <n v="19125.900000000001"/>
    <n v="22929.75"/>
    <n v="0"/>
    <n v="0"/>
    <n v="0"/>
    <m/>
    <n v="0"/>
    <n v="0"/>
    <n v="0"/>
    <n v="0"/>
    <n v="0"/>
    <n v="0.67"/>
    <n v="0"/>
    <n v="0.67"/>
    <n v="0"/>
    <n v="0.67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.67"/>
  </r>
  <r>
    <n v="1560"/>
    <n v="10219"/>
    <s v="41219219HRSU"/>
    <s v="219H"/>
    <x v="11"/>
    <s v="12MIP - 50%(RSU)"/>
    <n v="10265"/>
    <n v="10"/>
    <x v="5"/>
    <n v="9260"/>
    <x v="2"/>
    <n v="2000"/>
    <n v="0"/>
    <n v="0"/>
    <s v="41219219HRSU12MIP - 50%(RSU)"/>
    <s v="MIP - 50%(RSU)"/>
    <s v="MIP - 50%(RSU) - 11/06/2012"/>
    <s v="3 years"/>
    <d v="2012-11-06T00:00:00"/>
    <d v="2015-11-06T00:00:00"/>
    <n v="1810"/>
    <n v="0"/>
    <n v="0"/>
    <n v="0"/>
    <n v="0"/>
    <n v="0"/>
    <m/>
    <n v="1810"/>
    <n v="1"/>
    <s v=""/>
    <n v="0"/>
    <n v="64345.499999999993"/>
    <n v="0"/>
    <n v="0"/>
    <n v="0"/>
    <n v="0"/>
    <n v="0"/>
    <n v="0"/>
    <n v="64345.499999999993"/>
    <n v="1810"/>
    <n v="-1810"/>
    <n v="0"/>
    <n v="0"/>
    <n v="35.549999999999997"/>
    <n v="0"/>
    <n v="0"/>
    <n v="0"/>
    <n v="53609.4"/>
    <n v="10736.1"/>
    <n v="-214.74347219999999"/>
    <n v="10521.356527800001"/>
    <n v="64345.499999999993"/>
    <n v="58.65587967183226"/>
    <n v="1097"/>
    <n v="64345.499999999993"/>
    <n v="64345.499999999993"/>
    <n v="0"/>
    <n v="10736.1"/>
    <n v="0"/>
    <n v="0"/>
    <n v="0"/>
    <n v="53609.4"/>
    <n v="64345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61"/>
    <n v="10366"/>
    <s v="41219366BRSU"/>
    <s v="366B"/>
    <x v="14"/>
    <s v="12MIP - 50%(RSU)"/>
    <n v="10265"/>
    <n v="50"/>
    <x v="11"/>
    <n v="9260"/>
    <x v="2"/>
    <n v="9000"/>
    <n v="0"/>
    <n v="0"/>
    <s v="41219366BRSU12MIP - 50%(RSU)"/>
    <s v="MIP - 50%(RSU)"/>
    <s v="MIP - 50%(RSU) - 11/06/2012"/>
    <s v="3 years"/>
    <d v="2012-11-06T00:00:00"/>
    <d v="2015-11-06T00:00:00"/>
    <n v="239"/>
    <n v="0"/>
    <n v="0"/>
    <n v="0"/>
    <n v="0"/>
    <n v="0"/>
    <m/>
    <n v="239"/>
    <n v="1"/>
    <n v="0"/>
    <n v="0"/>
    <n v="8496.4499999999989"/>
    <n v="0"/>
    <n v="0"/>
    <n v="0"/>
    <n v="0"/>
    <n v="0"/>
    <n v="0"/>
    <n v="8496.4499999999989"/>
    <n v="239"/>
    <n v="-239"/>
    <n v="0"/>
    <n v="0"/>
    <n v="35.549999999999997"/>
    <n v="0"/>
    <n v="0"/>
    <n v="0"/>
    <n v="7074.45"/>
    <n v="1422"/>
    <n v="-28.442843999999997"/>
    <n v="1393.5571560000001"/>
    <n v="8496.4499999999989"/>
    <n v="7.7451686417502268"/>
    <n v="1097"/>
    <n v="8496.4499999999989"/>
    <n v="8496.4499999999989"/>
    <n v="0"/>
    <n v="417.66000000000008"/>
    <n v="464.09"/>
    <n v="463.18"/>
    <n v="77.069999999999993"/>
    <n v="7074.45"/>
    <n v="8496.4500000000007"/>
    <n v="0"/>
    <n v="0"/>
    <n v="0"/>
    <m/>
    <n v="39.409999999999997"/>
    <n v="36.049999999999997"/>
    <n v="0"/>
    <n v="75.459999999999994"/>
    <n v="0"/>
    <n v="1.61"/>
    <n v="0"/>
    <n v="1.61"/>
    <n v="0"/>
    <n v="1.6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77.069999999999993"/>
  </r>
  <r>
    <n v="1562"/>
    <n v="10401"/>
    <s v="41219401SRSU"/>
    <s v="401S"/>
    <x v="19"/>
    <s v="12MIP - 50%(RSU)"/>
    <n v="10265"/>
    <n v="10"/>
    <x v="14"/>
    <n v="9260"/>
    <x v="2"/>
    <n v="2000"/>
    <n v="0"/>
    <n v="0"/>
    <s v="41219401SRSU12MIP - 50%(RSU)"/>
    <s v="MIP - 50%(RSU)"/>
    <s v="MIP - 50%(RSU) - 11/06/2012"/>
    <s v="3 years"/>
    <d v="2012-11-06T00:00:00"/>
    <d v="2015-11-06T00:00:00"/>
    <n v="282"/>
    <n v="0"/>
    <n v="0"/>
    <n v="0"/>
    <n v="0"/>
    <n v="0"/>
    <m/>
    <n v="282"/>
    <n v="1"/>
    <n v="0"/>
    <n v="0"/>
    <n v="10025.099999999999"/>
    <n v="0"/>
    <n v="0"/>
    <n v="0"/>
    <n v="0"/>
    <n v="0"/>
    <n v="0"/>
    <n v="10025.099999999999"/>
    <n v="282"/>
    <n v="-282"/>
    <n v="0"/>
    <n v="0"/>
    <n v="35.549999999999997"/>
    <n v="0"/>
    <n v="0"/>
    <n v="0"/>
    <n v="8354.25"/>
    <n v="1670.85"/>
    <n v="-33.420341699999994"/>
    <n v="1637.4296583"/>
    <n v="10025.099999999999"/>
    <n v="9.1386508659981747"/>
    <n v="1097"/>
    <n v="10025.099999999999"/>
    <n v="10025.099999999999"/>
    <n v="0"/>
    <n v="490.86999999999995"/>
    <n v="545.33000000000004"/>
    <n v="541.71"/>
    <n v="92.94"/>
    <n v="8354.25"/>
    <n v="10025.1"/>
    <n v="0"/>
    <n v="0"/>
    <n v="0"/>
    <m/>
    <n v="46.32"/>
    <n v="42.35"/>
    <n v="0"/>
    <n v="88.67"/>
    <n v="0"/>
    <n v="4.2699999999999996"/>
    <n v="0"/>
    <n v="4.2699999999999996"/>
    <n v="0"/>
    <n v="4.2699999999999996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92.94"/>
  </r>
  <r>
    <n v="1563"/>
    <n v="10418"/>
    <s v="41219418HRSU"/>
    <s v="418H"/>
    <x v="214"/>
    <s v="12MIP - 50%(RSU)"/>
    <n v="10265"/>
    <n v="10"/>
    <x v="0"/>
    <n v="9260"/>
    <x v="2"/>
    <n v="2000"/>
    <n v="0"/>
    <n v="0"/>
    <s v="41219418HRSU12MIP - 50%(RSU)"/>
    <s v="MIP - 50%(RSU)"/>
    <s v="MIP - 50%(RSU) - 11/06/2012"/>
    <s v="3 years"/>
    <d v="2012-11-06T00:00:00"/>
    <d v="2015-11-06T00:00:00"/>
    <n v="830"/>
    <n v="0"/>
    <n v="0"/>
    <n v="0"/>
    <n v="0"/>
    <n v="0"/>
    <m/>
    <n v="830"/>
    <n v="1"/>
    <s v=""/>
    <n v="0"/>
    <n v="29506.499999999996"/>
    <n v="0"/>
    <n v="0"/>
    <n v="0"/>
    <n v="0"/>
    <n v="0"/>
    <n v="0"/>
    <n v="29506.499999999996"/>
    <n v="830"/>
    <n v="-830"/>
    <n v="0"/>
    <n v="0"/>
    <n v="35.549999999999997"/>
    <n v="0"/>
    <n v="0"/>
    <n v="0"/>
    <n v="24565.05"/>
    <n v="4941.45"/>
    <n v="-98.838882899999987"/>
    <n v="4842.6111171000002"/>
    <n v="29506.499999999996"/>
    <n v="26.897447584320872"/>
    <n v="1097"/>
    <n v="29506.499999999996"/>
    <n v="29506.499999999996"/>
    <n v="0"/>
    <n v="4941.45"/>
    <n v="0"/>
    <n v="0"/>
    <n v="0"/>
    <n v="24565.05"/>
    <n v="29506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64"/>
    <n v="10473"/>
    <s v="41219473GRSU"/>
    <s v="473G"/>
    <x v="22"/>
    <s v="12MIP - 50%(RSU)"/>
    <n v="10265"/>
    <n v="60"/>
    <x v="17"/>
    <n v="9260"/>
    <x v="2"/>
    <n v="30000"/>
    <n v="0"/>
    <n v="0"/>
    <s v="41219473GRSU12MIP - 50%(RSU)"/>
    <s v="MIP - 50%(RSU)"/>
    <s v="MIP - 50%(RSU) - 11/06/2012"/>
    <s v="3 years"/>
    <d v="2012-11-06T00:00:00"/>
    <d v="2015-11-06T00:00:00"/>
    <n v="2928"/>
    <n v="0"/>
    <n v="0"/>
    <n v="0"/>
    <n v="0"/>
    <n v="0"/>
    <m/>
    <n v="2928"/>
    <n v="1"/>
    <s v=""/>
    <n v="0"/>
    <n v="104090.4"/>
    <n v="0"/>
    <n v="0"/>
    <n v="0"/>
    <n v="0"/>
    <n v="0"/>
    <n v="0"/>
    <n v="104090.4"/>
    <n v="2928"/>
    <n v="-2928"/>
    <n v="0"/>
    <n v="0"/>
    <n v="35.549999999999997"/>
    <n v="0"/>
    <n v="0"/>
    <n v="0"/>
    <n v="86742"/>
    <n v="17348.400000000001"/>
    <n v="-347.00269680000002"/>
    <n v="17001.397303200003"/>
    <n v="104090.4"/>
    <n v="94.886417502278931"/>
    <n v="1097"/>
    <n v="104090.4"/>
    <n v="104090.4"/>
    <n v="0"/>
    <n v="5102.95"/>
    <n v="5662.07"/>
    <n v="5660.07"/>
    <n v="923.31"/>
    <n v="86742"/>
    <n v="104090.4"/>
    <n v="0"/>
    <n v="0"/>
    <n v="0"/>
    <m/>
    <n v="480.88"/>
    <n v="439.77"/>
    <n v="0"/>
    <n v="920.65"/>
    <n v="0"/>
    <n v="2.66"/>
    <n v="0"/>
    <n v="2.66"/>
    <n v="0"/>
    <n v="2.66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923.31"/>
  </r>
  <r>
    <n v="1565"/>
    <n v="10606"/>
    <s v="41219606ARSU"/>
    <s v="606A"/>
    <x v="26"/>
    <s v="12MIP - 50%(RSU)"/>
    <n v="10265"/>
    <n v="10"/>
    <x v="21"/>
    <n v="9260"/>
    <x v="2"/>
    <n v="2000"/>
    <n v="0"/>
    <n v="0"/>
    <s v="41219606ARSU12MIP - 50%(RSU)"/>
    <s v="MIP - 50%(RSU)"/>
    <s v="MIP - 50%(RSU) - 11/06/2012"/>
    <s v="3 years"/>
    <d v="2012-11-06T00:00:00"/>
    <d v="2015-11-06T00:00:00"/>
    <n v="3759"/>
    <n v="0"/>
    <n v="0"/>
    <n v="0"/>
    <n v="0"/>
    <n v="0"/>
    <m/>
    <n v="3759"/>
    <n v="1"/>
    <s v=""/>
    <n v="0"/>
    <n v="133632.44999999998"/>
    <n v="0"/>
    <n v="0"/>
    <n v="0"/>
    <n v="0"/>
    <n v="0"/>
    <n v="0"/>
    <n v="133632.44999999998"/>
    <n v="3759"/>
    <n v="-3759"/>
    <n v="0"/>
    <n v="0"/>
    <n v="35.549999999999997"/>
    <n v="0"/>
    <n v="0"/>
    <n v="0"/>
    <n v="111378.15"/>
    <n v="22254.3"/>
    <n v="-445.13050859999998"/>
    <n v="21809.1694914"/>
    <n v="133632.44999999998"/>
    <n v="121.8162716499544"/>
    <n v="1097"/>
    <n v="133632.44999999998"/>
    <n v="133632.44999999998"/>
    <n v="0"/>
    <n v="22254.3"/>
    <n v="0"/>
    <n v="0"/>
    <n v="0"/>
    <n v="111378.15"/>
    <n v="133632.44999999998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66"/>
    <n v="10859"/>
    <s v="41219859CRSU"/>
    <s v="859C"/>
    <x v="29"/>
    <s v="12MIP - 50%(RSU)"/>
    <n v="10265"/>
    <n v="10"/>
    <x v="12"/>
    <n v="9260"/>
    <x v="2"/>
    <n v="2000"/>
    <n v="0"/>
    <n v="0"/>
    <s v="41219859CRSU12MIP - 50%(RSU)"/>
    <s v="MIP - 50%(RSU)"/>
    <s v="MIP - 50%(RSU) - 11/06/2012"/>
    <s v="3 years"/>
    <d v="2012-11-06T00:00:00"/>
    <d v="2015-11-06T00:00:00"/>
    <n v="1777"/>
    <n v="0"/>
    <n v="0"/>
    <n v="0"/>
    <n v="0"/>
    <n v="0"/>
    <m/>
    <n v="1777"/>
    <n v="1"/>
    <n v="0"/>
    <n v="0"/>
    <n v="63172.35"/>
    <n v="0"/>
    <n v="0"/>
    <n v="0"/>
    <n v="0"/>
    <n v="0"/>
    <n v="0"/>
    <n v="63172.35"/>
    <n v="1777"/>
    <n v="-1777"/>
    <n v="0"/>
    <n v="0"/>
    <n v="35.549999999999997"/>
    <n v="0"/>
    <n v="0"/>
    <n v="0"/>
    <n v="52649.55"/>
    <n v="10522.8"/>
    <n v="-210.47704559999997"/>
    <n v="10312.322954399999"/>
    <n v="63172.35"/>
    <n v="57.586463081130354"/>
    <n v="1097"/>
    <n v="63172.35"/>
    <n v="63172.35"/>
    <n v="0"/>
    <n v="3094.97"/>
    <n v="3434.37"/>
    <n v="3435.8500000000004"/>
    <n v="557.61"/>
    <n v="52649.55"/>
    <n v="63172.350000000006"/>
    <n v="0"/>
    <n v="0"/>
    <n v="0"/>
    <m/>
    <n v="291.69"/>
    <n v="266.74"/>
    <n v="0"/>
    <n v="558.43000000000006"/>
    <n v="0"/>
    <n v="-0.82"/>
    <n v="0"/>
    <n v="-0.82"/>
    <n v="0"/>
    <n v="-0.82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557.61"/>
  </r>
  <r>
    <n v="1567"/>
    <n v="11128"/>
    <s v="41219128SRSU"/>
    <s v="128S"/>
    <x v="31"/>
    <s v="12MIP - 50%(RSU)"/>
    <n v="10265"/>
    <n v="70"/>
    <x v="25"/>
    <n v="9260"/>
    <x v="2"/>
    <n v="170000"/>
    <n v="0"/>
    <n v="0"/>
    <s v="41219128SRSU12MIP - 50%(RSU)"/>
    <s v="MIP - 50%(RSU)"/>
    <s v="MIP - 50%(RSU) - 11/06/2012"/>
    <s v="3 years"/>
    <d v="2012-11-06T00:00:00"/>
    <d v="2015-11-06T00:00:00"/>
    <n v="1345"/>
    <n v="0"/>
    <n v="0"/>
    <n v="0"/>
    <n v="0"/>
    <n v="0"/>
    <m/>
    <n v="1345"/>
    <n v="1"/>
    <s v=""/>
    <n v="0"/>
    <n v="47814.749999999993"/>
    <n v="0"/>
    <n v="0"/>
    <n v="0"/>
    <n v="0"/>
    <n v="0"/>
    <n v="0"/>
    <n v="47814.749999999993"/>
    <n v="1345"/>
    <n v="-1345"/>
    <n v="0"/>
    <n v="0"/>
    <n v="35.549999999999997"/>
    <n v="0"/>
    <n v="0"/>
    <n v="0"/>
    <n v="39851.550000000003"/>
    <n v="7963.2"/>
    <n v="-159.27992639999999"/>
    <n v="7803.9200736000003"/>
    <n v="47814.749999999993"/>
    <n v="43.586827711941652"/>
    <n v="1097"/>
    <n v="47814.749999999993"/>
    <n v="47814.749999999993"/>
    <n v="0"/>
    <n v="7963.2"/>
    <n v="0"/>
    <n v="0"/>
    <n v="0"/>
    <n v="39851.550000000003"/>
    <n v="47814.7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68"/>
    <n v="11408"/>
    <s v="41219408MRSU"/>
    <s v="408M"/>
    <x v="41"/>
    <s v="12MIP - 50%(RSU)"/>
    <n v="10265"/>
    <n v="20"/>
    <x v="33"/>
    <n v="9260"/>
    <x v="2"/>
    <n v="107000"/>
    <n v="0"/>
    <n v="0"/>
    <s v="41219408MRSU12MIP - 50%(RSU)"/>
    <s v="MIP - 50%(RSU)"/>
    <s v="MIP - 50%(RSU) - 11/06/2012"/>
    <s v="3 years"/>
    <d v="2012-11-06T00:00:00"/>
    <d v="2015-11-06T00:00:00"/>
    <n v="1225"/>
    <n v="0"/>
    <n v="0"/>
    <n v="0"/>
    <n v="0"/>
    <n v="0"/>
    <m/>
    <n v="1225"/>
    <n v="1"/>
    <s v=""/>
    <n v="0"/>
    <n v="43548.75"/>
    <n v="0"/>
    <n v="0"/>
    <n v="0"/>
    <n v="0"/>
    <n v="0"/>
    <n v="0"/>
    <n v="43548.75"/>
    <n v="1225"/>
    <n v="-1225"/>
    <n v="0"/>
    <n v="0"/>
    <n v="35.549999999999997"/>
    <n v="0"/>
    <n v="0"/>
    <n v="0"/>
    <n v="36296.550000000003"/>
    <n v="7252.2"/>
    <n v="-145.05850439999998"/>
    <n v="7107.1414955999999"/>
    <n v="43548.75"/>
    <n v="39.698040109389247"/>
    <n v="1097"/>
    <n v="43548.75"/>
    <n v="43548.75"/>
    <n v="0"/>
    <n v="7252.2"/>
    <n v="0"/>
    <n v="0"/>
    <n v="0"/>
    <n v="36296.550000000003"/>
    <n v="43548.7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69"/>
    <n v="11473"/>
    <s v="41219473HRSU"/>
    <s v="473H"/>
    <x v="43"/>
    <s v="12MIP - 50%(RSU)"/>
    <n v="10265"/>
    <n v="20"/>
    <x v="34"/>
    <n v="9260"/>
    <x v="2"/>
    <n v="107000"/>
    <n v="0"/>
    <n v="0"/>
    <s v="41219473HRSU12MIP - 50%(RSU)"/>
    <s v="MIP - 50%(RSU)"/>
    <s v="MIP - 50%(RSU) - 11/06/2012"/>
    <s v="3 years"/>
    <d v="2012-11-06T00:00:00"/>
    <d v="2015-11-06T00:00:00"/>
    <n v="562"/>
    <n v="0"/>
    <n v="0"/>
    <n v="0"/>
    <n v="0"/>
    <n v="0"/>
    <m/>
    <n v="562"/>
    <n v="1"/>
    <s v=""/>
    <n v="0"/>
    <n v="19979.099999999999"/>
    <n v="0"/>
    <n v="0"/>
    <n v="0"/>
    <n v="0"/>
    <n v="0"/>
    <n v="0"/>
    <n v="19979.099999999999"/>
    <n v="562"/>
    <n v="-562"/>
    <n v="0"/>
    <n v="0"/>
    <n v="35.549999999999997"/>
    <n v="0"/>
    <n v="0"/>
    <n v="0"/>
    <n v="16637.400000000001"/>
    <n v="3341.7"/>
    <n v="-66.840683399999989"/>
    <n v="3274.8593166000001"/>
    <n v="19979.099999999999"/>
    <n v="18.212488605287145"/>
    <n v="1097"/>
    <n v="19979.099999999999"/>
    <n v="19979.099999999999"/>
    <n v="0"/>
    <n v="982.4"/>
    <n v="1090.6500000000001"/>
    <n v="1267.98"/>
    <n v="0.67"/>
    <n v="16637.400000000001"/>
    <n v="19979.100000000002"/>
    <n v="0"/>
    <n v="0"/>
    <n v="0"/>
    <m/>
    <n v="0"/>
    <n v="0"/>
    <n v="0"/>
    <n v="0"/>
    <n v="0"/>
    <n v="0.67"/>
    <n v="0"/>
    <n v="0.67"/>
    <n v="0"/>
    <n v="0.67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.67"/>
  </r>
  <r>
    <n v="1570"/>
    <n v="11899"/>
    <s v="41219899ERSU"/>
    <s v="899E"/>
    <x v="47"/>
    <s v="12MIP - 50%(RSU)"/>
    <n v="10265"/>
    <n v="50"/>
    <x v="38"/>
    <n v="9260"/>
    <x v="2"/>
    <n v="91000"/>
    <n v="0"/>
    <n v="0"/>
    <s v="41219899ERSU12MIP - 50%(RSU)"/>
    <s v="MIP - 50%(RSU)"/>
    <s v="MIP - 50%(RSU) - 11/06/2012"/>
    <s v="3 years"/>
    <d v="2012-11-06T00:00:00"/>
    <d v="2015-11-06T00:00:00"/>
    <n v="1265"/>
    <n v="0"/>
    <n v="0"/>
    <n v="0"/>
    <n v="0"/>
    <n v="0"/>
    <m/>
    <n v="1265"/>
    <n v="1"/>
    <s v=""/>
    <n v="0"/>
    <n v="44970.75"/>
    <n v="0"/>
    <n v="0"/>
    <n v="0"/>
    <n v="0"/>
    <n v="0"/>
    <n v="0"/>
    <n v="44970.75"/>
    <n v="1265"/>
    <n v="-1265"/>
    <n v="0"/>
    <n v="0"/>
    <n v="35.549999999999997"/>
    <n v="0"/>
    <n v="0"/>
    <n v="0"/>
    <n v="37469.699999999997"/>
    <n v="7501.05"/>
    <n v="-150.03600209999999"/>
    <n v="7351.0139979000005"/>
    <n v="44970.75"/>
    <n v="40.994302643573384"/>
    <n v="1097"/>
    <n v="44970.75"/>
    <n v="44970.75"/>
    <n v="0"/>
    <n v="7501.05"/>
    <n v="0"/>
    <n v="0"/>
    <n v="0"/>
    <n v="37469.699999999997"/>
    <n v="44970.7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71"/>
    <n v="11983"/>
    <s v="41219983SRSU"/>
    <s v="983S"/>
    <x v="49"/>
    <s v="12MIP - 50%(RSU)"/>
    <n v="10265"/>
    <n v="50"/>
    <x v="40"/>
    <n v="9260"/>
    <x v="2"/>
    <n v="91000"/>
    <n v="0"/>
    <n v="0"/>
    <s v="41219983SRSU12MIP - 50%(RSU)"/>
    <s v="MIP - 50%(RSU)"/>
    <s v="MIP - 50%(RSU) - 11/06/2012"/>
    <s v="3 years"/>
    <d v="2012-11-06T00:00:00"/>
    <d v="2015-11-06T00:00:00"/>
    <n v="599"/>
    <n v="0"/>
    <n v="0"/>
    <n v="0"/>
    <n v="0"/>
    <n v="0"/>
    <m/>
    <n v="599"/>
    <n v="1"/>
    <s v=""/>
    <n v="0"/>
    <n v="21294.449999999997"/>
    <n v="0"/>
    <n v="0"/>
    <n v="0"/>
    <n v="0"/>
    <n v="0"/>
    <n v="0"/>
    <n v="21294.449999999997"/>
    <n v="599"/>
    <n v="-599"/>
    <n v="0"/>
    <n v="0"/>
    <n v="35.549999999999997"/>
    <n v="0"/>
    <n v="0"/>
    <n v="0"/>
    <n v="17739.45"/>
    <n v="3555"/>
    <n v="-71.107109999999992"/>
    <n v="3483.8928900000001"/>
    <n v="21294.449999999997"/>
    <n v="19.411531449407473"/>
    <n v="1097"/>
    <n v="21294.449999999997"/>
    <n v="21294.449999999997"/>
    <n v="0"/>
    <n v="1045.1500000000001"/>
    <n v="1160.25"/>
    <n v="1349.6"/>
    <n v="0"/>
    <n v="17739.45"/>
    <n v="21294.4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72"/>
    <n v="12499"/>
    <s v="41219499SRSU"/>
    <s v="499S"/>
    <x v="56"/>
    <s v="12MIP - 50%(RSU)"/>
    <n v="10265"/>
    <n v="10"/>
    <x v="47"/>
    <n v="9260"/>
    <x v="2"/>
    <n v="2000"/>
    <n v="0"/>
    <n v="0"/>
    <s v="41219499SRSU12MIP - 50%(RSU)"/>
    <s v="MIP - 50%(RSU)"/>
    <s v="MIP - 50%(RSU) - 11/06/2012"/>
    <s v="3 years"/>
    <d v="2012-11-06T00:00:00"/>
    <d v="2015-11-06T00:00:00"/>
    <n v="7345"/>
    <n v="0"/>
    <n v="0"/>
    <n v="0"/>
    <n v="0"/>
    <n v="0"/>
    <m/>
    <n v="7345"/>
    <n v="1"/>
    <n v="0"/>
    <n v="0"/>
    <n v="261114.74999999997"/>
    <n v="0"/>
    <n v="0"/>
    <n v="0"/>
    <n v="0"/>
    <n v="0"/>
    <n v="0"/>
    <n v="261114.74999999997"/>
    <n v="7345"/>
    <n v="-7345"/>
    <n v="0"/>
    <n v="0"/>
    <n v="35.549999999999997"/>
    <n v="0"/>
    <n v="0"/>
    <n v="0"/>
    <n v="217601.55"/>
    <n v="43513.2"/>
    <n v="-870.35102639999991"/>
    <n v="42642.848973599997"/>
    <n v="261114.74999999997"/>
    <n v="238.0262078395624"/>
    <n v="1097"/>
    <n v="261114.74999999997"/>
    <n v="261114.74999999997"/>
    <n v="0"/>
    <n v="12800.2"/>
    <n v="14201.58"/>
    <n v="14203.91"/>
    <n v="2307.5100000000002"/>
    <n v="217601.55"/>
    <n v="261114.75"/>
    <n v="0"/>
    <n v="0"/>
    <n v="0"/>
    <m/>
    <n v="1206.1600000000001"/>
    <n v="1103.02"/>
    <n v="0"/>
    <n v="2309.1800000000003"/>
    <n v="0"/>
    <n v="-1.67"/>
    <n v="0"/>
    <n v="-1.67"/>
    <n v="0"/>
    <n v="-1.67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2307.5100000000002"/>
  </r>
  <r>
    <n v="1573"/>
    <n v="12627"/>
    <s v="41219627MRSU"/>
    <s v="627M"/>
    <x v="217"/>
    <s v="12MIP - 50%(RSU)"/>
    <n v="10265"/>
    <n v="20"/>
    <x v="3"/>
    <n v="9260"/>
    <x v="2"/>
    <n v="107000"/>
    <n v="0"/>
    <n v="0"/>
    <s v="41219627MRSU12MIP - 50%(RSU)"/>
    <s v="MIP - 50%(RSU)"/>
    <s v="MIP - 50%(RSU) - 11/06/2012"/>
    <s v="3 years"/>
    <d v="2012-11-06T00:00:00"/>
    <d v="2015-11-06T00:00:00"/>
    <n v="11245"/>
    <n v="0"/>
    <n v="0"/>
    <n v="0"/>
    <n v="0"/>
    <n v="0"/>
    <m/>
    <n v="11245"/>
    <n v="1"/>
    <s v=""/>
    <n v="0"/>
    <n v="399759.74999999994"/>
    <n v="0"/>
    <n v="0"/>
    <n v="0"/>
    <n v="0"/>
    <n v="0"/>
    <n v="0"/>
    <n v="399759.74999999994"/>
    <n v="11245"/>
    <n v="-11245"/>
    <n v="0"/>
    <n v="0"/>
    <n v="35.549999999999997"/>
    <n v="0"/>
    <n v="0"/>
    <n v="0"/>
    <n v="333139.05"/>
    <n v="66620.7"/>
    <n v="-1332.5472413999998"/>
    <n v="65288.152758599994"/>
    <n v="399759.74999999994"/>
    <n v="364.4118049225159"/>
    <n v="1097"/>
    <n v="399759.74999999994"/>
    <n v="399759.74999999994"/>
    <n v="0"/>
    <n v="66620.7"/>
    <n v="0"/>
    <n v="0"/>
    <n v="0"/>
    <n v="333139.05"/>
    <n v="399759.7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74"/>
    <n v="12665"/>
    <s v="41219665GRSU"/>
    <s v="665G"/>
    <x v="57"/>
    <s v="12MIP - 50%(RSU)"/>
    <n v="10265"/>
    <n v="10"/>
    <x v="5"/>
    <n v="9260"/>
    <x v="2"/>
    <n v="2000"/>
    <n v="0"/>
    <n v="0"/>
    <s v="41219665GRSU12MIP - 50%(RSU)"/>
    <s v="MIP - 50%(RSU)"/>
    <s v="MIP - 50%(RSU) - 11/06/2012"/>
    <s v="3 years"/>
    <d v="2012-11-06T00:00:00"/>
    <d v="2015-11-06T00:00:00"/>
    <n v="8048"/>
    <n v="0"/>
    <n v="0"/>
    <n v="0"/>
    <n v="0"/>
    <n v="0"/>
    <m/>
    <n v="8048"/>
    <n v="1"/>
    <s v=""/>
    <n v="0"/>
    <n v="286106.39999999997"/>
    <n v="0"/>
    <n v="0"/>
    <n v="0"/>
    <n v="0"/>
    <n v="0"/>
    <n v="0"/>
    <n v="286106.39999999997"/>
    <n v="8048"/>
    <n v="-8048"/>
    <n v="0"/>
    <n v="0"/>
    <n v="35.549999999999997"/>
    <n v="0"/>
    <n v="0"/>
    <n v="0"/>
    <n v="238433.85"/>
    <n v="47672.55"/>
    <n v="-953.54634510000005"/>
    <n v="46719.0036549"/>
    <n v="286106.39999999997"/>
    <n v="260.80802187784866"/>
    <n v="1097"/>
    <n v="286106.39999999997"/>
    <n v="286106.39999999997"/>
    <n v="0"/>
    <n v="47672.55"/>
    <n v="0"/>
    <n v="0"/>
    <n v="0"/>
    <n v="238433.85"/>
    <n v="286106.4000000000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75"/>
    <n v="13369"/>
    <s v="41219369KRSU"/>
    <s v="369K"/>
    <x v="64"/>
    <s v="12MIP - 50%(RSU)"/>
    <n v="10265"/>
    <n v="10"/>
    <x v="52"/>
    <n v="9260"/>
    <x v="2"/>
    <n v="2000"/>
    <n v="0"/>
    <n v="0"/>
    <s v="41219369KRSU12MIP - 50%(RSU)"/>
    <s v="MIP - 50%(RSU)"/>
    <s v="MIP - 50%(RSU) - 11/06/2012"/>
    <s v="3 years"/>
    <d v="2012-11-06T00:00:00"/>
    <d v="2015-11-06T00:00:00"/>
    <n v="2842"/>
    <n v="0"/>
    <n v="0"/>
    <n v="0"/>
    <n v="0"/>
    <n v="0"/>
    <m/>
    <n v="2842"/>
    <n v="1"/>
    <s v=""/>
    <n v="0"/>
    <n v="101033.09999999999"/>
    <n v="0"/>
    <n v="0"/>
    <n v="0"/>
    <n v="0"/>
    <n v="0"/>
    <n v="0"/>
    <n v="101033.09999999999"/>
    <n v="2842"/>
    <n v="-2842"/>
    <n v="0"/>
    <n v="0"/>
    <n v="35.549999999999997"/>
    <n v="0"/>
    <n v="0"/>
    <n v="0"/>
    <n v="84217.95"/>
    <n v="16815.150000000001"/>
    <n v="-336.33663030000002"/>
    <n v="16478.813369700001"/>
    <n v="101033.09999999999"/>
    <n v="92.099453053783037"/>
    <n v="1097"/>
    <n v="101033.09999999999"/>
    <n v="101033.09999999999"/>
    <n v="0"/>
    <n v="16815.150000000001"/>
    <n v="0"/>
    <n v="0"/>
    <n v="0"/>
    <n v="84217.95"/>
    <n v="101033.1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76"/>
    <n v="13497"/>
    <s v="41219497GRSU"/>
    <s v="497G"/>
    <x v="69"/>
    <s v="12MIP - 50%(RSU)"/>
    <n v="10265"/>
    <n v="10"/>
    <x v="57"/>
    <n v="9260"/>
    <x v="2"/>
    <n v="12000"/>
    <n v="0"/>
    <n v="0"/>
    <s v="41219497GRSU12MIP - 50%(RSU)"/>
    <s v="MIP - 50%(RSU)"/>
    <s v="MIP - 50%(RSU) - 11/06/2012"/>
    <s v="3 years"/>
    <d v="2012-11-06T00:00:00"/>
    <d v="2015-11-06T00:00:00"/>
    <n v="1216"/>
    <n v="0"/>
    <n v="0"/>
    <n v="0"/>
    <n v="0"/>
    <n v="0"/>
    <m/>
    <n v="1216"/>
    <n v="1"/>
    <s v=""/>
    <n v="0"/>
    <n v="43228.799999999996"/>
    <n v="0"/>
    <n v="0"/>
    <n v="0"/>
    <n v="0"/>
    <n v="0"/>
    <n v="0"/>
    <n v="43228.799999999996"/>
    <n v="1216"/>
    <n v="-1216"/>
    <n v="0"/>
    <n v="0"/>
    <n v="35.549999999999997"/>
    <n v="0"/>
    <n v="0"/>
    <n v="0"/>
    <n v="36012.15"/>
    <n v="7216.65"/>
    <n v="-144.34743329999998"/>
    <n v="7072.3025666999993"/>
    <n v="43228.799999999996"/>
    <n v="39.406381039197811"/>
    <n v="1097"/>
    <n v="43228.799999999996"/>
    <n v="43228.799999999996"/>
    <n v="0"/>
    <n v="7216.65"/>
    <n v="0"/>
    <n v="0"/>
    <n v="0"/>
    <n v="36012.15"/>
    <n v="43228.800000000003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77"/>
    <n v="14162"/>
    <s v="41219162RRSU"/>
    <s v="162R"/>
    <x v="76"/>
    <s v="12MIP - 50%(RSU)"/>
    <n v="10265"/>
    <n v="80"/>
    <x v="62"/>
    <n v="9260"/>
    <x v="2"/>
    <n v="190000"/>
    <n v="0"/>
    <n v="0"/>
    <s v="41219162RRSU12MIP - 50%(RSU)"/>
    <s v="MIP - 50%(RSU)"/>
    <s v="MIP - 50%(RSU) - 11/06/2012"/>
    <s v="3 years"/>
    <d v="2012-11-06T00:00:00"/>
    <d v="2015-11-06T00:00:00"/>
    <n v="433"/>
    <n v="0"/>
    <n v="0"/>
    <n v="0"/>
    <n v="0"/>
    <n v="0"/>
    <m/>
    <n v="433"/>
    <n v="1"/>
    <s v=""/>
    <n v="0"/>
    <n v="15393.15"/>
    <n v="0"/>
    <n v="0"/>
    <n v="0"/>
    <n v="0"/>
    <n v="0"/>
    <n v="0"/>
    <n v="15393.15"/>
    <n v="433"/>
    <n v="-433"/>
    <n v="0"/>
    <n v="0"/>
    <n v="35.549999999999997"/>
    <n v="0"/>
    <n v="0"/>
    <n v="0"/>
    <n v="12833.55"/>
    <n v="2559.6"/>
    <n v="-51.197119199999996"/>
    <n v="2508.4028807999998"/>
    <n v="15393.15"/>
    <n v="14.032041932543299"/>
    <n v="1097"/>
    <n v="15393.15"/>
    <n v="15393.15"/>
    <n v="0"/>
    <n v="2559.6"/>
    <n v="0"/>
    <n v="0"/>
    <n v="0"/>
    <n v="12833.55"/>
    <n v="15393.1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78"/>
    <n v="14383"/>
    <s v="41219383KRSU"/>
    <s v="383K"/>
    <x v="83"/>
    <s v="12MIP - 50%(RSU)"/>
    <n v="10265"/>
    <n v="80"/>
    <x v="67"/>
    <n v="9260"/>
    <x v="2"/>
    <n v="190000"/>
    <n v="0"/>
    <n v="0"/>
    <s v="41219383KRSU12MIP - 50%(RSU)"/>
    <s v="MIP - 50%(RSU)"/>
    <s v="MIP - 50%(RSU) - 11/06/2012"/>
    <s v="3 years"/>
    <d v="2012-11-06T00:00:00"/>
    <d v="2015-11-06T00:00:00"/>
    <n v="1642"/>
    <n v="0"/>
    <n v="0"/>
    <n v="0"/>
    <n v="0"/>
    <n v="0"/>
    <m/>
    <n v="1642"/>
    <n v="1"/>
    <n v="0"/>
    <n v="0"/>
    <n v="58373.1"/>
    <n v="0"/>
    <n v="0"/>
    <n v="0"/>
    <n v="0"/>
    <n v="0"/>
    <n v="0"/>
    <n v="58373.1"/>
    <n v="1642"/>
    <n v="-1642"/>
    <n v="0"/>
    <n v="0"/>
    <n v="35.549999999999997"/>
    <n v="0"/>
    <n v="0"/>
    <n v="0"/>
    <n v="48667.95"/>
    <n v="9705.15"/>
    <n v="-194.12241029999998"/>
    <n v="9511.0275896999992"/>
    <n v="58373.1"/>
    <n v="53.211577028258887"/>
    <n v="1097"/>
    <n v="58373.1"/>
    <n v="58373.1"/>
    <n v="0"/>
    <n v="2854.43"/>
    <n v="3167.5"/>
    <n v="3170.1899999999996"/>
    <n v="513.03"/>
    <n v="48667.95"/>
    <n v="58373.1"/>
    <n v="0"/>
    <n v="0"/>
    <n v="0"/>
    <m/>
    <n v="269.02"/>
    <n v="246.02"/>
    <n v="0"/>
    <n v="515.04"/>
    <n v="0"/>
    <n v="-2.0099999999999998"/>
    <n v="0"/>
    <n v="-2.0099999999999998"/>
    <n v="0"/>
    <n v="-2.0099999999999998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513.03"/>
  </r>
  <r>
    <n v="1579"/>
    <n v="14468"/>
    <s v="41219468RRSU"/>
    <s v="468R"/>
    <x v="84"/>
    <s v="12MIP - 50%(RSU)"/>
    <n v="10265"/>
    <n v="80"/>
    <x v="68"/>
    <n v="9260"/>
    <x v="2"/>
    <n v="190000"/>
    <n v="0"/>
    <n v="0"/>
    <s v="41219468RRSU12MIP - 50%(RSU)"/>
    <s v="MIP - 50%(RSU)"/>
    <s v="MIP - 50%(RSU) - 11/06/2012"/>
    <s v="3 years"/>
    <d v="2012-11-06T00:00:00"/>
    <d v="2015-11-06T00:00:00"/>
    <n v="1303"/>
    <n v="0"/>
    <n v="0"/>
    <n v="0"/>
    <n v="0"/>
    <n v="0"/>
    <m/>
    <n v="1303"/>
    <n v="1"/>
    <s v=""/>
    <n v="0"/>
    <n v="46321.649999999994"/>
    <n v="0"/>
    <n v="0"/>
    <n v="0"/>
    <n v="0"/>
    <n v="0"/>
    <n v="0"/>
    <n v="46321.649999999994"/>
    <n v="1303"/>
    <n v="-1303"/>
    <n v="0"/>
    <n v="0"/>
    <n v="35.549999999999997"/>
    <n v="0"/>
    <n v="0"/>
    <n v="0"/>
    <n v="38607.300000000003"/>
    <n v="7714.35"/>
    <n v="-154.30242870000001"/>
    <n v="7560.0475713000005"/>
    <n v="46321.649999999994"/>
    <n v="42.22575205104831"/>
    <n v="1097"/>
    <n v="46321.649999999994"/>
    <n v="46321.649999999994"/>
    <n v="0"/>
    <n v="7714.35"/>
    <n v="0"/>
    <n v="0"/>
    <n v="0"/>
    <n v="38607.300000000003"/>
    <n v="46321.6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80"/>
    <n v="14482"/>
    <s v="41219482DRSU"/>
    <s v="482D"/>
    <x v="86"/>
    <s v="12MIP - 50%(RSU)"/>
    <n v="10265"/>
    <n v="10"/>
    <x v="69"/>
    <n v="9260"/>
    <x v="2"/>
    <n v="12000"/>
    <n v="0"/>
    <n v="0"/>
    <s v="41219482DRSU12MIP - 50%(RSU)"/>
    <s v="MIP - 50%(RSU)"/>
    <s v="MIP - 50%(RSU) - 11/06/2012"/>
    <s v="3 years"/>
    <d v="2012-11-06T00:00:00"/>
    <d v="2015-11-06T00:00:00"/>
    <n v="1072"/>
    <n v="0"/>
    <n v="0"/>
    <n v="0"/>
    <n v="0"/>
    <n v="0"/>
    <m/>
    <n v="1072"/>
    <n v="1"/>
    <n v="0"/>
    <n v="0"/>
    <n v="38109.599999999999"/>
    <n v="0"/>
    <n v="0"/>
    <n v="0"/>
    <n v="0"/>
    <n v="0"/>
    <n v="0"/>
    <n v="38109.599999999999"/>
    <n v="1072"/>
    <n v="-1072"/>
    <n v="0"/>
    <n v="0"/>
    <n v="35.549999999999997"/>
    <n v="0"/>
    <n v="0"/>
    <n v="0"/>
    <n v="31746.15"/>
    <n v="6363.45"/>
    <n v="-127.2817269"/>
    <n v="6236.1682731000001"/>
    <n v="38109.599999999999"/>
    <n v="34.739835916134915"/>
    <n v="1097"/>
    <n v="38109.599999999999"/>
    <n v="38109.599999999999"/>
    <n v="0"/>
    <n v="1871.35"/>
    <n v="2076.87"/>
    <n v="2077.4899999999998"/>
    <n v="337.74"/>
    <n v="31746.15"/>
    <n v="38109.599999999999"/>
    <n v="0"/>
    <n v="0"/>
    <n v="0"/>
    <m/>
    <n v="176.39"/>
    <n v="161.31"/>
    <n v="0"/>
    <n v="337.7"/>
    <n v="0"/>
    <n v="0.04"/>
    <n v="0"/>
    <n v="0.04"/>
    <n v="0"/>
    <n v="0.04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337.74"/>
  </r>
  <r>
    <n v="1581"/>
    <n v="14492"/>
    <s v="41219492YRSU"/>
    <s v="492Y"/>
    <x v="88"/>
    <s v="12MIP - 50%(RSU)"/>
    <n v="10265"/>
    <n v="180"/>
    <x v="70"/>
    <n v="9260"/>
    <x v="2"/>
    <n v="700000"/>
    <n v="0"/>
    <n v="0"/>
    <s v="41219492YRSU12MIP - 50%(RSU)"/>
    <s v="MIP - 50%(RSU)"/>
    <s v="MIP - 50%(RSU) - 11/06/2012"/>
    <s v="3 years"/>
    <d v="2012-11-06T00:00:00"/>
    <d v="2015-11-06T00:00:00"/>
    <n v="987"/>
    <n v="0"/>
    <n v="0"/>
    <n v="0"/>
    <n v="0"/>
    <n v="0"/>
    <m/>
    <n v="987"/>
    <n v="1"/>
    <s v=""/>
    <n v="0"/>
    <n v="35087.85"/>
    <n v="0"/>
    <n v="0"/>
    <n v="0"/>
    <n v="0"/>
    <n v="0"/>
    <n v="0"/>
    <n v="35087.85"/>
    <n v="987"/>
    <n v="-987"/>
    <n v="0"/>
    <n v="0"/>
    <n v="35.549999999999997"/>
    <n v="0"/>
    <n v="0"/>
    <n v="0"/>
    <n v="29257.65"/>
    <n v="5830.2"/>
    <n v="-116.6156604"/>
    <n v="5713.5843396"/>
    <n v="35087.85"/>
    <n v="31.985278030993619"/>
    <n v="1097"/>
    <n v="35087.85"/>
    <n v="35087.85"/>
    <n v="0"/>
    <n v="5830.2"/>
    <n v="0"/>
    <n v="0"/>
    <n v="0"/>
    <n v="29257.65"/>
    <n v="35087.8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82"/>
    <n v="14593"/>
    <s v="41219593ERSU"/>
    <s v="593E"/>
    <x v="89"/>
    <s v="12MIP - 50%(RSU)"/>
    <n v="10265"/>
    <n v="180"/>
    <x v="71"/>
    <n v="9260"/>
    <x v="2"/>
    <n v="700000"/>
    <n v="0"/>
    <n v="0"/>
    <s v="41219593ERSU12MIP - 50%(RSU)"/>
    <s v="MIP - 50%(RSU)"/>
    <s v="MIP - 50%(RSU) - 11/06/2012"/>
    <s v="3 years"/>
    <d v="2012-11-06T00:00:00"/>
    <d v="2015-11-06T00:00:00"/>
    <n v="2945"/>
    <n v="0"/>
    <n v="0"/>
    <n v="0"/>
    <n v="0"/>
    <n v="0"/>
    <m/>
    <n v="2945"/>
    <n v="1"/>
    <s v=""/>
    <n v="0"/>
    <n v="104694.74999999999"/>
    <n v="0"/>
    <n v="0"/>
    <n v="0"/>
    <n v="0"/>
    <n v="0"/>
    <n v="0"/>
    <n v="104694.74999999999"/>
    <n v="2945"/>
    <n v="-2945"/>
    <n v="0"/>
    <n v="0"/>
    <n v="35.549999999999997"/>
    <n v="0"/>
    <n v="0"/>
    <n v="0"/>
    <n v="87239.7"/>
    <n v="17455.05"/>
    <n v="-349.13591009999999"/>
    <n v="17105.914089899998"/>
    <n v="104694.74999999999"/>
    <n v="95.43732907930719"/>
    <n v="1097"/>
    <n v="104694.74999999999"/>
    <n v="104694.74999999999"/>
    <n v="0"/>
    <n v="17455.05"/>
    <n v="0"/>
    <n v="0"/>
    <n v="0"/>
    <n v="87239.7"/>
    <n v="104694.7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83"/>
    <n v="14712"/>
    <s v="41219712PRSU"/>
    <s v="712P"/>
    <x v="91"/>
    <s v="12MIP - 50%(RSU)"/>
    <n v="10265"/>
    <n v="10"/>
    <x v="73"/>
    <n v="9260"/>
    <x v="2"/>
    <n v="2000"/>
    <n v="0"/>
    <n v="0"/>
    <s v="41219712PRSU12MIP - 50%(RSU)"/>
    <s v="MIP - 50%(RSU)"/>
    <s v="MIP - 50%(RSU) - 11/06/2012"/>
    <s v="3 years"/>
    <d v="2012-11-06T00:00:00"/>
    <d v="2015-11-06T00:00:00"/>
    <n v="696"/>
    <n v="0"/>
    <n v="0"/>
    <n v="0"/>
    <n v="0"/>
    <n v="0"/>
    <m/>
    <n v="696"/>
    <n v="1"/>
    <n v="0"/>
    <n v="0"/>
    <n v="24742.799999999999"/>
    <n v="0"/>
    <n v="0"/>
    <n v="0"/>
    <n v="0"/>
    <n v="0"/>
    <n v="0"/>
    <n v="24742.799999999999"/>
    <n v="696"/>
    <n v="-696"/>
    <n v="0"/>
    <n v="0"/>
    <n v="35.549999999999997"/>
    <n v="0"/>
    <n v="0"/>
    <n v="0"/>
    <n v="20619"/>
    <n v="4123.8"/>
    <n v="-82.484247600000003"/>
    <n v="4041.3157524000003"/>
    <n v="24742.799999999999"/>
    <n v="22.554968094804011"/>
    <n v="1097"/>
    <n v="24742.799999999999"/>
    <n v="24742.799999999999"/>
    <n v="0"/>
    <n v="1212.48"/>
    <n v="1345.91"/>
    <n v="1349.3200000000002"/>
    <n v="216.09"/>
    <n v="20619"/>
    <n v="24742.799999999999"/>
    <n v="0"/>
    <n v="0"/>
    <n v="0"/>
    <m/>
    <n v="114.31"/>
    <n v="104.53"/>
    <n v="0"/>
    <n v="218.84"/>
    <n v="0"/>
    <n v="-2.75"/>
    <n v="0"/>
    <n v="-2.75"/>
    <n v="0"/>
    <n v="-2.75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216.09"/>
  </r>
  <r>
    <n v="1584"/>
    <n v="14796"/>
    <s v="41219796KRSU"/>
    <s v="796K"/>
    <x v="94"/>
    <s v="12MIP - 50%(RSU)"/>
    <n v="10265"/>
    <n v="80"/>
    <x v="76"/>
    <n v="9260"/>
    <x v="2"/>
    <n v="190000"/>
    <n v="0"/>
    <n v="0"/>
    <s v="41219796KRSU12MIP - 50%(RSU)"/>
    <s v="MIP - 50%(RSU)"/>
    <s v="MIP - 50%(RSU) - 11/06/2012"/>
    <s v="3 years"/>
    <d v="2012-11-06T00:00:00"/>
    <d v="2015-11-06T00:00:00"/>
    <n v="407"/>
    <n v="0"/>
    <n v="0"/>
    <n v="0"/>
    <n v="0"/>
    <n v="0"/>
    <m/>
    <n v="407"/>
    <n v="1"/>
    <s v=""/>
    <n v="0"/>
    <n v="14468.849999999999"/>
    <n v="0"/>
    <n v="0"/>
    <n v="0"/>
    <n v="0"/>
    <n v="0"/>
    <n v="0"/>
    <n v="14468.849999999999"/>
    <n v="407"/>
    <n v="-407"/>
    <n v="0"/>
    <n v="0"/>
    <n v="35.549999999999997"/>
    <n v="0"/>
    <n v="0"/>
    <n v="0"/>
    <n v="12051.45"/>
    <n v="2417.4"/>
    <n v="-48.352834799999997"/>
    <n v="2369.0471652000001"/>
    <n v="14468.849999999999"/>
    <n v="13.189471285323609"/>
    <n v="1097"/>
    <n v="14468.849999999999"/>
    <n v="14468.849999999999"/>
    <n v="0"/>
    <n v="2362.69"/>
    <n v="0"/>
    <n v="0"/>
    <n v="54.71"/>
    <n v="12051.45"/>
    <n v="14468.85"/>
    <n v="0"/>
    <n v="0"/>
    <n v="0"/>
    <m/>
    <n v="0"/>
    <n v="0"/>
    <n v="0"/>
    <n v="0"/>
    <n v="0"/>
    <n v="54.71"/>
    <n v="0"/>
    <n v="54.71"/>
    <n v="0"/>
    <n v="54.71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54.71"/>
  </r>
  <r>
    <n v="1585"/>
    <n v="14859"/>
    <s v="41219859ARSU"/>
    <s v="859A"/>
    <x v="96"/>
    <s v="12MIP - 50%(RSU)"/>
    <n v="10265"/>
    <n v="80"/>
    <x v="77"/>
    <n v="9260"/>
    <x v="2"/>
    <n v="190000"/>
    <n v="0"/>
    <n v="0"/>
    <s v="41219859ARSU12MIP - 50%(RSU)"/>
    <s v="MIP - 50%(RSU)"/>
    <s v="MIP - 50%(RSU) - 11/06/2012"/>
    <s v="3 years"/>
    <d v="2012-11-06T00:00:00"/>
    <d v="2015-11-06T00:00:00"/>
    <n v="1032"/>
    <n v="0"/>
    <n v="0"/>
    <n v="0"/>
    <n v="0"/>
    <n v="0"/>
    <m/>
    <n v="1032"/>
    <n v="1"/>
    <n v="0"/>
    <n v="0"/>
    <n v="36687.599999999999"/>
    <n v="0"/>
    <n v="0"/>
    <n v="0"/>
    <n v="0"/>
    <n v="0"/>
    <n v="0"/>
    <n v="36687.599999999999"/>
    <n v="1032"/>
    <n v="-1032"/>
    <n v="0"/>
    <n v="0"/>
    <n v="35.549999999999997"/>
    <n v="0"/>
    <n v="0"/>
    <n v="0"/>
    <n v="30573"/>
    <n v="6114.6"/>
    <n v="-122.30422919999999"/>
    <n v="5992.2957708000004"/>
    <n v="36687.599999999999"/>
    <n v="33.44357338195077"/>
    <n v="1097"/>
    <n v="36687.599999999999"/>
    <n v="36687.599999999999"/>
    <n v="0"/>
    <n v="1798.15"/>
    <n v="1995.64"/>
    <n v="1998.9399999999998"/>
    <n v="321.87"/>
    <n v="30573"/>
    <n v="36687.599999999999"/>
    <n v="0"/>
    <n v="0"/>
    <n v="0"/>
    <m/>
    <n v="169.49"/>
    <n v="155"/>
    <n v="0"/>
    <n v="324.49"/>
    <n v="0"/>
    <n v="-2.62"/>
    <n v="0"/>
    <n v="-2.62"/>
    <n v="0"/>
    <n v="-2.62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321.87"/>
  </r>
  <r>
    <n v="1586"/>
    <n v="14951"/>
    <s v="41219951TRSU"/>
    <s v="951T"/>
    <x v="100"/>
    <s v="12MIP - 50%(RSU)"/>
    <n v="10265"/>
    <n v="80"/>
    <x v="80"/>
    <n v="9260"/>
    <x v="2"/>
    <n v="190000"/>
    <n v="0"/>
    <n v="0"/>
    <s v="41219951TRSU12MIP - 50%(RSU)"/>
    <s v="MIP - 50%(RSU)"/>
    <s v="MIP - 50%(RSU) - 11/06/2012"/>
    <s v="3 years"/>
    <d v="2012-11-06T00:00:00"/>
    <d v="2015-11-06T00:00:00"/>
    <n v="1123"/>
    <n v="0"/>
    <n v="0"/>
    <n v="0"/>
    <n v="0"/>
    <n v="0"/>
    <m/>
    <n v="1123"/>
    <n v="1"/>
    <s v=""/>
    <n v="0"/>
    <n v="39922.649999999994"/>
    <n v="0"/>
    <n v="0"/>
    <n v="0"/>
    <n v="0"/>
    <n v="0"/>
    <n v="0"/>
    <n v="39922.649999999994"/>
    <n v="1123"/>
    <n v="-1123"/>
    <n v="0"/>
    <n v="0"/>
    <n v="35.549999999999997"/>
    <n v="0"/>
    <n v="0"/>
    <n v="0"/>
    <n v="33274.800000000003"/>
    <n v="6647.85"/>
    <n v="-132.97029570000001"/>
    <n v="6514.8797043000004"/>
    <n v="39922.649999999994"/>
    <n v="36.392570647219685"/>
    <n v="1097"/>
    <n v="39922.649999999994"/>
    <n v="39922.649999999994"/>
    <n v="0"/>
    <n v="1955.02"/>
    <n v="2169.69"/>
    <n v="2165.75"/>
    <n v="357.39000000000004"/>
    <n v="33274.800000000003"/>
    <n v="39922.65"/>
    <n v="0"/>
    <n v="0"/>
    <n v="0"/>
    <m/>
    <n v="184.27"/>
    <n v="168.52"/>
    <n v="0"/>
    <n v="352.79"/>
    <n v="0"/>
    <n v="4.5999999999999996"/>
    <n v="0"/>
    <n v="4.5999999999999996"/>
    <n v="0"/>
    <n v="4.5999999999999996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357.39000000000004"/>
  </r>
  <r>
    <n v="1587"/>
    <n v="14957"/>
    <s v="41219957RRSU"/>
    <s v="957R"/>
    <x v="101"/>
    <s v="12MIP - 50%(RSU)"/>
    <n v="10265"/>
    <n v="80"/>
    <x v="81"/>
    <n v="9260"/>
    <x v="2"/>
    <n v="190000"/>
    <n v="0"/>
    <n v="0"/>
    <s v="41219957RRSU12MIP - 50%(RSU)"/>
    <s v="MIP - 50%(RSU)"/>
    <s v="MIP - 50%(RSU) - 11/06/2012"/>
    <s v="3 years"/>
    <d v="2012-11-06T00:00:00"/>
    <d v="2015-11-06T00:00:00"/>
    <n v="537"/>
    <n v="0"/>
    <n v="0"/>
    <n v="0"/>
    <n v="0"/>
    <n v="0"/>
    <m/>
    <n v="537"/>
    <n v="1"/>
    <n v="0"/>
    <n v="0"/>
    <n v="19090.349999999999"/>
    <n v="0"/>
    <n v="0"/>
    <n v="0"/>
    <n v="0"/>
    <n v="0"/>
    <n v="0"/>
    <n v="19090.349999999999"/>
    <n v="537"/>
    <n v="-537"/>
    <n v="0"/>
    <n v="0"/>
    <n v="35.549999999999997"/>
    <n v="0"/>
    <n v="0"/>
    <n v="0"/>
    <n v="15926.4"/>
    <n v="3163.95"/>
    <n v="-63.285327899999992"/>
    <n v="3100.6646720999997"/>
    <n v="19090.349999999999"/>
    <n v="17.402324521422059"/>
    <n v="1097"/>
    <n v="19090.349999999999"/>
    <n v="19090.349999999999"/>
    <n v="0"/>
    <n v="930.1099999999999"/>
    <n v="1032.6199999999999"/>
    <n v="1034.2399999999998"/>
    <n v="166.98"/>
    <n v="15926.4"/>
    <n v="19090.349999999999"/>
    <n v="0"/>
    <n v="0"/>
    <n v="0"/>
    <m/>
    <n v="87.71"/>
    <n v="80.2"/>
    <n v="0"/>
    <n v="167.91"/>
    <n v="0"/>
    <n v="-0.93"/>
    <n v="0"/>
    <n v="-0.93"/>
    <n v="0"/>
    <n v="-0.93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66.98"/>
  </r>
  <r>
    <n v="1588"/>
    <n v="15070"/>
    <s v="4121970SlRSU"/>
    <s v="70Sl"/>
    <x v="104"/>
    <s v="12MIP - 50%(RSU)"/>
    <n v="10265"/>
    <n v="80"/>
    <x v="84"/>
    <n v="9260"/>
    <x v="2"/>
    <n v="190000"/>
    <n v="0"/>
    <n v="0"/>
    <s v="4121970SlRSU12MIP - 50%(RSU)"/>
    <s v="MIP - 50%(RSU)"/>
    <s v="MIP - 50%(RSU) - 11/06/2012"/>
    <s v="3 years"/>
    <d v="2012-11-06T00:00:00"/>
    <d v="2015-11-06T00:00:00"/>
    <n v="497"/>
    <n v="0"/>
    <n v="0"/>
    <n v="0"/>
    <n v="0"/>
    <n v="0"/>
    <m/>
    <n v="497"/>
    <n v="1"/>
    <n v="0"/>
    <n v="0"/>
    <n v="17668.349999999999"/>
    <n v="0"/>
    <n v="0"/>
    <n v="0"/>
    <n v="0"/>
    <n v="0"/>
    <n v="0"/>
    <n v="17668.349999999999"/>
    <n v="497"/>
    <n v="-497"/>
    <n v="0"/>
    <n v="0"/>
    <n v="35.549999999999997"/>
    <n v="0"/>
    <n v="0"/>
    <n v="0"/>
    <n v="14753.25"/>
    <n v="2915.1"/>
    <n v="-58.307830199999998"/>
    <n v="2856.7921698"/>
    <n v="17668.349999999999"/>
    <n v="16.106061987237922"/>
    <n v="1097"/>
    <n v="17668.349999999999"/>
    <n v="17668.349999999999"/>
    <n v="0"/>
    <n v="856.90000000000009"/>
    <n v="951.42"/>
    <n v="955.64999999999986"/>
    <n v="151.13"/>
    <n v="14753.25"/>
    <n v="17668.349999999999"/>
    <n v="0"/>
    <n v="0"/>
    <n v="0"/>
    <m/>
    <n v="80.8"/>
    <n v="73.900000000000006"/>
    <n v="0"/>
    <n v="154.69999999999999"/>
    <n v="0"/>
    <n v="-3.57"/>
    <n v="0"/>
    <n v="-3.57"/>
    <n v="0"/>
    <n v="-3.57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51.13"/>
  </r>
  <r>
    <n v="1589"/>
    <n v="15155"/>
    <s v="41219155CRSU"/>
    <s v="155C"/>
    <x v="216"/>
    <s v="12MIP - 50%(RSU)"/>
    <n v="10265"/>
    <n v="10"/>
    <x v="0"/>
    <n v="9260"/>
    <x v="2"/>
    <n v="2000"/>
    <n v="0"/>
    <n v="0"/>
    <s v="41219155CRSU12MIP - 50%(RSU)"/>
    <s v="MIP - 50%(RSU)"/>
    <s v="MIP - 50%(RSU) - 11/06/2012"/>
    <s v="3 years"/>
    <d v="2012-11-06T00:00:00"/>
    <d v="2015-11-06T00:00:00"/>
    <n v="1292"/>
    <n v="0"/>
    <n v="0"/>
    <n v="0"/>
    <n v="0"/>
    <n v="0"/>
    <m/>
    <n v="1292"/>
    <n v="1"/>
    <s v=""/>
    <n v="0"/>
    <n v="45930.6"/>
    <n v="0"/>
    <n v="0"/>
    <n v="0"/>
    <n v="0"/>
    <n v="0"/>
    <n v="0"/>
    <n v="45930.6"/>
    <n v="1292"/>
    <n v="-1292"/>
    <n v="0"/>
    <n v="0"/>
    <n v="35.549999999999997"/>
    <n v="0"/>
    <n v="0"/>
    <n v="0"/>
    <n v="38251.800000000003"/>
    <n v="7678.8"/>
    <n v="-153.59135760000001"/>
    <n v="7525.2086423999999"/>
    <n v="45930.6"/>
    <n v="41.869279854147678"/>
    <n v="1097"/>
    <n v="45930.6"/>
    <n v="45930.6"/>
    <n v="0"/>
    <n v="7678.8"/>
    <n v="0"/>
    <n v="0"/>
    <n v="0"/>
    <n v="38251.800000000003"/>
    <n v="45930.60000000000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90"/>
    <n v="15207"/>
    <s v="41219207VRSU"/>
    <s v="207V"/>
    <x v="106"/>
    <s v="12MIP - 50%(RSU)"/>
    <n v="10265"/>
    <n v="80"/>
    <x v="86"/>
    <n v="9260"/>
    <x v="2"/>
    <n v="190000"/>
    <n v="0"/>
    <n v="0"/>
    <s v="41219207VRSU12MIP - 50%(RSU)"/>
    <s v="MIP - 50%(RSU)"/>
    <s v="MIP - 50%(RSU) - 11/06/2012"/>
    <s v="3 years"/>
    <d v="2012-11-06T00:00:00"/>
    <d v="2015-11-06T00:00:00"/>
    <n v="1186"/>
    <n v="0"/>
    <n v="0"/>
    <n v="0"/>
    <n v="0"/>
    <n v="0"/>
    <m/>
    <n v="1186"/>
    <n v="1"/>
    <s v=""/>
    <n v="0"/>
    <n v="42162.299999999996"/>
    <n v="0"/>
    <n v="0"/>
    <n v="0"/>
    <n v="0"/>
    <n v="0"/>
    <n v="0"/>
    <n v="42162.299999999996"/>
    <n v="1186"/>
    <n v="-1186"/>
    <n v="0"/>
    <n v="0"/>
    <n v="35.549999999999997"/>
    <n v="0"/>
    <n v="0"/>
    <n v="0"/>
    <n v="35158.949999999997"/>
    <n v="7003.35"/>
    <n v="-140.08100669999999"/>
    <n v="6863.2689933000001"/>
    <n v="42162.299999999996"/>
    <n v="38.434184138559708"/>
    <n v="1097"/>
    <n v="42162.299999999996"/>
    <n v="42162.299999999996"/>
    <n v="0"/>
    <n v="7003.35"/>
    <n v="0"/>
    <n v="0"/>
    <n v="0"/>
    <n v="35158.949999999997"/>
    <n v="42162.29999999999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91"/>
    <n v="15232"/>
    <s v="41219232WRSU"/>
    <s v="232W"/>
    <x v="107"/>
    <s v="12MIP - 50%(RSU)"/>
    <n v="10265"/>
    <n v="80"/>
    <x v="87"/>
    <n v="9260"/>
    <x v="2"/>
    <n v="190000"/>
    <n v="0"/>
    <n v="0"/>
    <s v="41219232WRSU12MIP - 50%(RSU)"/>
    <s v="MIP - 50%(RSU)"/>
    <s v="MIP - 50%(RSU) - 11/06/2012"/>
    <s v="3 years"/>
    <d v="2012-11-06T00:00:00"/>
    <d v="2015-11-06T00:00:00"/>
    <n v="1714"/>
    <n v="0"/>
    <n v="0"/>
    <n v="0"/>
    <n v="0"/>
    <n v="0"/>
    <m/>
    <n v="1714"/>
    <n v="1"/>
    <s v=""/>
    <n v="0"/>
    <n v="60932.7"/>
    <n v="0"/>
    <n v="0"/>
    <n v="0"/>
    <n v="0"/>
    <n v="0"/>
    <n v="0"/>
    <n v="60932.7"/>
    <n v="1714"/>
    <n v="-1714"/>
    <n v="0"/>
    <n v="0"/>
    <n v="35.549999999999997"/>
    <n v="0"/>
    <n v="0"/>
    <n v="0"/>
    <n v="50765.4"/>
    <n v="10167.299999999999"/>
    <n v="-203.36633459999999"/>
    <n v="9963.9336653999999"/>
    <n v="60932.7"/>
    <n v="55.544849589790331"/>
    <n v="1097"/>
    <n v="60932.7"/>
    <n v="60932.7"/>
    <n v="0"/>
    <n v="2990.38"/>
    <n v="7176.24"/>
    <n v="0"/>
    <n v="0.68"/>
    <n v="50765.4"/>
    <n v="60932.7"/>
    <n v="0"/>
    <n v="0"/>
    <n v="0"/>
    <m/>
    <n v="0"/>
    <n v="0"/>
    <n v="0"/>
    <n v="0"/>
    <n v="0"/>
    <n v="0.68"/>
    <n v="0"/>
    <n v="0.68"/>
    <n v="0"/>
    <n v="0.68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.68"/>
  </r>
  <r>
    <n v="1592"/>
    <n v="15234"/>
    <s v="41219234DRSU"/>
    <s v="234D"/>
    <x v="108"/>
    <s v="12MIP - 50%(RSU)"/>
    <n v="10265"/>
    <n v="80"/>
    <x v="88"/>
    <n v="9260"/>
    <x v="2"/>
    <n v="190000"/>
    <n v="0"/>
    <n v="0"/>
    <s v="41219234DRSU12MIP - 50%(RSU)"/>
    <s v="MIP - 50%(RSU)"/>
    <s v="MIP - 50%(RSU) - 11/06/2012"/>
    <s v="3 years"/>
    <d v="2012-11-06T00:00:00"/>
    <d v="2015-11-06T00:00:00"/>
    <n v="1032"/>
    <n v="0"/>
    <n v="0"/>
    <n v="0"/>
    <n v="0"/>
    <n v="0"/>
    <m/>
    <n v="1032"/>
    <n v="1"/>
    <n v="0"/>
    <n v="0"/>
    <n v="36687.599999999999"/>
    <n v="0"/>
    <n v="0"/>
    <n v="0"/>
    <n v="0"/>
    <n v="0"/>
    <n v="0"/>
    <n v="36687.599999999999"/>
    <n v="1032"/>
    <n v="-1032"/>
    <n v="0"/>
    <n v="0"/>
    <n v="35.549999999999997"/>
    <n v="0"/>
    <n v="0"/>
    <n v="0"/>
    <n v="30573"/>
    <n v="6114.6"/>
    <n v="-122.30422919999999"/>
    <n v="5992.2957708000004"/>
    <n v="36687.599999999999"/>
    <n v="33.44357338195077"/>
    <n v="1097"/>
    <n v="36687.599999999999"/>
    <n v="36687.599999999999"/>
    <n v="0"/>
    <n v="1798.15"/>
    <n v="1995.64"/>
    <n v="1998.9399999999998"/>
    <n v="321.87"/>
    <n v="30573"/>
    <n v="36687.599999999999"/>
    <n v="0"/>
    <n v="0"/>
    <n v="0"/>
    <m/>
    <n v="169.49"/>
    <n v="155"/>
    <n v="0"/>
    <n v="324.49"/>
    <n v="0"/>
    <n v="-2.62"/>
    <n v="0"/>
    <n v="-2.62"/>
    <n v="0"/>
    <n v="-2.62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321.87"/>
  </r>
  <r>
    <n v="1593"/>
    <n v="15304"/>
    <s v="41219304GRSU"/>
    <s v="304G"/>
    <x v="109"/>
    <s v="12MIP - 50%(RSU)"/>
    <n v="10265"/>
    <n v="180"/>
    <x v="74"/>
    <n v="9260"/>
    <x v="2"/>
    <n v="700000"/>
    <n v="0"/>
    <n v="0"/>
    <s v="41219304GRSU12MIP - 50%(RSU)"/>
    <s v="MIP - 50%(RSU)"/>
    <s v="MIP - 50%(RSU) - 11/06/2012"/>
    <s v="3 years"/>
    <d v="2012-11-06T00:00:00"/>
    <d v="2015-11-06T00:00:00"/>
    <n v="2898"/>
    <n v="0"/>
    <n v="0"/>
    <n v="0"/>
    <n v="0"/>
    <n v="0"/>
    <m/>
    <n v="2898"/>
    <n v="1"/>
    <s v=""/>
    <n v="0"/>
    <n v="103023.9"/>
    <n v="0"/>
    <n v="0"/>
    <n v="0"/>
    <n v="0"/>
    <n v="0"/>
    <n v="0"/>
    <n v="103023.9"/>
    <n v="2898"/>
    <n v="-2898"/>
    <n v="0"/>
    <n v="0"/>
    <n v="35.549999999999997"/>
    <n v="0"/>
    <n v="0"/>
    <n v="0"/>
    <n v="85853.25"/>
    <n v="17170.650000000001"/>
    <n v="-343.44734130000001"/>
    <n v="16827.2026587"/>
    <n v="103023.9"/>
    <n v="93.914220601640835"/>
    <n v="1097"/>
    <n v="103023.9"/>
    <n v="103023.9"/>
    <n v="0"/>
    <n v="17170.650000000001"/>
    <n v="0"/>
    <n v="0"/>
    <n v="0"/>
    <n v="85853.25"/>
    <n v="103023.9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94"/>
    <n v="15319"/>
    <s v="41219319HRSU"/>
    <s v="319H"/>
    <x v="110"/>
    <s v="12MIP - 50%(RSU)"/>
    <n v="10265"/>
    <n v="180"/>
    <x v="71"/>
    <n v="9260"/>
    <x v="2"/>
    <n v="700000"/>
    <n v="0"/>
    <n v="0"/>
    <s v="41219319HRSU12MIP - 50%(RSU)"/>
    <s v="MIP - 50%(RSU)"/>
    <s v="MIP - 50%(RSU) - 11/06/2012"/>
    <s v="3 years"/>
    <d v="2012-11-06T00:00:00"/>
    <d v="2015-11-06T00:00:00"/>
    <n v="1765"/>
    <n v="0"/>
    <n v="0"/>
    <n v="0"/>
    <n v="0"/>
    <n v="0"/>
    <m/>
    <n v="1765"/>
    <n v="1"/>
    <s v=""/>
    <n v="0"/>
    <n v="62745.749999999993"/>
    <n v="0"/>
    <n v="0"/>
    <n v="0"/>
    <n v="0"/>
    <n v="0"/>
    <n v="0"/>
    <n v="62745.749999999993"/>
    <n v="1765"/>
    <n v="-1765"/>
    <n v="0"/>
    <n v="0"/>
    <n v="35.549999999999997"/>
    <n v="0"/>
    <n v="0"/>
    <n v="0"/>
    <n v="52294.05"/>
    <n v="10451.700000000001"/>
    <n v="-209.0549034"/>
    <n v="10242.645096600001"/>
    <n v="62745.749999999993"/>
    <n v="57.197584320875109"/>
    <n v="1097"/>
    <n v="62745.749999999993"/>
    <n v="62745.749999999993"/>
    <n v="0"/>
    <n v="10451.700000000001"/>
    <n v="0"/>
    <n v="0"/>
    <n v="0"/>
    <n v="52294.05"/>
    <n v="62745.7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95"/>
    <n v="15388"/>
    <s v="41219388GRSU"/>
    <s v="388G"/>
    <x v="114"/>
    <s v="12MIP - 50%(RSU)"/>
    <n v="10265"/>
    <n v="10"/>
    <x v="44"/>
    <n v="9260"/>
    <x v="2"/>
    <n v="2000"/>
    <n v="0"/>
    <n v="0"/>
    <s v="41219388GRSU12MIP - 50%(RSU)"/>
    <s v="MIP - 50%(RSU)"/>
    <s v="MIP - 50%(RSU) - 11/06/2012"/>
    <s v="3 years"/>
    <d v="2012-11-06T00:00:00"/>
    <d v="2015-11-06T00:00:00"/>
    <n v="1510"/>
    <n v="0"/>
    <n v="0"/>
    <n v="0"/>
    <n v="0"/>
    <n v="0"/>
    <m/>
    <n v="1510"/>
    <n v="1"/>
    <s v=""/>
    <n v="0"/>
    <n v="53680.499999999993"/>
    <n v="0"/>
    <n v="0"/>
    <n v="0"/>
    <n v="0"/>
    <n v="0"/>
    <n v="0"/>
    <n v="53680.499999999993"/>
    <n v="1510"/>
    <n v="-1510"/>
    <n v="0"/>
    <n v="0"/>
    <n v="35.549999999999997"/>
    <n v="0"/>
    <n v="0"/>
    <n v="0"/>
    <n v="44721.9"/>
    <n v="8958.6"/>
    <n v="-179.1899172"/>
    <n v="8779.410082800001"/>
    <n v="53680.499999999993"/>
    <n v="48.933910665451222"/>
    <n v="1097"/>
    <n v="53680.499999999993"/>
    <n v="53680.499999999993"/>
    <n v="0"/>
    <n v="8958.6"/>
    <n v="0"/>
    <n v="0"/>
    <n v="0"/>
    <n v="44721.9"/>
    <n v="53680.5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96"/>
    <n v="15507"/>
    <s v="41219507TRSU"/>
    <s v="507T"/>
    <x v="118"/>
    <s v="12MIP - 50%(RSU)"/>
    <n v="10265"/>
    <n v="80"/>
    <x v="93"/>
    <n v="9260"/>
    <x v="2"/>
    <n v="190000"/>
    <n v="0"/>
    <n v="0"/>
    <s v="41219507TRSU12MIP - 50%(RSU)"/>
    <s v="MIP - 50%(RSU)"/>
    <s v="MIP - 50%(RSU) - 11/06/2012"/>
    <s v="3 years"/>
    <d v="2012-11-06T00:00:00"/>
    <d v="2015-11-06T00:00:00"/>
    <n v="1627"/>
    <n v="0"/>
    <n v="0"/>
    <n v="0"/>
    <n v="0"/>
    <n v="0"/>
    <m/>
    <n v="1627"/>
    <n v="1"/>
    <s v=""/>
    <n v="0"/>
    <n v="57839.85"/>
    <n v="0"/>
    <n v="0"/>
    <n v="0"/>
    <n v="0"/>
    <n v="0"/>
    <n v="0"/>
    <n v="57839.85"/>
    <n v="1627"/>
    <n v="-1627"/>
    <n v="0"/>
    <n v="0"/>
    <n v="35.549999999999997"/>
    <n v="0"/>
    <n v="0"/>
    <n v="0"/>
    <n v="48205.8"/>
    <n v="9634.0499999999993"/>
    <n v="-192.70026809999999"/>
    <n v="9441.3497318999998"/>
    <n v="57839.85"/>
    <n v="52.725478577939832"/>
    <n v="1097"/>
    <n v="57839.85"/>
    <n v="57839.85"/>
    <n v="0"/>
    <n v="9634.0499999999993"/>
    <n v="0"/>
    <n v="0"/>
    <n v="0"/>
    <n v="48205.8"/>
    <n v="57839.850000000006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97"/>
    <n v="15518"/>
    <s v="41219518MRSU"/>
    <s v="518M"/>
    <x v="119"/>
    <s v="12MIP - 50%(RSU)"/>
    <n v="10265"/>
    <n v="10"/>
    <x v="73"/>
    <n v="9260"/>
    <x v="2"/>
    <n v="2000"/>
    <n v="0"/>
    <n v="0"/>
    <s v="41219518MRSU12MIP - 50%(RSU)"/>
    <s v="MIP - 50%(RSU)"/>
    <s v="MIP - 50%(RSU) - 11/06/2012"/>
    <s v="3 years"/>
    <d v="2012-11-06T00:00:00"/>
    <d v="2015-11-06T00:00:00"/>
    <n v="340"/>
    <n v="0"/>
    <n v="0"/>
    <n v="0"/>
    <n v="0"/>
    <n v="0"/>
    <m/>
    <n v="340"/>
    <n v="1"/>
    <s v=""/>
    <n v="0"/>
    <n v="12086.999999999998"/>
    <n v="0"/>
    <n v="0"/>
    <n v="0"/>
    <n v="0"/>
    <n v="0"/>
    <n v="0"/>
    <n v="12086.999999999998"/>
    <n v="340"/>
    <n v="-340"/>
    <n v="0"/>
    <n v="0"/>
    <n v="35.549999999999997"/>
    <n v="0"/>
    <n v="0"/>
    <n v="0"/>
    <n v="10060.65"/>
    <n v="2026.35"/>
    <n v="-40.531052699999996"/>
    <n v="1985.8189473"/>
    <n v="12086.999999999998"/>
    <n v="11.018231540565177"/>
    <n v="1097"/>
    <n v="12086.999999999998"/>
    <n v="12086.999999999998"/>
    <n v="0"/>
    <n v="2026.35"/>
    <n v="0"/>
    <n v="0"/>
    <n v="0"/>
    <n v="10060.65"/>
    <n v="12087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98"/>
    <n v="15594"/>
    <s v="41219594RRSU"/>
    <s v="594R"/>
    <x v="219"/>
    <s v="12MIP - 50%(RSU)"/>
    <n v="10265"/>
    <n v="10"/>
    <x v="0"/>
    <n v="9260"/>
    <x v="2"/>
    <n v="2000"/>
    <n v="0"/>
    <n v="0"/>
    <s v="41219594RRSU12MIP - 50%(RSU)"/>
    <s v="MIP - 50%(RSU)"/>
    <s v="MIP - 50%(RSU) - 11/06/2012"/>
    <s v="3 years"/>
    <d v="2012-11-06T00:00:00"/>
    <d v="2015-11-06T00:00:00"/>
    <n v="2024"/>
    <n v="0"/>
    <n v="0"/>
    <n v="0"/>
    <n v="0"/>
    <n v="0"/>
    <m/>
    <n v="2024"/>
    <n v="1"/>
    <s v=""/>
    <n v="0"/>
    <n v="71953.2"/>
    <n v="0"/>
    <n v="0"/>
    <n v="0"/>
    <n v="0"/>
    <n v="0"/>
    <n v="0"/>
    <n v="71953.2"/>
    <n v="2024"/>
    <n v="-2024"/>
    <n v="0"/>
    <n v="0"/>
    <n v="35.549999999999997"/>
    <n v="0"/>
    <n v="0"/>
    <n v="0"/>
    <n v="59972.85"/>
    <n v="11980.35"/>
    <n v="-239.6309607"/>
    <n v="11740.7190393"/>
    <n v="71953.2"/>
    <n v="65.590884229717403"/>
    <n v="1097"/>
    <n v="71953.2"/>
    <n v="71953.2"/>
    <n v="0"/>
    <n v="11980.35"/>
    <n v="0"/>
    <n v="0"/>
    <n v="0"/>
    <n v="59972.85"/>
    <n v="71953.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599"/>
    <n v="15748"/>
    <s v="41219748HRSU"/>
    <s v="748H"/>
    <x v="123"/>
    <s v="12MIP - 50%(RSU)"/>
    <n v="10265"/>
    <n v="60"/>
    <x v="97"/>
    <n v="9260"/>
    <x v="2"/>
    <n v="30000"/>
    <n v="0"/>
    <n v="0"/>
    <s v="41219748HRSU12MIP - 50%(RSU)"/>
    <s v="MIP - 50%(RSU)"/>
    <s v="MIP - 50%(RSU) - 11/06/2012"/>
    <s v="3 years"/>
    <d v="2012-11-06T00:00:00"/>
    <d v="2015-11-06T00:00:00"/>
    <n v="254"/>
    <n v="0"/>
    <n v="0"/>
    <n v="0"/>
    <n v="0"/>
    <n v="0"/>
    <m/>
    <n v="254"/>
    <n v="1"/>
    <n v="0"/>
    <n v="0"/>
    <n v="9029.6999999999989"/>
    <n v="0"/>
    <n v="0"/>
    <n v="0"/>
    <n v="0"/>
    <n v="0"/>
    <n v="0"/>
    <n v="9029.6999999999989"/>
    <n v="254"/>
    <n v="-254"/>
    <n v="0"/>
    <n v="0"/>
    <n v="35.549999999999997"/>
    <n v="0"/>
    <n v="0"/>
    <n v="0"/>
    <n v="7536.6"/>
    <n v="1493.1"/>
    <n v="-29.864986199999997"/>
    <n v="1463.2350137999999"/>
    <n v="9029.6999999999989"/>
    <n v="8.2312670920692792"/>
    <n v="1097"/>
    <n v="9029.6999999999989"/>
    <n v="9029.6999999999989"/>
    <n v="0"/>
    <n v="438.58000000000004"/>
    <n v="487.31"/>
    <n v="493.17"/>
    <n v="74.040000000000006"/>
    <n v="7536.6"/>
    <n v="9029.7000000000007"/>
    <n v="0"/>
    <n v="0"/>
    <n v="0"/>
    <m/>
    <n v="41.39"/>
    <n v="37.85"/>
    <n v="0"/>
    <n v="79.240000000000009"/>
    <n v="0"/>
    <n v="-5.2"/>
    <n v="0"/>
    <n v="-5.2"/>
    <n v="0"/>
    <n v="-5.2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74.040000000000006"/>
  </r>
  <r>
    <n v="1600"/>
    <n v="17010"/>
    <s v="4121910DaRSU"/>
    <s v="10Da"/>
    <x v="135"/>
    <s v="12MIP - 50%(RSU)"/>
    <n v="10265"/>
    <n v="10"/>
    <x v="103"/>
    <n v="9260"/>
    <x v="2"/>
    <n v="2000"/>
    <n v="0"/>
    <n v="0"/>
    <s v="4121910DaRSU12MIP - 50%(RSU)"/>
    <s v="MIP - 50%(RSU)"/>
    <s v="MIP - 50%(RSU) - 11/06/2012"/>
    <s v="3 years"/>
    <d v="2012-11-06T00:00:00"/>
    <d v="2015-11-06T00:00:00"/>
    <n v="1107"/>
    <n v="0"/>
    <n v="0"/>
    <n v="0"/>
    <n v="0"/>
    <n v="0"/>
    <m/>
    <n v="1107"/>
    <n v="1"/>
    <n v="0"/>
    <n v="0"/>
    <n v="39353.85"/>
    <n v="0"/>
    <n v="0"/>
    <n v="0"/>
    <n v="0"/>
    <n v="0"/>
    <n v="0"/>
    <n v="39353.85"/>
    <n v="1107"/>
    <n v="-1107"/>
    <n v="0"/>
    <n v="0"/>
    <n v="35.549999999999997"/>
    <n v="0"/>
    <n v="0"/>
    <n v="0"/>
    <n v="32812.65"/>
    <n v="6541.2"/>
    <n v="-130.83708239999999"/>
    <n v="6410.3629175999995"/>
    <n v="39353.85"/>
    <n v="35.874065633546032"/>
    <n v="1097"/>
    <n v="39353.85"/>
    <n v="39353.85"/>
    <n v="0"/>
    <n v="1923.6399999999999"/>
    <n v="2134.87"/>
    <n v="2136.64"/>
    <n v="346.05"/>
    <n v="32812.65"/>
    <n v="39353.85"/>
    <n v="0"/>
    <n v="0"/>
    <n v="0"/>
    <m/>
    <n v="181.32"/>
    <n v="165.81"/>
    <n v="0"/>
    <n v="347.13"/>
    <n v="0"/>
    <n v="-1.08"/>
    <n v="0"/>
    <n v="-1.08"/>
    <n v="0"/>
    <n v="-1.08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346.05"/>
  </r>
  <r>
    <n v="1601"/>
    <n v="17042"/>
    <s v="4121942MaRSU"/>
    <s v="42Ma"/>
    <x v="140"/>
    <s v="12MIP - 50%(RSU)"/>
    <n v="10265"/>
    <n v="10"/>
    <x v="107"/>
    <n v="9260"/>
    <x v="2"/>
    <n v="2000"/>
    <n v="0"/>
    <n v="0"/>
    <s v="4121942MaRSU12MIP - 50%(RSU)"/>
    <s v="MIP - 50%(RSU)"/>
    <s v="MIP - 50%(RSU) - 11/06/2012"/>
    <s v="3 years"/>
    <d v="2012-11-06T00:00:00"/>
    <d v="2015-11-06T00:00:00"/>
    <n v="3879"/>
    <n v="0"/>
    <n v="0"/>
    <n v="0"/>
    <n v="0"/>
    <n v="0"/>
    <m/>
    <n v="3879"/>
    <n v="1"/>
    <n v="0"/>
    <n v="0"/>
    <n v="137898.44999999998"/>
    <n v="0"/>
    <n v="0"/>
    <n v="0"/>
    <n v="0"/>
    <n v="0"/>
    <n v="0"/>
    <n v="137898.44999999998"/>
    <n v="3879"/>
    <n v="-3879"/>
    <n v="0"/>
    <n v="0"/>
    <n v="35.549999999999997"/>
    <n v="0"/>
    <n v="0"/>
    <n v="0"/>
    <n v="114933.15"/>
    <n v="22965.3"/>
    <n v="-459.35193059999995"/>
    <n v="22505.948069399998"/>
    <n v="137898.44999999998"/>
    <n v="125.70505925250681"/>
    <n v="1097"/>
    <n v="137898.44999999998"/>
    <n v="137898.44999999998"/>
    <n v="0"/>
    <n v="6755.35"/>
    <n v="7495.28"/>
    <n v="7490.6399999999994"/>
    <n v="1224.03"/>
    <n v="114933.15"/>
    <n v="137898.44999999998"/>
    <n v="0"/>
    <n v="0"/>
    <n v="0"/>
    <m/>
    <n v="636.58000000000004"/>
    <n v="582.15"/>
    <n v="0"/>
    <n v="1218.73"/>
    <n v="0"/>
    <n v="5.3"/>
    <n v="0"/>
    <n v="5.3"/>
    <n v="0"/>
    <n v="5.3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1224.03"/>
  </r>
  <r>
    <n v="1602"/>
    <n v="17130"/>
    <s v="41219130ERSU"/>
    <s v="130E"/>
    <x v="152"/>
    <s v="12MIP - 50%(RSU)"/>
    <n v="10265"/>
    <n v="10"/>
    <x v="114"/>
    <n v="9260"/>
    <x v="2"/>
    <n v="2000"/>
    <n v="0"/>
    <n v="0"/>
    <s v="41219130ERSU12MIP - 50%(RSU)"/>
    <s v="MIP - 50%(RSU)"/>
    <s v="MIP - 50%(RSU) - 11/06/2012"/>
    <s v="3 years"/>
    <d v="2012-11-06T00:00:00"/>
    <d v="2015-11-06T00:00:00"/>
    <n v="784"/>
    <n v="0"/>
    <n v="0"/>
    <n v="0"/>
    <n v="0"/>
    <n v="0"/>
    <m/>
    <n v="784"/>
    <n v="1"/>
    <n v="0"/>
    <n v="0"/>
    <n v="27871.199999999997"/>
    <n v="0"/>
    <n v="0"/>
    <n v="0"/>
    <n v="0"/>
    <n v="0"/>
    <n v="0"/>
    <n v="27871.199999999997"/>
    <n v="784"/>
    <n v="-784"/>
    <n v="0"/>
    <n v="0"/>
    <n v="35.549999999999997"/>
    <n v="0"/>
    <n v="0"/>
    <n v="0"/>
    <n v="23249.7"/>
    <n v="4621.5"/>
    <n v="-92.439242999999991"/>
    <n v="4529.0607570000002"/>
    <n v="27871.199999999997"/>
    <n v="25.406745670009112"/>
    <n v="1097"/>
    <n v="27871.199999999997"/>
    <n v="27871.199999999997"/>
    <n v="0"/>
    <n v="1358.9"/>
    <n v="1508.34"/>
    <n v="1506.4299999999998"/>
    <n v="247.83"/>
    <n v="23249.7"/>
    <n v="27871.200000000001"/>
    <n v="0"/>
    <n v="0"/>
    <n v="0"/>
    <m/>
    <n v="128.11000000000001"/>
    <n v="117.15"/>
    <n v="0"/>
    <n v="245.26000000000002"/>
    <n v="0"/>
    <n v="2.57"/>
    <n v="0"/>
    <n v="2.57"/>
    <n v="0"/>
    <n v="2.57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247.83"/>
  </r>
  <r>
    <n v="1603"/>
    <n v="17279"/>
    <s v="41219279CRSU"/>
    <s v="279C"/>
    <x v="154"/>
    <s v="12MIP - 50%(RSU)"/>
    <n v="10265"/>
    <n v="10"/>
    <x v="116"/>
    <n v="9260"/>
    <x v="2"/>
    <n v="2000"/>
    <n v="0"/>
    <n v="0"/>
    <s v="41219279CRSU12MIP - 50%(RSU)"/>
    <s v="MIP - 50%(RSU)"/>
    <s v="MIP - 50%(RSU) - 11/06/2012"/>
    <s v="3 years"/>
    <d v="2012-11-06T00:00:00"/>
    <d v="2015-11-06T00:00:00"/>
    <n v="0"/>
    <n v="0"/>
    <n v="0"/>
    <n v="0"/>
    <n v="0"/>
    <n v="0"/>
    <m/>
    <n v="0"/>
    <n v="1"/>
    <s v=""/>
    <n v="0"/>
    <n v="0"/>
    <n v="0"/>
    <n v="0"/>
    <n v="0"/>
    <n v="0"/>
    <n v="0"/>
    <n v="0"/>
    <n v="0"/>
    <n v="0"/>
    <n v="0"/>
    <n v="0"/>
    <n v="0"/>
    <n v="35.549999999999997"/>
    <n v="0"/>
    <n v="0"/>
    <n v="0"/>
    <n v="0"/>
    <n v="0"/>
    <n v="0"/>
    <n v="0"/>
    <n v="0"/>
    <n v="0"/>
    <n v="1097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604"/>
    <n v="17922"/>
    <s v="41219922GRSU"/>
    <s v="922G"/>
    <x v="160"/>
    <s v="12MIP - 50%(RSU)"/>
    <n v="10265"/>
    <n v="10"/>
    <x v="1"/>
    <n v="9260"/>
    <x v="2"/>
    <n v="2000"/>
    <n v="0"/>
    <n v="0"/>
    <s v="41219922GRSU12MIP - 50%(RSU)"/>
    <s v="MIP - 50%(RSU)"/>
    <s v="MIP - 50%(RSU) - 11/06/2012"/>
    <s v="3 years"/>
    <d v="2012-11-06T00:00:00"/>
    <d v="2015-11-06T00:00:00"/>
    <n v="6058"/>
    <n v="0"/>
    <n v="0"/>
    <n v="0"/>
    <n v="0"/>
    <n v="0"/>
    <m/>
    <n v="6058"/>
    <n v="1"/>
    <s v=""/>
    <n v="0"/>
    <n v="215361.9"/>
    <n v="0"/>
    <n v="0"/>
    <n v="0"/>
    <n v="0"/>
    <n v="0"/>
    <n v="0"/>
    <n v="215361.9"/>
    <n v="6058"/>
    <n v="-6058"/>
    <n v="0"/>
    <n v="0"/>
    <n v="35.549999999999997"/>
    <n v="0"/>
    <n v="0"/>
    <n v="0"/>
    <n v="179491.95"/>
    <n v="35869.949999999997"/>
    <n v="-717.4707398999999"/>
    <n v="35152.479260099994"/>
    <n v="215361.9"/>
    <n v="196.31896080218777"/>
    <n v="1097"/>
    <n v="215361.9"/>
    <n v="215361.9"/>
    <n v="0"/>
    <n v="35869.949999999997"/>
    <n v="0"/>
    <n v="0"/>
    <n v="0"/>
    <n v="179491.95"/>
    <n v="215361.90000000002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"/>
  </r>
  <r>
    <n v="1605"/>
    <n v="18246"/>
    <s v="41219246HRSU"/>
    <s v="246H"/>
    <x v="164"/>
    <s v="12MIP - 50%(RSU)"/>
    <n v="10265"/>
    <n v="10"/>
    <x v="120"/>
    <n v="9260"/>
    <x v="2"/>
    <n v="2000"/>
    <n v="0"/>
    <n v="0"/>
    <s v="41219246HRSU12MIP - 50%(RSU)"/>
    <s v="MIP - 50%(RSU)"/>
    <s v="MIP - 50%(RSU) - 11/06/2012"/>
    <s v="3 years"/>
    <d v="2012-11-06T00:00:00"/>
    <d v="2015-11-06T00:00:00"/>
    <n v="7467"/>
    <n v="0"/>
    <n v="0"/>
    <n v="0"/>
    <n v="0"/>
    <n v="0"/>
    <m/>
    <n v="7467"/>
    <n v="1"/>
    <s v=""/>
    <n v="0"/>
    <n v="265451.84999999998"/>
    <n v="0"/>
    <n v="0"/>
    <n v="0"/>
    <n v="0"/>
    <n v="0"/>
    <n v="0"/>
    <n v="265451.84999999998"/>
    <n v="7467"/>
    <n v="-7467"/>
    <n v="0"/>
    <n v="0"/>
    <n v="35.549999999999997"/>
    <n v="0"/>
    <n v="0"/>
    <n v="0"/>
    <n v="221227.65"/>
    <n v="44224.2"/>
    <n v="-884.57244839999987"/>
    <n v="43339.627551599995"/>
    <n v="265451.84999999998"/>
    <n v="241.97980856882404"/>
    <n v="1097"/>
    <n v="265451.84999999998"/>
    <n v="265451.84999999998"/>
    <n v="0"/>
    <n v="13009.369999999999"/>
    <n v="14433.62"/>
    <n v="16780.54"/>
    <n v="0.67"/>
    <n v="221227.65"/>
    <n v="265451.84999999998"/>
    <n v="0"/>
    <n v="0"/>
    <n v="0"/>
    <m/>
    <n v="0"/>
    <n v="0"/>
    <n v="0"/>
    <n v="0"/>
    <n v="0"/>
    <n v="0.67"/>
    <n v="0"/>
    <n v="0.67"/>
    <n v="0"/>
    <n v="0.67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.67"/>
  </r>
  <r>
    <n v="1606"/>
    <n v="18547"/>
    <s v="41219547MRSU"/>
    <s v="547M"/>
    <x v="167"/>
    <s v="12MIP - 50%(RSU)"/>
    <n v="10265"/>
    <n v="10"/>
    <x v="121"/>
    <n v="9260"/>
    <x v="2"/>
    <n v="2000"/>
    <n v="0"/>
    <n v="0"/>
    <s v="41219547MRSU12MIP - 50%(RSU)"/>
    <s v="MIP - 50%(RSU)"/>
    <s v="MIP - 50%(RSU) - 11/06/2012"/>
    <s v="3 years"/>
    <d v="2012-11-06T00:00:00"/>
    <d v="2015-11-06T00:00:00"/>
    <n v="821"/>
    <n v="0"/>
    <n v="0"/>
    <n v="0"/>
    <n v="0"/>
    <n v="0"/>
    <m/>
    <n v="821"/>
    <n v="1"/>
    <n v="0"/>
    <n v="0"/>
    <n v="29186.55"/>
    <n v="0"/>
    <n v="0"/>
    <n v="0"/>
    <n v="0"/>
    <n v="0"/>
    <n v="0"/>
    <n v="29186.55"/>
    <n v="821"/>
    <n v="-821"/>
    <n v="0"/>
    <n v="0"/>
    <n v="35.549999999999997"/>
    <n v="0"/>
    <n v="0"/>
    <n v="0"/>
    <n v="24316.2"/>
    <n v="4870.3500000000004"/>
    <n v="-97.416740700000005"/>
    <n v="4772.9332592999999"/>
    <n v="29186.55"/>
    <n v="26.605788514129443"/>
    <n v="1097"/>
    <n v="29186.55"/>
    <n v="29186.55"/>
    <n v="0"/>
    <n v="1432.1099999999997"/>
    <n v="1589.55"/>
    <n v="1584.9899999999998"/>
    <n v="263.7"/>
    <n v="24316.2"/>
    <n v="29186.55"/>
    <n v="0"/>
    <n v="0"/>
    <n v="0"/>
    <m/>
    <n v="135"/>
    <n v="123.46"/>
    <n v="0"/>
    <n v="258.45999999999998"/>
    <n v="0"/>
    <n v="5.24"/>
    <n v="0"/>
    <n v="5.24"/>
    <n v="0"/>
    <n v="5.24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263.7"/>
  </r>
  <r>
    <n v="1607"/>
    <n v="18912"/>
    <s v="41219912SRSU"/>
    <s v="912S"/>
    <x v="176"/>
    <s v="12MIP - 50%(RSU)"/>
    <n v="10265"/>
    <n v="10"/>
    <x v="127"/>
    <n v="9260"/>
    <x v="2"/>
    <n v="2000"/>
    <n v="0"/>
    <n v="0"/>
    <s v="41219912SRSU12MIP - 50%(RSU)"/>
    <s v="MIP - 50%(RSU)"/>
    <s v="MIP - 50%(RSU) - 11/06/2012"/>
    <s v="3 years"/>
    <d v="2012-11-06T00:00:00"/>
    <d v="2015-11-06T00:00:00"/>
    <n v="800"/>
    <n v="0"/>
    <n v="0"/>
    <n v="0"/>
    <n v="0"/>
    <n v="0"/>
    <m/>
    <n v="800"/>
    <n v="1"/>
    <s v=""/>
    <n v="0"/>
    <n v="28439.999999999996"/>
    <n v="0"/>
    <n v="0"/>
    <n v="0"/>
    <n v="0"/>
    <n v="0"/>
    <n v="0"/>
    <n v="28439.999999999996"/>
    <n v="800"/>
    <n v="-800"/>
    <n v="0"/>
    <n v="0"/>
    <n v="35.549999999999997"/>
    <n v="0"/>
    <n v="0"/>
    <n v="0"/>
    <n v="23711.85"/>
    <n v="4728.1499999999996"/>
    <n v="-94.572456299999985"/>
    <n v="4633.5775436999993"/>
    <n v="28439.999999999996"/>
    <n v="25.925250683682769"/>
    <n v="1097"/>
    <n v="28439.999999999996"/>
    <n v="28439.999999999996"/>
    <n v="0"/>
    <n v="4727.4800000000005"/>
    <n v="0"/>
    <n v="0"/>
    <n v="0.67"/>
    <n v="23711.85"/>
    <n v="28440"/>
    <n v="0"/>
    <n v="0"/>
    <n v="0"/>
    <m/>
    <n v="0"/>
    <n v="0"/>
    <n v="0"/>
    <n v="0"/>
    <n v="0"/>
    <n v="0.67"/>
    <n v="0"/>
    <n v="0.67"/>
    <n v="0"/>
    <n v="0.67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.67"/>
  </r>
  <r>
    <n v="1608"/>
    <n v="19149"/>
    <s v="41219149HRSU"/>
    <s v="149H"/>
    <x v="180"/>
    <s v="12MIP - 50%(RSU)"/>
    <n v="10265"/>
    <n v="80"/>
    <x v="130"/>
    <n v="9260"/>
    <x v="2"/>
    <n v="190000"/>
    <n v="0"/>
    <n v="0"/>
    <s v="41219149HRSU12MIP - 50%(RSU)"/>
    <s v="MIP - 50%(RSU)"/>
    <s v="MIP - 50%(RSU) - 11/06/2012"/>
    <s v="3 years"/>
    <d v="2012-11-06T00:00:00"/>
    <d v="2015-11-06T00:00:00"/>
    <n v="1556"/>
    <n v="0"/>
    <n v="0"/>
    <n v="0"/>
    <n v="0"/>
    <n v="0"/>
    <m/>
    <n v="1556"/>
    <n v="1"/>
    <s v=""/>
    <n v="0"/>
    <n v="55315.799999999996"/>
    <n v="0"/>
    <n v="0"/>
    <n v="0"/>
    <n v="0"/>
    <n v="0"/>
    <n v="0"/>
    <n v="55315.799999999996"/>
    <n v="1556"/>
    <n v="-1556"/>
    <n v="0"/>
    <n v="0"/>
    <n v="35.549999999999997"/>
    <n v="0"/>
    <n v="0"/>
    <n v="0"/>
    <n v="46072.800000000003"/>
    <n v="9243"/>
    <n v="-184.87848599999998"/>
    <n v="9058.1215140000004"/>
    <n v="55315.799999999996"/>
    <n v="50.424612579762986"/>
    <n v="1097"/>
    <n v="55315.799999999996"/>
    <n v="55315.799999999996"/>
    <n v="0"/>
    <n v="9242.33"/>
    <n v="0"/>
    <n v="0"/>
    <n v="0.67"/>
    <n v="46072.800000000003"/>
    <n v="55315.8"/>
    <n v="0"/>
    <n v="0"/>
    <n v="0"/>
    <m/>
    <n v="0"/>
    <n v="0"/>
    <n v="0"/>
    <n v="0"/>
    <n v="0"/>
    <n v="0.67"/>
    <n v="0"/>
    <n v="0.67"/>
    <n v="0"/>
    <n v="0.67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m/>
    <n v="0"/>
    <n v="0"/>
    <n v="0.67"/>
  </r>
  <r>
    <s v="&gt;&gt;&gt;&gt;&gt;"/>
    <s v="&gt;&gt;&gt;&gt;&gt;"/>
    <s v="&gt;&gt;&gt;&gt;&gt;"/>
    <s v="&gt;&gt;&gt;&gt;&gt;"/>
    <x v="220"/>
    <s v="&gt;&gt;&gt;&gt;&gt;"/>
    <s v="&gt;&gt;&gt;&gt;&gt;"/>
    <s v="&gt;&gt;&gt;&gt;&gt;"/>
    <x v="145"/>
    <s v="&gt;&gt;&gt;&gt;&gt;"/>
    <x v="3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s v="&gt;&gt;&gt;&gt;&gt;"/>
    <n v="0"/>
    <s v="&gt;&gt;&gt;&gt;&gt;"/>
    <s v="&gt;&gt;&gt;&gt;&gt;"/>
    <s v="&gt;&gt;&gt;&gt;&gt;"/>
    <s v="&gt;&gt;&gt;&gt;&gt;"/>
    <s v="&gt;&gt;&gt;&gt;&gt;"/>
    <s v="&gt;&gt;&gt;&gt;&gt;"/>
    <s v="&gt;&gt;&gt;&gt;&gt;"/>
    <n v="0"/>
    <s v="&gt;&gt;&gt;&gt;&gt;"/>
    <s v="&gt;&gt;&gt;&gt;&gt;"/>
    <s v="&gt;&gt;&gt;&gt;&gt;"/>
    <s v="&gt;&gt;&gt;&gt;&gt;"/>
    <s v="&gt;&gt;&gt;&gt;&gt;"/>
    <n v="0"/>
    <s v="&gt;&gt;&gt;&gt;&gt;"/>
    <s v="&gt;&gt;&gt;&gt;&gt;"/>
    <s v="&gt;&gt;&gt;&gt;&gt;"/>
    <n v="0"/>
    <s v="&gt;&gt;&gt;&gt;&gt;"/>
    <s v="&gt;&gt;&gt;&gt;&gt;"/>
    <s v="&gt;&gt;&gt;&gt;&gt;"/>
    <s v="&gt;&gt;&gt;&gt;&gt;"/>
    <n v="0"/>
    <s v="&gt;&gt;&gt;&gt;&gt;"/>
    <s v="&gt;&gt;&gt;&gt;&gt;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54">
  <r>
    <n v="1"/>
    <n v="10005"/>
    <s v="417655McEPSU"/>
    <s v="5McE"/>
    <x v="0"/>
    <s v="14LTIP - Perf"/>
    <n v="10257"/>
    <n v="10"/>
    <x v="0"/>
    <n v="9260"/>
    <x v="0"/>
    <n v="2000"/>
    <n v="0"/>
    <n v="0"/>
    <s v="417655McEPSU14LTIP - Perf"/>
    <s v="LTIP - Perf"/>
    <s v="LTIP - Perf - 05/06/2014"/>
    <s v="3 years"/>
    <d v="2014-05-06T00:00:00"/>
    <d v="2016-09-30T00:00:00"/>
    <n v="220"/>
    <n v="284.73"/>
    <n v="-2.0000000000000568"/>
    <m/>
    <s v=""/>
    <m/>
    <s v=""/>
    <n v="502.72999999999996"/>
    <n v="1.7585999999999999"/>
    <s v=""/>
    <n v="172"/>
    <n v="11224.400000000001"/>
    <n v="14526.9246"/>
    <n v="-102.04000000000291"/>
    <n v="0"/>
    <s v=""/>
    <s v=""/>
    <s v=""/>
    <n v="25649.284599999995"/>
    <n v="502.72999999999996"/>
    <n v="-303"/>
    <n v="-199.73"/>
    <n v="0"/>
    <n v="51.02"/>
    <n v="0"/>
    <n v="0"/>
    <n v="0"/>
    <n v="0"/>
    <n v="0"/>
    <n v="0"/>
    <n v="0"/>
    <n v="15459.059999999996"/>
    <n v="14.09212397447584"/>
    <n v="1097"/>
    <n v="15459.059999999996"/>
    <n v="15459.059999999996"/>
    <n v="0"/>
    <n v="4471.49"/>
    <n v="7913.869999999999"/>
    <n v="3175.7400000000089"/>
    <n v="-102.04000000001173"/>
    <n v="0"/>
    <n v="15459.059999999996"/>
    <n v="0"/>
    <m/>
    <n v="-102.04000000001173"/>
    <n v="0"/>
    <n v="0"/>
    <n v="-102.04000000001173"/>
    <n v="0"/>
    <n v="0"/>
    <n v="0"/>
    <n v="0"/>
    <n v="0"/>
    <n v="0"/>
    <n v="0"/>
    <n v="0"/>
    <n v="-102.04000000001173"/>
  </r>
  <r>
    <n v="2"/>
    <n v="10015"/>
    <s v="4176515WoPSU"/>
    <s v="15Wo"/>
    <x v="1"/>
    <s v="14LTIP - Perf"/>
    <n v="10257"/>
    <n v="10"/>
    <x v="1"/>
    <n v="9260"/>
    <x v="0"/>
    <n v="2000"/>
    <n v="0"/>
    <n v="0"/>
    <s v="4176515Wo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3"/>
    <n v="10034"/>
    <s v="4176534MaPSU"/>
    <s v="34Ma"/>
    <x v="2"/>
    <s v="14LTIP - Perf"/>
    <n v="10257"/>
    <n v="50"/>
    <x v="2"/>
    <n v="9260"/>
    <x v="0"/>
    <n v="91000"/>
    <n v="0"/>
    <n v="0"/>
    <s v="4176534Ma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4"/>
    <n v="10070"/>
    <s v="4176570HaPSU"/>
    <s v="70Ha"/>
    <x v="3"/>
    <s v="14LTIP - Perf"/>
    <n v="10257"/>
    <n v="20"/>
    <x v="3"/>
    <n v="9260"/>
    <x v="0"/>
    <n v="107000"/>
    <n v="0"/>
    <n v="0"/>
    <s v="4176570HaPSU14LTIP - Perf"/>
    <s v="LTIP - Perf"/>
    <s v="LTIP - Perf - 05/06/2014"/>
    <s v="3 years"/>
    <d v="2014-05-06T00:00:00"/>
    <d v="2016-09-30T00:00:00"/>
    <n v="1295"/>
    <n v="997.99999999999977"/>
    <n v="-15"/>
    <m/>
    <s v=""/>
    <m/>
    <s v=""/>
    <n v="2278"/>
    <n v="1.7585999999999999"/>
    <s v=""/>
    <n v="0"/>
    <n v="66070.900000000009"/>
    <n v="50917.959999999992"/>
    <n v="-765.30000000000007"/>
    <n v="0"/>
    <s v=""/>
    <s v=""/>
    <s v=""/>
    <n v="116223.56"/>
    <n v="2278"/>
    <n v="-2278"/>
    <n v="0"/>
    <n v="0"/>
    <n v="51.02"/>
    <n v="0"/>
    <n v="0"/>
    <n v="0"/>
    <n v="0"/>
    <n v="0"/>
    <n v="0"/>
    <n v="0"/>
    <n v="116223.56"/>
    <n v="105.94672743846854"/>
    <n v="1097"/>
    <n v="116223.56"/>
    <n v="116223.56"/>
    <n v="0"/>
    <n v="26320.84"/>
    <n v="46583.899999999994"/>
    <n v="44084.12000000001"/>
    <n v="-765.2999999999962"/>
    <n v="0"/>
    <n v="116223.56"/>
    <n v="0"/>
    <m/>
    <n v="-765.2999999999962"/>
    <n v="0"/>
    <n v="0"/>
    <n v="-765.2999999999962"/>
    <n v="0"/>
    <n v="0"/>
    <n v="0"/>
    <n v="0"/>
    <n v="0"/>
    <n v="0"/>
    <n v="0"/>
    <n v="0"/>
    <n v="-765.2999999999962"/>
  </r>
  <r>
    <n v="5"/>
    <n v="10101"/>
    <s v="41765101WPSU"/>
    <s v="101W"/>
    <x v="4"/>
    <s v="14LTIP - Perf"/>
    <n v="10257"/>
    <n v="10"/>
    <x v="4"/>
    <n v="9260"/>
    <x v="0"/>
    <n v="2000"/>
    <n v="0"/>
    <n v="0"/>
    <s v="41765101W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6"/>
    <n v="10105"/>
    <s v="41765105APSU"/>
    <s v="105A"/>
    <x v="5"/>
    <s v="14LTIP - Perf"/>
    <n v="10257"/>
    <n v="10"/>
    <x v="5"/>
    <n v="9260"/>
    <x v="0"/>
    <n v="2000"/>
    <n v="0"/>
    <n v="0"/>
    <s v="41765105APSU14LTIP - Perf"/>
    <s v="LTIP - Perf"/>
    <s v="LTIP - Perf - 05/06/2014"/>
    <s v="3 years"/>
    <d v="2014-05-06T00:00:00"/>
    <d v="2016-09-30T00:00:00"/>
    <n v="575"/>
    <n v="443"/>
    <n v="-6"/>
    <m/>
    <s v=""/>
    <m/>
    <s v=""/>
    <n v="1012"/>
    <n v="1.7585999999999999"/>
    <s v=""/>
    <n v="0"/>
    <n v="29336.5"/>
    <n v="22601.859999999997"/>
    <n v="-306.12"/>
    <n v="0"/>
    <s v=""/>
    <s v=""/>
    <s v=""/>
    <n v="51632.24"/>
    <n v="1012"/>
    <n v="-1012"/>
    <n v="0"/>
    <n v="0"/>
    <n v="51.02"/>
    <n v="0"/>
    <n v="0"/>
    <n v="0"/>
    <n v="0"/>
    <n v="0"/>
    <n v="0"/>
    <n v="0"/>
    <n v="51632.24"/>
    <n v="47.066763901549677"/>
    <n v="1097"/>
    <n v="51632.24"/>
    <n v="51632.24"/>
    <n v="0"/>
    <n v="11686.86"/>
    <n v="20683.97"/>
    <n v="19567.53"/>
    <n v="-306.12"/>
    <n v="0"/>
    <n v="51632.24"/>
    <n v="0"/>
    <m/>
    <n v="-306.12"/>
    <n v="0"/>
    <n v="0"/>
    <n v="-306.12"/>
    <n v="0"/>
    <n v="0"/>
    <n v="0"/>
    <n v="0"/>
    <n v="0"/>
    <n v="0"/>
    <n v="0"/>
    <n v="0"/>
    <n v="-306.12"/>
  </r>
  <r>
    <n v="7"/>
    <n v="10106"/>
    <s v="41765106GPSU"/>
    <s v="106G"/>
    <x v="6"/>
    <s v="14LTIP - Perf"/>
    <n v="10257"/>
    <n v="30"/>
    <x v="6"/>
    <n v="9260"/>
    <x v="0"/>
    <n v="10000"/>
    <n v="0"/>
    <n v="0"/>
    <s v="41765106G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8"/>
    <n v="10107"/>
    <s v="41765107CPSU"/>
    <s v="107C"/>
    <x v="7"/>
    <s v="14LTIP - Perf"/>
    <n v="10257"/>
    <n v="10"/>
    <x v="7"/>
    <n v="9260"/>
    <x v="0"/>
    <n v="12000"/>
    <n v="0"/>
    <n v="0"/>
    <s v="41765107CPSU14LTIP - Perf"/>
    <s v="LTIP - Perf"/>
    <s v="LTIP - Perf - 05/06/2014"/>
    <s v="3 years"/>
    <d v="2014-05-06T00:00:00"/>
    <d v="2016-09-30T00:00:00"/>
    <n v="1295"/>
    <n v="997.99999999999977"/>
    <n v="-15"/>
    <m/>
    <s v=""/>
    <m/>
    <s v=""/>
    <n v="2278"/>
    <n v="1.7585999999999999"/>
    <s v=""/>
    <n v="0"/>
    <n v="66070.900000000009"/>
    <n v="50917.959999999992"/>
    <n v="-765.30000000000007"/>
    <n v="0"/>
    <s v=""/>
    <s v=""/>
    <s v=""/>
    <n v="116223.56"/>
    <n v="2278"/>
    <n v="-2278"/>
    <n v="0"/>
    <n v="0"/>
    <n v="51.02"/>
    <n v="0"/>
    <n v="0"/>
    <n v="0"/>
    <n v="0"/>
    <n v="0"/>
    <n v="0"/>
    <n v="0"/>
    <n v="116223.56"/>
    <n v="105.94672743846854"/>
    <n v="1097"/>
    <n v="116223.56"/>
    <n v="116223.56"/>
    <n v="0"/>
    <n v="26320.84"/>
    <n v="46583.899999999994"/>
    <n v="44084.12000000001"/>
    <n v="-765.2999999999962"/>
    <n v="0"/>
    <n v="116223.56"/>
    <n v="0"/>
    <m/>
    <n v="-765.2999999999962"/>
    <n v="0"/>
    <n v="0"/>
    <n v="-765.2999999999962"/>
    <n v="0"/>
    <n v="0"/>
    <n v="0"/>
    <n v="0"/>
    <n v="0"/>
    <n v="0"/>
    <n v="0"/>
    <n v="0"/>
    <n v="-765.2999999999962"/>
  </r>
  <r>
    <n v="9"/>
    <n v="10138"/>
    <s v="41765138JPSU"/>
    <s v="138J"/>
    <x v="8"/>
    <s v="14LTIP - Perf"/>
    <n v="10257"/>
    <n v="10"/>
    <x v="5"/>
    <n v="9260"/>
    <x v="0"/>
    <n v="2000"/>
    <n v="0"/>
    <n v="0"/>
    <s v="41765138J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0"/>
    <n v="10153"/>
    <s v="41765153PPSU"/>
    <s v="153P"/>
    <x v="9"/>
    <s v="14LTIP - Perf"/>
    <n v="10257"/>
    <n v="212"/>
    <x v="8"/>
    <n v="9260"/>
    <x v="0"/>
    <n v="821000"/>
    <n v="0"/>
    <n v="0"/>
    <s v="41765153P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1"/>
    <n v="10155"/>
    <s v="41765155MPSU"/>
    <s v="155M"/>
    <x v="10"/>
    <s v="14LTIP - Perf"/>
    <n v="10257"/>
    <n v="10"/>
    <x v="4"/>
    <n v="9260"/>
    <x v="0"/>
    <n v="2000"/>
    <n v="0"/>
    <n v="0"/>
    <s v="41765155M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2"/>
    <n v="10219"/>
    <s v="41765219HPSU"/>
    <s v="219H"/>
    <x v="11"/>
    <s v="14LTIP - Perf"/>
    <n v="10257"/>
    <n v="10"/>
    <x v="5"/>
    <n v="9260"/>
    <x v="0"/>
    <n v="2000"/>
    <n v="0"/>
    <n v="0"/>
    <s v="41765219HPSU14LTIP - Perf"/>
    <s v="LTIP - Perf"/>
    <s v="LTIP - Perf - 05/06/2014"/>
    <s v="3 years"/>
    <d v="2014-05-06T00:00:00"/>
    <d v="2016-09-30T00:00:00"/>
    <n v="370"/>
    <n v="255.80999999999995"/>
    <n v="-1.9999999999999933"/>
    <m/>
    <s v=""/>
    <m/>
    <s v=""/>
    <n v="623.80999999999995"/>
    <n v="1.7585999999999999"/>
    <s v=""/>
    <n v="227"/>
    <n v="18877.400000000001"/>
    <n v="13051.426199999998"/>
    <n v="-102.03999999999967"/>
    <n v="0"/>
    <s v=""/>
    <s v=""/>
    <s v=""/>
    <n v="31826.786199999999"/>
    <n v="623.80999999999995"/>
    <n v="-400"/>
    <n v="-223.81"/>
    <n v="0"/>
    <n v="51.02"/>
    <n v="0"/>
    <n v="0"/>
    <n v="0"/>
    <n v="0"/>
    <n v="0"/>
    <n v="0"/>
    <n v="0"/>
    <n v="20408"/>
    <n v="18.603463992707383"/>
    <n v="1097"/>
    <n v="20408"/>
    <n v="20408"/>
    <n v="0"/>
    <n v="7520.24"/>
    <n v="4061.2000000000007"/>
    <n v="8928.5999999999985"/>
    <n v="-102.04000000000056"/>
    <n v="0"/>
    <n v="20408"/>
    <n v="0"/>
    <m/>
    <n v="-102.04000000000056"/>
    <n v="0"/>
    <n v="0"/>
    <n v="-102.04000000000056"/>
    <n v="0"/>
    <n v="0"/>
    <n v="0"/>
    <n v="0"/>
    <n v="0"/>
    <n v="0"/>
    <n v="0"/>
    <n v="0"/>
    <n v="-102.04000000000056"/>
  </r>
  <r>
    <n v="13"/>
    <n v="10239"/>
    <s v="41765239FPSU"/>
    <s v="239F"/>
    <x v="12"/>
    <s v="14LTIP - Perf"/>
    <n v="10257"/>
    <n v="180"/>
    <x v="9"/>
    <n v="9260"/>
    <x v="0"/>
    <n v="700000"/>
    <n v="0"/>
    <n v="0"/>
    <s v="41765239F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4"/>
    <n v="10284"/>
    <s v="41765284APSU"/>
    <s v="284A"/>
    <x v="13"/>
    <s v="14LTIP - Perf"/>
    <n v="10257"/>
    <n v="60"/>
    <x v="10"/>
    <n v="9260"/>
    <x v="0"/>
    <n v="81000"/>
    <n v="0"/>
    <n v="0"/>
    <s v="41765284A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5"/>
    <n v="10366"/>
    <s v="41765366BPSU"/>
    <s v="366B"/>
    <x v="14"/>
    <s v="14LTIP - Perf"/>
    <n v="10257"/>
    <n v="50"/>
    <x v="11"/>
    <n v="9260"/>
    <x v="0"/>
    <n v="9000"/>
    <n v="0"/>
    <n v="0"/>
    <s v="41765366B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6"/>
    <n v="10368"/>
    <s v="41765368WPSU"/>
    <s v="368W"/>
    <x v="15"/>
    <s v="14LTIP - Perf"/>
    <n v="10257"/>
    <n v="10"/>
    <x v="5"/>
    <n v="9260"/>
    <x v="0"/>
    <n v="2000"/>
    <n v="0"/>
    <n v="0"/>
    <s v="41765368WPSU14LTIP - Perf"/>
    <s v="LTIP - Perf"/>
    <s v="LTIP - Perf - 05/06/2014"/>
    <s v="3 years"/>
    <d v="2014-05-06T00:00:00"/>
    <d v="2016-09-30T00:00:00"/>
    <n v="575"/>
    <n v="443"/>
    <n v="-6"/>
    <m/>
    <s v=""/>
    <m/>
    <s v=""/>
    <n v="1012"/>
    <n v="1.7585999999999999"/>
    <s v=""/>
    <n v="0"/>
    <n v="29336.5"/>
    <n v="22601.859999999997"/>
    <n v="-306.12"/>
    <n v="0"/>
    <s v=""/>
    <s v=""/>
    <s v=""/>
    <n v="51632.24"/>
    <n v="1012"/>
    <n v="-1012"/>
    <n v="0"/>
    <n v="0"/>
    <n v="51.02"/>
    <n v="0"/>
    <n v="0"/>
    <n v="0"/>
    <n v="0"/>
    <n v="0"/>
    <n v="0"/>
    <n v="0"/>
    <n v="51632.24"/>
    <n v="47.066763901549677"/>
    <n v="1097"/>
    <n v="51632.24"/>
    <n v="51632.24"/>
    <n v="0"/>
    <n v="11686.86"/>
    <n v="20683.97"/>
    <n v="19567.53"/>
    <n v="-306.12"/>
    <n v="0"/>
    <n v="51632.24"/>
    <n v="0"/>
    <m/>
    <n v="-306.12"/>
    <n v="0"/>
    <n v="0"/>
    <n v="-306.12"/>
    <n v="0"/>
    <n v="0"/>
    <n v="0"/>
    <n v="0"/>
    <n v="0"/>
    <n v="0"/>
    <n v="0"/>
    <n v="0"/>
    <n v="-306.12"/>
  </r>
  <r>
    <n v="17"/>
    <n v="10375"/>
    <s v="41765375PPSU"/>
    <s v="375P"/>
    <x v="16"/>
    <s v="14LTIP - Perf"/>
    <n v="10257"/>
    <n v="10"/>
    <x v="12"/>
    <n v="9260"/>
    <x v="0"/>
    <n v="2000"/>
    <n v="0"/>
    <n v="0"/>
    <s v="41765375PPSU14LTIP - Perf"/>
    <s v="LTIP - Perf"/>
    <s v="LTIP - Perf - 05/06/2014"/>
    <s v="3 years"/>
    <d v="2014-05-06T00:00:00"/>
    <d v="2016-09-30T00:00:00"/>
    <n v="370"/>
    <n v="208.80999999999992"/>
    <n v="-1.9999999999999241"/>
    <m/>
    <s v=""/>
    <m/>
    <s v=""/>
    <n v="576.81000000000006"/>
    <n v="1.7585999999999999"/>
    <s v=""/>
    <n v="165"/>
    <n v="18877.400000000001"/>
    <n v="10653.486199999998"/>
    <n v="-102.03999999999613"/>
    <n v="0"/>
    <s v=""/>
    <s v=""/>
    <s v=""/>
    <n v="29428.846200000004"/>
    <n v="576.81000000000006"/>
    <n v="-291"/>
    <n v="-285.81"/>
    <n v="0"/>
    <n v="51.02"/>
    <n v="0"/>
    <n v="0"/>
    <n v="0"/>
    <n v="0"/>
    <n v="0"/>
    <n v="0"/>
    <n v="0"/>
    <n v="14846.820000000003"/>
    <n v="13.534020054694624"/>
    <n v="1097"/>
    <n v="14846.820000000003"/>
    <n v="14846.820000000003"/>
    <n v="0"/>
    <n v="7520.24"/>
    <n v="897.95999999999913"/>
    <n v="6530.6599999999971"/>
    <n v="-102.03999999999411"/>
    <n v="0"/>
    <n v="14846.820000000003"/>
    <n v="0"/>
    <m/>
    <n v="-102.03999999999411"/>
    <n v="0"/>
    <n v="0"/>
    <n v="-102.03999999999411"/>
    <n v="0"/>
    <n v="0"/>
    <n v="0"/>
    <n v="0"/>
    <n v="0"/>
    <n v="0"/>
    <n v="0"/>
    <n v="0"/>
    <n v="-102.03999999999411"/>
  </r>
  <r>
    <n v="18"/>
    <n v="10382"/>
    <s v="41765382APSU"/>
    <s v="382A"/>
    <x v="17"/>
    <s v="14LTIP - Perf"/>
    <n v="10257"/>
    <n v="10"/>
    <x v="1"/>
    <n v="9260"/>
    <x v="0"/>
    <n v="2000"/>
    <n v="0"/>
    <n v="0"/>
    <s v="41765382A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9"/>
    <n v="10399"/>
    <s v="41765399GPSU"/>
    <s v="399G"/>
    <x v="18"/>
    <s v="14LTIP - Perf"/>
    <n v="10257"/>
    <n v="60"/>
    <x v="13"/>
    <n v="9260"/>
    <x v="0"/>
    <n v="31000"/>
    <n v="0"/>
    <n v="0"/>
    <s v="41765399GPSU14LTIP - Perf"/>
    <s v="LTIP - Perf"/>
    <s v="LTIP - Perf - 05/06/2014"/>
    <s v="3 years"/>
    <d v="2014-05-06T00:00:00"/>
    <d v="2016-09-30T00:00:00"/>
    <n v="575"/>
    <n v="705.58000000000015"/>
    <n v="-5.0000000000001501"/>
    <m/>
    <s v=""/>
    <m/>
    <s v=""/>
    <n v="1275.58"/>
    <n v="1.7585999999999999"/>
    <s v=""/>
    <n v="400"/>
    <n v="29336.5"/>
    <n v="35998.691600000013"/>
    <n v="-255.10000000000767"/>
    <n v="0"/>
    <s v=""/>
    <s v=""/>
    <s v=""/>
    <n v="65080.091600000007"/>
    <n v="1275.58"/>
    <n v="-704"/>
    <n v="-571.58000000000004"/>
    <n v="0"/>
    <n v="51.02"/>
    <n v="0"/>
    <n v="0"/>
    <n v="0"/>
    <n v="0"/>
    <n v="0"/>
    <n v="0"/>
    <n v="0"/>
    <n v="35918.080000000002"/>
    <n v="32.742096627164997"/>
    <n v="1097"/>
    <n v="35918.080000000002"/>
    <n v="35918.080000000002"/>
    <n v="0"/>
    <n v="11686.86"/>
    <n v="20683.97"/>
    <n v="3802.350000000004"/>
    <n v="-255.10000000000349"/>
    <n v="0"/>
    <n v="35918.080000000002"/>
    <n v="0"/>
    <m/>
    <n v="-255.10000000000349"/>
    <n v="0"/>
    <n v="0"/>
    <n v="-255.10000000000349"/>
    <n v="0"/>
    <n v="0"/>
    <n v="0"/>
    <n v="0"/>
    <n v="0"/>
    <n v="0"/>
    <n v="0"/>
    <n v="0"/>
    <n v="-255.10000000000349"/>
  </r>
  <r>
    <n v="20"/>
    <n v="10401"/>
    <s v="41765401SPSU"/>
    <s v="401S"/>
    <x v="19"/>
    <s v="14LTIP - Perf"/>
    <n v="10257"/>
    <n v="10"/>
    <x v="14"/>
    <n v="9260"/>
    <x v="0"/>
    <n v="2000"/>
    <n v="0"/>
    <n v="0"/>
    <s v="41765401S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21"/>
    <n v="10449"/>
    <s v="41765449MPSU"/>
    <s v="449M"/>
    <x v="20"/>
    <s v="14LTIP - Perf"/>
    <n v="10257"/>
    <n v="20"/>
    <x v="15"/>
    <n v="9260"/>
    <x v="0"/>
    <n v="7000"/>
    <n v="0"/>
    <n v="0"/>
    <s v="41765449M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22"/>
    <n v="10452"/>
    <s v="41765452SPSU"/>
    <s v="452S"/>
    <x v="21"/>
    <s v="14LTIP - Perf"/>
    <n v="10257"/>
    <n v="70"/>
    <x v="16"/>
    <n v="9260"/>
    <x v="0"/>
    <n v="170000"/>
    <n v="0"/>
    <n v="0"/>
    <s v="41765452SPSU14LTIP - Perf"/>
    <s v="LTIP - Perf"/>
    <s v="LTIP - Perf - 05/06/2014"/>
    <s v="3 years"/>
    <d v="2014-05-06T00:00:00"/>
    <d v="2016-09-30T00:00:00"/>
    <n v="220"/>
    <n v="289.73400000000004"/>
    <n v="-2.0000000000000888"/>
    <m/>
    <s v=""/>
    <m/>
    <s v=""/>
    <n v="507.73399999999992"/>
    <n v="1.7585999999999999"/>
    <s v=""/>
    <n v="178"/>
    <n v="11224.400000000001"/>
    <n v="14782.228680000002"/>
    <n v="-102.04000000000454"/>
    <n v="0"/>
    <s v=""/>
    <s v=""/>
    <s v=""/>
    <n v="25904.588679999997"/>
    <n v="507.73399999999992"/>
    <n v="-314"/>
    <n v="-193.73400000000001"/>
    <n v="0"/>
    <n v="51.02"/>
    <n v="0"/>
    <n v="0"/>
    <n v="0"/>
    <n v="0"/>
    <n v="0"/>
    <n v="0"/>
    <n v="0"/>
    <n v="16020.279999999995"/>
    <n v="14.603719234275292"/>
    <n v="1097"/>
    <n v="16020.279999999995"/>
    <n v="16020.279999999995"/>
    <n v="0"/>
    <n v="4471.49"/>
    <n v="7913.869999999999"/>
    <n v="3736.9600000000082"/>
    <n v="-102.04000000001129"/>
    <n v="0"/>
    <n v="16020.279999999995"/>
    <n v="0"/>
    <m/>
    <n v="-102.04000000001129"/>
    <n v="0"/>
    <n v="0"/>
    <n v="-102.04000000001129"/>
    <n v="0"/>
    <n v="0"/>
    <n v="0"/>
    <n v="0"/>
    <n v="0"/>
    <n v="0"/>
    <n v="0"/>
    <n v="0"/>
    <n v="-102.04000000001129"/>
  </r>
  <r>
    <n v="23"/>
    <n v="10473"/>
    <s v="41765473GPSU"/>
    <s v="473G"/>
    <x v="22"/>
    <s v="14LTIP - Perf"/>
    <n v="10257"/>
    <n v="60"/>
    <x v="17"/>
    <n v="9260"/>
    <x v="0"/>
    <n v="30000"/>
    <n v="0"/>
    <n v="0"/>
    <s v="41765473GPSU14LTIP - Perf"/>
    <s v="LTIP - Perf"/>
    <s v="LTIP - Perf - 05/06/2014"/>
    <s v="3 years"/>
    <d v="2014-05-06T00:00:00"/>
    <d v="2016-09-30T00:00:00"/>
    <n v="1295"/>
    <n v="997.99999999999977"/>
    <n v="-15"/>
    <m/>
    <s v=""/>
    <m/>
    <s v=""/>
    <n v="2278"/>
    <n v="1.7585999999999999"/>
    <s v=""/>
    <n v="0"/>
    <n v="66070.900000000009"/>
    <n v="50917.959999999992"/>
    <n v="-765.30000000000007"/>
    <n v="0"/>
    <s v=""/>
    <s v=""/>
    <s v=""/>
    <n v="116223.56"/>
    <n v="2278"/>
    <n v="-2278"/>
    <n v="0"/>
    <n v="0"/>
    <n v="51.02"/>
    <n v="0"/>
    <n v="0"/>
    <n v="0"/>
    <n v="0"/>
    <n v="0"/>
    <n v="0"/>
    <n v="0"/>
    <n v="116223.56"/>
    <n v="105.94672743846854"/>
    <n v="1097"/>
    <n v="116223.56"/>
    <n v="116223.56"/>
    <n v="0"/>
    <n v="26320.84"/>
    <n v="46583.899999999994"/>
    <n v="44084.12000000001"/>
    <n v="-765.2999999999962"/>
    <n v="0"/>
    <n v="116223.56"/>
    <n v="0"/>
    <m/>
    <n v="-765.2999999999962"/>
    <n v="0"/>
    <n v="0"/>
    <n v="-765.2999999999962"/>
    <n v="0"/>
    <n v="0"/>
    <n v="0"/>
    <n v="0"/>
    <n v="0"/>
    <n v="0"/>
    <n v="0"/>
    <n v="0"/>
    <n v="-765.2999999999962"/>
  </r>
  <r>
    <n v="24"/>
    <n v="10537"/>
    <s v="4176537ElPSU"/>
    <s v="37El"/>
    <x v="23"/>
    <s v="14LTIP - Perf"/>
    <n v="10257"/>
    <n v="30"/>
    <x v="18"/>
    <n v="9260"/>
    <x v="0"/>
    <n v="10000"/>
    <n v="0"/>
    <n v="0"/>
    <s v="4176537El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25"/>
    <n v="10552"/>
    <s v="41765552BPSU"/>
    <s v="552B"/>
    <x v="24"/>
    <s v="14LTIP - Perf"/>
    <n v="10257"/>
    <n v="30"/>
    <x v="19"/>
    <n v="9260"/>
    <x v="0"/>
    <n v="10000"/>
    <n v="0"/>
    <n v="0"/>
    <s v="41765552B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26"/>
    <n v="10593"/>
    <s v="41765593APSU"/>
    <s v="593A"/>
    <x v="25"/>
    <s v="14LTIP - Perf"/>
    <n v="10257"/>
    <n v="10"/>
    <x v="20"/>
    <n v="9260"/>
    <x v="0"/>
    <n v="2000"/>
    <n v="0"/>
    <n v="0"/>
    <s v="41765593A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27"/>
    <n v="10606"/>
    <s v="41765606APSU"/>
    <s v="606A"/>
    <x v="26"/>
    <s v="14LTIP - Perf"/>
    <n v="10257"/>
    <n v="10"/>
    <x v="21"/>
    <n v="9260"/>
    <x v="0"/>
    <n v="2000"/>
    <n v="0"/>
    <n v="0"/>
    <s v="41765606APSU14LTIP - Perf"/>
    <s v="LTIP - Perf"/>
    <s v="LTIP - Perf - 05/06/2014"/>
    <s v="3 years"/>
    <d v="2014-05-06T00:00:00"/>
    <d v="2016-09-30T00:00:00"/>
    <n v="1295"/>
    <n v="997.99999999999977"/>
    <n v="-15"/>
    <m/>
    <s v=""/>
    <m/>
    <s v=""/>
    <n v="2278"/>
    <n v="1.7585999999999999"/>
    <s v=""/>
    <n v="0"/>
    <n v="66070.900000000009"/>
    <n v="50917.959999999992"/>
    <n v="-765.30000000000007"/>
    <n v="0"/>
    <s v=""/>
    <s v=""/>
    <s v=""/>
    <n v="116223.56"/>
    <n v="2278"/>
    <n v="-2278"/>
    <n v="0"/>
    <n v="0"/>
    <n v="51.02"/>
    <n v="0"/>
    <n v="0"/>
    <n v="0"/>
    <n v="0"/>
    <n v="0"/>
    <n v="0"/>
    <n v="0"/>
    <n v="116223.56"/>
    <n v="105.94672743846854"/>
    <n v="1097"/>
    <n v="116223.56"/>
    <n v="116223.56"/>
    <n v="0"/>
    <n v="26320.84"/>
    <n v="46583.899999999994"/>
    <n v="44084.12000000001"/>
    <n v="-765.2999999999962"/>
    <n v="0"/>
    <n v="116223.56"/>
    <n v="0"/>
    <m/>
    <n v="-765.2999999999962"/>
    <n v="0"/>
    <n v="0"/>
    <n v="-765.2999999999962"/>
    <n v="0"/>
    <n v="0"/>
    <n v="0"/>
    <n v="0"/>
    <n v="0"/>
    <n v="0"/>
    <n v="0"/>
    <n v="0"/>
    <n v="-765.2999999999962"/>
  </r>
  <r>
    <n v="28"/>
    <n v="10819"/>
    <s v="41765819GPSU"/>
    <s v="819G"/>
    <x v="27"/>
    <s v="14LTIP - Perf"/>
    <n v="10257"/>
    <n v="70"/>
    <x v="22"/>
    <n v="9260"/>
    <x v="0"/>
    <n v="170000"/>
    <n v="0"/>
    <n v="0"/>
    <s v="41765819GPSU14LTIP - Perf"/>
    <s v="LTIP - Perf"/>
    <s v="LTIP - Perf - 05/06/2014"/>
    <s v="3 years"/>
    <d v="2014-05-06T00:00:00"/>
    <d v="2016-09-30T00:00:00"/>
    <n v="1295"/>
    <n v="997.99999999999977"/>
    <n v="-15"/>
    <m/>
    <s v=""/>
    <m/>
    <s v=""/>
    <n v="2278"/>
    <n v="1.7585999999999999"/>
    <s v=""/>
    <n v="0"/>
    <n v="66070.900000000009"/>
    <n v="50917.959999999992"/>
    <n v="-765.30000000000007"/>
    <n v="0"/>
    <s v=""/>
    <s v=""/>
    <s v=""/>
    <n v="116223.56"/>
    <n v="2278"/>
    <n v="-2278"/>
    <n v="0"/>
    <n v="0"/>
    <n v="51.02"/>
    <n v="0"/>
    <n v="0"/>
    <n v="0"/>
    <n v="0"/>
    <n v="0"/>
    <n v="0"/>
    <n v="0"/>
    <n v="116223.56"/>
    <n v="105.94672743846854"/>
    <n v="1097"/>
    <n v="116223.56"/>
    <n v="116223.56"/>
    <n v="0"/>
    <n v="26320.84"/>
    <n v="46583.899999999994"/>
    <n v="44084.12000000001"/>
    <n v="-765.2999999999962"/>
    <n v="0"/>
    <n v="116223.56"/>
    <n v="0"/>
    <m/>
    <n v="-765.2999999999962"/>
    <n v="0"/>
    <n v="0"/>
    <n v="-765.2999999999962"/>
    <n v="0"/>
    <n v="0"/>
    <n v="0"/>
    <n v="0"/>
    <n v="0"/>
    <n v="0"/>
    <n v="0"/>
    <n v="0"/>
    <n v="-765.2999999999962"/>
  </r>
  <r>
    <n v="29"/>
    <n v="10845"/>
    <s v="41765845PPSU"/>
    <s v="845P"/>
    <x v="28"/>
    <s v="14LTIP - Perf"/>
    <n v="10257"/>
    <n v="80"/>
    <x v="23"/>
    <n v="9260"/>
    <x v="0"/>
    <n v="190000"/>
    <n v="0"/>
    <n v="0"/>
    <s v="41765845PPSU14LTIP - Perf"/>
    <s v="LTIP - Perf"/>
    <s v="LTIP - Perf - 05/06/2014"/>
    <s v="3 years"/>
    <d v="2014-05-06T00:00:00"/>
    <d v="2016-09-30T00:00:00"/>
    <n v="2720"/>
    <n v="2095"/>
    <n v="-31"/>
    <m/>
    <s v=""/>
    <m/>
    <s v=""/>
    <n v="4784"/>
    <n v="1.7585999999999999"/>
    <s v=""/>
    <n v="0"/>
    <n v="138774.39999999999"/>
    <n v="106886.90000000001"/>
    <n v="-1581.6200000000001"/>
    <n v="0"/>
    <s v=""/>
    <s v=""/>
    <s v=""/>
    <n v="244079.68"/>
    <n v="4784"/>
    <n v="-4784"/>
    <n v="0"/>
    <n v="0"/>
    <n v="51.02"/>
    <n v="0"/>
    <n v="0"/>
    <n v="0"/>
    <n v="0"/>
    <n v="0"/>
    <n v="0"/>
    <n v="0"/>
    <n v="244079.68"/>
    <n v="222.4974293527803"/>
    <n v="1097"/>
    <n v="244079.68"/>
    <n v="244079.68"/>
    <n v="0"/>
    <n v="55283.93"/>
    <n v="97844.170000000013"/>
    <n v="92533.200000000012"/>
    <n v="-1581.620000000021"/>
    <n v="0"/>
    <n v="244079.68"/>
    <n v="0"/>
    <m/>
    <n v="-1581.620000000021"/>
    <n v="0"/>
    <n v="0"/>
    <n v="-1581.620000000021"/>
    <n v="0"/>
    <n v="0"/>
    <n v="0"/>
    <n v="0"/>
    <n v="0"/>
    <n v="0"/>
    <n v="0"/>
    <n v="0"/>
    <n v="-1581.620000000021"/>
  </r>
  <r>
    <n v="30"/>
    <n v="10859"/>
    <s v="41765859CPSU"/>
    <s v="859C"/>
    <x v="29"/>
    <s v="14LTIP - Perf"/>
    <n v="10257"/>
    <n v="10"/>
    <x v="12"/>
    <n v="9260"/>
    <x v="0"/>
    <n v="2000"/>
    <n v="0"/>
    <n v="0"/>
    <s v="41765859CPSU14LTIP - Perf"/>
    <s v="LTIP - Perf"/>
    <s v="LTIP - Perf - 05/06/2014"/>
    <s v="3 years"/>
    <d v="2014-05-06T00:00:00"/>
    <d v="2016-09-30T00:00:00"/>
    <n v="575"/>
    <n v="443"/>
    <n v="-6"/>
    <m/>
    <s v=""/>
    <m/>
    <s v=""/>
    <n v="1012"/>
    <n v="1.7585999999999999"/>
    <s v=""/>
    <n v="0"/>
    <n v="29336.5"/>
    <n v="22601.859999999997"/>
    <n v="-306.12"/>
    <n v="0"/>
    <s v=""/>
    <s v=""/>
    <s v=""/>
    <n v="51632.24"/>
    <n v="1012"/>
    <n v="-1012"/>
    <n v="0"/>
    <n v="0"/>
    <n v="51.02"/>
    <n v="0"/>
    <n v="0"/>
    <n v="0"/>
    <n v="0"/>
    <n v="0"/>
    <n v="0"/>
    <n v="0"/>
    <n v="51632.24"/>
    <n v="47.066763901549677"/>
    <n v="1097"/>
    <n v="51632.24"/>
    <n v="51632.24"/>
    <n v="0"/>
    <n v="11686.86"/>
    <n v="20683.97"/>
    <n v="19567.53"/>
    <n v="-306.12"/>
    <n v="0"/>
    <n v="51632.24"/>
    <n v="0"/>
    <m/>
    <n v="-306.12"/>
    <n v="0"/>
    <n v="0"/>
    <n v="-306.12"/>
    <n v="0"/>
    <n v="0"/>
    <n v="0"/>
    <n v="0"/>
    <n v="0"/>
    <n v="0"/>
    <n v="0"/>
    <n v="0"/>
    <n v="-306.12"/>
  </r>
  <r>
    <n v="31"/>
    <n v="11104"/>
    <s v="41765104WPSU"/>
    <s v="104W"/>
    <x v="30"/>
    <s v="14LTIP - Perf"/>
    <n v="10257"/>
    <n v="60"/>
    <x v="24"/>
    <n v="9260"/>
    <x v="0"/>
    <n v="30000"/>
    <n v="0"/>
    <n v="0"/>
    <s v="41765104WPSU14LTIP - Perf"/>
    <s v="LTIP - Perf"/>
    <s v="LTIP - Perf - 05/06/2014"/>
    <s v="3 years"/>
    <d v="2014-05-06T00:00:00"/>
    <d v="2016-09-30T00:00:00"/>
    <n v="220"/>
    <n v="260.73"/>
    <n v="-1.9999999999999936"/>
    <m/>
    <s v=""/>
    <m/>
    <s v=""/>
    <n v="478.73"/>
    <n v="1.7585999999999999"/>
    <s v=""/>
    <n v="141"/>
    <n v="11224.400000000001"/>
    <n v="13302.444600000001"/>
    <n v="-102.03999999999968"/>
    <n v="0"/>
    <s v=""/>
    <s v=""/>
    <s v=""/>
    <n v="24424.804600000003"/>
    <n v="478.73"/>
    <n v="-248"/>
    <n v="-230.73"/>
    <n v="0"/>
    <n v="51.02"/>
    <n v="0"/>
    <n v="0"/>
    <n v="0"/>
    <n v="0"/>
    <n v="0"/>
    <n v="0"/>
    <n v="0"/>
    <n v="12652.960000000003"/>
    <n v="11.534147675478581"/>
    <n v="1097"/>
    <n v="12652.960000000003"/>
    <n v="12652.960000000003"/>
    <n v="0"/>
    <n v="4471.49"/>
    <n v="2722.3299999999995"/>
    <n v="5561.1800000000039"/>
    <n v="-102.04000000000131"/>
    <n v="0"/>
    <n v="12652.960000000003"/>
    <n v="0"/>
    <m/>
    <n v="-102.04000000000131"/>
    <n v="0"/>
    <n v="0"/>
    <n v="-102.04000000000131"/>
    <n v="0"/>
    <n v="0"/>
    <n v="0"/>
    <n v="0"/>
    <n v="0"/>
    <n v="0"/>
    <n v="0"/>
    <n v="0"/>
    <n v="-102.04000000000131"/>
  </r>
  <r>
    <n v="32"/>
    <n v="11128"/>
    <s v="41765128SPSU"/>
    <s v="128S"/>
    <x v="31"/>
    <s v="14LTIP - Perf"/>
    <n v="10257"/>
    <n v="70"/>
    <x v="25"/>
    <n v="9260"/>
    <x v="0"/>
    <n v="170000"/>
    <n v="0"/>
    <n v="0"/>
    <s v="41765128S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33"/>
    <n v="11145"/>
    <s v="41765145APSU"/>
    <s v="145A"/>
    <x v="32"/>
    <s v="14LTIP - Perf"/>
    <n v="10257"/>
    <n v="10"/>
    <x v="26"/>
    <n v="9260"/>
    <x v="0"/>
    <n v="2000"/>
    <n v="0"/>
    <n v="0"/>
    <s v="41765145APSU14LTIP - Perf"/>
    <s v="LTIP - Perf"/>
    <s v="LTIP - Perf - 05/06/2014"/>
    <s v="3 years"/>
    <d v="2014-05-06T00:00:00"/>
    <d v="2016-09-30T00:00:00"/>
    <n v="1295"/>
    <n v="997.99999999999977"/>
    <n v="-15"/>
    <m/>
    <s v=""/>
    <m/>
    <s v=""/>
    <n v="2278"/>
    <n v="1.7585999999999999"/>
    <s v=""/>
    <n v="0"/>
    <n v="66070.900000000009"/>
    <n v="50917.959999999992"/>
    <n v="-765.30000000000007"/>
    <n v="0"/>
    <s v=""/>
    <s v=""/>
    <s v=""/>
    <n v="116223.56"/>
    <n v="2278"/>
    <n v="-2278"/>
    <n v="0"/>
    <n v="0"/>
    <n v="51.02"/>
    <n v="0"/>
    <n v="0"/>
    <n v="0"/>
    <n v="0"/>
    <n v="0"/>
    <n v="0"/>
    <n v="0"/>
    <n v="116223.56"/>
    <n v="105.94672743846854"/>
    <n v="1097"/>
    <n v="116223.56"/>
    <n v="116223.56"/>
    <n v="0"/>
    <n v="26320.84"/>
    <n v="46583.899999999994"/>
    <n v="44084.12000000001"/>
    <n v="-765.2999999999962"/>
    <n v="0"/>
    <n v="116223.56"/>
    <n v="0"/>
    <m/>
    <n v="-765.2999999999962"/>
    <n v="0"/>
    <n v="0"/>
    <n v="-765.2999999999962"/>
    <n v="0"/>
    <n v="0"/>
    <n v="0"/>
    <n v="0"/>
    <n v="0"/>
    <n v="0"/>
    <n v="0"/>
    <n v="0"/>
    <n v="-765.2999999999962"/>
  </r>
  <r>
    <n v="34"/>
    <n v="11197"/>
    <s v="41765197KPSU"/>
    <s v="197K"/>
    <x v="33"/>
    <s v="14LTIP - Perf"/>
    <n v="10257"/>
    <n v="30"/>
    <x v="27"/>
    <n v="9260"/>
    <x v="0"/>
    <n v="10000"/>
    <n v="0"/>
    <n v="0"/>
    <s v="41765197K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35"/>
    <n v="11212"/>
    <s v="41765212LPSU"/>
    <s v="212L"/>
    <x v="34"/>
    <s v="14LTIP - Perf"/>
    <n v="10257"/>
    <n v="50"/>
    <x v="28"/>
    <n v="4264"/>
    <x v="0"/>
    <n v="91000"/>
    <n v="0"/>
    <n v="0"/>
    <s v="41765212LPSU14LTIP - Perf"/>
    <s v="LTIP - Perf"/>
    <s v="LTIP - Perf - 05/06/2014"/>
    <s v="3 years"/>
    <d v="2014-05-06T00:00:00"/>
    <d v="2016-09-30T00:00:00"/>
    <n v="220"/>
    <n v="119.05000000000004"/>
    <n v="-1.0000000000000606"/>
    <m/>
    <s v=""/>
    <m/>
    <s v=""/>
    <n v="338.05"/>
    <n v="1.7585999999999999"/>
    <s v=""/>
    <n v="92"/>
    <n v="11224.400000000001"/>
    <n v="6073.9310000000014"/>
    <n v="-51.020000000003094"/>
    <n v="0"/>
    <s v=""/>
    <s v=""/>
    <s v=""/>
    <n v="17247.310999999998"/>
    <n v="338.05"/>
    <n v="-162"/>
    <n v="-176.05"/>
    <n v="0"/>
    <n v="51.02"/>
    <n v="0"/>
    <n v="0"/>
    <n v="0"/>
    <n v="0"/>
    <n v="0"/>
    <n v="0"/>
    <n v="0"/>
    <n v="8265.2399999999961"/>
    <n v="7.5344029170464868"/>
    <n v="1097"/>
    <n v="8265.2399999999961"/>
    <n v="8265.2399999999961"/>
    <n v="0"/>
    <n v="4471.49"/>
    <n v="222.25"/>
    <n v="3622.5200000000009"/>
    <n v="-51.020000000004515"/>
    <n v="0"/>
    <n v="8265.2399999999961"/>
    <n v="0"/>
    <m/>
    <n v="-51.020000000004515"/>
    <n v="0"/>
    <n v="0"/>
    <n v="-51.020000000004515"/>
    <n v="0"/>
    <n v="0"/>
    <n v="0"/>
    <n v="0"/>
    <n v="0"/>
    <n v="0"/>
    <n v="0"/>
    <n v="0"/>
    <n v="-51.020000000004515"/>
  </r>
  <r>
    <n v="36"/>
    <n v="11267"/>
    <s v="41765267SPSU"/>
    <s v="267S"/>
    <x v="35"/>
    <s v="14LTIP - Perf"/>
    <n v="10257"/>
    <n v="10"/>
    <x v="12"/>
    <n v="9260"/>
    <x v="0"/>
    <n v="2000"/>
    <n v="0"/>
    <n v="0"/>
    <s v="41765267SPSU14LTIP - Perf"/>
    <s v="LTIP - Perf"/>
    <s v="LTIP - Perf - 05/06/2014"/>
    <s v="3 years"/>
    <d v="2014-05-06T00:00:00"/>
    <d v="2016-09-30T00:00:00"/>
    <n v="575"/>
    <n v="443"/>
    <n v="-6"/>
    <m/>
    <s v=""/>
    <m/>
    <s v=""/>
    <n v="1012"/>
    <n v="1.7585999999999999"/>
    <s v=""/>
    <n v="0"/>
    <n v="29336.5"/>
    <n v="22601.859999999997"/>
    <n v="-306.12"/>
    <n v="0"/>
    <s v=""/>
    <s v=""/>
    <s v=""/>
    <n v="51632.24"/>
    <n v="1012"/>
    <n v="-1012"/>
    <n v="0"/>
    <n v="0"/>
    <n v="51.02"/>
    <n v="0"/>
    <n v="0"/>
    <n v="0"/>
    <n v="0"/>
    <n v="0"/>
    <n v="0"/>
    <n v="0"/>
    <n v="51632.24"/>
    <n v="47.066763901549677"/>
    <n v="1097"/>
    <n v="51632.24"/>
    <n v="51632.24"/>
    <n v="0"/>
    <n v="11686.86"/>
    <n v="20683.97"/>
    <n v="19567.53"/>
    <n v="-306.12"/>
    <n v="0"/>
    <n v="51632.24"/>
    <n v="0"/>
    <m/>
    <n v="-306.12"/>
    <n v="0"/>
    <n v="0"/>
    <n v="-306.12"/>
    <n v="0"/>
    <n v="0"/>
    <n v="0"/>
    <n v="0"/>
    <n v="0"/>
    <n v="0"/>
    <n v="0"/>
    <n v="0"/>
    <n v="-306.12"/>
  </r>
  <r>
    <n v="37"/>
    <n v="11299"/>
    <s v="41765299DPSU"/>
    <s v="299D"/>
    <x v="36"/>
    <s v="14LTIP - Perf"/>
    <n v="10257"/>
    <n v="50"/>
    <x v="29"/>
    <n v="9260"/>
    <x v="0"/>
    <n v="91000"/>
    <n v="0"/>
    <n v="0"/>
    <s v="41765299D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38"/>
    <n v="11381"/>
    <s v="41765381DPSU"/>
    <s v="381D"/>
    <x v="37"/>
    <s v="14LTIP - Perf"/>
    <n v="10257"/>
    <n v="70"/>
    <x v="30"/>
    <n v="9260"/>
    <x v="0"/>
    <n v="170000"/>
    <n v="0"/>
    <n v="0"/>
    <s v="41765381D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39"/>
    <n v="11384"/>
    <s v="41765384WPSU"/>
    <s v="384W"/>
    <x v="38"/>
    <s v="14LTIP - Perf"/>
    <n v="10257"/>
    <n v="60"/>
    <x v="31"/>
    <n v="9260"/>
    <x v="0"/>
    <n v="30000"/>
    <n v="0"/>
    <n v="0"/>
    <s v="41765384W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40"/>
    <n v="11385"/>
    <s v="41765385GPSU"/>
    <s v="385G"/>
    <x v="39"/>
    <s v="14LTIP - Perf"/>
    <n v="10257"/>
    <n v="10"/>
    <x v="32"/>
    <n v="9260"/>
    <x v="0"/>
    <n v="2000"/>
    <n v="0"/>
    <n v="0"/>
    <s v="41765385GPSU14LTIP - Perf"/>
    <s v="LTIP - Perf"/>
    <s v="LTIP - Perf - 05/06/2014"/>
    <s v="3 years"/>
    <d v="2014-05-06T00:00:00"/>
    <d v="2016-09-30T00:00:00"/>
    <n v="2720"/>
    <n v="2095"/>
    <n v="-31"/>
    <m/>
    <s v=""/>
    <m/>
    <s v=""/>
    <n v="4784"/>
    <n v="1.7585999999999999"/>
    <s v=""/>
    <n v="0"/>
    <n v="138774.39999999999"/>
    <n v="106886.90000000001"/>
    <n v="-1581.6200000000001"/>
    <n v="0"/>
    <s v=""/>
    <s v=""/>
    <s v=""/>
    <n v="244079.68"/>
    <n v="4784"/>
    <n v="-4784"/>
    <n v="0"/>
    <n v="0"/>
    <n v="51.02"/>
    <n v="0"/>
    <n v="0"/>
    <n v="0"/>
    <n v="0"/>
    <n v="0"/>
    <n v="0"/>
    <n v="0"/>
    <n v="244079.68"/>
    <n v="222.4974293527803"/>
    <n v="1097"/>
    <n v="244079.68"/>
    <n v="244079.68"/>
    <n v="0"/>
    <n v="55283.93"/>
    <n v="97844.170000000013"/>
    <n v="92533.200000000012"/>
    <n v="-1581.620000000021"/>
    <n v="0"/>
    <n v="244079.68"/>
    <n v="0"/>
    <m/>
    <n v="-1581.620000000021"/>
    <n v="0"/>
    <n v="0"/>
    <n v="-1581.620000000021"/>
    <n v="0"/>
    <n v="0"/>
    <n v="0"/>
    <n v="0"/>
    <n v="0"/>
    <n v="0"/>
    <n v="0"/>
    <n v="0"/>
    <n v="-1581.620000000021"/>
  </r>
  <r>
    <n v="41"/>
    <n v="11400"/>
    <s v="41765400HPSU"/>
    <s v="400H"/>
    <x v="40"/>
    <s v="14LTIP - Perf"/>
    <n v="10257"/>
    <n v="20"/>
    <x v="33"/>
    <n v="9260"/>
    <x v="0"/>
    <n v="107000"/>
    <n v="0"/>
    <n v="0"/>
    <s v="41765400H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42"/>
    <n v="11408"/>
    <s v="41765408MPSU"/>
    <s v="408M"/>
    <x v="41"/>
    <s v="14LTIP - Perf"/>
    <n v="10257"/>
    <n v="20"/>
    <x v="34"/>
    <n v="9260"/>
    <x v="0"/>
    <n v="107000"/>
    <n v="0"/>
    <n v="0"/>
    <s v="41765408MPSU14LTIP - Perf"/>
    <s v="LTIP - Perf"/>
    <s v="LTIP - Perf - 05/06/2014"/>
    <s v="3 years"/>
    <d v="2014-05-06T00:00:00"/>
    <d v="2016-09-30T00:00:00"/>
    <n v="220"/>
    <n v="293.73400000000009"/>
    <n v="-2.0000000000001212"/>
    <m/>
    <s v=""/>
    <m/>
    <s v=""/>
    <n v="511.73400000000004"/>
    <n v="1.7585999999999999"/>
    <s v=""/>
    <n v="184"/>
    <n v="11224.400000000001"/>
    <n v="14986.308680000004"/>
    <n v="-102.04000000000619"/>
    <n v="0"/>
    <s v=""/>
    <s v=""/>
    <s v=""/>
    <n v="26108.668679999999"/>
    <n v="511.73400000000004"/>
    <n v="-324"/>
    <n v="-187.73400000000001"/>
    <n v="0"/>
    <n v="51.02"/>
    <n v="0"/>
    <n v="0"/>
    <n v="0"/>
    <n v="0"/>
    <n v="0"/>
    <n v="0"/>
    <n v="0"/>
    <n v="16530.479999999996"/>
    <n v="15.068805834092977"/>
    <n v="1097"/>
    <n v="16530.479999999996"/>
    <n v="16530.479999999996"/>
    <n v="0"/>
    <n v="4471.49"/>
    <n v="7913.869999999999"/>
    <n v="4247.1600000000135"/>
    <n v="-102.04000000001631"/>
    <n v="0"/>
    <n v="16530.479999999996"/>
    <n v="0"/>
    <m/>
    <n v="-102.04000000001631"/>
    <n v="0"/>
    <n v="0"/>
    <n v="-102.04000000001631"/>
    <n v="0"/>
    <n v="0"/>
    <n v="0"/>
    <n v="0"/>
    <n v="0"/>
    <n v="0"/>
    <n v="0"/>
    <n v="0"/>
    <n v="-102.04000000001631"/>
  </r>
  <r>
    <n v="43"/>
    <n v="11471"/>
    <s v="41765471BPSU"/>
    <s v="471B"/>
    <x v="42"/>
    <s v="14LTIP - Perf"/>
    <n v="10257"/>
    <n v="70"/>
    <x v="16"/>
    <n v="9260"/>
    <x v="0"/>
    <n v="170000"/>
    <n v="0"/>
    <n v="0"/>
    <s v="41765471B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44"/>
    <n v="11473"/>
    <s v="41765473HPSU"/>
    <s v="473H"/>
    <x v="43"/>
    <s v="14LTIP - Perf"/>
    <n v="10257"/>
    <n v="20"/>
    <x v="35"/>
    <n v="9260"/>
    <x v="0"/>
    <n v="107000"/>
    <n v="0"/>
    <n v="0"/>
    <s v="41765473H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45"/>
    <n v="11483"/>
    <s v="41765483BPSU"/>
    <s v="483B"/>
    <x v="44"/>
    <s v="14LTIP - Perf"/>
    <n v="10257"/>
    <n v="20"/>
    <x v="36"/>
    <n v="9260"/>
    <x v="0"/>
    <n v="107000"/>
    <n v="0"/>
    <n v="0"/>
    <s v="41765483B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46"/>
    <n v="11885"/>
    <s v="41765885YPSU"/>
    <s v="885Y"/>
    <x v="45"/>
    <s v="14LTIP - Perf"/>
    <n v="10257"/>
    <n v="212"/>
    <x v="37"/>
    <n v="9260"/>
    <x v="0"/>
    <n v="824000"/>
    <n v="0"/>
    <n v="0"/>
    <s v="41765885Y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47"/>
    <n v="11896"/>
    <s v="41765896GPSU"/>
    <s v="896G"/>
    <x v="46"/>
    <s v="14LTIP - Perf"/>
    <n v="10257"/>
    <n v="50"/>
    <x v="38"/>
    <n v="9260"/>
    <x v="0"/>
    <n v="91000"/>
    <n v="0"/>
    <n v="0"/>
    <s v="41765896G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48"/>
    <n v="11899"/>
    <s v="41765899EPSU"/>
    <s v="899E"/>
    <x v="47"/>
    <s v="14LTIP - Perf"/>
    <n v="10257"/>
    <n v="50"/>
    <x v="39"/>
    <n v="9260"/>
    <x v="0"/>
    <n v="91000"/>
    <n v="0"/>
    <n v="0"/>
    <s v="41765899E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49"/>
    <n v="11973"/>
    <s v="41765973KPSU"/>
    <s v="973K"/>
    <x v="48"/>
    <s v="14LTIP - Perf"/>
    <n v="10257"/>
    <n v="70"/>
    <x v="40"/>
    <n v="9260"/>
    <x v="0"/>
    <n v="170000"/>
    <n v="0"/>
    <n v="0"/>
    <s v="41765973K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50"/>
    <n v="11983"/>
    <s v="41765983SPSU"/>
    <s v="983S"/>
    <x v="49"/>
    <s v="14LTIP - Perf"/>
    <n v="10257"/>
    <n v="50"/>
    <x v="41"/>
    <n v="9260"/>
    <x v="0"/>
    <n v="91000"/>
    <n v="0"/>
    <n v="0"/>
    <s v="41765983S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51"/>
    <n v="11994"/>
    <s v="41765994CPSU"/>
    <s v="994C"/>
    <x v="50"/>
    <s v="14LTIP - Perf"/>
    <n v="10257"/>
    <n v="50"/>
    <x v="42"/>
    <n v="9260"/>
    <x v="0"/>
    <n v="91000"/>
    <n v="0"/>
    <n v="0"/>
    <s v="41765994CPSU14LTIP - Perf"/>
    <s v="LTIP - Perf"/>
    <s v="LTIP - Perf - 05/06/2014"/>
    <s v="3 years"/>
    <d v="2014-05-06T00:00:00"/>
    <d v="2016-09-30T00:00:00"/>
    <n v="220"/>
    <n v="307.73399999999998"/>
    <n v="-1.9999999999999911"/>
    <m/>
    <s v=""/>
    <m/>
    <s v=""/>
    <n v="525.73399999999992"/>
    <n v="1.7585999999999999"/>
    <s v=""/>
    <n v="202"/>
    <n v="11224.400000000001"/>
    <n v="15700.588680000001"/>
    <n v="-102.03999999999955"/>
    <n v="0"/>
    <s v=""/>
    <s v=""/>
    <s v=""/>
    <n v="26822.948680000001"/>
    <n v="525.73399999999992"/>
    <n v="-356"/>
    <n v="-169.73400000000001"/>
    <n v="0"/>
    <n v="51.02"/>
    <n v="0"/>
    <n v="0"/>
    <n v="0"/>
    <n v="0"/>
    <n v="0"/>
    <n v="0"/>
    <n v="0"/>
    <n v="18163.120000000003"/>
    <n v="16.557082953509575"/>
    <n v="1097"/>
    <n v="18163.120000000003"/>
    <n v="18163.120000000003"/>
    <n v="0"/>
    <n v="4471.49"/>
    <n v="7913.869999999999"/>
    <n v="5879.8000000000056"/>
    <n v="-102.04000000000043"/>
    <n v="0"/>
    <n v="18163.120000000003"/>
    <n v="0"/>
    <m/>
    <n v="-102.04000000000043"/>
    <n v="0"/>
    <n v="0"/>
    <n v="-102.04000000000043"/>
    <n v="0"/>
    <n v="0"/>
    <n v="0"/>
    <n v="0"/>
    <n v="0"/>
    <n v="0"/>
    <n v="0"/>
    <n v="0"/>
    <n v="-102.04000000000043"/>
  </r>
  <r>
    <n v="52"/>
    <n v="11998"/>
    <s v="41765998NPSU"/>
    <s v="998N"/>
    <x v="51"/>
    <s v="14LTIP - Perf"/>
    <n v="10257"/>
    <n v="50"/>
    <x v="43"/>
    <n v="9260"/>
    <x v="0"/>
    <n v="91000"/>
    <n v="0"/>
    <n v="0"/>
    <s v="41765998N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53"/>
    <n v="12047"/>
    <s v="4176547AnPSU"/>
    <s v="47An"/>
    <x v="52"/>
    <s v="14LTIP - Perf"/>
    <n v="10257"/>
    <n v="10"/>
    <x v="44"/>
    <n v="9260"/>
    <x v="0"/>
    <n v="2000"/>
    <n v="0"/>
    <n v="0"/>
    <s v="4176547An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54"/>
    <n v="12327"/>
    <s v="41765327BPSU"/>
    <s v="327B"/>
    <x v="53"/>
    <s v="14LTIP - Perf"/>
    <n v="10257"/>
    <n v="10"/>
    <x v="45"/>
    <n v="9260"/>
    <x v="0"/>
    <n v="2000"/>
    <n v="0"/>
    <n v="0"/>
    <s v="41765327B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55"/>
    <n v="12357"/>
    <s v="41765357CPSU"/>
    <s v="357C"/>
    <x v="54"/>
    <s v="14LTIP - Perf"/>
    <n v="10257"/>
    <n v="10"/>
    <x v="46"/>
    <n v="9260"/>
    <x v="0"/>
    <n v="2000"/>
    <n v="0"/>
    <n v="0"/>
    <s v="41765357C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56"/>
    <n v="12388"/>
    <s v="41765388HPSU"/>
    <s v="388H"/>
    <x v="55"/>
    <s v="14LTIP - Perf"/>
    <n v="10257"/>
    <n v="10"/>
    <x v="47"/>
    <n v="9260"/>
    <x v="0"/>
    <n v="2000"/>
    <n v="0"/>
    <n v="0"/>
    <s v="41765388H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57"/>
    <n v="12499"/>
    <s v="41765499SPSU"/>
    <s v="499S"/>
    <x v="56"/>
    <s v="14LTIP - Perf"/>
    <n v="10257"/>
    <n v="10"/>
    <x v="48"/>
    <n v="9260"/>
    <x v="0"/>
    <n v="2000"/>
    <n v="0"/>
    <n v="0"/>
    <s v="41765499SPSU14LTIP - Perf"/>
    <s v="LTIP - Perf"/>
    <s v="LTIP - Perf - 05/06/2014"/>
    <s v="3 years"/>
    <d v="2014-05-06T00:00:00"/>
    <d v="2016-09-30T00:00:00"/>
    <n v="3925"/>
    <n v="3023.0000000000005"/>
    <n v="-45"/>
    <m/>
    <s v=""/>
    <m/>
    <s v=""/>
    <n v="6903"/>
    <n v="1.7585999999999999"/>
    <s v=""/>
    <n v="0"/>
    <n v="200253.5"/>
    <n v="154233.46000000002"/>
    <n v="-2295.9"/>
    <n v="0"/>
    <s v=""/>
    <s v=""/>
    <s v=""/>
    <n v="352191.06"/>
    <n v="6903"/>
    <n v="-6903"/>
    <n v="0"/>
    <n v="0"/>
    <n v="51.02"/>
    <n v="0"/>
    <n v="0"/>
    <n v="0"/>
    <n v="0"/>
    <n v="0"/>
    <n v="0"/>
    <n v="0"/>
    <n v="352191.06"/>
    <n v="321.0492798541477"/>
    <n v="1097"/>
    <n v="352191.06"/>
    <n v="352191.06"/>
    <n v="0"/>
    <n v="79775.520000000004"/>
    <n v="141190.57999999999"/>
    <n v="133520.86000000004"/>
    <n v="-2295.9000000000483"/>
    <n v="0"/>
    <n v="352191.06"/>
    <n v="0"/>
    <m/>
    <n v="-2295.9000000000483"/>
    <n v="0"/>
    <n v="0"/>
    <n v="-2295.9000000000483"/>
    <n v="0"/>
    <n v="0"/>
    <n v="0"/>
    <n v="0"/>
    <n v="0"/>
    <n v="0"/>
    <n v="0"/>
    <n v="0"/>
    <n v="-2295.9000000000483"/>
  </r>
  <r>
    <n v="58"/>
    <n v="12665"/>
    <s v="41765665GPSU"/>
    <s v="665G"/>
    <x v="57"/>
    <s v="14LTIP - Perf"/>
    <n v="10257"/>
    <n v="10"/>
    <x v="5"/>
    <n v="9260"/>
    <x v="0"/>
    <n v="2000"/>
    <n v="0"/>
    <n v="0"/>
    <s v="41765665GPSU14LTIP - Perf"/>
    <s v="LTIP - Perf"/>
    <s v="LTIP - Perf - 05/06/2014"/>
    <s v="3 years"/>
    <d v="2014-05-06T00:00:00"/>
    <d v="2016-09-30T00:00:00"/>
    <n v="3925"/>
    <n v="3023.0000000000005"/>
    <n v="-45"/>
    <m/>
    <s v=""/>
    <m/>
    <s v=""/>
    <n v="6903"/>
    <n v="1.7585999999999999"/>
    <s v=""/>
    <n v="0"/>
    <n v="200253.5"/>
    <n v="154233.46000000002"/>
    <n v="-2295.9"/>
    <n v="0"/>
    <s v=""/>
    <s v=""/>
    <s v=""/>
    <n v="352191.06"/>
    <n v="6903"/>
    <n v="-6903"/>
    <n v="0"/>
    <n v="0"/>
    <n v="51.02"/>
    <n v="0"/>
    <n v="0"/>
    <n v="0"/>
    <n v="0"/>
    <n v="0"/>
    <n v="0"/>
    <n v="0"/>
    <n v="352191.06"/>
    <n v="321.0492798541477"/>
    <n v="1097"/>
    <n v="352191.06"/>
    <n v="352191.06"/>
    <n v="0"/>
    <n v="79775.520000000004"/>
    <n v="141190.57999999999"/>
    <n v="133520.86000000004"/>
    <n v="-2295.9000000000483"/>
    <n v="0"/>
    <n v="352191.06"/>
    <n v="0"/>
    <m/>
    <n v="-2295.9000000000483"/>
    <n v="0"/>
    <n v="0"/>
    <n v="-2295.9000000000483"/>
    <n v="0"/>
    <n v="0"/>
    <n v="0"/>
    <n v="0"/>
    <n v="0"/>
    <n v="0"/>
    <n v="0"/>
    <n v="0"/>
    <n v="-2295.9000000000483"/>
  </r>
  <r>
    <n v="59"/>
    <n v="12737"/>
    <s v="41765737RPSU"/>
    <s v="737R"/>
    <x v="58"/>
    <s v="14LTIP - Perf"/>
    <n v="10257"/>
    <n v="10"/>
    <x v="49"/>
    <n v="9260"/>
    <x v="0"/>
    <n v="2000"/>
    <n v="0"/>
    <n v="0"/>
    <s v="41765737R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60"/>
    <n v="12742"/>
    <s v="41765742HPSU"/>
    <s v="742H"/>
    <x v="59"/>
    <s v="14LTIP - Perf"/>
    <n v="10257"/>
    <n v="30"/>
    <x v="50"/>
    <n v="9260"/>
    <x v="0"/>
    <n v="10000"/>
    <n v="0"/>
    <n v="0"/>
    <s v="41765742H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61"/>
    <n v="12866"/>
    <s v="41765866BPSU"/>
    <s v="866B"/>
    <x v="60"/>
    <s v="14LTIP - Perf"/>
    <n v="10257"/>
    <n v="20"/>
    <x v="51"/>
    <n v="9260"/>
    <x v="0"/>
    <n v="77000"/>
    <n v="0"/>
    <n v="0"/>
    <s v="41765866B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62"/>
    <n v="13109"/>
    <s v="41765109OPSU"/>
    <s v="109O"/>
    <x v="61"/>
    <s v="14LTIP - Perf"/>
    <n v="10257"/>
    <n v="10"/>
    <x v="5"/>
    <n v="9260"/>
    <x v="0"/>
    <n v="2000"/>
    <n v="0"/>
    <n v="0"/>
    <s v="41765109O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63"/>
    <n v="13202"/>
    <s v="41765202SPSU"/>
    <s v="202S"/>
    <x v="62"/>
    <s v="14LTIP - Perf"/>
    <n v="10257"/>
    <n v="20"/>
    <x v="52"/>
    <n v="9260"/>
    <x v="0"/>
    <n v="107000"/>
    <n v="0"/>
    <n v="0"/>
    <s v="41765202SPSU14LTIP - Perf"/>
    <s v="LTIP - Perf"/>
    <s v="LTIP - Perf - 05/06/2014"/>
    <s v="3 years"/>
    <d v="2014-05-06T00:00:00"/>
    <d v="2016-09-30T00:00:00"/>
    <n v="220"/>
    <n v="312.73400000000004"/>
    <n v="-3.0000000000001372"/>
    <m/>
    <s v=""/>
    <m/>
    <s v=""/>
    <n v="529.73399999999992"/>
    <n v="1.7585999999999999"/>
    <s v=""/>
    <n v="208"/>
    <n v="11224.400000000001"/>
    <n v="15955.688680000003"/>
    <n v="-153.06000000000702"/>
    <n v="0"/>
    <s v=""/>
    <s v=""/>
    <s v=""/>
    <n v="27027.028679999996"/>
    <n v="529.73399999999992"/>
    <n v="-366"/>
    <n v="-163.73400000000001"/>
    <n v="0"/>
    <n v="51.02"/>
    <n v="0"/>
    <n v="0"/>
    <n v="0"/>
    <n v="0"/>
    <n v="0"/>
    <n v="0"/>
    <n v="0"/>
    <n v="18673.319999999992"/>
    <n v="17.022169553327249"/>
    <n v="1097"/>
    <n v="18673.319999999992"/>
    <n v="18673.319999999992"/>
    <n v="0"/>
    <n v="4471.49"/>
    <n v="7913.869999999999"/>
    <n v="6441.0200000000077"/>
    <n v="-153.06000000001137"/>
    <n v="0"/>
    <n v="18673.319999999992"/>
    <n v="0"/>
    <m/>
    <n v="-153.06000000001137"/>
    <n v="0"/>
    <n v="0"/>
    <n v="-153.06000000001137"/>
    <n v="0"/>
    <n v="0"/>
    <n v="0"/>
    <n v="0"/>
    <n v="0"/>
    <n v="0"/>
    <n v="0"/>
    <n v="0"/>
    <n v="-153.06000000001137"/>
  </r>
  <r>
    <n v="64"/>
    <n v="13297"/>
    <s v="41765297HPSU"/>
    <s v="297H"/>
    <x v="63"/>
    <s v="14LTIP - Perf"/>
    <n v="10257"/>
    <n v="10"/>
    <x v="47"/>
    <n v="9260"/>
    <x v="0"/>
    <n v="2000"/>
    <n v="0"/>
    <n v="0"/>
    <s v="41765297H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65"/>
    <n v="13369"/>
    <s v="41765369KPSU"/>
    <s v="369K"/>
    <x v="64"/>
    <s v="14LTIP - Perf"/>
    <n v="10257"/>
    <n v="10"/>
    <x v="53"/>
    <n v="9260"/>
    <x v="0"/>
    <n v="2000"/>
    <n v="0"/>
    <n v="0"/>
    <s v="41765369KPSU14LTIP - Perf"/>
    <s v="LTIP - Perf"/>
    <s v="LTIP - Perf - 05/06/2014"/>
    <s v="3 years"/>
    <d v="2014-05-06T00:00:00"/>
    <d v="2016-09-30T00:00:00"/>
    <n v="760"/>
    <n v="586"/>
    <n v="-9"/>
    <m/>
    <s v=""/>
    <m/>
    <s v=""/>
    <n v="1337"/>
    <n v="1.7585999999999999"/>
    <s v=""/>
    <n v="0"/>
    <n v="38775.200000000004"/>
    <n v="29897.72"/>
    <n v="-459.18"/>
    <n v="0"/>
    <s v=""/>
    <s v=""/>
    <s v=""/>
    <n v="68213.74000000002"/>
    <n v="1337"/>
    <n v="-1337"/>
    <n v="0"/>
    <n v="0"/>
    <n v="51.02"/>
    <n v="0"/>
    <n v="0"/>
    <n v="0"/>
    <n v="0"/>
    <n v="0"/>
    <n v="0"/>
    <n v="0"/>
    <n v="68213.74000000002"/>
    <n v="62.182078395624451"/>
    <n v="1097"/>
    <n v="68213.74000000002"/>
    <n v="68213.74000000002"/>
    <n v="0"/>
    <n v="15446.98"/>
    <n v="27338.82"/>
    <n v="25887.120000000003"/>
    <n v="-459.17999999998938"/>
    <n v="0"/>
    <n v="68213.74000000002"/>
    <n v="0"/>
    <m/>
    <n v="-459.17999999998938"/>
    <n v="0"/>
    <n v="0"/>
    <n v="-459.17999999998938"/>
    <n v="0"/>
    <n v="0"/>
    <n v="0"/>
    <n v="0"/>
    <n v="0"/>
    <n v="0"/>
    <n v="0"/>
    <n v="0"/>
    <n v="-459.17999999998938"/>
  </r>
  <r>
    <n v="66"/>
    <n v="13401"/>
    <s v="41765401QPSU"/>
    <s v="401Q"/>
    <x v="65"/>
    <s v="14LTIP - Perf"/>
    <n v="10257"/>
    <n v="10"/>
    <x v="54"/>
    <n v="9260"/>
    <x v="0"/>
    <n v="2000"/>
    <n v="0"/>
    <n v="0"/>
    <s v="41765401Q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67"/>
    <n v="13408"/>
    <s v="4176540MCPSU"/>
    <s v="40MC"/>
    <x v="66"/>
    <s v="14LTIP - Perf"/>
    <n v="10257"/>
    <n v="10"/>
    <x v="55"/>
    <n v="9260"/>
    <x v="0"/>
    <n v="2000"/>
    <n v="0"/>
    <n v="0"/>
    <s v="4176540MCPSU14LTIP - Perf"/>
    <s v="LTIP - Perf"/>
    <s v="LTIP - Perf - 05/06/2014"/>
    <s v="3 years"/>
    <d v="2014-05-06T00:00:00"/>
    <d v="2016-09-30T00:00:00"/>
    <n v="760"/>
    <n v="586"/>
    <n v="-9"/>
    <m/>
    <s v=""/>
    <m/>
    <s v=""/>
    <n v="1337"/>
    <n v="1.7585999999999999"/>
    <s v=""/>
    <n v="0"/>
    <n v="38775.200000000004"/>
    <n v="29897.72"/>
    <n v="-459.18"/>
    <n v="0"/>
    <s v=""/>
    <s v=""/>
    <s v=""/>
    <n v="68213.74000000002"/>
    <n v="1337"/>
    <n v="-1337"/>
    <n v="0"/>
    <n v="0"/>
    <n v="51.02"/>
    <n v="0"/>
    <n v="0"/>
    <n v="0"/>
    <n v="0"/>
    <n v="0"/>
    <n v="0"/>
    <n v="0"/>
    <n v="68213.74000000002"/>
    <n v="62.182078395624451"/>
    <n v="1097"/>
    <n v="68213.74000000002"/>
    <n v="68213.74000000002"/>
    <n v="0"/>
    <n v="15446.98"/>
    <n v="27338.82"/>
    <n v="25887.120000000003"/>
    <n v="-459.17999999998938"/>
    <n v="0"/>
    <n v="68213.74000000002"/>
    <n v="0"/>
    <m/>
    <n v="-459.17999999998938"/>
    <n v="0"/>
    <n v="0"/>
    <n v="-459.17999999998938"/>
    <n v="0"/>
    <n v="0"/>
    <n v="0"/>
    <n v="0"/>
    <n v="0"/>
    <n v="0"/>
    <n v="0"/>
    <n v="0"/>
    <n v="-459.17999999998938"/>
  </r>
  <r>
    <n v="68"/>
    <n v="13410"/>
    <s v="41765410MPSU"/>
    <s v="410M"/>
    <x v="67"/>
    <s v="14LTIP - Perf"/>
    <n v="10257"/>
    <n v="10"/>
    <x v="56"/>
    <n v="9260"/>
    <x v="0"/>
    <n v="2000"/>
    <n v="0"/>
    <n v="0"/>
    <s v="41765410MPSU14LTIP - Perf"/>
    <s v="LTIP - Perf"/>
    <s v="LTIP - Perf - 05/06/2014"/>
    <s v="3 years"/>
    <d v="2014-05-06T00:00:00"/>
    <d v="2016-09-30T00:00:00"/>
    <n v="760"/>
    <n v="586"/>
    <n v="-9"/>
    <m/>
    <s v=""/>
    <m/>
    <s v=""/>
    <n v="1337"/>
    <n v="1.7585999999999999"/>
    <s v=""/>
    <n v="0"/>
    <n v="38775.200000000004"/>
    <n v="29897.72"/>
    <n v="-459.18"/>
    <n v="0"/>
    <s v=""/>
    <s v=""/>
    <s v=""/>
    <n v="68213.74000000002"/>
    <n v="1337"/>
    <n v="-1337"/>
    <n v="0"/>
    <n v="0"/>
    <n v="51.02"/>
    <n v="0"/>
    <n v="0"/>
    <n v="0"/>
    <n v="0"/>
    <n v="0"/>
    <n v="0"/>
    <n v="0"/>
    <n v="68213.74000000002"/>
    <n v="62.182078395624451"/>
    <n v="1097"/>
    <n v="68213.74000000002"/>
    <n v="68213.74000000002"/>
    <n v="0"/>
    <n v="15446.98"/>
    <n v="27338.82"/>
    <n v="25887.120000000003"/>
    <n v="-459.17999999998938"/>
    <n v="0"/>
    <n v="68213.74000000002"/>
    <n v="0"/>
    <m/>
    <n v="-459.17999999998938"/>
    <n v="0"/>
    <n v="0"/>
    <n v="-459.17999999998938"/>
    <n v="0"/>
    <n v="0"/>
    <n v="0"/>
    <n v="0"/>
    <n v="0"/>
    <n v="0"/>
    <n v="0"/>
    <n v="0"/>
    <n v="-459.17999999998938"/>
  </r>
  <r>
    <n v="69"/>
    <n v="13439"/>
    <s v="41765439RPSU"/>
    <s v="439R"/>
    <x v="68"/>
    <s v="14LTIP - Perf"/>
    <n v="10257"/>
    <n v="60"/>
    <x v="57"/>
    <n v="9260"/>
    <x v="0"/>
    <n v="81000"/>
    <n v="0"/>
    <n v="0"/>
    <s v="41765439R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70"/>
    <n v="13497"/>
    <s v="41765497GPSU"/>
    <s v="497G"/>
    <x v="69"/>
    <s v="14LTIP - Perf"/>
    <n v="10257"/>
    <n v="10"/>
    <x v="58"/>
    <n v="9260"/>
    <x v="0"/>
    <n v="12000"/>
    <n v="0"/>
    <n v="0"/>
    <s v="41765497G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71"/>
    <n v="13501"/>
    <s v="41765501MPSU"/>
    <s v="501M"/>
    <x v="70"/>
    <s v="14LTIP - Perf"/>
    <n v="10257"/>
    <n v="10"/>
    <x v="44"/>
    <n v="9260"/>
    <x v="0"/>
    <n v="2000"/>
    <n v="0"/>
    <n v="0"/>
    <s v="41765501MPSU14LTIP - Perf"/>
    <s v="LTIP - Perf"/>
    <s v="LTIP - Perf - 05/06/2014"/>
    <s v="3 years"/>
    <d v="2014-05-06T00:00:00"/>
    <d v="2016-09-30T00:00:00"/>
    <n v="760"/>
    <n v="586"/>
    <n v="-9"/>
    <m/>
    <s v=""/>
    <m/>
    <s v=""/>
    <n v="1337"/>
    <n v="1.7585999999999999"/>
    <s v=""/>
    <n v="0"/>
    <n v="38775.200000000004"/>
    <n v="29897.72"/>
    <n v="-459.18"/>
    <n v="0"/>
    <s v=""/>
    <s v=""/>
    <s v=""/>
    <n v="68213.74000000002"/>
    <n v="1337"/>
    <n v="-1337"/>
    <n v="0"/>
    <n v="0"/>
    <n v="51.02"/>
    <n v="0"/>
    <n v="0"/>
    <n v="0"/>
    <n v="0"/>
    <n v="0"/>
    <n v="0"/>
    <n v="0"/>
    <n v="68213.74000000002"/>
    <n v="62.182078395624451"/>
    <n v="1097"/>
    <n v="68213.74000000002"/>
    <n v="68213.74000000002"/>
    <n v="0"/>
    <n v="15446.98"/>
    <n v="27338.82"/>
    <n v="25887.120000000003"/>
    <n v="-459.17999999998938"/>
    <n v="0"/>
    <n v="68213.74000000002"/>
    <n v="0"/>
    <m/>
    <n v="-459.17999999998938"/>
    <n v="0"/>
    <n v="0"/>
    <n v="-459.17999999998938"/>
    <n v="0"/>
    <n v="0"/>
    <n v="0"/>
    <n v="0"/>
    <n v="0"/>
    <n v="0"/>
    <n v="0"/>
    <n v="0"/>
    <n v="-459.17999999998938"/>
  </r>
  <r>
    <n v="72"/>
    <n v="13548"/>
    <s v="41765548CPSU"/>
    <s v="548C"/>
    <x v="71"/>
    <s v="14LTIP - Perf"/>
    <n v="10257"/>
    <n v="70"/>
    <x v="59"/>
    <n v="9260"/>
    <x v="0"/>
    <n v="170000"/>
    <n v="0"/>
    <n v="0"/>
    <s v="41765548C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73"/>
    <n v="13553"/>
    <s v="41765553TPSU"/>
    <s v="553T"/>
    <x v="72"/>
    <s v="14LTIP - Perf"/>
    <n v="10257"/>
    <n v="10"/>
    <x v="44"/>
    <n v="9260"/>
    <x v="0"/>
    <n v="2000"/>
    <n v="0"/>
    <n v="0"/>
    <s v="41765553T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74"/>
    <n v="13587"/>
    <s v="41765587BPSU"/>
    <s v="587B"/>
    <x v="73"/>
    <s v="14LTIP - Perf"/>
    <n v="10257"/>
    <n v="10"/>
    <x v="60"/>
    <n v="9260"/>
    <x v="0"/>
    <n v="2000"/>
    <n v="0"/>
    <n v="0"/>
    <s v="41765587B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75"/>
    <n v="14088"/>
    <s v="41765088SPSU"/>
    <s v="088S"/>
    <x v="74"/>
    <s v="14LTIP - Perf"/>
    <n v="10257"/>
    <n v="10"/>
    <x v="61"/>
    <n v="9260"/>
    <x v="0"/>
    <n v="2000"/>
    <n v="0"/>
    <n v="0"/>
    <s v="41765088S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76"/>
    <n v="14108"/>
    <s v="41765108MPSU"/>
    <s v="108M"/>
    <x v="75"/>
    <s v="14LTIP - Perf"/>
    <n v="10257"/>
    <n v="10"/>
    <x v="62"/>
    <n v="9260"/>
    <x v="0"/>
    <n v="12000"/>
    <n v="0"/>
    <n v="0"/>
    <s v="41765108M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77"/>
    <n v="14162"/>
    <s v="41765162RPSU"/>
    <s v="162R"/>
    <x v="76"/>
    <s v="14LTIP - Perf"/>
    <n v="10257"/>
    <n v="80"/>
    <x v="63"/>
    <n v="9260"/>
    <x v="0"/>
    <n v="190000"/>
    <n v="0"/>
    <n v="0"/>
    <s v="41765162R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78"/>
    <n v="14178"/>
    <s v="41765178BPSU"/>
    <s v="178B"/>
    <x v="77"/>
    <s v="14LTIP - Perf"/>
    <n v="10257"/>
    <n v="10"/>
    <x v="14"/>
    <n v="9260"/>
    <x v="0"/>
    <n v="2000"/>
    <n v="0"/>
    <n v="0"/>
    <s v="41765178B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79"/>
    <n v="14180"/>
    <s v="41765180FPSU"/>
    <s v="180F"/>
    <x v="78"/>
    <s v="14LTIP - Perf"/>
    <n v="10257"/>
    <n v="30"/>
    <x v="64"/>
    <n v="9260"/>
    <x v="0"/>
    <n v="10000"/>
    <n v="0"/>
    <n v="0"/>
    <s v="41765180F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80"/>
    <n v="14237"/>
    <s v="41765237FPSU"/>
    <s v="237F"/>
    <x v="79"/>
    <s v="14LTIP - Perf"/>
    <n v="10257"/>
    <n v="10"/>
    <x v="65"/>
    <n v="9260"/>
    <x v="0"/>
    <n v="2000"/>
    <n v="0"/>
    <n v="0"/>
    <s v="41765237FPSU14LTIP - Perf"/>
    <s v="LTIP - Perf"/>
    <s v="LTIP - Perf - 05/06/2014"/>
    <s v="3 years"/>
    <d v="2014-05-06T00:00:00"/>
    <d v="2016-09-30T00:00:00"/>
    <n v="1295"/>
    <n v="997.99999999999977"/>
    <n v="-15"/>
    <m/>
    <s v=""/>
    <m/>
    <s v=""/>
    <n v="2278"/>
    <n v="1.7585999999999999"/>
    <s v=""/>
    <n v="0"/>
    <n v="66070.900000000009"/>
    <n v="50917.959999999992"/>
    <n v="-765.30000000000007"/>
    <n v="0"/>
    <s v=""/>
    <s v=""/>
    <s v=""/>
    <n v="116223.56"/>
    <n v="2278"/>
    <n v="-2278"/>
    <n v="0"/>
    <n v="0"/>
    <n v="51.02"/>
    <n v="0"/>
    <n v="0"/>
    <n v="0"/>
    <n v="0"/>
    <n v="0"/>
    <n v="0"/>
    <n v="0"/>
    <n v="116223.56"/>
    <n v="105.94672743846854"/>
    <n v="1097"/>
    <n v="116223.56"/>
    <n v="116223.56"/>
    <n v="0"/>
    <n v="26320.84"/>
    <n v="46583.899999999994"/>
    <n v="44084.12000000001"/>
    <n v="-765.2999999999962"/>
    <n v="0"/>
    <n v="116223.56"/>
    <n v="0"/>
    <m/>
    <n v="-765.2999999999962"/>
    <n v="0"/>
    <n v="0"/>
    <n v="-765.2999999999962"/>
    <n v="0"/>
    <n v="0"/>
    <n v="0"/>
    <n v="0"/>
    <n v="0"/>
    <n v="0"/>
    <n v="0"/>
    <n v="0"/>
    <n v="-765.2999999999962"/>
  </r>
  <r>
    <n v="81"/>
    <n v="14288"/>
    <s v="41765288WPSU"/>
    <s v="288W"/>
    <x v="80"/>
    <s v="14LTIP - Perf"/>
    <n v="10257"/>
    <n v="10"/>
    <x v="12"/>
    <n v="9260"/>
    <x v="0"/>
    <n v="2000"/>
    <n v="0"/>
    <n v="0"/>
    <s v="41765288W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82"/>
    <n v="14311"/>
    <s v="41765311CPSU"/>
    <s v="311C"/>
    <x v="81"/>
    <s v="14LTIP - Perf"/>
    <n v="10257"/>
    <n v="80"/>
    <x v="66"/>
    <n v="9260"/>
    <x v="0"/>
    <n v="190000"/>
    <n v="0"/>
    <n v="0"/>
    <s v="41765311C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83"/>
    <n v="14370"/>
    <s v="41765370SPSU"/>
    <s v="370S"/>
    <x v="82"/>
    <s v="14LTIP - Perf"/>
    <n v="10257"/>
    <n v="10"/>
    <x v="67"/>
    <n v="9260"/>
    <x v="0"/>
    <n v="2000"/>
    <n v="0"/>
    <n v="0"/>
    <s v="41765370S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84"/>
    <n v="14383"/>
    <s v="41765383KPSU"/>
    <s v="383K"/>
    <x v="83"/>
    <s v="14LTIP - Perf"/>
    <n v="10257"/>
    <n v="80"/>
    <x v="68"/>
    <n v="9260"/>
    <x v="0"/>
    <n v="190000"/>
    <n v="0"/>
    <n v="0"/>
    <s v="41765383K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85"/>
    <n v="14468"/>
    <s v="41765468RPSU"/>
    <s v="468R"/>
    <x v="84"/>
    <s v="14LTIP - Perf"/>
    <n v="10257"/>
    <n v="80"/>
    <x v="69"/>
    <n v="9260"/>
    <x v="0"/>
    <n v="190000"/>
    <n v="0"/>
    <n v="0"/>
    <s v="41765468R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86"/>
    <n v="14474"/>
    <s v="41765474MPSU"/>
    <s v="474M"/>
    <x v="85"/>
    <s v="14LTIP - Perf"/>
    <n v="10257"/>
    <n v="10"/>
    <x v="12"/>
    <n v="9260"/>
    <x v="0"/>
    <n v="2000"/>
    <n v="0"/>
    <n v="0"/>
    <s v="41765474M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87"/>
    <n v="14482"/>
    <s v="41765482DPSU"/>
    <s v="482D"/>
    <x v="86"/>
    <s v="14LTIP - Perf"/>
    <n v="10257"/>
    <n v="10"/>
    <x v="70"/>
    <n v="9260"/>
    <x v="0"/>
    <n v="12000"/>
    <n v="0"/>
    <n v="0"/>
    <s v="41765482D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88"/>
    <n v="14484"/>
    <s v="41765484WPSU"/>
    <s v="484W"/>
    <x v="87"/>
    <s v="14LTIP - Perf"/>
    <n v="10257"/>
    <n v="10"/>
    <x v="5"/>
    <n v="9260"/>
    <x v="0"/>
    <n v="2000"/>
    <n v="0"/>
    <n v="0"/>
    <s v="41765484W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89"/>
    <n v="14492"/>
    <s v="41765492YPSU"/>
    <s v="492Y"/>
    <x v="88"/>
    <s v="14LTIP - Perf"/>
    <n v="10257"/>
    <n v="180"/>
    <x v="71"/>
    <n v="9260"/>
    <x v="0"/>
    <n v="700000"/>
    <n v="0"/>
    <n v="0"/>
    <s v="41765492Y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90"/>
    <n v="14593"/>
    <s v="41765593EPSU"/>
    <s v="593E"/>
    <x v="89"/>
    <s v="14LTIP - Perf"/>
    <n v="10257"/>
    <n v="180"/>
    <x v="72"/>
    <n v="9260"/>
    <x v="0"/>
    <n v="700000"/>
    <n v="0"/>
    <n v="0"/>
    <s v="41765593EPSU14LTIP - Perf"/>
    <s v="LTIP - Perf"/>
    <s v="LTIP - Perf - 05/06/2014"/>
    <s v="3 years"/>
    <d v="2014-05-06T00:00:00"/>
    <d v="2016-09-30T00:00:00"/>
    <n v="2720"/>
    <n v="2095"/>
    <n v="-31"/>
    <m/>
    <s v=""/>
    <m/>
    <s v=""/>
    <n v="4784"/>
    <n v="1.7585999999999999"/>
    <s v=""/>
    <n v="0"/>
    <n v="138774.39999999999"/>
    <n v="106886.90000000001"/>
    <n v="-1581.6200000000001"/>
    <n v="0"/>
    <s v=""/>
    <s v=""/>
    <s v=""/>
    <n v="244079.68"/>
    <n v="4784"/>
    <n v="-4784"/>
    <n v="0"/>
    <n v="0"/>
    <n v="51.02"/>
    <n v="0"/>
    <n v="0"/>
    <n v="0"/>
    <n v="0"/>
    <n v="0"/>
    <n v="0"/>
    <n v="0"/>
    <n v="244079.68"/>
    <n v="222.4974293527803"/>
    <n v="1097"/>
    <n v="244079.68"/>
    <n v="244079.68"/>
    <n v="0"/>
    <n v="55283.93"/>
    <n v="97844.170000000013"/>
    <n v="92533.200000000012"/>
    <n v="-1581.620000000021"/>
    <n v="0"/>
    <n v="244079.68"/>
    <n v="0"/>
    <m/>
    <n v="-1581.620000000021"/>
    <n v="0"/>
    <n v="0"/>
    <n v="-1581.620000000021"/>
    <n v="0"/>
    <n v="0"/>
    <n v="0"/>
    <n v="0"/>
    <n v="0"/>
    <n v="0"/>
    <n v="0"/>
    <n v="0"/>
    <n v="-1581.620000000021"/>
  </r>
  <r>
    <n v="91"/>
    <n v="14707"/>
    <s v="41765707WPSU"/>
    <s v="707W"/>
    <x v="90"/>
    <s v="14LTIP - Perf"/>
    <n v="10257"/>
    <n v="10"/>
    <x v="73"/>
    <n v="9260"/>
    <x v="0"/>
    <n v="2000"/>
    <n v="0"/>
    <n v="0"/>
    <s v="41765707W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92"/>
    <n v="14712"/>
    <s v="41765712PPSU"/>
    <s v="712P"/>
    <x v="91"/>
    <s v="14LTIP - Perf"/>
    <n v="10257"/>
    <n v="10"/>
    <x v="74"/>
    <n v="9260"/>
    <x v="0"/>
    <n v="2000"/>
    <n v="0"/>
    <n v="0"/>
    <s v="41765712P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93"/>
    <n v="14713"/>
    <s v="41765713SPSU"/>
    <s v="713S"/>
    <x v="92"/>
    <s v="14LTIP - Perf"/>
    <n v="10257"/>
    <n v="180"/>
    <x v="75"/>
    <n v="9260"/>
    <x v="0"/>
    <n v="700000"/>
    <n v="0"/>
    <n v="0"/>
    <s v="41765713S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94"/>
    <n v="14721"/>
    <s v="41765721WPSU"/>
    <s v="721W"/>
    <x v="93"/>
    <s v="14LTIP - Perf"/>
    <n v="10257"/>
    <n v="10"/>
    <x v="76"/>
    <n v="9260"/>
    <x v="0"/>
    <n v="2000"/>
    <n v="0"/>
    <n v="0"/>
    <s v="41765721W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95"/>
    <n v="14796"/>
    <s v="41765796KPSU"/>
    <s v="796K"/>
    <x v="94"/>
    <s v="14LTIP - Perf"/>
    <n v="10257"/>
    <n v="80"/>
    <x v="77"/>
    <n v="9260"/>
    <x v="0"/>
    <n v="190000"/>
    <n v="0"/>
    <n v="0"/>
    <s v="41765796K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96"/>
    <n v="14813"/>
    <s v="41765813SPSU"/>
    <s v="813S"/>
    <x v="95"/>
    <s v="14LTIP - Perf"/>
    <n v="10257"/>
    <n v="80"/>
    <x v="63"/>
    <n v="9260"/>
    <x v="0"/>
    <n v="190000"/>
    <n v="0"/>
    <n v="0"/>
    <s v="41765813S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97"/>
    <n v="14859"/>
    <s v="41765859APSU"/>
    <s v="859A"/>
    <x v="96"/>
    <s v="14LTIP - Perf"/>
    <n v="10257"/>
    <n v="30"/>
    <x v="19"/>
    <n v="9260"/>
    <x v="0"/>
    <n v="10000"/>
    <n v="0"/>
    <n v="0"/>
    <s v="41765859A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98"/>
    <n v="14866"/>
    <s v="41765866MPSU"/>
    <s v="866M"/>
    <x v="97"/>
    <s v="14LTIP - Perf"/>
    <n v="10257"/>
    <n v="80"/>
    <x v="78"/>
    <n v="9260"/>
    <x v="0"/>
    <n v="190000"/>
    <n v="0"/>
    <n v="0"/>
    <s v="41765866M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99"/>
    <n v="14917"/>
    <s v="41765917MPSU"/>
    <s v="917M"/>
    <x v="98"/>
    <s v="14LTIP - Perf"/>
    <n v="10257"/>
    <n v="80"/>
    <x v="79"/>
    <n v="9260"/>
    <x v="0"/>
    <n v="190000"/>
    <n v="0"/>
    <n v="0"/>
    <s v="41765917MPSU14LTIP - Perf"/>
    <s v="LTIP - Perf"/>
    <s v="LTIP - Perf - 05/06/2014"/>
    <s v="3 years"/>
    <d v="2014-05-06T00:00:00"/>
    <d v="2016-09-30T00:00:00"/>
    <n v="220"/>
    <n v="94.200000000000017"/>
    <n v="-1.2434497875801753E-14"/>
    <m/>
    <s v=""/>
    <m/>
    <s v=""/>
    <n v="314.20000000000005"/>
    <n v="1.7585999999999999"/>
    <s v=""/>
    <n v="62"/>
    <n v="11224.400000000001"/>
    <n v="4806.0840000000007"/>
    <n v="-6.3440808162340553E-13"/>
    <n v="0"/>
    <s v=""/>
    <s v=""/>
    <s v=""/>
    <n v="16030.484000000002"/>
    <n v="314.20000000000005"/>
    <n v="-110"/>
    <n v="-204.2"/>
    <n v="0"/>
    <n v="51.02"/>
    <n v="0"/>
    <n v="0"/>
    <n v="0"/>
    <n v="0"/>
    <n v="0"/>
    <n v="0"/>
    <n v="0"/>
    <n v="5612.2000000000025"/>
    <n v="5.1159525979945331"/>
    <n v="1097"/>
    <n v="5612.2000000000025"/>
    <n v="5612.2000000000025"/>
    <n v="0"/>
    <n v="3112.22"/>
    <n v="0"/>
    <n v="2499.9800000000027"/>
    <n v="1.1368683772161603E-13"/>
    <n v="0"/>
    <n v="5612.2000000000025"/>
    <n v="0"/>
    <m/>
    <n v="1.1368683772161603E-13"/>
    <n v="0"/>
    <n v="0"/>
    <n v="1.1368683772161603E-13"/>
    <n v="0"/>
    <n v="0"/>
    <n v="0"/>
    <n v="0"/>
    <n v="0"/>
    <n v="0"/>
    <n v="0"/>
    <n v="0"/>
    <n v="1.1368683772161603E-13"/>
  </r>
  <r>
    <n v="100"/>
    <n v="14938"/>
    <s v="41765938SPSU"/>
    <s v="938S"/>
    <x v="99"/>
    <s v="14LTIP - Perf"/>
    <n v="10257"/>
    <n v="180"/>
    <x v="75"/>
    <n v="9260"/>
    <x v="0"/>
    <n v="700000"/>
    <n v="0"/>
    <n v="0"/>
    <s v="41765938S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01"/>
    <n v="14951"/>
    <s v="41765951TPSU"/>
    <s v="951T"/>
    <x v="100"/>
    <s v="14LTIP - Perf"/>
    <n v="10257"/>
    <n v="80"/>
    <x v="80"/>
    <n v="9260"/>
    <x v="0"/>
    <n v="190000"/>
    <n v="0"/>
    <n v="0"/>
    <s v="41765951T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02"/>
    <n v="14957"/>
    <s v="41765957RPSU"/>
    <s v="957R"/>
    <x v="101"/>
    <s v="14LTIP - Perf"/>
    <n v="10257"/>
    <n v="80"/>
    <x v="81"/>
    <n v="9260"/>
    <x v="0"/>
    <n v="190000"/>
    <n v="0"/>
    <n v="0"/>
    <s v="41765957R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03"/>
    <n v="15053"/>
    <s v="4176553MaPSU"/>
    <s v="53Ma"/>
    <x v="102"/>
    <s v="14LTIP - Perf"/>
    <n v="10257"/>
    <n v="10"/>
    <x v="82"/>
    <n v="9260"/>
    <x v="0"/>
    <n v="2000"/>
    <n v="0"/>
    <n v="0"/>
    <s v="4176553Ma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04"/>
    <n v="15063"/>
    <s v="4176563BrPSU"/>
    <s v="63Br"/>
    <x v="103"/>
    <s v="14LTIP - Perf"/>
    <n v="10257"/>
    <n v="10"/>
    <x v="83"/>
    <n v="9260"/>
    <x v="0"/>
    <n v="2000"/>
    <n v="0"/>
    <n v="0"/>
    <s v="4176563Br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05"/>
    <n v="15070"/>
    <s v="4176570SlPSU"/>
    <s v="70Sl"/>
    <x v="104"/>
    <s v="14LTIP - Perf"/>
    <n v="10257"/>
    <n v="80"/>
    <x v="84"/>
    <n v="9260"/>
    <x v="0"/>
    <n v="190000"/>
    <n v="0"/>
    <n v="0"/>
    <s v="4176570Sl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06"/>
    <n v="15102"/>
    <s v="41765102EPSU"/>
    <s v="102E"/>
    <x v="105"/>
    <s v="14LTIP - Perf"/>
    <n v="10257"/>
    <n v="10"/>
    <x v="85"/>
    <n v="9260"/>
    <x v="0"/>
    <n v="2000"/>
    <n v="0"/>
    <n v="0"/>
    <s v="41765102E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07"/>
    <n v="15207"/>
    <s v="41765207VPSU"/>
    <s v="207V"/>
    <x v="106"/>
    <s v="14LTIP - Perf"/>
    <n v="10257"/>
    <n v="80"/>
    <x v="86"/>
    <n v="9260"/>
    <x v="0"/>
    <n v="190000"/>
    <n v="0"/>
    <n v="0"/>
    <s v="41765207VPSU14LTIP - Perf"/>
    <s v="LTIP - Perf"/>
    <s v="LTIP - Perf - 05/06/2014"/>
    <s v="3 years"/>
    <d v="2014-05-06T00:00:00"/>
    <d v="2016-09-30T00:00:00"/>
    <n v="220"/>
    <n v="148.05000000000001"/>
    <n v="-2.0000000000000142"/>
    <m/>
    <s v=""/>
    <m/>
    <s v=""/>
    <n v="366.05"/>
    <n v="1.7585999999999999"/>
    <s v=""/>
    <n v="129"/>
    <n v="11224.400000000001"/>
    <n v="7553.5110000000004"/>
    <n v="-102.04000000000073"/>
    <n v="0"/>
    <s v=""/>
    <s v=""/>
    <s v=""/>
    <n v="18675.870999999999"/>
    <n v="366.05"/>
    <n v="-227"/>
    <n v="-139.05000000000001"/>
    <n v="0"/>
    <n v="51.02"/>
    <n v="0"/>
    <n v="0"/>
    <n v="0"/>
    <n v="0"/>
    <n v="0"/>
    <n v="0"/>
    <n v="0"/>
    <n v="11581.539999999997"/>
    <n v="10.557465815861438"/>
    <n v="1097"/>
    <n v="11581.539999999997"/>
    <n v="11581.539999999997"/>
    <n v="0"/>
    <n v="4471.49"/>
    <n v="2109.9899999999998"/>
    <n v="5102.0999999999985"/>
    <n v="-102.04000000000057"/>
    <n v="0"/>
    <n v="11581.539999999997"/>
    <n v="0"/>
    <m/>
    <n v="-102.04000000000057"/>
    <n v="0"/>
    <n v="0"/>
    <n v="-102.04000000000057"/>
    <n v="0"/>
    <n v="0"/>
    <n v="0"/>
    <n v="0"/>
    <n v="0"/>
    <n v="0"/>
    <n v="0"/>
    <n v="0"/>
    <n v="-102.04000000000057"/>
  </r>
  <r>
    <n v="108"/>
    <n v="15232"/>
    <s v="41765232WPSU"/>
    <s v="232W"/>
    <x v="107"/>
    <s v="14LTIP - Perf"/>
    <n v="10257"/>
    <n v="80"/>
    <x v="87"/>
    <n v="9260"/>
    <x v="0"/>
    <n v="190000"/>
    <n v="0"/>
    <n v="0"/>
    <s v="41765232W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09"/>
    <n v="15234"/>
    <s v="41765234DPSU"/>
    <s v="234D"/>
    <x v="108"/>
    <s v="14LTIP - Perf"/>
    <n v="10257"/>
    <n v="80"/>
    <x v="88"/>
    <n v="9260"/>
    <x v="0"/>
    <n v="190000"/>
    <n v="0"/>
    <n v="0"/>
    <s v="41765234D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10"/>
    <n v="15304"/>
    <s v="41765304GPSU"/>
    <s v="304G"/>
    <x v="109"/>
    <s v="14LTIP - Perf"/>
    <n v="10257"/>
    <n v="180"/>
    <x v="75"/>
    <n v="9260"/>
    <x v="0"/>
    <n v="700000"/>
    <n v="0"/>
    <n v="0"/>
    <s v="41765304GPSU14LTIP - Perf"/>
    <s v="LTIP - Perf"/>
    <s v="LTIP - Perf - 05/06/2014"/>
    <s v="3 years"/>
    <d v="2014-05-06T00:00:00"/>
    <d v="2016-09-30T00:00:00"/>
    <n v="575"/>
    <n v="443"/>
    <n v="-6"/>
    <m/>
    <s v=""/>
    <m/>
    <s v=""/>
    <n v="1012"/>
    <n v="1.7585999999999999"/>
    <s v=""/>
    <n v="0"/>
    <n v="29336.5"/>
    <n v="22601.859999999997"/>
    <n v="-306.12"/>
    <n v="0"/>
    <s v=""/>
    <s v=""/>
    <s v=""/>
    <n v="51632.24"/>
    <n v="1012"/>
    <n v="-1012"/>
    <n v="0"/>
    <n v="0"/>
    <n v="51.02"/>
    <n v="0"/>
    <n v="0"/>
    <n v="0"/>
    <n v="0"/>
    <n v="0"/>
    <n v="0"/>
    <n v="0"/>
    <n v="51632.24"/>
    <n v="47.066763901549677"/>
    <n v="1097"/>
    <n v="51632.24"/>
    <n v="51632.24"/>
    <n v="0"/>
    <n v="11686.86"/>
    <n v="20683.97"/>
    <n v="19567.53"/>
    <n v="-306.12"/>
    <n v="0"/>
    <n v="51632.24"/>
    <n v="0"/>
    <m/>
    <n v="-306.12"/>
    <n v="0"/>
    <n v="0"/>
    <n v="-306.12"/>
    <n v="0"/>
    <n v="0"/>
    <n v="0"/>
    <n v="0"/>
    <n v="0"/>
    <n v="0"/>
    <n v="0"/>
    <n v="0"/>
    <n v="-306.12"/>
  </r>
  <r>
    <n v="111"/>
    <n v="15319"/>
    <s v="41765319HPSU"/>
    <s v="319H"/>
    <x v="110"/>
    <s v="14LTIP - Perf"/>
    <n v="10257"/>
    <n v="180"/>
    <x v="72"/>
    <n v="9260"/>
    <x v="0"/>
    <n v="700000"/>
    <n v="0"/>
    <n v="0"/>
    <s v="41765319H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12"/>
    <n v="15331"/>
    <s v="41765331FPSU"/>
    <s v="331F"/>
    <x v="111"/>
    <s v="14LTIP - Perf"/>
    <n v="10257"/>
    <n v="10"/>
    <x v="89"/>
    <n v="9260"/>
    <x v="0"/>
    <n v="2000"/>
    <n v="0"/>
    <n v="0"/>
    <s v="41765331F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13"/>
    <n v="15365"/>
    <s v="41765365PPSU"/>
    <s v="365P"/>
    <x v="112"/>
    <s v="14LTIP - Perf"/>
    <n v="10257"/>
    <n v="10"/>
    <x v="90"/>
    <n v="9260"/>
    <x v="0"/>
    <n v="2000"/>
    <n v="0"/>
    <n v="0"/>
    <s v="41765365PPSU14LTIP - Perf"/>
    <s v="LTIP - Perf"/>
    <s v="LTIP - Perf - 05/06/2014"/>
    <s v="3 years"/>
    <d v="2014-05-06T00:00:00"/>
    <d v="2016-09-30T00:00:00"/>
    <n v="760"/>
    <n v="586"/>
    <n v="-9"/>
    <m/>
    <s v=""/>
    <m/>
    <s v=""/>
    <n v="1337"/>
    <n v="1.7585999999999999"/>
    <s v=""/>
    <n v="0"/>
    <n v="38775.200000000004"/>
    <n v="29897.72"/>
    <n v="-459.18"/>
    <n v="0"/>
    <s v=""/>
    <s v=""/>
    <s v=""/>
    <n v="68213.74000000002"/>
    <n v="1337"/>
    <n v="-1337"/>
    <n v="0"/>
    <n v="0"/>
    <n v="51.02"/>
    <n v="0"/>
    <n v="0"/>
    <n v="0"/>
    <n v="0"/>
    <n v="0"/>
    <n v="0"/>
    <n v="0"/>
    <n v="68213.74000000002"/>
    <n v="62.182078395624451"/>
    <n v="1097"/>
    <n v="68213.74000000002"/>
    <n v="68213.74000000002"/>
    <n v="0"/>
    <n v="15446.98"/>
    <n v="27338.82"/>
    <n v="25887.120000000003"/>
    <n v="-459.17999999998938"/>
    <n v="0"/>
    <n v="68213.74000000002"/>
    <n v="0"/>
    <m/>
    <n v="-459.17999999998938"/>
    <n v="0"/>
    <n v="0"/>
    <n v="-459.17999999998938"/>
    <n v="0"/>
    <n v="0"/>
    <n v="0"/>
    <n v="0"/>
    <n v="0"/>
    <n v="0"/>
    <n v="0"/>
    <n v="0"/>
    <n v="-459.17999999998938"/>
  </r>
  <r>
    <n v="114"/>
    <n v="15379"/>
    <s v="41765379BPSU"/>
    <s v="379B"/>
    <x v="113"/>
    <s v="14LTIP - Perf"/>
    <n v="10257"/>
    <n v="80"/>
    <x v="91"/>
    <n v="9260"/>
    <x v="0"/>
    <n v="190000"/>
    <n v="0"/>
    <n v="0"/>
    <s v="41765379B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15"/>
    <n v="15388"/>
    <s v="41765388GPSU"/>
    <s v="388G"/>
    <x v="114"/>
    <s v="14LTIP - Perf"/>
    <n v="10257"/>
    <n v="10"/>
    <x v="45"/>
    <n v="9260"/>
    <x v="0"/>
    <n v="2000"/>
    <n v="0"/>
    <n v="0"/>
    <s v="41765388G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16"/>
    <n v="15402"/>
    <s v="41765402EPSU"/>
    <s v="402E"/>
    <x v="115"/>
    <s v="14LTIP - Perf"/>
    <n v="10257"/>
    <n v="180"/>
    <x v="75"/>
    <n v="9260"/>
    <x v="0"/>
    <n v="700000"/>
    <n v="0"/>
    <n v="0"/>
    <s v="41765402E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17"/>
    <n v="15416"/>
    <s v="41765416WPSU"/>
    <s v="416W"/>
    <x v="116"/>
    <s v="14LTIP - Perf"/>
    <n v="10257"/>
    <n v="80"/>
    <x v="63"/>
    <n v="9260"/>
    <x v="0"/>
    <n v="190000"/>
    <n v="0"/>
    <n v="0"/>
    <s v="41765416W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18"/>
    <n v="15465"/>
    <s v="41765465MPSU"/>
    <s v="465M"/>
    <x v="117"/>
    <s v="14LTIP - Perf"/>
    <n v="10257"/>
    <n v="10"/>
    <x v="21"/>
    <n v="9260"/>
    <x v="0"/>
    <n v="2000"/>
    <n v="0"/>
    <n v="0"/>
    <s v="41765465M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19"/>
    <n v="15507"/>
    <s v="41765507TPSU"/>
    <s v="507T"/>
    <x v="118"/>
    <s v="14LTIP - Perf"/>
    <n v="10257"/>
    <n v="80"/>
    <x v="92"/>
    <n v="9260"/>
    <x v="0"/>
    <n v="190000"/>
    <n v="0"/>
    <n v="0"/>
    <s v="41765507TPSU14LTIP - Perf"/>
    <s v="LTIP - Perf"/>
    <s v="LTIP - Perf - 05/06/2014"/>
    <s v="3 years"/>
    <d v="2014-05-06T00:00:00"/>
    <d v="2016-09-30T00:00:00"/>
    <n v="370"/>
    <n v="470.18999999999994"/>
    <n v="-3.9999999999999272"/>
    <m/>
    <s v=""/>
    <m/>
    <s v=""/>
    <n v="836.19"/>
    <n v="1.7585999999999999"/>
    <s v=""/>
    <n v="278"/>
    <n v="18877.400000000001"/>
    <n v="23989.093799999999"/>
    <n v="-204.07999999999629"/>
    <n v="0"/>
    <s v=""/>
    <s v=""/>
    <s v=""/>
    <n v="42662.413800000002"/>
    <n v="836.19"/>
    <n v="-489"/>
    <n v="-347.19"/>
    <n v="0"/>
    <n v="51.02"/>
    <n v="0"/>
    <n v="0"/>
    <n v="0"/>
    <n v="0"/>
    <n v="0"/>
    <n v="0"/>
    <n v="0"/>
    <n v="24948.780000000002"/>
    <n v="22.742734731084777"/>
    <n v="1097"/>
    <n v="24948.780000000002"/>
    <n v="24948.780000000002"/>
    <n v="0"/>
    <n v="7520.24"/>
    <n v="13309.68"/>
    <n v="4322.9400000000069"/>
    <n v="-204.08000000000118"/>
    <n v="0"/>
    <n v="24948.780000000002"/>
    <n v="0"/>
    <m/>
    <n v="-204.08000000000118"/>
    <n v="0"/>
    <n v="0"/>
    <n v="-204.08000000000118"/>
    <n v="0"/>
    <n v="0"/>
    <n v="0"/>
    <n v="0"/>
    <n v="0"/>
    <n v="0"/>
    <n v="0"/>
    <n v="0"/>
    <n v="-204.08000000000118"/>
  </r>
  <r>
    <n v="120"/>
    <n v="15518"/>
    <s v="41765518MPSU"/>
    <s v="518M"/>
    <x v="119"/>
    <s v="14LTIP - Perf"/>
    <n v="10257"/>
    <n v="10"/>
    <x v="74"/>
    <n v="9260"/>
    <x v="0"/>
    <n v="2000"/>
    <n v="0"/>
    <n v="0"/>
    <s v="41765518M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21"/>
    <n v="15605"/>
    <s v="41765605JPSU"/>
    <s v="605J"/>
    <x v="120"/>
    <s v="14LTIP - Perf"/>
    <n v="10257"/>
    <n v="80"/>
    <x v="93"/>
    <n v="9260"/>
    <x v="0"/>
    <n v="190000"/>
    <n v="0"/>
    <n v="0"/>
    <s v="41765605J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22"/>
    <n v="15620"/>
    <s v="41765620KPSU"/>
    <s v="620K"/>
    <x v="121"/>
    <s v="14LTIP - Perf"/>
    <n v="10257"/>
    <n v="80"/>
    <x v="94"/>
    <n v="9260"/>
    <x v="0"/>
    <n v="190000"/>
    <n v="0"/>
    <n v="0"/>
    <s v="41765620K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23"/>
    <n v="15656"/>
    <s v="41765656DPSU"/>
    <s v="656D"/>
    <x v="122"/>
    <s v="14LTIP - Perf"/>
    <n v="10257"/>
    <n v="80"/>
    <x v="95"/>
    <n v="9260"/>
    <x v="0"/>
    <n v="190000"/>
    <n v="0"/>
    <n v="0"/>
    <s v="41765656DPSU14LTIP - Perf"/>
    <s v="LTIP - Perf"/>
    <s v="LTIP - Perf - 05/06/2014"/>
    <s v="3 years"/>
    <d v="2014-05-06T00:00:00"/>
    <d v="2016-09-30T00:00:00"/>
    <n v="220"/>
    <n v="119.05000000000004"/>
    <n v="-1.0000000000000606"/>
    <m/>
    <s v=""/>
    <m/>
    <s v=""/>
    <n v="338.05"/>
    <n v="1.7585999999999999"/>
    <s v=""/>
    <n v="92"/>
    <n v="11224.400000000001"/>
    <n v="6073.9310000000014"/>
    <n v="-51.020000000003094"/>
    <n v="0"/>
    <s v=""/>
    <s v=""/>
    <s v=""/>
    <n v="17247.310999999998"/>
    <n v="338.05"/>
    <n v="-162"/>
    <n v="-176.05"/>
    <n v="0"/>
    <n v="51.02"/>
    <n v="0"/>
    <n v="0"/>
    <n v="0"/>
    <n v="0"/>
    <n v="0"/>
    <n v="0"/>
    <n v="0"/>
    <n v="8265.2399999999961"/>
    <n v="7.5344029170464868"/>
    <n v="1097"/>
    <n v="8265.2399999999961"/>
    <n v="8265.2399999999961"/>
    <n v="0"/>
    <n v="4471.49"/>
    <n v="222.25"/>
    <n v="3622.5200000000009"/>
    <n v="-51.020000000004515"/>
    <n v="0"/>
    <n v="8265.2399999999961"/>
    <n v="0"/>
    <m/>
    <n v="-51.020000000004515"/>
    <n v="0"/>
    <n v="0"/>
    <n v="-51.020000000004515"/>
    <n v="0"/>
    <n v="0"/>
    <n v="0"/>
    <n v="0"/>
    <n v="0"/>
    <n v="0"/>
    <n v="0"/>
    <n v="0"/>
    <n v="-51.020000000004515"/>
  </r>
  <r>
    <n v="124"/>
    <n v="15748"/>
    <s v="41765748HPSU"/>
    <s v="748H"/>
    <x v="123"/>
    <s v="14LTIP - Perf"/>
    <n v="10257"/>
    <n v="60"/>
    <x v="96"/>
    <n v="9260"/>
    <x v="0"/>
    <n v="30000"/>
    <n v="0"/>
    <n v="0"/>
    <s v="41765748H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25"/>
    <n v="15754"/>
    <s v="41765754WPSU"/>
    <s v="754W"/>
    <x v="124"/>
    <s v="14LTIP - Perf"/>
    <n v="10257"/>
    <n v="50"/>
    <x v="2"/>
    <n v="9260"/>
    <x v="0"/>
    <n v="91000"/>
    <n v="0"/>
    <n v="0"/>
    <s v="41765754WPSU14LTIP - Perf"/>
    <s v="LTIP - Perf"/>
    <s v="LTIP - Perf - 05/06/2014"/>
    <s v="3 years"/>
    <d v="2014-05-06T00:00:00"/>
    <d v="2016-09-30T00:00:00"/>
    <n v="575"/>
    <n v="396.58000000000004"/>
    <n v="0"/>
    <m/>
    <s v=""/>
    <m/>
    <s v=""/>
    <n v="971.58"/>
    <n v="1"/>
    <s v=""/>
    <n v="0"/>
    <n v="29336.5"/>
    <n v="20233.511600000005"/>
    <n v="0"/>
    <n v="0"/>
    <s v=""/>
    <s v=""/>
    <s v=""/>
    <n v="49570.011600000005"/>
    <n v="971.58"/>
    <n v="0"/>
    <n v="-971.58"/>
    <n v="0"/>
    <n v="51.02"/>
    <n v="0"/>
    <n v="0"/>
    <n v="0"/>
    <n v="0"/>
    <n v="0"/>
    <n v="0"/>
    <n v="0"/>
    <n v="0"/>
    <n v="0"/>
    <n v="1097"/>
    <n v="0"/>
    <n v="0"/>
    <n v="0"/>
    <n v="11686.86"/>
    <n v="20683.97"/>
    <n v="-32370.83"/>
    <n v="0"/>
    <n v="0"/>
    <n v="0"/>
    <n v="0"/>
    <m/>
    <n v="0"/>
    <n v="0"/>
    <n v="0"/>
    <n v="0"/>
    <n v="0"/>
    <n v="0"/>
    <n v="0"/>
    <n v="0"/>
    <n v="0"/>
    <n v="0"/>
    <n v="0"/>
    <n v="0"/>
    <n v="0"/>
  </r>
  <r>
    <n v="126"/>
    <n v="15832"/>
    <s v="41765832DPSU"/>
    <s v="832D"/>
    <x v="125"/>
    <s v="14LTIP - Perf"/>
    <n v="10257"/>
    <n v="180"/>
    <x v="75"/>
    <n v="9260"/>
    <x v="0"/>
    <n v="700000"/>
    <n v="0"/>
    <n v="0"/>
    <s v="41765832DPSU14LTIP - Perf"/>
    <s v="LTIP - Perf"/>
    <s v="LTIP - Perf - 05/06/2014"/>
    <s v="3 years"/>
    <d v="2014-05-06T00:00:00"/>
    <d v="2016-09-30T00:00:00"/>
    <n v="575"/>
    <n v="443"/>
    <n v="-6"/>
    <m/>
    <s v=""/>
    <m/>
    <s v=""/>
    <n v="1012"/>
    <n v="1.7585999999999999"/>
    <s v=""/>
    <n v="0"/>
    <n v="29336.5"/>
    <n v="22601.859999999997"/>
    <n v="-306.12"/>
    <n v="0"/>
    <s v=""/>
    <s v=""/>
    <s v=""/>
    <n v="51632.24"/>
    <n v="1012"/>
    <n v="-1012"/>
    <n v="0"/>
    <n v="0"/>
    <n v="51.02"/>
    <n v="0"/>
    <n v="0"/>
    <n v="0"/>
    <n v="0"/>
    <n v="0"/>
    <n v="0"/>
    <n v="0"/>
    <n v="51632.24"/>
    <n v="47.066763901549677"/>
    <n v="1097"/>
    <n v="51632.24"/>
    <n v="51632.24"/>
    <n v="0"/>
    <n v="11686.86"/>
    <n v="20683.97"/>
    <n v="19567.53"/>
    <n v="-306.12"/>
    <n v="0"/>
    <n v="51632.24"/>
    <n v="0"/>
    <m/>
    <n v="-306.12"/>
    <n v="0"/>
    <n v="0"/>
    <n v="-306.12"/>
    <n v="0"/>
    <n v="0"/>
    <n v="0"/>
    <n v="0"/>
    <n v="0"/>
    <n v="0"/>
    <n v="0"/>
    <n v="0"/>
    <n v="-306.12"/>
  </r>
  <r>
    <n v="127"/>
    <n v="16273"/>
    <s v="41765273PPSU"/>
    <s v="273P"/>
    <x v="126"/>
    <s v="14LTIP - Perf"/>
    <n v="10257"/>
    <n v="30"/>
    <x v="97"/>
    <n v="9260"/>
    <x v="0"/>
    <n v="10000"/>
    <n v="0"/>
    <n v="0"/>
    <s v="41765273P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28"/>
    <n v="16555"/>
    <s v="41765555GPSU"/>
    <s v="555G"/>
    <x v="127"/>
    <s v="14LTIP - Perf"/>
    <n v="10257"/>
    <n v="10"/>
    <x v="98"/>
    <n v="9260"/>
    <x v="0"/>
    <n v="2000"/>
    <n v="0"/>
    <n v="0"/>
    <s v="41765555G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29"/>
    <n v="16600"/>
    <s v="41765600PPSU"/>
    <s v="600P"/>
    <x v="128"/>
    <s v="14LTIP - Perf"/>
    <n v="10257"/>
    <n v="70"/>
    <x v="99"/>
    <n v="9260"/>
    <x v="0"/>
    <n v="170000"/>
    <n v="0"/>
    <n v="0"/>
    <s v="41765600P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30"/>
    <n v="16949"/>
    <s v="41765949HPSU"/>
    <s v="949H"/>
    <x v="129"/>
    <s v="14LTIP - Perf"/>
    <n v="10257"/>
    <n v="10"/>
    <x v="5"/>
    <n v="9260"/>
    <x v="0"/>
    <n v="2000"/>
    <n v="0"/>
    <n v="0"/>
    <s v="41765949H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31"/>
    <n v="16950"/>
    <s v="41765950DPSU"/>
    <s v="950D"/>
    <x v="130"/>
    <s v="14LTIP - Perf"/>
    <n v="10257"/>
    <n v="50"/>
    <x v="100"/>
    <n v="9260"/>
    <x v="0"/>
    <n v="91000"/>
    <n v="0"/>
    <n v="0"/>
    <s v="41765950D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32"/>
    <n v="16986"/>
    <s v="41765986APSU"/>
    <s v="986A"/>
    <x v="131"/>
    <s v="14LTIP - Perf"/>
    <n v="10257"/>
    <n v="10"/>
    <x v="101"/>
    <n v="9260"/>
    <x v="0"/>
    <n v="2000"/>
    <n v="0"/>
    <n v="0"/>
    <s v="41765986A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33"/>
    <n v="16987"/>
    <s v="41765987BPSU"/>
    <s v="987B"/>
    <x v="132"/>
    <s v="14LTIP - Perf"/>
    <n v="10257"/>
    <n v="212"/>
    <x v="102"/>
    <n v="9260"/>
    <x v="0"/>
    <n v="821000"/>
    <n v="0"/>
    <n v="0"/>
    <s v="41765987BPSU14LTIP - Perf"/>
    <s v="LTIP - Perf"/>
    <s v="LTIP - Perf - 05/06/2014"/>
    <s v="3 years"/>
    <d v="2014-05-06T00:00:00"/>
    <d v="2016-09-30T00:00:00"/>
    <n v="575"/>
    <n v="443"/>
    <n v="-6"/>
    <m/>
    <s v=""/>
    <m/>
    <s v=""/>
    <n v="1012"/>
    <n v="1"/>
    <s v=""/>
    <n v="0"/>
    <n v="29336.5"/>
    <n v="22601.859999999997"/>
    <n v="-306.12"/>
    <n v="0"/>
    <s v=""/>
    <s v=""/>
    <s v=""/>
    <n v="51632.24"/>
    <n v="1012"/>
    <n v="-1012"/>
    <n v="0"/>
    <n v="0"/>
    <n v="51.02"/>
    <n v="0"/>
    <n v="0"/>
    <n v="0"/>
    <n v="0"/>
    <n v="0"/>
    <n v="0"/>
    <n v="0"/>
    <n v="51632.24"/>
    <n v="47.066763901549677"/>
    <n v="1097"/>
    <n v="51632.24"/>
    <n v="51632.24"/>
    <n v="0"/>
    <n v="11686.86"/>
    <n v="20683.97"/>
    <n v="19567.53"/>
    <n v="-306.12"/>
    <n v="0"/>
    <n v="51632.24"/>
    <n v="0"/>
    <m/>
    <n v="-306.12"/>
    <n v="0"/>
    <n v="0"/>
    <n v="-306.12"/>
    <n v="0"/>
    <n v="0"/>
    <n v="0"/>
    <n v="0"/>
    <n v="0"/>
    <n v="0"/>
    <n v="0"/>
    <n v="0"/>
    <n v="-306.12"/>
  </r>
  <r>
    <n v="134"/>
    <n v="16995"/>
    <s v="41765995BPSU"/>
    <s v="995B"/>
    <x v="133"/>
    <s v="14LTIP - Perf"/>
    <n v="10257"/>
    <n v="10"/>
    <x v="101"/>
    <n v="9260"/>
    <x v="0"/>
    <n v="2000"/>
    <n v="0"/>
    <n v="0"/>
    <s v="41765995BPSU14LTIP - Perf"/>
    <s v="LTIP - Perf"/>
    <s v="LTIP - Perf - 05/06/2014"/>
    <s v="3 years"/>
    <d v="2014-05-06T00:00:00"/>
    <d v="2016-09-30T00:00:00"/>
    <n v="2720"/>
    <n v="2095"/>
    <n v="-31"/>
    <m/>
    <s v=""/>
    <m/>
    <s v=""/>
    <n v="4784"/>
    <n v="1.7585999999999999"/>
    <s v=""/>
    <n v="0"/>
    <n v="138774.39999999999"/>
    <n v="106886.90000000001"/>
    <n v="-1581.6200000000001"/>
    <n v="0"/>
    <s v=""/>
    <s v=""/>
    <s v=""/>
    <n v="244079.68"/>
    <n v="4784"/>
    <n v="-4784"/>
    <n v="0"/>
    <n v="0"/>
    <n v="51.02"/>
    <n v="0"/>
    <n v="0"/>
    <n v="0"/>
    <n v="0"/>
    <n v="0"/>
    <n v="0"/>
    <n v="0"/>
    <n v="244079.68"/>
    <n v="222.4974293527803"/>
    <n v="1097"/>
    <n v="244079.68"/>
    <n v="244079.68"/>
    <n v="0"/>
    <n v="55283.93"/>
    <n v="97844.170000000013"/>
    <n v="92533.200000000012"/>
    <n v="-1581.620000000021"/>
    <n v="0"/>
    <n v="244079.68"/>
    <n v="0"/>
    <m/>
    <n v="-1581.620000000021"/>
    <n v="0"/>
    <n v="0"/>
    <n v="-1581.620000000021"/>
    <n v="0"/>
    <n v="0"/>
    <n v="0"/>
    <n v="0"/>
    <n v="0"/>
    <n v="0"/>
    <n v="0"/>
    <n v="0"/>
    <n v="-1581.620000000021"/>
  </r>
  <r>
    <n v="135"/>
    <n v="16997"/>
    <s v="41765997BPSU"/>
    <s v="997B"/>
    <x v="134"/>
    <s v="14LTIP - Perf"/>
    <n v="10257"/>
    <n v="10"/>
    <x v="5"/>
    <n v="9260"/>
    <x v="0"/>
    <n v="2000"/>
    <n v="0"/>
    <n v="0"/>
    <s v="41765997BPSU14LTIP - Perf"/>
    <s v="LTIP - Perf"/>
    <s v="LTIP - Perf - 05/06/2014"/>
    <s v="3 years"/>
    <d v="2014-05-06T00:00:00"/>
    <d v="2016-09-30T00:00:00"/>
    <n v="220"/>
    <n v="48.047999999999988"/>
    <n v="0"/>
    <m/>
    <s v=""/>
    <m/>
    <s v=""/>
    <n v="268.048"/>
    <n v="1"/>
    <s v=""/>
    <n v="0"/>
    <n v="11224.400000000001"/>
    <n v="2451.4089599999993"/>
    <n v="0"/>
    <n v="0"/>
    <s v=""/>
    <s v=""/>
    <s v=""/>
    <n v="13675.80896"/>
    <n v="268.048"/>
    <n v="0"/>
    <n v="-268.048"/>
    <n v="0"/>
    <n v="51.02"/>
    <n v="0"/>
    <n v="0"/>
    <n v="0"/>
    <n v="0"/>
    <n v="0"/>
    <n v="0"/>
    <n v="0"/>
    <n v="0"/>
    <n v="0"/>
    <n v="1097"/>
    <n v="0"/>
    <n v="0"/>
    <n v="0"/>
    <n v="4471.49"/>
    <n v="-4471.49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</r>
  <r>
    <n v="136"/>
    <n v="17010"/>
    <s v="4176510DaPSU"/>
    <s v="10Da"/>
    <x v="135"/>
    <s v="14LTIP - Perf"/>
    <n v="10257"/>
    <n v="10"/>
    <x v="103"/>
    <n v="9260"/>
    <x v="0"/>
    <n v="2000"/>
    <n v="0"/>
    <n v="0"/>
    <s v="4176510Da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37"/>
    <n v="17017"/>
    <s v="4176517ElPSU"/>
    <s v="17El"/>
    <x v="136"/>
    <s v="14LTIP - Perf"/>
    <n v="10257"/>
    <n v="212"/>
    <x v="102"/>
    <n v="9260"/>
    <x v="0"/>
    <n v="824000"/>
    <n v="0"/>
    <n v="0"/>
    <s v="4176517ElPSU14LTIP - Perf"/>
    <s v="LTIP - Perf"/>
    <s v="LTIP - Perf - 05/06/2014"/>
    <s v="3 years"/>
    <d v="2014-05-06T00:00:00"/>
    <d v="2016-09-30T00:00:00"/>
    <n v="575"/>
    <n v="443"/>
    <n v="-6"/>
    <m/>
    <s v=""/>
    <m/>
    <s v=""/>
    <n v="1012"/>
    <n v="1"/>
    <s v=""/>
    <n v="0"/>
    <n v="29336.5"/>
    <n v="22601.859999999997"/>
    <n v="-306.12"/>
    <n v="0"/>
    <s v=""/>
    <s v=""/>
    <s v=""/>
    <n v="51632.24"/>
    <n v="1012"/>
    <n v="-1012"/>
    <n v="0"/>
    <n v="0"/>
    <n v="51.02"/>
    <n v="0"/>
    <n v="0"/>
    <n v="0"/>
    <n v="0"/>
    <n v="0"/>
    <n v="0"/>
    <n v="0"/>
    <n v="51632.24"/>
    <n v="47.066763901549677"/>
    <n v="1097"/>
    <n v="51632.24"/>
    <n v="51632.24"/>
    <n v="0"/>
    <n v="11686.86"/>
    <n v="20683.97"/>
    <n v="19567.53"/>
    <n v="-306.12"/>
    <n v="0"/>
    <n v="51632.24"/>
    <n v="0"/>
    <m/>
    <n v="-306.12"/>
    <n v="0"/>
    <n v="0"/>
    <n v="-306.12"/>
    <n v="0"/>
    <n v="0"/>
    <n v="0"/>
    <n v="0"/>
    <n v="0"/>
    <n v="0"/>
    <n v="0"/>
    <n v="0"/>
    <n v="-306.12"/>
  </r>
  <r>
    <n v="138"/>
    <n v="17019"/>
    <s v="4176519FePSU"/>
    <s v="19Fe"/>
    <x v="137"/>
    <s v="14LTIP - Perf"/>
    <n v="10257"/>
    <n v="10"/>
    <x v="101"/>
    <n v="9260"/>
    <x v="0"/>
    <n v="2000"/>
    <n v="0"/>
    <n v="0"/>
    <s v="4176519Fe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39"/>
    <n v="17037"/>
    <s v="4176537LePSU"/>
    <s v="37Le"/>
    <x v="138"/>
    <s v="14LTIP - Perf"/>
    <n v="10257"/>
    <n v="212"/>
    <x v="104"/>
    <n v="9260"/>
    <x v="0"/>
    <n v="821000"/>
    <n v="0"/>
    <n v="0"/>
    <s v="4176537Le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40"/>
    <n v="17041"/>
    <s v="4176541LiPSU"/>
    <s v="41Li"/>
    <x v="139"/>
    <s v="14LTIP - Perf"/>
    <n v="10257"/>
    <n v="212"/>
    <x v="105"/>
    <n v="9260"/>
    <x v="0"/>
    <n v="824000"/>
    <n v="0"/>
    <n v="0"/>
    <s v="4176541Li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41"/>
    <n v="17042"/>
    <s v="4176542MaPSU"/>
    <s v="42Ma"/>
    <x v="140"/>
    <s v="14LTIP - Perf"/>
    <n v="10257"/>
    <n v="10"/>
    <x v="106"/>
    <n v="9260"/>
    <x v="0"/>
    <n v="2000"/>
    <n v="0"/>
    <n v="0"/>
    <s v="4176542MaPSU14LTIP - Perf"/>
    <s v="LTIP - Perf"/>
    <s v="LTIP - Perf - 05/06/2014"/>
    <s v="3 years"/>
    <d v="2014-05-06T00:00:00"/>
    <d v="2016-09-30T00:00:00"/>
    <n v="1295"/>
    <n v="997.99999999999977"/>
    <n v="-15"/>
    <m/>
    <s v=""/>
    <m/>
    <s v=""/>
    <n v="2278"/>
    <n v="1.7585999999999999"/>
    <s v=""/>
    <n v="0"/>
    <n v="66070.900000000009"/>
    <n v="50917.959999999992"/>
    <n v="-765.30000000000007"/>
    <n v="0"/>
    <s v=""/>
    <s v=""/>
    <s v=""/>
    <n v="116223.56"/>
    <n v="2278"/>
    <n v="-2278"/>
    <n v="0"/>
    <n v="0"/>
    <n v="51.02"/>
    <n v="0"/>
    <n v="0"/>
    <n v="0"/>
    <n v="0"/>
    <n v="0"/>
    <n v="0"/>
    <n v="0"/>
    <n v="116223.56"/>
    <n v="105.94672743846854"/>
    <n v="1097"/>
    <n v="116223.56"/>
    <n v="116223.56"/>
    <n v="0"/>
    <n v="26320.84"/>
    <n v="46583.899999999994"/>
    <n v="44084.12000000001"/>
    <n v="-765.2999999999962"/>
    <n v="0"/>
    <n v="116223.56"/>
    <n v="0"/>
    <m/>
    <n v="-765.2999999999962"/>
    <n v="0"/>
    <n v="0"/>
    <n v="-765.2999999999962"/>
    <n v="0"/>
    <n v="0"/>
    <n v="0"/>
    <n v="0"/>
    <n v="0"/>
    <n v="0"/>
    <n v="0"/>
    <n v="0"/>
    <n v="-765.2999999999962"/>
  </r>
  <r>
    <n v="142"/>
    <n v="17043"/>
    <s v="4176543MaPSU"/>
    <s v="43Ma"/>
    <x v="141"/>
    <s v="14LTIP - Perf"/>
    <n v="10257"/>
    <n v="212"/>
    <x v="107"/>
    <n v="9260"/>
    <x v="0"/>
    <n v="821000"/>
    <n v="0"/>
    <n v="0"/>
    <s v="4176543Ma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43"/>
    <n v="17057"/>
    <s v="4176557RaPSU"/>
    <s v="57Ra"/>
    <x v="142"/>
    <s v="14LTIP - Perf"/>
    <n v="10257"/>
    <n v="212"/>
    <x v="108"/>
    <n v="9260"/>
    <x v="0"/>
    <n v="821000"/>
    <n v="0"/>
    <n v="0"/>
    <s v="4176557Ra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44"/>
    <n v="17058"/>
    <s v="4176558RePSU"/>
    <s v="58Re"/>
    <x v="143"/>
    <s v="14LTIP - Perf"/>
    <n v="10257"/>
    <n v="212"/>
    <x v="109"/>
    <n v="9260"/>
    <x v="0"/>
    <n v="821000"/>
    <n v="0"/>
    <n v="0"/>
    <s v="4176558Re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45"/>
    <n v="17061"/>
    <s v="4176561RoPSU"/>
    <s v="61Ro"/>
    <x v="144"/>
    <s v="14LTIP - Perf"/>
    <n v="10257"/>
    <n v="212"/>
    <x v="110"/>
    <n v="9260"/>
    <x v="0"/>
    <n v="834000"/>
    <n v="0"/>
    <n v="0"/>
    <s v="4176561Ro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46"/>
    <n v="17062"/>
    <s v="4176562RoPSU"/>
    <s v="62Ro"/>
    <x v="145"/>
    <s v="14LTIP - Perf"/>
    <n v="10257"/>
    <n v="212"/>
    <x v="108"/>
    <n v="9260"/>
    <x v="0"/>
    <n v="821000"/>
    <n v="0"/>
    <n v="0"/>
    <s v="4176562Ro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47"/>
    <n v="17063"/>
    <s v="4176563RuPSU"/>
    <s v="63Ru"/>
    <x v="146"/>
    <s v="14LTIP - Perf"/>
    <n v="10257"/>
    <n v="212"/>
    <x v="104"/>
    <n v="9260"/>
    <x v="0"/>
    <n v="821000"/>
    <n v="0"/>
    <n v="0"/>
    <s v="4176563Ru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48"/>
    <n v="17064"/>
    <s v="4176564SaPSU"/>
    <s v="64Sa"/>
    <x v="147"/>
    <s v="14LTIP - Perf"/>
    <n v="10257"/>
    <n v="212"/>
    <x v="104"/>
    <n v="9260"/>
    <x v="0"/>
    <n v="821000"/>
    <n v="0"/>
    <n v="0"/>
    <s v="4176564SaPSU14LTIP - Perf"/>
    <s v="LTIP - Perf"/>
    <s v="LTIP - Perf - 05/06/2014"/>
    <s v="3 years"/>
    <d v="2014-05-06T00:00:00"/>
    <d v="2016-09-30T00:00:00"/>
    <n v="575"/>
    <n v="443"/>
    <n v="-6"/>
    <m/>
    <s v=""/>
    <m/>
    <s v=""/>
    <n v="1012"/>
    <n v="1"/>
    <s v=""/>
    <n v="0"/>
    <n v="29336.5"/>
    <n v="22601.859999999997"/>
    <n v="-306.12"/>
    <n v="0"/>
    <s v=""/>
    <s v=""/>
    <s v=""/>
    <n v="51632.24"/>
    <n v="1012"/>
    <n v="-1012"/>
    <n v="0"/>
    <n v="0"/>
    <n v="51.02"/>
    <n v="0"/>
    <n v="0"/>
    <n v="0"/>
    <n v="0"/>
    <n v="0"/>
    <n v="0"/>
    <n v="0"/>
    <n v="51632.24"/>
    <n v="47.066763901549677"/>
    <n v="1097"/>
    <n v="51632.24"/>
    <n v="51632.24"/>
    <n v="0"/>
    <n v="11686.86"/>
    <n v="20683.97"/>
    <n v="19567.53"/>
    <n v="-306.12"/>
    <n v="0"/>
    <n v="51632.24"/>
    <n v="0"/>
    <m/>
    <n v="-306.12"/>
    <n v="0"/>
    <n v="0"/>
    <n v="-306.12"/>
    <n v="0"/>
    <n v="0"/>
    <n v="0"/>
    <n v="0"/>
    <n v="0"/>
    <n v="0"/>
    <n v="0"/>
    <n v="0"/>
    <n v="-306.12"/>
  </r>
  <r>
    <n v="149"/>
    <n v="17082"/>
    <s v="4176582TuPSU"/>
    <s v="82Tu"/>
    <x v="148"/>
    <s v="14LTIP - Perf"/>
    <n v="10257"/>
    <n v="212"/>
    <x v="111"/>
    <n v="9260"/>
    <x v="0"/>
    <n v="824000"/>
    <n v="0"/>
    <n v="0"/>
    <s v="4176582Tu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50"/>
    <n v="17084"/>
    <s v="4176584ViPSU"/>
    <s v="84Vi"/>
    <x v="149"/>
    <s v="14LTIP - Perf"/>
    <n v="10257"/>
    <n v="212"/>
    <x v="102"/>
    <n v="9260"/>
    <x v="0"/>
    <n v="821000"/>
    <n v="0"/>
    <n v="0"/>
    <s v="4176584Vi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51"/>
    <n v="17089"/>
    <s v="4176589WePSU"/>
    <s v="89We"/>
    <x v="150"/>
    <s v="14LTIP - Perf"/>
    <n v="10257"/>
    <n v="212"/>
    <x v="112"/>
    <n v="9260"/>
    <x v="0"/>
    <n v="824000"/>
    <n v="0"/>
    <n v="0"/>
    <s v="4176589We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52"/>
    <n v="17090"/>
    <s v="4176590WhPSU"/>
    <s v="90Wh"/>
    <x v="151"/>
    <s v="14LTIP - Perf"/>
    <n v="10257"/>
    <n v="212"/>
    <x v="104"/>
    <n v="9260"/>
    <x v="0"/>
    <n v="821000"/>
    <n v="0"/>
    <n v="0"/>
    <s v="4176590Wh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53"/>
    <n v="17130"/>
    <s v="41765130EPSU"/>
    <s v="130E"/>
    <x v="152"/>
    <s v="14LTIP - Perf"/>
    <n v="10257"/>
    <n v="10"/>
    <x v="113"/>
    <n v="9260"/>
    <x v="0"/>
    <n v="2000"/>
    <n v="0"/>
    <n v="0"/>
    <s v="41765130E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54"/>
    <n v="17247"/>
    <s v="41765247FPSU"/>
    <s v="247F"/>
    <x v="153"/>
    <s v="14LTIP - Perf"/>
    <n v="10257"/>
    <n v="80"/>
    <x v="114"/>
    <n v="9260"/>
    <x v="0"/>
    <n v="190000"/>
    <n v="0"/>
    <n v="0"/>
    <s v="41765247F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55"/>
    <n v="17279"/>
    <s v="41765279CPSU"/>
    <s v="279C"/>
    <x v="154"/>
    <s v="14LTIP - Perf"/>
    <n v="10257"/>
    <n v="10"/>
    <x v="115"/>
    <n v="9260"/>
    <x v="0"/>
    <n v="2000"/>
    <n v="0"/>
    <n v="0"/>
    <s v="41765279CPSU14LTIP - Perf"/>
    <s v="LTIP - Perf"/>
    <s v="LTIP - Perf - 05/06/2014"/>
    <s v="3 years"/>
    <d v="2014-05-06T00:00:00"/>
    <d v="2016-09-30T00:00:00"/>
    <n v="22350"/>
    <n v="17212"/>
    <n v="-257"/>
    <m/>
    <s v=""/>
    <m/>
    <s v=""/>
    <n v="39305"/>
    <n v="1.7585999999999999"/>
    <s v=""/>
    <n v="0"/>
    <n v="1140297"/>
    <n v="878156.24000000011"/>
    <n v="-13112.140000000001"/>
    <n v="0"/>
    <s v=""/>
    <s v=""/>
    <s v=""/>
    <n v="2005341.1000000003"/>
    <n v="39305"/>
    <n v="-39305"/>
    <n v="0"/>
    <n v="0"/>
    <n v="51.02"/>
    <n v="0"/>
    <n v="0"/>
    <n v="0"/>
    <n v="0"/>
    <n v="0"/>
    <n v="0"/>
    <n v="0"/>
    <n v="2005341.1000000003"/>
    <n v="1828.0228805834097"/>
    <n v="1097"/>
    <n v="2005341.1000000003"/>
    <n v="2005341.1000000003"/>
    <n v="0"/>
    <n v="454263.16"/>
    <n v="803976.95"/>
    <n v="760213.13"/>
    <n v="-13112.139999999508"/>
    <n v="0"/>
    <n v="2005341.1000000003"/>
    <n v="0"/>
    <m/>
    <n v="-13112.139999999508"/>
    <n v="0"/>
    <n v="0"/>
    <n v="-13112.139999999508"/>
    <n v="0"/>
    <n v="0"/>
    <n v="0"/>
    <n v="0"/>
    <n v="0"/>
    <n v="0"/>
    <n v="0"/>
    <n v="0"/>
    <n v="-13112.139999999508"/>
  </r>
  <r>
    <n v="156"/>
    <n v="17505"/>
    <s v="41765505APSU"/>
    <s v="505A"/>
    <x v="155"/>
    <s v="14LTIP - Perf"/>
    <n v="10257"/>
    <n v="212"/>
    <x v="105"/>
    <n v="9260"/>
    <x v="0"/>
    <n v="834000"/>
    <n v="0"/>
    <n v="0"/>
    <s v="41765505A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57"/>
    <n v="17542"/>
    <s v="41765542SPSU"/>
    <s v="542S"/>
    <x v="156"/>
    <s v="14LTIP - Perf"/>
    <n v="10257"/>
    <n v="10"/>
    <x v="116"/>
    <n v="9260"/>
    <x v="0"/>
    <n v="2000"/>
    <n v="0"/>
    <n v="0"/>
    <s v="41765542S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58"/>
    <n v="17561"/>
    <s v="41765561MPSU"/>
    <s v="561M"/>
    <x v="157"/>
    <s v="14LTIP - Perf"/>
    <n v="10257"/>
    <n v="10"/>
    <x v="1"/>
    <n v="9260"/>
    <x v="0"/>
    <n v="2000"/>
    <n v="0"/>
    <n v="0"/>
    <s v="41765561M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59"/>
    <n v="17773"/>
    <s v="41765773HPSU"/>
    <s v="773H"/>
    <x v="158"/>
    <s v="14LTIP - Perf"/>
    <n v="10257"/>
    <n v="212"/>
    <x v="117"/>
    <n v="9260"/>
    <x v="0"/>
    <n v="821000"/>
    <n v="0"/>
    <n v="0"/>
    <s v="41765773H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60"/>
    <n v="17858"/>
    <s v="41765858MPSU"/>
    <s v="858M"/>
    <x v="159"/>
    <s v="14LTIP - Perf"/>
    <n v="10257"/>
    <n v="10"/>
    <x v="4"/>
    <n v="9260"/>
    <x v="0"/>
    <n v="2000"/>
    <n v="0"/>
    <n v="0"/>
    <s v="41765858M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61"/>
    <n v="17922"/>
    <s v="41765922GPSU"/>
    <s v="922G"/>
    <x v="160"/>
    <s v="14LTIP - Perf"/>
    <n v="10257"/>
    <n v="10"/>
    <x v="1"/>
    <n v="9260"/>
    <x v="0"/>
    <n v="2000"/>
    <n v="0"/>
    <n v="0"/>
    <s v="41765922GPSU14LTIP - Perf"/>
    <s v="LTIP - Perf"/>
    <s v="LTIP - Perf - 05/06/2014"/>
    <s v="3 years"/>
    <d v="2014-05-06T00:00:00"/>
    <d v="2016-09-30T00:00:00"/>
    <n v="2720"/>
    <n v="2095"/>
    <n v="-31"/>
    <m/>
    <s v=""/>
    <m/>
    <s v=""/>
    <n v="4784"/>
    <n v="1.7585999999999999"/>
    <s v=""/>
    <n v="0"/>
    <n v="138774.39999999999"/>
    <n v="106886.90000000001"/>
    <n v="-1581.6200000000001"/>
    <n v="0"/>
    <s v=""/>
    <s v=""/>
    <s v=""/>
    <n v="244079.68"/>
    <n v="4784"/>
    <n v="-4784"/>
    <n v="0"/>
    <n v="0"/>
    <n v="51.02"/>
    <n v="0"/>
    <n v="0"/>
    <n v="0"/>
    <n v="0"/>
    <n v="0"/>
    <n v="0"/>
    <n v="0"/>
    <n v="244079.68"/>
    <n v="222.4974293527803"/>
    <n v="1097"/>
    <n v="244079.68"/>
    <n v="244079.68"/>
    <n v="0"/>
    <n v="55283.93"/>
    <n v="97844.170000000013"/>
    <n v="92533.200000000012"/>
    <n v="-1581.620000000021"/>
    <n v="0"/>
    <n v="244079.68"/>
    <n v="0"/>
    <m/>
    <n v="-1581.620000000021"/>
    <n v="0"/>
    <n v="0"/>
    <n v="-1581.620000000021"/>
    <n v="0"/>
    <n v="0"/>
    <n v="0"/>
    <n v="0"/>
    <n v="0"/>
    <n v="0"/>
    <n v="0"/>
    <n v="0"/>
    <n v="-1581.620000000021"/>
  </r>
  <r>
    <n v="162"/>
    <n v="18035"/>
    <s v="41765035FPSU"/>
    <s v="035F"/>
    <x v="161"/>
    <s v="14LTIP - Perf"/>
    <n v="10257"/>
    <n v="60"/>
    <x v="13"/>
    <n v="9260"/>
    <x v="0"/>
    <n v="31000"/>
    <n v="0"/>
    <n v="0"/>
    <s v="41765035F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63"/>
    <n v="18162"/>
    <s v="41765162MPSU"/>
    <s v="162M"/>
    <x v="162"/>
    <s v="14LTIP - Perf"/>
    <n v="10257"/>
    <n v="10"/>
    <x v="1"/>
    <n v="9260"/>
    <x v="0"/>
    <n v="2000"/>
    <n v="0"/>
    <n v="0"/>
    <s v="41765162M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64"/>
    <n v="18245"/>
    <s v="41765245EPSU"/>
    <s v="245E"/>
    <x v="163"/>
    <s v="14LTIP - Perf"/>
    <n v="10257"/>
    <n v="180"/>
    <x v="118"/>
    <n v="9260"/>
    <x v="0"/>
    <n v="700000"/>
    <n v="0"/>
    <n v="0"/>
    <s v="41765245E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65"/>
    <n v="18246"/>
    <s v="41765246HPSU"/>
    <s v="246H"/>
    <x v="164"/>
    <s v="14LTIP - Perf"/>
    <n v="10257"/>
    <n v="10"/>
    <x v="119"/>
    <n v="9260"/>
    <x v="0"/>
    <n v="2000"/>
    <n v="0"/>
    <n v="0"/>
    <s v="41765246HPSU14LTIP - Perf"/>
    <s v="LTIP - Perf"/>
    <s v="LTIP - Perf - 05/06/2014"/>
    <s v="3 years"/>
    <d v="2014-05-06T00:00:00"/>
    <d v="2016-09-30T00:00:00"/>
    <n v="3925"/>
    <n v="3023.0000000000005"/>
    <n v="-45"/>
    <m/>
    <s v=""/>
    <m/>
    <s v=""/>
    <n v="6903"/>
    <n v="1.7585999999999999"/>
    <s v=""/>
    <n v="0"/>
    <n v="200253.5"/>
    <n v="154233.46000000002"/>
    <n v="-2295.9"/>
    <n v="0"/>
    <s v=""/>
    <s v=""/>
    <s v=""/>
    <n v="352191.06"/>
    <n v="6903"/>
    <n v="-6903"/>
    <n v="0"/>
    <n v="0"/>
    <n v="51.02"/>
    <n v="0"/>
    <n v="0"/>
    <n v="0"/>
    <n v="0"/>
    <n v="0"/>
    <n v="0"/>
    <n v="0"/>
    <n v="352191.06"/>
    <n v="321.0492798541477"/>
    <n v="1097"/>
    <n v="352191.06"/>
    <n v="352191.06"/>
    <n v="0"/>
    <n v="79775.520000000004"/>
    <n v="141190.57999999999"/>
    <n v="133520.86000000004"/>
    <n v="-2295.9000000000483"/>
    <n v="0"/>
    <n v="352191.06"/>
    <n v="0"/>
    <m/>
    <n v="-2295.9000000000483"/>
    <n v="0"/>
    <n v="0"/>
    <n v="-2295.9000000000483"/>
    <n v="0"/>
    <n v="0"/>
    <n v="0"/>
    <n v="0"/>
    <n v="0"/>
    <n v="0"/>
    <n v="0"/>
    <n v="0"/>
    <n v="-2295.9000000000483"/>
  </r>
  <r>
    <n v="166"/>
    <n v="18325"/>
    <s v="41765325JPSU"/>
    <s v="325J"/>
    <x v="165"/>
    <s v="14LTIP - Perf"/>
    <n v="10257"/>
    <n v="10"/>
    <x v="4"/>
    <n v="9260"/>
    <x v="0"/>
    <n v="2000"/>
    <n v="0"/>
    <n v="0"/>
    <s v="41765325J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67"/>
    <n v="18513"/>
    <s v="41765513EPSU"/>
    <s v="513E"/>
    <x v="166"/>
    <s v="14LTIP - Perf"/>
    <n v="10257"/>
    <n v="10"/>
    <x v="7"/>
    <n v="9260"/>
    <x v="0"/>
    <n v="12000"/>
    <n v="0"/>
    <n v="0"/>
    <s v="41765513E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68"/>
    <n v="18547"/>
    <s v="41765547MPSU"/>
    <s v="547M"/>
    <x v="167"/>
    <s v="14LTIP - Perf"/>
    <n v="10257"/>
    <n v="10"/>
    <x v="120"/>
    <n v="9260"/>
    <x v="0"/>
    <n v="2000"/>
    <n v="0"/>
    <n v="0"/>
    <s v="41765547M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69"/>
    <n v="18568"/>
    <s v="41765568KPSU"/>
    <s v="568K"/>
    <x v="168"/>
    <s v="14LTIP - Perf"/>
    <n v="10257"/>
    <n v="10"/>
    <x v="121"/>
    <n v="9260"/>
    <x v="0"/>
    <n v="2000"/>
    <n v="0"/>
    <n v="0"/>
    <s v="41765568K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70"/>
    <n v="18570"/>
    <s v="41765570GPSU"/>
    <s v="570G"/>
    <x v="169"/>
    <s v="14LTIP - Perf"/>
    <n v="10257"/>
    <n v="10"/>
    <x v="0"/>
    <n v="9260"/>
    <x v="0"/>
    <n v="2000"/>
    <n v="0"/>
    <n v="0"/>
    <s v="41765570G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71"/>
    <n v="18601"/>
    <s v="41765601MPSU"/>
    <s v="601M"/>
    <x v="170"/>
    <s v="14LTIP - Perf"/>
    <n v="10257"/>
    <n v="70"/>
    <x v="122"/>
    <n v="9260"/>
    <x v="0"/>
    <n v="170000"/>
    <n v="0"/>
    <n v="0"/>
    <s v="41765601M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72"/>
    <n v="18645"/>
    <s v="41765645LPSU"/>
    <s v="645L"/>
    <x v="171"/>
    <s v="14LTIP - Perf"/>
    <n v="10257"/>
    <n v="30"/>
    <x v="123"/>
    <n v="9260"/>
    <x v="0"/>
    <n v="10000"/>
    <n v="0"/>
    <n v="0"/>
    <s v="41765645L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73"/>
    <n v="18652"/>
    <s v="41765652PPSU"/>
    <s v="652P"/>
    <x v="172"/>
    <s v="14LTIP - Perf"/>
    <n v="10257"/>
    <n v="10"/>
    <x v="5"/>
    <n v="9260"/>
    <x v="0"/>
    <n v="2000"/>
    <n v="0"/>
    <n v="0"/>
    <s v="41765652P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74"/>
    <n v="18731"/>
    <s v="41765731HPSU"/>
    <s v="731H"/>
    <x v="173"/>
    <s v="14LTIP - Perf"/>
    <n v="10257"/>
    <n v="10"/>
    <x v="54"/>
    <n v="9260"/>
    <x v="0"/>
    <n v="2000"/>
    <n v="0"/>
    <n v="0"/>
    <s v="41765731H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75"/>
    <n v="18779"/>
    <s v="41765779WPSU"/>
    <s v="779W"/>
    <x v="174"/>
    <s v="14LTIP - Perf"/>
    <n v="10257"/>
    <n v="212"/>
    <x v="124"/>
    <n v="9260"/>
    <x v="0"/>
    <n v="832000"/>
    <n v="0"/>
    <n v="0"/>
    <s v="41765779W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76"/>
    <n v="18837"/>
    <s v="41765837NPSU"/>
    <s v="837N"/>
    <x v="175"/>
    <s v="14LTIP - Perf"/>
    <n v="10257"/>
    <n v="60"/>
    <x v="125"/>
    <n v="9260"/>
    <x v="0"/>
    <n v="30000"/>
    <n v="0"/>
    <n v="0"/>
    <s v="41765837N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77"/>
    <n v="18912"/>
    <s v="41765912SPSU"/>
    <s v="912S"/>
    <x v="176"/>
    <s v="14LTIP - Perf"/>
    <n v="10257"/>
    <n v="10"/>
    <x v="126"/>
    <n v="9260"/>
    <x v="0"/>
    <n v="2000"/>
    <n v="0"/>
    <n v="0"/>
    <s v="41765912S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78"/>
    <n v="18915"/>
    <s v="41765915SPSU"/>
    <s v="915S"/>
    <x v="177"/>
    <s v="14LTIP - Perf"/>
    <n v="10257"/>
    <n v="10"/>
    <x v="1"/>
    <n v="9260"/>
    <x v="0"/>
    <n v="2000"/>
    <n v="0"/>
    <n v="0"/>
    <s v="41765915S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79"/>
    <n v="18991"/>
    <s v="41765991LPSU"/>
    <s v="991L"/>
    <x v="178"/>
    <s v="14LTIP - Perf"/>
    <n v="10257"/>
    <n v="10"/>
    <x v="127"/>
    <n v="9260"/>
    <x v="0"/>
    <n v="12000"/>
    <n v="0"/>
    <n v="0"/>
    <s v="41765991L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80"/>
    <n v="19012"/>
    <s v="41765012SPSU"/>
    <s v="012S"/>
    <x v="179"/>
    <s v="14LTIP - Perf"/>
    <n v="10257"/>
    <n v="10"/>
    <x v="128"/>
    <n v="4264"/>
    <x v="0"/>
    <n v="2000"/>
    <n v="0"/>
    <n v="0"/>
    <s v="41765012S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81"/>
    <n v="19149"/>
    <s v="41765149HPSU"/>
    <s v="149H"/>
    <x v="180"/>
    <s v="14LTIP - Perf"/>
    <n v="10257"/>
    <n v="80"/>
    <x v="129"/>
    <n v="9260"/>
    <x v="0"/>
    <n v="190000"/>
    <n v="0"/>
    <n v="0"/>
    <s v="41765149H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82"/>
    <n v="19160"/>
    <s v="41765160SPSU"/>
    <s v="160S"/>
    <x v="181"/>
    <s v="14LTIP - Perf"/>
    <n v="10257"/>
    <n v="212"/>
    <x v="130"/>
    <n v="9260"/>
    <x v="0"/>
    <n v="827000"/>
    <n v="0"/>
    <n v="0"/>
    <s v="41765160S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83"/>
    <n v="19167"/>
    <s v="41765167BPSU"/>
    <s v="167B"/>
    <x v="182"/>
    <s v="14LTIP - Perf"/>
    <n v="10257"/>
    <n v="10"/>
    <x v="131"/>
    <n v="9260"/>
    <x v="0"/>
    <n v="2000"/>
    <n v="0"/>
    <n v="0"/>
    <s v="41765167B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84"/>
    <n v="19198"/>
    <s v="41765198FPSU"/>
    <s v="198F"/>
    <x v="183"/>
    <s v="14LTIP - Perf"/>
    <n v="10257"/>
    <n v="10"/>
    <x v="5"/>
    <n v="9260"/>
    <x v="0"/>
    <n v="2000"/>
    <n v="0"/>
    <n v="0"/>
    <s v="41765198F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85"/>
    <n v="23416"/>
    <s v="41765416MPSU"/>
    <s v="416M"/>
    <x v="184"/>
    <s v="14LTIP - Perf"/>
    <n v="10257"/>
    <n v="60"/>
    <x v="17"/>
    <n v="9260"/>
    <x v="0"/>
    <n v="30000"/>
    <n v="0"/>
    <n v="0"/>
    <s v="41765416M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86"/>
    <n v="23537"/>
    <s v="41765537EPSU"/>
    <s v="537E"/>
    <x v="185"/>
    <s v="14LTIP - Perf"/>
    <n v="10257"/>
    <n v="10"/>
    <x v="65"/>
    <n v="9260"/>
    <x v="0"/>
    <n v="2000"/>
    <n v="0"/>
    <n v="0"/>
    <s v="41765537EPSU14LTIP - Perf"/>
    <s v="LTIP - Perf"/>
    <s v="LTIP - Perf - 05/06/2014"/>
    <s v="3 years"/>
    <d v="2014-05-06T00:00:00"/>
    <d v="2016-09-30T00:00:00"/>
    <n v="5650"/>
    <n v="4352"/>
    <n v="-65"/>
    <m/>
    <s v=""/>
    <m/>
    <s v=""/>
    <n v="9937"/>
    <n v="1.7585999999999999"/>
    <s v=""/>
    <n v="0"/>
    <n v="288263"/>
    <n v="222039.03999999995"/>
    <n v="-3316.3"/>
    <n v="0"/>
    <s v=""/>
    <s v=""/>
    <s v=""/>
    <n v="506985.73999999993"/>
    <n v="9937"/>
    <n v="-9937"/>
    <n v="0"/>
    <n v="0"/>
    <n v="51.02"/>
    <n v="0"/>
    <n v="0"/>
    <n v="0"/>
    <n v="0"/>
    <n v="0"/>
    <n v="0"/>
    <n v="0"/>
    <n v="506985.73999999993"/>
    <n v="462.15655423883311"/>
    <n v="1097"/>
    <n v="506985.73999999993"/>
    <n v="506985.73999999993"/>
    <n v="0"/>
    <n v="114836.1"/>
    <n v="203242.49"/>
    <n v="192223.45000000007"/>
    <n v="-3316.3000000000784"/>
    <n v="0"/>
    <n v="506985.73999999993"/>
    <n v="0"/>
    <m/>
    <n v="-3316.3000000000784"/>
    <n v="0"/>
    <n v="0"/>
    <n v="-3316.3000000000784"/>
    <n v="0"/>
    <n v="0"/>
    <n v="0"/>
    <n v="0"/>
    <n v="0"/>
    <n v="0"/>
    <n v="0"/>
    <n v="0"/>
    <n v="-3316.3000000000784"/>
  </r>
  <r>
    <n v="187"/>
    <n v="24451"/>
    <s v="41765451RPSU"/>
    <s v="451R"/>
    <x v="186"/>
    <s v="14LTIP - Perf"/>
    <n v="10257"/>
    <n v="10"/>
    <x v="0"/>
    <n v="9260"/>
    <x v="0"/>
    <n v="2000"/>
    <n v="0"/>
    <n v="0"/>
    <s v="41765451R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88"/>
    <n v="24491"/>
    <s v="41765491TPSU"/>
    <s v="491T"/>
    <x v="187"/>
    <s v="14LTIP - Perf"/>
    <n v="10257"/>
    <n v="10"/>
    <x v="132"/>
    <n v="9260"/>
    <x v="0"/>
    <n v="2000"/>
    <n v="0"/>
    <n v="0"/>
    <s v="41765491T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89"/>
    <n v="24541"/>
    <s v="41765541BPSU"/>
    <s v="541B"/>
    <x v="188"/>
    <s v="14LTIP - Perf"/>
    <n v="10257"/>
    <n v="180"/>
    <x v="75"/>
    <n v="9260"/>
    <x v="0"/>
    <n v="700000"/>
    <n v="0"/>
    <n v="0"/>
    <s v="41765541BPSU14LTIP - Perf"/>
    <s v="LTIP - Perf"/>
    <s v="LTIP - Perf - 05/06/2014"/>
    <s v="3 years"/>
    <d v="2014-05-06T00:00:00"/>
    <d v="2016-09-30T00:00:00"/>
    <n v="370"/>
    <n v="285"/>
    <n v="-4"/>
    <m/>
    <s v=""/>
    <m/>
    <s v=""/>
    <n v="651"/>
    <n v="1.7585999999999999"/>
    <s v=""/>
    <n v="0"/>
    <n v="18877.400000000001"/>
    <n v="14540.7"/>
    <n v="-204.08"/>
    <n v="0"/>
    <s v=""/>
    <s v=""/>
    <s v=""/>
    <n v="33214.020000000004"/>
    <n v="651"/>
    <n v="-651"/>
    <n v="0"/>
    <n v="0"/>
    <n v="51.02"/>
    <n v="0"/>
    <n v="0"/>
    <n v="0"/>
    <n v="0"/>
    <n v="0"/>
    <n v="0"/>
    <n v="0"/>
    <n v="33214.020000000004"/>
    <n v="30.277137648131269"/>
    <n v="1097"/>
    <n v="33214.020000000004"/>
    <n v="33214.020000000004"/>
    <n v="0"/>
    <n v="7520.24"/>
    <n v="13309.68"/>
    <n v="12588.180000000008"/>
    <n v="-204.08000000000527"/>
    <n v="0"/>
    <n v="33214.020000000004"/>
    <n v="0"/>
    <m/>
    <n v="-204.08000000000527"/>
    <n v="0"/>
    <n v="0"/>
    <n v="-204.08000000000527"/>
    <n v="0"/>
    <n v="0"/>
    <n v="0"/>
    <n v="0"/>
    <n v="0"/>
    <n v="0"/>
    <n v="0"/>
    <n v="0"/>
    <n v="-204.08000000000527"/>
  </r>
  <r>
    <n v="190"/>
    <n v="24582"/>
    <s v="41765582FPSU"/>
    <s v="582F"/>
    <x v="189"/>
    <s v="14LTIP - Perf"/>
    <n v="10257"/>
    <n v="10"/>
    <x v="5"/>
    <n v="9260"/>
    <x v="0"/>
    <n v="2000"/>
    <n v="0"/>
    <n v="0"/>
    <s v="41765582FPSU14LTIP - Perf"/>
    <s v="LTIP - Perf"/>
    <s v="LTIP - Perf - 05/06/2014"/>
    <s v="3 years"/>
    <d v="2014-05-06T00:00:00"/>
    <d v="2016-09-30T00:00:00"/>
    <n v="220"/>
    <n v="170"/>
    <n v="-3"/>
    <m/>
    <s v=""/>
    <m/>
    <s v=""/>
    <n v="387"/>
    <n v="1.7585999999999999"/>
    <s v=""/>
    <n v="0"/>
    <n v="11224.400000000001"/>
    <n v="8673.4"/>
    <n v="-153.06"/>
    <n v="0"/>
    <s v=""/>
    <s v=""/>
    <s v=""/>
    <n v="19744.740000000002"/>
    <n v="387"/>
    <n v="-387"/>
    <n v="0"/>
    <n v="0"/>
    <n v="51.02"/>
    <n v="0"/>
    <n v="0"/>
    <n v="0"/>
    <n v="0"/>
    <n v="0"/>
    <n v="0"/>
    <n v="0"/>
    <n v="19744.740000000002"/>
    <n v="17.998851412944394"/>
    <n v="1097"/>
    <n v="19744.740000000002"/>
    <n v="19744.740000000002"/>
    <n v="0"/>
    <n v="4471.49"/>
    <n v="7913.869999999999"/>
    <n v="7512.4400000000051"/>
    <n v="-153.0599999999996"/>
    <n v="0"/>
    <n v="19744.740000000002"/>
    <n v="0"/>
    <m/>
    <n v="-153.0599999999996"/>
    <n v="0"/>
    <n v="0"/>
    <n v="-153.0599999999996"/>
    <n v="0"/>
    <n v="0"/>
    <n v="0"/>
    <n v="0"/>
    <n v="0"/>
    <n v="0"/>
    <n v="0"/>
    <n v="0"/>
    <n v="-153.0599999999996"/>
  </r>
  <r>
    <n v="191"/>
    <n v="15389"/>
    <s v="41825389CPSU"/>
    <s v="389C"/>
    <x v="190"/>
    <s v="14LTIP - Perf"/>
    <n v="10257"/>
    <n v="80"/>
    <x v="79"/>
    <n v="9260"/>
    <x v="0"/>
    <n v="190000"/>
    <n v="0"/>
    <n v="0"/>
    <s v="41825389CPSU14LTIP - Perf"/>
    <s v="LTIP - Perf"/>
    <s v="LTIP - Perf - 07/05/2014"/>
    <s v="3 years"/>
    <d v="2014-07-05T00:00:00"/>
    <d v="2016-09-30T00:00:00"/>
    <n v="220"/>
    <n v="170"/>
    <n v="-3"/>
    <m/>
    <s v=""/>
    <m/>
    <s v=""/>
    <n v="387"/>
    <n v="1.7585999999999999"/>
    <s v=""/>
    <n v="0"/>
    <n v="11333.3"/>
    <n v="8757.5499999999993"/>
    <n v="-154.54500000000002"/>
    <n v="0"/>
    <s v=""/>
    <s v=""/>
    <s v=""/>
    <n v="19936.305"/>
    <n v="387"/>
    <n v="-387"/>
    <n v="0"/>
    <n v="0"/>
    <n v="51.515000000000001"/>
    <n v="0"/>
    <n v="0"/>
    <n v="0"/>
    <n v="0"/>
    <n v="0"/>
    <n v="0"/>
    <n v="0"/>
    <n v="19936.305"/>
    <n v="18.173477666362807"/>
    <n v="1097"/>
    <n v="19936.305"/>
    <n v="19936.305"/>
    <n v="0"/>
    <n v="4514.88"/>
    <n v="7990.6500000000005"/>
    <n v="7585.3200000000033"/>
    <n v="-154.5450000000038"/>
    <n v="0"/>
    <n v="19936.305"/>
    <n v="0"/>
    <m/>
    <n v="-154.5450000000038"/>
    <n v="0"/>
    <n v="0"/>
    <n v="-154.5450000000038"/>
    <n v="0"/>
    <n v="0"/>
    <n v="0"/>
    <n v="0"/>
    <n v="0"/>
    <n v="0"/>
    <n v="0"/>
    <n v="0"/>
    <n v="-154.5450000000038"/>
  </r>
  <r>
    <n v="192"/>
    <n v="14468"/>
    <s v="41839468RPSU"/>
    <s v="468R"/>
    <x v="84"/>
    <s v="14LTIP - Perf"/>
    <n v="10257"/>
    <n v="80"/>
    <x v="69"/>
    <n v="9260"/>
    <x v="0"/>
    <n v="190000"/>
    <n v="0"/>
    <n v="0"/>
    <s v="41839468RPSU14LTIP - Perf"/>
    <s v="LTIP - Perf"/>
    <s v="LTIP - Perf - 07/19/2014"/>
    <s v="3 years"/>
    <d v="2014-07-19T00:00:00"/>
    <d v="2016-09-30T00:00:00"/>
    <n v="150"/>
    <n v="116"/>
    <n v="-2"/>
    <m/>
    <s v=""/>
    <m/>
    <s v=""/>
    <n v="264"/>
    <n v="1.7585999999999999"/>
    <s v=""/>
    <n v="0"/>
    <n v="7645.5"/>
    <n v="5912.52"/>
    <n v="-101.94"/>
    <n v="0"/>
    <s v=""/>
    <s v=""/>
    <s v=""/>
    <n v="13456.08"/>
    <n v="264"/>
    <n v="-264"/>
    <n v="0"/>
    <n v="0"/>
    <n v="50.97"/>
    <n v="0"/>
    <n v="0"/>
    <n v="0"/>
    <n v="0"/>
    <n v="0"/>
    <n v="0"/>
    <n v="0"/>
    <n v="13456.08"/>
    <n v="12.266253418413855"/>
    <n v="1097"/>
    <n v="13456.08"/>
    <n v="13456.08"/>
    <n v="0"/>
    <n v="3045.76"/>
    <n v="5390.5300000000007"/>
    <n v="5121.7299999999977"/>
    <n v="-101.93999999999861"/>
    <n v="0"/>
    <n v="13456.08"/>
    <n v="0"/>
    <m/>
    <n v="-101.93999999999861"/>
    <n v="0"/>
    <n v="0"/>
    <n v="-101.93999999999861"/>
    <n v="0"/>
    <n v="0"/>
    <n v="0"/>
    <n v="0"/>
    <n v="0"/>
    <n v="0"/>
    <n v="0"/>
    <n v="0"/>
    <n v="-101.93999999999861"/>
  </r>
  <r>
    <n v="193"/>
    <n v="10005"/>
    <s v="421295McEPSU"/>
    <s v="5McE"/>
    <x v="0"/>
    <s v="15LTIP - Perf"/>
    <n v="10257"/>
    <n v="10"/>
    <x v="0"/>
    <n v="9260"/>
    <x v="0"/>
    <n v="2000"/>
    <n v="0"/>
    <n v="0"/>
    <s v="421295McEPSU15LTIP - Perf"/>
    <s v="LTIP - Perf"/>
    <s v="LTIP - Perf - 05/05/2015"/>
    <s v="3 years"/>
    <d v="2015-05-05T00:00:00"/>
    <d v="2017-09-30T00:00:00"/>
    <n v="185"/>
    <n v="75.170000000000016"/>
    <n v="0"/>
    <m/>
    <n v="0"/>
    <m/>
    <n v="0"/>
    <n v="260.17"/>
    <n v="1"/>
    <n v="0"/>
    <n v="83"/>
    <n v="9871.6"/>
    <n v="4011.0712000000008"/>
    <n v="0"/>
    <n v="0"/>
    <n v="0"/>
    <s v=""/>
    <n v="0"/>
    <n v="13882.671200000001"/>
    <n v="260.17"/>
    <n v="0"/>
    <n v="-177.17"/>
    <n v="83"/>
    <n v="53.36"/>
    <n v="4428.88"/>
    <n v="-88.586457760000002"/>
    <n v="4340.2935422400005"/>
    <n v="0"/>
    <n v="0"/>
    <n v="0"/>
    <n v="0"/>
    <n v="4428.88"/>
    <n v="4.0372652689152231"/>
    <n v="1097"/>
    <n v="4428.88"/>
    <n v="4428.88"/>
    <n v="0"/>
    <n v="0"/>
    <n v="4539.0499999999993"/>
    <n v="-110.17000000000007"/>
    <n v="0"/>
    <n v="0"/>
    <n v="4428.8799999999992"/>
    <n v="0"/>
    <m/>
    <n v="0"/>
    <n v="0"/>
    <n v="0"/>
    <n v="0"/>
    <n v="0"/>
    <n v="0"/>
    <n v="0"/>
    <n v="0"/>
    <n v="0"/>
    <n v="0"/>
    <n v="0"/>
    <n v="0"/>
    <n v="0"/>
  </r>
  <r>
    <n v="194"/>
    <n v="10015"/>
    <s v="4212915WoPSU"/>
    <s v="15Wo"/>
    <x v="1"/>
    <s v="15LTIP - Perf"/>
    <n v="10257"/>
    <n v="10"/>
    <x v="1"/>
    <n v="9260"/>
    <x v="0"/>
    <n v="2000"/>
    <n v="0"/>
    <n v="0"/>
    <s v="4212915Wo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195"/>
    <n v="10034"/>
    <s v="4212934MaPSU"/>
    <s v="34Ma"/>
    <x v="2"/>
    <s v="15LTIP - Perf"/>
    <n v="10257"/>
    <n v="50"/>
    <x v="2"/>
    <n v="9260"/>
    <x v="0"/>
    <n v="91000"/>
    <n v="0"/>
    <n v="0"/>
    <s v="4212934Ma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196"/>
    <n v="10070"/>
    <s v="4212970HaPSU"/>
    <s v="70Ha"/>
    <x v="3"/>
    <s v="15LTIP - Perf"/>
    <n v="10257"/>
    <n v="20"/>
    <x v="3"/>
    <n v="9260"/>
    <x v="0"/>
    <n v="107000"/>
    <n v="0"/>
    <n v="0"/>
    <s v="4212970Ha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197"/>
    <n v="10101"/>
    <s v="42129101WPSU"/>
    <s v="101W"/>
    <x v="4"/>
    <s v="15LTIP - Perf"/>
    <n v="10257"/>
    <n v="10"/>
    <x v="4"/>
    <n v="9260"/>
    <x v="0"/>
    <n v="2000"/>
    <n v="0"/>
    <n v="0"/>
    <s v="42129101W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198"/>
    <n v="10105"/>
    <s v="42129105APSU"/>
    <s v="105A"/>
    <x v="5"/>
    <s v="15LTIP - Perf"/>
    <n v="10257"/>
    <n v="10"/>
    <x v="5"/>
    <n v="9260"/>
    <x v="0"/>
    <n v="2000"/>
    <n v="0"/>
    <n v="0"/>
    <s v="42129105APSU15LTIP - Perf"/>
    <s v="LTIP - Perf"/>
    <s v="LTIP - Perf - 05/05/2015"/>
    <s v="3 years"/>
    <d v="2015-05-05T00:00:00"/>
    <d v="2017-09-30T00:00:00"/>
    <n v="480"/>
    <n v="230.01600000000005"/>
    <n v="0"/>
    <m/>
    <n v="94.991999999999962"/>
    <m/>
    <n v="-45.024000000000115"/>
    <n v="759.98399999999992"/>
    <n v="1.5832999999999999"/>
    <s v=""/>
    <n v="0"/>
    <n v="25612.799999999999"/>
    <n v="12273.653760000003"/>
    <n v="0"/>
    <n v="0"/>
    <n v="5068.773119999998"/>
    <s v=""/>
    <n v="-2402.4806400000061"/>
    <n v="40552.746239999993"/>
    <n v="759.98399999999992"/>
    <n v="0"/>
    <n v="0"/>
    <n v="759.98400000000004"/>
    <n v="53.36"/>
    <n v="40552.74624"/>
    <n v="-811.13603029247997"/>
    <n v="39741.61020970752"/>
    <n v="0"/>
    <n v="0"/>
    <n v="0"/>
    <n v="0"/>
    <n v="39741.61020970752"/>
    <n v="36.227538933188256"/>
    <n v="1005"/>
    <n v="36408.68"/>
    <n v="36408.68"/>
    <n v="3332.9302097075197"/>
    <n v="0"/>
    <n v="11777"/>
    <n v="12997.99"/>
    <n v="11633.690000000002"/>
    <n v="0"/>
    <n v="36408.68"/>
    <n v="0"/>
    <m/>
    <n v="1049.22"/>
    <n v="1015.37"/>
    <n v="1049.21"/>
    <n v="3113.8"/>
    <n v="1049.22"/>
    <n v="947.67"/>
    <n v="5187.96"/>
    <n v="7184.85"/>
    <n v="1151.21"/>
    <n v="1189.5899999999999"/>
    <n v="-1005.7600000000002"/>
    <n v="1335.04"/>
    <n v="11633.690000000002"/>
  </r>
  <r>
    <n v="199"/>
    <n v="10106"/>
    <s v="42129106GPSU"/>
    <s v="106G"/>
    <x v="6"/>
    <s v="15LTIP - Perf"/>
    <n v="10257"/>
    <n v="30"/>
    <x v="6"/>
    <n v="9260"/>
    <x v="0"/>
    <n v="10000"/>
    <n v="0"/>
    <n v="0"/>
    <s v="42129106G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00"/>
    <n v="10107"/>
    <s v="42129107CPSU"/>
    <s v="107C"/>
    <x v="7"/>
    <s v="15LTIP - Perf"/>
    <n v="10257"/>
    <n v="10"/>
    <x v="7"/>
    <n v="9260"/>
    <x v="0"/>
    <n v="12000"/>
    <n v="0"/>
    <n v="0"/>
    <s v="42129107C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201"/>
    <n v="10138"/>
    <s v="42129138JPSU"/>
    <s v="138J"/>
    <x v="8"/>
    <s v="15LTIP - Perf"/>
    <n v="10257"/>
    <n v="10"/>
    <x v="5"/>
    <n v="9260"/>
    <x v="0"/>
    <n v="2000"/>
    <n v="0"/>
    <n v="0"/>
    <s v="42129138J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02"/>
    <n v="10153"/>
    <s v="42129153PPSU"/>
    <s v="153P"/>
    <x v="9"/>
    <s v="15LTIP - Perf"/>
    <n v="10257"/>
    <n v="212"/>
    <x v="8"/>
    <n v="9260"/>
    <x v="0"/>
    <n v="821000"/>
    <n v="0"/>
    <n v="0"/>
    <s v="42129153PPSU15LTIP - Perf"/>
    <s v="LTIP - Perf"/>
    <s v="LTIP - Perf - 05/05/2015"/>
    <s v="3 years"/>
    <d v="2015-05-05T00:00:00"/>
    <d v="2017-09-30T00:00:00"/>
    <n v="185"/>
    <n v="88.651999999999987"/>
    <n v="0"/>
    <n v="2.3480000000000132"/>
    <s v=""/>
    <m/>
    <s v=""/>
    <n v="276"/>
    <n v="1.4896"/>
    <s v=""/>
    <n v="207"/>
    <n v="9871.6"/>
    <n v="4730.4707199999993"/>
    <n v="0"/>
    <n v="125.2892800000007"/>
    <s v=""/>
    <s v=""/>
    <s v=""/>
    <n v="14727.36"/>
    <n v="276"/>
    <n v="-207"/>
    <n v="-69"/>
    <n v="0"/>
    <n v="53.36"/>
    <n v="0"/>
    <n v="0"/>
    <n v="0"/>
    <n v="0"/>
    <n v="0"/>
    <n v="0"/>
    <n v="0"/>
    <n v="11045.52"/>
    <n v="10.068842297174111"/>
    <n v="1097"/>
    <n v="11045.52"/>
    <n v="11045.52"/>
    <n v="0"/>
    <n v="0"/>
    <n v="4539.0499999999993"/>
    <n v="5009.6499999999996"/>
    <n v="1496.8200000000011"/>
    <n v="0"/>
    <n v="11045.52"/>
    <n v="0"/>
    <m/>
    <n v="404.38"/>
    <n v="391.34"/>
    <n v="701.10000000000093"/>
    <n v="1496.8200000000011"/>
    <n v="0"/>
    <n v="0"/>
    <n v="0"/>
    <n v="0"/>
    <n v="0"/>
    <n v="0"/>
    <n v="0"/>
    <n v="0"/>
    <n v="1496.8200000000011"/>
  </r>
  <r>
    <n v="203"/>
    <n v="10155"/>
    <s v="42129155MPSU"/>
    <s v="155M"/>
    <x v="10"/>
    <s v="15LTIP - Perf"/>
    <n v="10257"/>
    <n v="10"/>
    <x v="4"/>
    <n v="9260"/>
    <x v="0"/>
    <n v="2000"/>
    <n v="0"/>
    <n v="0"/>
    <s v="42129155M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04"/>
    <n v="10219"/>
    <s v="42129219HPSU"/>
    <s v="219H"/>
    <x v="11"/>
    <s v="15LTIP - Perf"/>
    <n v="10257"/>
    <n v="10"/>
    <x v="5"/>
    <n v="9260"/>
    <x v="0"/>
    <n v="2000"/>
    <n v="0"/>
    <n v="0"/>
    <s v="42129219HPSU15LTIP - Perf"/>
    <s v="LTIP - Perf"/>
    <s v="LTIP - Perf - 05/05/2015"/>
    <s v="3 years"/>
    <d v="2015-05-05T00:00:00"/>
    <d v="2017-09-30T00:00:00"/>
    <n v="310"/>
    <n v="0"/>
    <n v="0"/>
    <m/>
    <n v="0"/>
    <m/>
    <n v="0"/>
    <n v="310"/>
    <n v="1"/>
    <n v="0"/>
    <n v="87"/>
    <n v="16541.599999999999"/>
    <n v="0"/>
    <n v="0"/>
    <n v="0"/>
    <n v="0"/>
    <s v=""/>
    <n v="0"/>
    <n v="16541.599999999999"/>
    <n v="310"/>
    <n v="0"/>
    <n v="-223"/>
    <n v="87"/>
    <n v="53.36"/>
    <n v="4642.32"/>
    <n v="-92.855684639999993"/>
    <n v="4549.46431536"/>
    <n v="0"/>
    <n v="0"/>
    <n v="0"/>
    <n v="0"/>
    <n v="4642.32"/>
    <n v="4.2318322698267998"/>
    <n v="1097"/>
    <n v="4642.32"/>
    <n v="4642.32"/>
    <n v="0"/>
    <n v="0"/>
    <n v="4642.32"/>
    <n v="0"/>
    <n v="0"/>
    <n v="0"/>
    <n v="4642.32"/>
    <n v="0"/>
    <m/>
    <n v="0"/>
    <n v="0"/>
    <n v="0"/>
    <n v="0"/>
    <n v="0"/>
    <n v="0"/>
    <n v="0"/>
    <n v="0"/>
    <n v="0"/>
    <n v="0"/>
    <n v="0"/>
    <n v="0"/>
    <n v="0"/>
  </r>
  <r>
    <n v="205"/>
    <n v="10239"/>
    <s v="42129239FPSU"/>
    <s v="239F"/>
    <x v="12"/>
    <s v="15LTIP - Perf"/>
    <n v="10257"/>
    <n v="180"/>
    <x v="9"/>
    <n v="9260"/>
    <x v="0"/>
    <n v="700000"/>
    <n v="0"/>
    <n v="0"/>
    <s v="42129239F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06"/>
    <n v="10284"/>
    <s v="42129284APSU"/>
    <s v="284A"/>
    <x v="13"/>
    <s v="15LTIP - Perf"/>
    <n v="10257"/>
    <n v="60"/>
    <x v="10"/>
    <n v="9260"/>
    <x v="0"/>
    <n v="81000"/>
    <n v="0"/>
    <n v="0"/>
    <s v="42129284A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07"/>
    <n v="10366"/>
    <s v="42129366BPSU"/>
    <s v="366B"/>
    <x v="14"/>
    <s v="15LTIP - Perf"/>
    <n v="10257"/>
    <n v="50"/>
    <x v="11"/>
    <n v="9260"/>
    <x v="0"/>
    <n v="9000"/>
    <n v="0"/>
    <n v="0"/>
    <s v="42129366B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08"/>
    <n v="10368"/>
    <s v="42129368WPSU"/>
    <s v="368W"/>
    <x v="15"/>
    <s v="15LTIP - Perf"/>
    <n v="10257"/>
    <n v="10"/>
    <x v="5"/>
    <n v="9260"/>
    <x v="0"/>
    <n v="2000"/>
    <n v="0"/>
    <n v="0"/>
    <s v="42129368WPSU15LTIP - Perf"/>
    <s v="LTIP - Perf"/>
    <s v="LTIP - Perf - 05/05/2015"/>
    <s v="3 years"/>
    <d v="2015-05-05T00:00:00"/>
    <d v="2017-09-30T00:00:00"/>
    <n v="480"/>
    <n v="230.01600000000005"/>
    <n v="0"/>
    <m/>
    <n v="94.991999999999962"/>
    <m/>
    <n v="-45.024000000000115"/>
    <n v="759.98399999999992"/>
    <n v="1.5832999999999999"/>
    <s v=""/>
    <n v="0"/>
    <n v="25612.799999999999"/>
    <n v="12273.653760000003"/>
    <n v="0"/>
    <n v="0"/>
    <n v="5068.773119999998"/>
    <s v=""/>
    <n v="-2402.4806400000061"/>
    <n v="40552.746239999993"/>
    <n v="759.98399999999992"/>
    <n v="0"/>
    <n v="0"/>
    <n v="759.98400000000004"/>
    <n v="53.36"/>
    <n v="40552.74624"/>
    <n v="-811.13603029247997"/>
    <n v="39741.61020970752"/>
    <n v="0"/>
    <n v="0"/>
    <n v="0"/>
    <n v="0"/>
    <n v="39741.61020970752"/>
    <n v="36.227538933188256"/>
    <n v="1005"/>
    <n v="36408.68"/>
    <n v="36408.68"/>
    <n v="3332.9302097075197"/>
    <n v="0"/>
    <n v="11777"/>
    <n v="12997.99"/>
    <n v="11633.690000000002"/>
    <n v="0"/>
    <n v="36408.68"/>
    <n v="0"/>
    <m/>
    <n v="1049.22"/>
    <n v="1015.37"/>
    <n v="1049.21"/>
    <n v="3113.8"/>
    <n v="1049.22"/>
    <n v="947.67"/>
    <n v="5187.96"/>
    <n v="7184.85"/>
    <n v="1151.21"/>
    <n v="1189.5899999999999"/>
    <n v="-1005.7600000000002"/>
    <n v="1335.04"/>
    <n v="11633.690000000002"/>
  </r>
  <r>
    <n v="209"/>
    <n v="10382"/>
    <s v="42129382APSU"/>
    <s v="382A"/>
    <x v="17"/>
    <s v="15LTIP - Perf"/>
    <n v="10257"/>
    <n v="10"/>
    <x v="1"/>
    <n v="9260"/>
    <x v="0"/>
    <n v="2000"/>
    <n v="0"/>
    <n v="0"/>
    <s v="42129382A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10"/>
    <n v="10399"/>
    <s v="42129399GPSU"/>
    <s v="399G"/>
    <x v="18"/>
    <s v="15LTIP - Perf"/>
    <n v="10257"/>
    <n v="60"/>
    <x v="13"/>
    <n v="9260"/>
    <x v="0"/>
    <n v="31000"/>
    <n v="0"/>
    <n v="0"/>
    <s v="42129399GPSU15LTIP - Perf"/>
    <s v="LTIP - Perf"/>
    <s v="LTIP - Perf - 05/05/2015"/>
    <s v="3 years"/>
    <d v="2015-05-05T00:00:00"/>
    <d v="2017-09-30T00:00:00"/>
    <n v="480"/>
    <n v="195.01999999999998"/>
    <n v="0"/>
    <m/>
    <n v="0"/>
    <m/>
    <n v="0"/>
    <n v="675.02"/>
    <n v="1"/>
    <n v="0"/>
    <n v="174"/>
    <n v="25612.799999999999"/>
    <n v="10406.267199999998"/>
    <n v="0"/>
    <n v="0"/>
    <n v="0"/>
    <s v=""/>
    <n v="0"/>
    <n v="36019.067199999998"/>
    <n v="675.02"/>
    <n v="0"/>
    <n v="-501.02"/>
    <n v="174"/>
    <n v="53.36"/>
    <n v="9284.64"/>
    <n v="-185.71136927999999"/>
    <n v="9098.92863072"/>
    <n v="0"/>
    <n v="0"/>
    <n v="0"/>
    <n v="0"/>
    <n v="9284.64"/>
    <n v="8.4636645396535997"/>
    <n v="1097"/>
    <n v="9284.64"/>
    <n v="9284.64"/>
    <n v="0"/>
    <n v="0"/>
    <n v="11777"/>
    <n v="-2492.3600000000006"/>
    <n v="0"/>
    <n v="0"/>
    <n v="9284.64"/>
    <n v="0"/>
    <m/>
    <n v="0"/>
    <n v="0"/>
    <n v="0"/>
    <n v="0"/>
    <n v="0"/>
    <n v="0"/>
    <n v="0"/>
    <n v="0"/>
    <n v="0"/>
    <n v="0"/>
    <n v="0"/>
    <n v="0"/>
    <n v="0"/>
  </r>
  <r>
    <n v="211"/>
    <n v="10401"/>
    <s v="42129401SPSU"/>
    <s v="401S"/>
    <x v="19"/>
    <s v="15LTIP - Perf"/>
    <n v="10257"/>
    <n v="10"/>
    <x v="14"/>
    <n v="9260"/>
    <x v="0"/>
    <n v="2000"/>
    <n v="0"/>
    <n v="0"/>
    <s v="42129401S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12"/>
    <n v="10449"/>
    <s v="42129449MPSU"/>
    <s v="449M"/>
    <x v="20"/>
    <s v="15LTIP - Perf"/>
    <n v="10257"/>
    <n v="20"/>
    <x v="15"/>
    <n v="9260"/>
    <x v="0"/>
    <n v="7000"/>
    <n v="0"/>
    <n v="0"/>
    <s v="42129449M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13"/>
    <n v="10452"/>
    <s v="42129452SPSU"/>
    <s v="452S"/>
    <x v="21"/>
    <s v="15LTIP - Perf"/>
    <n v="10257"/>
    <n v="70"/>
    <x v="16"/>
    <n v="9260"/>
    <x v="0"/>
    <n v="170000"/>
    <n v="0"/>
    <n v="0"/>
    <s v="42129452SPSU15LTIP - Perf"/>
    <s v="LTIP - Perf"/>
    <s v="LTIP - Perf - 05/05/2015"/>
    <s v="3 years"/>
    <d v="2015-05-05T00:00:00"/>
    <d v="2017-09-30T00:00:00"/>
    <n v="185"/>
    <n v="75.165500000000009"/>
    <n v="0"/>
    <m/>
    <n v="0"/>
    <m/>
    <n v="0"/>
    <n v="260.16550000000001"/>
    <n v="1"/>
    <n v="0"/>
    <n v="88"/>
    <n v="9871.6"/>
    <n v="4010.8310800000004"/>
    <n v="0"/>
    <n v="0"/>
    <n v="0"/>
    <s v=""/>
    <n v="0"/>
    <n v="13882.43108"/>
    <n v="260.16550000000001"/>
    <n v="0"/>
    <n v="-172.16550000000001"/>
    <n v="88"/>
    <n v="53.36"/>
    <n v="4695.68"/>
    <n v="-93.922991359999997"/>
    <n v="4601.7570086400001"/>
    <n v="0"/>
    <n v="0"/>
    <n v="0"/>
    <n v="0"/>
    <n v="4695.68"/>
    <n v="4.2804740200546947"/>
    <n v="1097"/>
    <n v="4695.68"/>
    <n v="4695.68"/>
    <n v="0"/>
    <n v="0"/>
    <n v="4539.0499999999993"/>
    <n v="156.63000000000011"/>
    <n v="0"/>
    <n v="0"/>
    <n v="4695.6799999999994"/>
    <n v="0"/>
    <m/>
    <n v="0"/>
    <n v="0"/>
    <n v="0"/>
    <n v="0"/>
    <n v="0"/>
    <n v="0"/>
    <n v="0"/>
    <n v="0"/>
    <n v="0"/>
    <n v="0"/>
    <n v="0"/>
    <n v="0"/>
    <n v="0"/>
  </r>
  <r>
    <n v="214"/>
    <n v="10473"/>
    <s v="42129473GPSU"/>
    <s v="473G"/>
    <x v="22"/>
    <s v="15LTIP - Perf"/>
    <n v="10257"/>
    <n v="60"/>
    <x v="17"/>
    <n v="9260"/>
    <x v="0"/>
    <n v="30000"/>
    <n v="0"/>
    <n v="0"/>
    <s v="42129473G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215"/>
    <n v="10537"/>
    <s v="4212937ElPSU"/>
    <s v="37El"/>
    <x v="23"/>
    <s v="15LTIP - Perf"/>
    <n v="10257"/>
    <n v="30"/>
    <x v="18"/>
    <n v="9260"/>
    <x v="0"/>
    <n v="10000"/>
    <n v="0"/>
    <n v="0"/>
    <s v="4212937El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16"/>
    <n v="10552"/>
    <s v="42129552BPSU"/>
    <s v="552B"/>
    <x v="24"/>
    <s v="15LTIP - Perf"/>
    <n v="10257"/>
    <n v="30"/>
    <x v="19"/>
    <n v="9260"/>
    <x v="0"/>
    <n v="10000"/>
    <n v="0"/>
    <n v="0"/>
    <s v="42129552BPSU15LTIP - Perf"/>
    <s v="LTIP - Perf"/>
    <s v="LTIP - Perf - 05/05/2015"/>
    <s v="3 years"/>
    <d v="2015-05-05T00:00:00"/>
    <d v="2017-09-30T00:00:00"/>
    <n v="185"/>
    <n v="88.651999999999987"/>
    <n v="0"/>
    <m/>
    <n v="0"/>
    <m/>
    <n v="0"/>
    <n v="273.65199999999999"/>
    <n v="1"/>
    <n v="0"/>
    <n v="139"/>
    <n v="9871.6"/>
    <n v="4730.4707199999993"/>
    <n v="0"/>
    <n v="0"/>
    <n v="0"/>
    <s v=""/>
    <n v="0"/>
    <n v="14602.07072"/>
    <n v="273.65199999999999"/>
    <n v="0"/>
    <n v="-134.65199999999999"/>
    <n v="139"/>
    <n v="53.36"/>
    <n v="7417.04"/>
    <n v="-148.35563407999999"/>
    <n v="7268.6843659200003"/>
    <n v="0"/>
    <n v="0"/>
    <n v="0"/>
    <n v="0"/>
    <n v="7417.04"/>
    <n v="6.761203281677302"/>
    <n v="1097"/>
    <n v="7417.04"/>
    <n v="7417.04"/>
    <n v="0"/>
    <n v="0"/>
    <n v="4539.0499999999993"/>
    <n v="5009.6499999999996"/>
    <n v="-2131.67"/>
    <n v="0"/>
    <n v="7417.0299999999988"/>
    <n v="1.0000000001127773E-2"/>
    <m/>
    <n v="404.38"/>
    <n v="391.34"/>
    <n v="404.39"/>
    <n v="1200.1100000000001"/>
    <n v="-3331.78"/>
    <n v="0"/>
    <n v="0"/>
    <n v="-3331.78"/>
    <n v="0"/>
    <n v="0"/>
    <n v="0"/>
    <n v="0"/>
    <n v="-2131.67"/>
  </r>
  <r>
    <n v="217"/>
    <n v="10593"/>
    <s v="42129593APSU"/>
    <s v="593A"/>
    <x v="25"/>
    <s v="15LTIP - Perf"/>
    <n v="10257"/>
    <n v="10"/>
    <x v="20"/>
    <n v="9260"/>
    <x v="0"/>
    <n v="2000"/>
    <n v="0"/>
    <n v="0"/>
    <s v="42129593A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18"/>
    <n v="10606"/>
    <s v="42129606APSU"/>
    <s v="606A"/>
    <x v="26"/>
    <s v="15LTIP - Perf"/>
    <n v="10257"/>
    <n v="10"/>
    <x v="21"/>
    <n v="9260"/>
    <x v="0"/>
    <n v="2000"/>
    <n v="0"/>
    <n v="0"/>
    <s v="42129606A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219"/>
    <n v="10819"/>
    <s v="42129819GPSU"/>
    <s v="819G"/>
    <x v="27"/>
    <s v="15LTIP - Perf"/>
    <n v="10257"/>
    <n v="70"/>
    <x v="22"/>
    <n v="9260"/>
    <x v="0"/>
    <n v="170000"/>
    <n v="0"/>
    <n v="0"/>
    <s v="42129819G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220"/>
    <n v="10845"/>
    <s v="42129845PPSU"/>
    <s v="845P"/>
    <x v="28"/>
    <s v="15LTIP - Perf"/>
    <n v="10257"/>
    <n v="80"/>
    <x v="23"/>
    <n v="9260"/>
    <x v="0"/>
    <n v="190000"/>
    <n v="0"/>
    <n v="0"/>
    <s v="42129845PPSU15LTIP - Perf"/>
    <s v="LTIP - Perf"/>
    <s v="LTIP - Perf - 05/05/2015"/>
    <s v="3 years"/>
    <d v="2015-05-05T00:00:00"/>
    <d v="2017-09-30T00:00:00"/>
    <n v="2265"/>
    <n v="1085.3880000000004"/>
    <n v="0"/>
    <m/>
    <n v="448.24349999999959"/>
    <m/>
    <n v="-212.45700000000033"/>
    <n v="3586.1744999999996"/>
    <n v="1.5832999999999999"/>
    <s v=""/>
    <n v="0"/>
    <n v="120860.4"/>
    <n v="57916.303680000012"/>
    <n v="0"/>
    <n v="0"/>
    <n v="23918.273159999979"/>
    <s v=""/>
    <n v="-11336.705520000018"/>
    <n v="191358.27131999997"/>
    <n v="3586.1744999999996"/>
    <n v="0"/>
    <n v="0"/>
    <n v="3586.1745000000001"/>
    <n v="53.36"/>
    <n v="191358.27132"/>
    <n v="-3827.54814294264"/>
    <n v="187530.72317705737"/>
    <n v="0"/>
    <n v="0"/>
    <n v="0"/>
    <n v="0"/>
    <n v="187530.72317705737"/>
    <n v="170.9486993409821"/>
    <n v="1005"/>
    <n v="171803.44"/>
    <n v="171803.44"/>
    <n v="15727.283177057368"/>
    <n v="0"/>
    <n v="55572.72"/>
    <n v="61334.289999999994"/>
    <n v="54896.429999999993"/>
    <n v="0"/>
    <n v="171803.44"/>
    <n v="0"/>
    <m/>
    <n v="4950.9799999999996"/>
    <n v="4791.2700000000004"/>
    <n v="4950.9799999999996"/>
    <n v="14693.23"/>
    <n v="4950.9799999999996"/>
    <n v="4471.8599999999997"/>
    <n v="24480.639999999999"/>
    <n v="33903.479999999996"/>
    <n v="5432.28"/>
    <n v="5613.37"/>
    <n v="-4745.9300000000012"/>
    <n v="6299.7199999999984"/>
    <n v="54896.429999999993"/>
  </r>
  <r>
    <n v="221"/>
    <n v="10859"/>
    <s v="42129859CPSU"/>
    <s v="859C"/>
    <x v="29"/>
    <s v="15LTIP - Perf"/>
    <n v="10257"/>
    <n v="10"/>
    <x v="12"/>
    <n v="9260"/>
    <x v="0"/>
    <n v="2000"/>
    <n v="0"/>
    <n v="0"/>
    <s v="42129859CPSU15LTIP - Perf"/>
    <s v="LTIP - Perf"/>
    <s v="LTIP - Perf - 05/05/2015"/>
    <s v="3 years"/>
    <d v="2015-05-05T00:00:00"/>
    <d v="2017-09-30T00:00:00"/>
    <n v="480"/>
    <n v="230.01600000000005"/>
    <n v="0"/>
    <m/>
    <n v="94.991999999999962"/>
    <m/>
    <n v="-45.024000000000115"/>
    <n v="759.98399999999992"/>
    <n v="1.5832999999999999"/>
    <s v=""/>
    <n v="0"/>
    <n v="25612.799999999999"/>
    <n v="12273.653760000003"/>
    <n v="0"/>
    <n v="0"/>
    <n v="5068.773119999998"/>
    <s v=""/>
    <n v="-2402.4806400000061"/>
    <n v="40552.746239999993"/>
    <n v="759.98399999999992"/>
    <n v="0"/>
    <n v="0"/>
    <n v="759.98400000000004"/>
    <n v="53.36"/>
    <n v="40552.74624"/>
    <n v="-811.13603029247997"/>
    <n v="39741.61020970752"/>
    <n v="0"/>
    <n v="0"/>
    <n v="0"/>
    <n v="0"/>
    <n v="39741.61020970752"/>
    <n v="36.227538933188256"/>
    <n v="1005"/>
    <n v="36408.68"/>
    <n v="36408.68"/>
    <n v="3332.9302097075197"/>
    <n v="0"/>
    <n v="11777"/>
    <n v="12997.99"/>
    <n v="11633.690000000002"/>
    <n v="0"/>
    <n v="36408.68"/>
    <n v="0"/>
    <m/>
    <n v="1049.22"/>
    <n v="1015.37"/>
    <n v="1049.21"/>
    <n v="3113.8"/>
    <n v="1049.22"/>
    <n v="947.67"/>
    <n v="5187.96"/>
    <n v="7184.85"/>
    <n v="1151.21"/>
    <n v="1189.5899999999999"/>
    <n v="-1005.7600000000002"/>
    <n v="1335.04"/>
    <n v="11633.690000000002"/>
  </r>
  <r>
    <n v="222"/>
    <n v="11104"/>
    <s v="42129104WPSU"/>
    <s v="104W"/>
    <x v="30"/>
    <s v="15LTIP - Perf"/>
    <n v="10257"/>
    <n v="60"/>
    <x v="24"/>
    <n v="9260"/>
    <x v="0"/>
    <n v="30000"/>
    <n v="0"/>
    <n v="0"/>
    <s v="42129104WPSU15LTIP - Perf"/>
    <s v="LTIP - Perf"/>
    <s v="LTIP - Perf - 05/05/2015"/>
    <s v="3 years"/>
    <d v="2015-05-05T00:00:00"/>
    <d v="2017-09-30T00:00:00"/>
    <n v="185"/>
    <n v="75.170000000000016"/>
    <n v="0"/>
    <m/>
    <n v="0"/>
    <m/>
    <n v="0"/>
    <n v="260.17"/>
    <n v="1"/>
    <n v="0"/>
    <n v="57"/>
    <n v="9871.6"/>
    <n v="4011.0712000000008"/>
    <n v="0"/>
    <n v="0"/>
    <n v="0"/>
    <s v=""/>
    <n v="0"/>
    <n v="13882.671200000001"/>
    <n v="260.17"/>
    <n v="0"/>
    <n v="-203.17"/>
    <n v="57"/>
    <n v="53.36"/>
    <n v="3041.52"/>
    <n v="-60.836483039999997"/>
    <n v="2980.6835169599999"/>
    <n v="0"/>
    <n v="0"/>
    <n v="0"/>
    <n v="0"/>
    <n v="3041.52"/>
    <n v="2.7725797629899724"/>
    <n v="1097"/>
    <n v="3041.52"/>
    <n v="3041.52"/>
    <n v="0"/>
    <n v="0"/>
    <n v="3041.5199999999995"/>
    <n v="0"/>
    <n v="0"/>
    <n v="0"/>
    <n v="3041.5199999999995"/>
    <n v="0"/>
    <m/>
    <n v="0"/>
    <n v="0"/>
    <n v="0"/>
    <n v="0"/>
    <n v="0"/>
    <n v="0"/>
    <n v="0"/>
    <n v="0"/>
    <n v="0"/>
    <n v="0"/>
    <n v="0"/>
    <n v="0"/>
    <n v="0"/>
  </r>
  <r>
    <n v="223"/>
    <n v="11128"/>
    <s v="42129128SPSU"/>
    <s v="128S"/>
    <x v="31"/>
    <s v="15LTIP - Perf"/>
    <n v="10257"/>
    <n v="70"/>
    <x v="25"/>
    <n v="9260"/>
    <x v="0"/>
    <n v="170000"/>
    <n v="0"/>
    <n v="0"/>
    <s v="42129128S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24"/>
    <n v="11145"/>
    <s v="42129145APSU"/>
    <s v="145A"/>
    <x v="32"/>
    <s v="15LTIP - Perf"/>
    <n v="10257"/>
    <n v="10"/>
    <x v="26"/>
    <n v="9260"/>
    <x v="0"/>
    <n v="2000"/>
    <n v="0"/>
    <n v="0"/>
    <s v="42129145A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225"/>
    <n v="11197"/>
    <s v="42129197KPSU"/>
    <s v="197K"/>
    <x v="33"/>
    <s v="15LTIP - Perf"/>
    <n v="10257"/>
    <n v="30"/>
    <x v="27"/>
    <n v="9260"/>
    <x v="0"/>
    <n v="10000"/>
    <n v="0"/>
    <n v="0"/>
    <s v="42129197K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26"/>
    <n v="11267"/>
    <s v="42129267SPSU"/>
    <s v="267S"/>
    <x v="35"/>
    <s v="15LTIP - Perf"/>
    <n v="10257"/>
    <n v="10"/>
    <x v="12"/>
    <n v="9260"/>
    <x v="0"/>
    <n v="2000"/>
    <n v="0"/>
    <n v="0"/>
    <s v="42129267SPSU15LTIP - Perf"/>
    <s v="LTIP - Perf"/>
    <s v="LTIP - Perf - 05/05/2015"/>
    <s v="3 years"/>
    <d v="2015-05-05T00:00:00"/>
    <d v="2017-09-30T00:00:00"/>
    <n v="480"/>
    <n v="230.01600000000005"/>
    <n v="0"/>
    <m/>
    <n v="94.991999999999962"/>
    <m/>
    <n v="-45.024000000000115"/>
    <n v="759.98399999999992"/>
    <n v="1.5832999999999999"/>
    <s v=""/>
    <n v="0"/>
    <n v="25612.799999999999"/>
    <n v="12273.653760000003"/>
    <n v="0"/>
    <n v="0"/>
    <n v="5068.773119999998"/>
    <s v=""/>
    <n v="-2402.4806400000061"/>
    <n v="40552.746239999993"/>
    <n v="759.98399999999992"/>
    <n v="0"/>
    <n v="0"/>
    <n v="759.98400000000004"/>
    <n v="53.36"/>
    <n v="40552.74624"/>
    <n v="-811.13603029247997"/>
    <n v="39741.61020970752"/>
    <n v="0"/>
    <n v="0"/>
    <n v="0"/>
    <n v="0"/>
    <n v="39741.61020970752"/>
    <n v="36.227538933188256"/>
    <n v="1005"/>
    <n v="36408.68"/>
    <n v="36408.68"/>
    <n v="3332.9302097075197"/>
    <n v="0"/>
    <n v="11777"/>
    <n v="12997.99"/>
    <n v="11633.690000000002"/>
    <n v="0"/>
    <n v="36408.68"/>
    <n v="0"/>
    <m/>
    <n v="1049.22"/>
    <n v="1015.37"/>
    <n v="1049.21"/>
    <n v="3113.8"/>
    <n v="1049.22"/>
    <n v="947.67"/>
    <n v="5187.96"/>
    <n v="7184.85"/>
    <n v="1151.21"/>
    <n v="1189.5899999999999"/>
    <n v="-1005.7600000000002"/>
    <n v="1335.04"/>
    <n v="11633.690000000002"/>
  </r>
  <r>
    <n v="227"/>
    <n v="11299"/>
    <s v="42129299DPSU"/>
    <s v="299D"/>
    <x v="36"/>
    <s v="15LTIP - Perf"/>
    <n v="10257"/>
    <n v="50"/>
    <x v="29"/>
    <n v="9260"/>
    <x v="0"/>
    <n v="91000"/>
    <n v="0"/>
    <n v="0"/>
    <s v="42129299D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28"/>
    <n v="11381"/>
    <s v="42129381DPSU"/>
    <s v="381D"/>
    <x v="37"/>
    <s v="15LTIP - Perf"/>
    <n v="10257"/>
    <n v="70"/>
    <x v="30"/>
    <n v="9260"/>
    <x v="0"/>
    <n v="170000"/>
    <n v="0"/>
    <n v="0"/>
    <s v="42129381D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29"/>
    <n v="11384"/>
    <s v="42129384WPSU"/>
    <s v="384W"/>
    <x v="38"/>
    <s v="15LTIP - Perf"/>
    <n v="10257"/>
    <n v="60"/>
    <x v="31"/>
    <n v="9260"/>
    <x v="0"/>
    <n v="30000"/>
    <n v="0"/>
    <n v="0"/>
    <s v="42129384W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30"/>
    <n v="11385"/>
    <s v="42129385GPSU"/>
    <s v="385G"/>
    <x v="39"/>
    <s v="15LTIP - Perf"/>
    <n v="10257"/>
    <n v="10"/>
    <x v="32"/>
    <n v="9260"/>
    <x v="0"/>
    <n v="2000"/>
    <n v="0"/>
    <n v="0"/>
    <s v="42129385GPSU15LTIP - Perf"/>
    <s v="LTIP - Perf"/>
    <s v="LTIP - Perf - 05/05/2015"/>
    <s v="3 years"/>
    <d v="2015-05-05T00:00:00"/>
    <d v="2017-09-30T00:00:00"/>
    <n v="2265"/>
    <n v="1085.3880000000004"/>
    <n v="0"/>
    <m/>
    <n v="448.24349999999959"/>
    <m/>
    <n v="-212.45700000000033"/>
    <n v="3586.1744999999996"/>
    <n v="1.5832999999999999"/>
    <s v=""/>
    <n v="0"/>
    <n v="120860.4"/>
    <n v="57916.303680000012"/>
    <n v="0"/>
    <n v="0"/>
    <n v="23918.273159999979"/>
    <s v=""/>
    <n v="-11336.705520000018"/>
    <n v="191358.27131999997"/>
    <n v="3586.1744999999996"/>
    <n v="0"/>
    <n v="0"/>
    <n v="3586.1745000000001"/>
    <n v="53.36"/>
    <n v="191358.27132"/>
    <n v="-3827.54814294264"/>
    <n v="187530.72317705737"/>
    <n v="0"/>
    <n v="0"/>
    <n v="0"/>
    <n v="0"/>
    <n v="187530.72317705737"/>
    <n v="170.9486993409821"/>
    <n v="1005"/>
    <n v="171803.44"/>
    <n v="171803.44"/>
    <n v="15727.283177057368"/>
    <n v="0"/>
    <n v="55572.72"/>
    <n v="61334.289999999994"/>
    <n v="54896.429999999993"/>
    <n v="0"/>
    <n v="171803.44"/>
    <n v="0"/>
    <m/>
    <n v="4950.9799999999996"/>
    <n v="4791.2700000000004"/>
    <n v="4950.9799999999996"/>
    <n v="14693.23"/>
    <n v="4950.9799999999996"/>
    <n v="4471.8599999999997"/>
    <n v="24480.639999999999"/>
    <n v="33903.479999999996"/>
    <n v="5432.28"/>
    <n v="5613.37"/>
    <n v="-4745.9300000000012"/>
    <n v="6299.7199999999984"/>
    <n v="54896.429999999993"/>
  </r>
  <r>
    <n v="231"/>
    <n v="11400"/>
    <s v="42129400HPSU"/>
    <s v="400H"/>
    <x v="40"/>
    <s v="15LTIP - Perf"/>
    <n v="10257"/>
    <n v="20"/>
    <x v="33"/>
    <n v="9260"/>
    <x v="0"/>
    <n v="107000"/>
    <n v="0"/>
    <n v="0"/>
    <s v="42129400H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32"/>
    <n v="11408"/>
    <s v="42129408MPSU"/>
    <s v="408M"/>
    <x v="41"/>
    <s v="15LTIP - Perf"/>
    <n v="10257"/>
    <n v="20"/>
    <x v="34"/>
    <n v="9260"/>
    <x v="0"/>
    <n v="107000"/>
    <n v="0"/>
    <n v="0"/>
    <s v="42129408MPSU15LTIP - Perf"/>
    <s v="LTIP - Perf"/>
    <s v="LTIP - Perf - 05/05/2015"/>
    <s v="3 years"/>
    <d v="2015-05-05T00:00:00"/>
    <d v="2017-09-30T00:00:00"/>
    <n v="185"/>
    <n v="75.165500000000009"/>
    <n v="0"/>
    <m/>
    <n v="0"/>
    <m/>
    <n v="0"/>
    <n v="260.16550000000001"/>
    <n v="1"/>
    <n v="0"/>
    <n v="93"/>
    <n v="9871.6"/>
    <n v="4010.8310800000004"/>
    <n v="0"/>
    <n v="0"/>
    <n v="0"/>
    <s v=""/>
    <n v="0"/>
    <n v="13882.43108"/>
    <n v="260.16550000000001"/>
    <n v="0"/>
    <n v="-167.16550000000001"/>
    <n v="93"/>
    <n v="53.36"/>
    <n v="4962.4799999999996"/>
    <n v="-99.259524959999993"/>
    <n v="4863.2204750399997"/>
    <n v="0"/>
    <n v="0"/>
    <n v="0"/>
    <n v="0"/>
    <n v="4962.4799999999996"/>
    <n v="4.5236827711941654"/>
    <n v="1097"/>
    <n v="4962.4799999999996"/>
    <n v="4962.4799999999996"/>
    <n v="0"/>
    <n v="0"/>
    <n v="4539.0499999999993"/>
    <n v="423.42000000000007"/>
    <n v="0"/>
    <n v="0"/>
    <n v="4962.4699999999993"/>
    <n v="1.0000000000218279E-2"/>
    <m/>
    <n v="0"/>
    <n v="0"/>
    <n v="0"/>
    <n v="0"/>
    <n v="0"/>
    <n v="0"/>
    <n v="0"/>
    <n v="0"/>
    <n v="0"/>
    <n v="0"/>
    <n v="0"/>
    <n v="0"/>
    <n v="0"/>
  </r>
  <r>
    <n v="233"/>
    <n v="11471"/>
    <s v="42129471BPSU"/>
    <s v="471B"/>
    <x v="42"/>
    <s v="15LTIP - Perf"/>
    <n v="10257"/>
    <n v="70"/>
    <x v="16"/>
    <n v="9260"/>
    <x v="0"/>
    <n v="170000"/>
    <n v="0"/>
    <n v="0"/>
    <s v="42129471B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34"/>
    <n v="11473"/>
    <s v="42129473HPSU"/>
    <s v="473H"/>
    <x v="43"/>
    <s v="15LTIP - Perf"/>
    <n v="10257"/>
    <n v="20"/>
    <x v="35"/>
    <n v="9260"/>
    <x v="0"/>
    <n v="107000"/>
    <n v="0"/>
    <n v="0"/>
    <s v="42129473H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35"/>
    <n v="11483"/>
    <s v="42129483BPSU"/>
    <s v="483B"/>
    <x v="44"/>
    <s v="15LTIP - Perf"/>
    <n v="10257"/>
    <n v="20"/>
    <x v="36"/>
    <n v="9260"/>
    <x v="0"/>
    <n v="107000"/>
    <n v="0"/>
    <n v="0"/>
    <s v="42129483B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36"/>
    <n v="11885"/>
    <s v="42129885YPSU"/>
    <s v="885Y"/>
    <x v="45"/>
    <s v="15LTIP - Perf"/>
    <n v="10257"/>
    <n v="212"/>
    <x v="37"/>
    <n v="9260"/>
    <x v="0"/>
    <n v="824000"/>
    <n v="0"/>
    <n v="0"/>
    <s v="42129885YPSU15LTIP - Perf"/>
    <s v="LTIP - Perf"/>
    <s v="LTIP - Perf - 05/05/2015"/>
    <s v="3 years"/>
    <d v="2015-05-05T00:00:00"/>
    <d v="2017-09-30T00:00:00"/>
    <n v="185"/>
    <n v="88.651999999999987"/>
    <n v="0"/>
    <n v="2.3480000000000132"/>
    <s v=""/>
    <m/>
    <s v=""/>
    <n v="276"/>
    <n v="1.4896"/>
    <s v=""/>
    <n v="207"/>
    <n v="9871.6"/>
    <n v="4730.4707199999993"/>
    <n v="0"/>
    <n v="125.2892800000007"/>
    <s v=""/>
    <s v=""/>
    <s v=""/>
    <n v="14727.36"/>
    <n v="276"/>
    <n v="-207"/>
    <n v="-69"/>
    <n v="0"/>
    <n v="53.36"/>
    <n v="0"/>
    <n v="0"/>
    <n v="0"/>
    <n v="0"/>
    <n v="0"/>
    <n v="0"/>
    <n v="0"/>
    <n v="11045.52"/>
    <n v="10.068842297174111"/>
    <n v="1097"/>
    <n v="11045.52"/>
    <n v="11045.52"/>
    <n v="0"/>
    <n v="0"/>
    <n v="4539.0499999999993"/>
    <n v="5009.6499999999996"/>
    <n v="1496.8200000000011"/>
    <n v="0"/>
    <n v="11045.52"/>
    <n v="0"/>
    <m/>
    <n v="404.38"/>
    <n v="391.34"/>
    <n v="701.10000000000093"/>
    <n v="1496.8200000000011"/>
    <n v="0"/>
    <n v="0"/>
    <n v="0"/>
    <n v="0"/>
    <n v="0"/>
    <n v="0"/>
    <n v="0"/>
    <n v="0"/>
    <n v="1496.8200000000011"/>
  </r>
  <r>
    <n v="237"/>
    <n v="11896"/>
    <s v="42129896GPSU"/>
    <s v="896G"/>
    <x v="46"/>
    <s v="15LTIP - Perf"/>
    <n v="10257"/>
    <n v="50"/>
    <x v="38"/>
    <n v="9260"/>
    <x v="0"/>
    <n v="91000"/>
    <n v="0"/>
    <n v="0"/>
    <s v="42129896G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38"/>
    <n v="11899"/>
    <s v="42129899EPSU"/>
    <s v="899E"/>
    <x v="47"/>
    <s v="15LTIP - Perf"/>
    <n v="10257"/>
    <n v="50"/>
    <x v="39"/>
    <n v="9260"/>
    <x v="0"/>
    <n v="91000"/>
    <n v="0"/>
    <n v="0"/>
    <s v="42129899E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39"/>
    <n v="11973"/>
    <s v="42129973KPSU"/>
    <s v="973K"/>
    <x v="48"/>
    <s v="15LTIP - Perf"/>
    <n v="10257"/>
    <n v="70"/>
    <x v="40"/>
    <n v="9260"/>
    <x v="0"/>
    <n v="170000"/>
    <n v="0"/>
    <n v="0"/>
    <s v="42129973K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40"/>
    <n v="11983"/>
    <s v="42129983SPSU"/>
    <s v="983S"/>
    <x v="49"/>
    <s v="15LTIP - Perf"/>
    <n v="10257"/>
    <n v="50"/>
    <x v="41"/>
    <n v="9260"/>
    <x v="0"/>
    <n v="91000"/>
    <n v="0"/>
    <n v="0"/>
    <s v="42129983S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41"/>
    <n v="11994"/>
    <s v="42129994CPSU"/>
    <s v="994C"/>
    <x v="50"/>
    <s v="15LTIP - Perf"/>
    <n v="10257"/>
    <n v="50"/>
    <x v="42"/>
    <n v="9260"/>
    <x v="0"/>
    <n v="91000"/>
    <n v="0"/>
    <n v="0"/>
    <s v="42129994CPSU15LTIP - Perf"/>
    <s v="LTIP - Perf"/>
    <s v="LTIP - Perf - 05/05/2015"/>
    <s v="3 years"/>
    <d v="2015-05-05T00:00:00"/>
    <d v="2017-09-30T00:00:00"/>
    <n v="185"/>
    <n v="75.165500000000009"/>
    <n v="0"/>
    <m/>
    <n v="0"/>
    <m/>
    <n v="0"/>
    <n v="260.16550000000001"/>
    <n v="1"/>
    <n v="0"/>
    <n v="108"/>
    <n v="9871.6"/>
    <n v="4010.8310800000004"/>
    <n v="0"/>
    <n v="0"/>
    <n v="0"/>
    <s v=""/>
    <n v="0"/>
    <n v="13882.43108"/>
    <n v="260.16550000000001"/>
    <n v="0"/>
    <n v="-152.16550000000001"/>
    <n v="108"/>
    <n v="53.36"/>
    <n v="5762.88"/>
    <n v="-115.26912575999999"/>
    <n v="5647.6108742400002"/>
    <n v="0"/>
    <n v="0"/>
    <n v="0"/>
    <n v="0"/>
    <n v="5762.88"/>
    <n v="5.2533090246125802"/>
    <n v="1097"/>
    <n v="5762.88"/>
    <n v="5762.88"/>
    <n v="0"/>
    <n v="0"/>
    <n v="4539.0499999999993"/>
    <n v="1223.8299999999995"/>
    <n v="0"/>
    <n v="0"/>
    <n v="5762.8799999999992"/>
    <n v="0"/>
    <m/>
    <n v="0"/>
    <n v="0"/>
    <n v="0"/>
    <n v="0"/>
    <n v="0"/>
    <n v="0"/>
    <n v="0"/>
    <n v="0"/>
    <n v="0"/>
    <n v="0"/>
    <n v="0"/>
    <n v="0"/>
    <n v="0"/>
  </r>
  <r>
    <n v="242"/>
    <n v="11998"/>
    <s v="42129998NPSU"/>
    <s v="998N"/>
    <x v="51"/>
    <s v="15LTIP - Perf"/>
    <n v="10257"/>
    <n v="50"/>
    <x v="43"/>
    <n v="9260"/>
    <x v="0"/>
    <n v="91000"/>
    <n v="0"/>
    <n v="0"/>
    <s v="42129998N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43"/>
    <n v="12047"/>
    <s v="4212947AnPSU"/>
    <s v="47An"/>
    <x v="52"/>
    <s v="15LTIP - Perf"/>
    <n v="10257"/>
    <n v="10"/>
    <x v="44"/>
    <n v="9260"/>
    <x v="0"/>
    <n v="2000"/>
    <n v="0"/>
    <n v="0"/>
    <s v="4212947AnPSU15LTIP - Perf"/>
    <s v="LTIP - Perf"/>
    <s v="LTIP - Perf - 05/05/2015"/>
    <s v="3 years"/>
    <d v="2015-05-05T00:00:00"/>
    <d v="2017-09-30T00:00:00"/>
    <n v="185"/>
    <n v="88.651999999999987"/>
    <n v="0"/>
    <m/>
    <n v="0"/>
    <m/>
    <n v="-1.9999999999953388E-3"/>
    <n v="273.64999999999998"/>
    <n v="1"/>
    <n v="0"/>
    <n v="124"/>
    <n v="9871.6"/>
    <n v="4730.4707199999993"/>
    <n v="0"/>
    <n v="0"/>
    <n v="0"/>
    <s v=""/>
    <n v="-0.10671999999975128"/>
    <n v="14601.964"/>
    <n v="273.64999999999998"/>
    <n v="0"/>
    <n v="-149.65"/>
    <n v="124"/>
    <n v="53.36"/>
    <n v="6616.64"/>
    <n v="-132.34603328"/>
    <n v="6484.2939667200008"/>
    <n v="0"/>
    <n v="0"/>
    <n v="0"/>
    <n v="0"/>
    <n v="6616.64"/>
    <n v="6.0315770282588881"/>
    <n v="1097"/>
    <n v="6616.64"/>
    <n v="6616.64"/>
    <n v="0"/>
    <n v="0"/>
    <n v="4539.0499999999993"/>
    <n v="2077.6999999999998"/>
    <n v="0"/>
    <n v="0"/>
    <n v="6616.7499999999991"/>
    <n v="-0.10999999999876309"/>
    <m/>
    <n v="0"/>
    <n v="0"/>
    <n v="0"/>
    <n v="0"/>
    <n v="0"/>
    <n v="0"/>
    <n v="0"/>
    <n v="0"/>
    <n v="0"/>
    <n v="0"/>
    <n v="0"/>
    <n v="0"/>
    <n v="0"/>
  </r>
  <r>
    <n v="244"/>
    <n v="12327"/>
    <s v="42129327BPSU"/>
    <s v="327B"/>
    <x v="53"/>
    <s v="15LTIP - Perf"/>
    <n v="10257"/>
    <n v="10"/>
    <x v="45"/>
    <n v="9260"/>
    <x v="0"/>
    <n v="2000"/>
    <n v="0"/>
    <n v="0"/>
    <s v="42129327B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45"/>
    <n v="12357"/>
    <s v="42129357CPSU"/>
    <s v="357C"/>
    <x v="54"/>
    <s v="15LTIP - Perf"/>
    <n v="10257"/>
    <n v="10"/>
    <x v="46"/>
    <n v="9260"/>
    <x v="0"/>
    <n v="2000"/>
    <n v="0"/>
    <n v="0"/>
    <s v="42129357C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46"/>
    <n v="12388"/>
    <s v="42129388HPSU"/>
    <s v="388H"/>
    <x v="55"/>
    <s v="15LTIP - Perf"/>
    <n v="10257"/>
    <n v="10"/>
    <x v="47"/>
    <n v="9260"/>
    <x v="0"/>
    <n v="2000"/>
    <n v="0"/>
    <n v="0"/>
    <s v="42129388H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47"/>
    <n v="12499"/>
    <s v="42129499SPSU"/>
    <s v="499S"/>
    <x v="56"/>
    <s v="15LTIP - Perf"/>
    <n v="10257"/>
    <n v="10"/>
    <x v="48"/>
    <n v="9260"/>
    <x v="0"/>
    <n v="2000"/>
    <n v="0"/>
    <n v="0"/>
    <s v="42129499SPSU15LTIP - Perf"/>
    <s v="LTIP - Perf"/>
    <s v="LTIP - Perf - 05/05/2015"/>
    <s v="3 years"/>
    <d v="2015-05-05T00:00:00"/>
    <d v="2017-09-30T00:00:00"/>
    <n v="3265"/>
    <n v="1564.5880000000006"/>
    <n v="0"/>
    <m/>
    <n v="646.14349999999922"/>
    <m/>
    <n v="-306.25700000000001"/>
    <n v="5169.4745000000003"/>
    <n v="1.5832999999999999"/>
    <n v="-9.0949470177292824E-13"/>
    <n v="5169.4745000000003"/>
    <n v="174220.4"/>
    <n v="83486.415680000035"/>
    <n v="0"/>
    <n v="0"/>
    <n v="34478.217159999956"/>
    <s v=""/>
    <n v="-16341.873519999999"/>
    <n v="275843.15931999998"/>
    <n v="5169.4745000000003"/>
    <n v="0"/>
    <n v="0"/>
    <n v="5169.4745000000003"/>
    <n v="53.36"/>
    <n v="275843.15932000004"/>
    <n v="-5517.4148727186403"/>
    <n v="270325.74444728141"/>
    <n v="0"/>
    <n v="0"/>
    <n v="0"/>
    <n v="0"/>
    <n v="275843.15932000004"/>
    <n v="251.45228743846857"/>
    <n v="1097"/>
    <n v="275843.15932000004"/>
    <n v="275843.15932000004"/>
    <n v="0"/>
    <n v="0"/>
    <n v="80108.14"/>
    <n v="88413.449999999983"/>
    <n v="107321.56568"/>
    <n v="0"/>
    <n v="275843.15567999997"/>
    <n v="3.6400000681169331E-3"/>
    <m/>
    <n v="7136.85"/>
    <n v="6906.62"/>
    <n v="75141.755680000002"/>
    <n v="89185.225680000003"/>
    <n v="0"/>
    <n v="0"/>
    <n v="34478.21"/>
    <n v="34478.21"/>
    <n v="0"/>
    <n v="0"/>
    <n v="-16341.87"/>
    <n v="-16341.87"/>
    <n v="107321.56568"/>
  </r>
  <r>
    <n v="248"/>
    <n v="12665"/>
    <s v="42129665GPSU"/>
    <s v="665G"/>
    <x v="57"/>
    <s v="15LTIP - Perf"/>
    <n v="10257"/>
    <n v="10"/>
    <x v="5"/>
    <n v="9260"/>
    <x v="0"/>
    <n v="2000"/>
    <n v="0"/>
    <n v="0"/>
    <s v="42129665GPSU15LTIP - Perf"/>
    <s v="LTIP - Perf"/>
    <s v="LTIP - Perf - 05/05/2015"/>
    <s v="3 years"/>
    <d v="2015-05-05T00:00:00"/>
    <d v="2017-09-30T00:00:00"/>
    <n v="3265"/>
    <n v="1564.5880000000006"/>
    <n v="0"/>
    <m/>
    <n v="0"/>
    <m/>
    <n v="0"/>
    <n v="4829.5880000000006"/>
    <n v="1"/>
    <n v="0"/>
    <n v="2631"/>
    <n v="174220.4"/>
    <n v="83486.415680000035"/>
    <n v="0"/>
    <n v="0"/>
    <n v="0"/>
    <s v=""/>
    <n v="0"/>
    <n v="257706.81568000003"/>
    <n v="4829.5880000000006"/>
    <n v="0"/>
    <n v="-2198.5880000000002"/>
    <n v="2631"/>
    <n v="53.36"/>
    <n v="140390.16"/>
    <n v="-2808.0839803200001"/>
    <n v="137582.07601968001"/>
    <n v="0"/>
    <n v="0"/>
    <n v="0"/>
    <n v="0"/>
    <n v="140390.16"/>
    <n v="127.9764448495898"/>
    <n v="1097"/>
    <n v="140390.16"/>
    <n v="140390.16"/>
    <n v="0"/>
    <n v="0"/>
    <n v="80108.14"/>
    <n v="88413.449999999983"/>
    <n v="-28131.430000000004"/>
    <n v="0"/>
    <n v="140390.15999999997"/>
    <n v="0"/>
    <m/>
    <n v="7136.85"/>
    <n v="6906.62"/>
    <n v="7136.84"/>
    <n v="21180.31"/>
    <n v="7136.84"/>
    <n v="-56448.58"/>
    <n v="0"/>
    <n v="-49311.740000000005"/>
    <n v="0"/>
    <n v="0"/>
    <n v="0"/>
    <n v="0"/>
    <n v="-28131.430000000004"/>
  </r>
  <r>
    <n v="249"/>
    <n v="12737"/>
    <s v="42129737RPSU"/>
    <s v="737R"/>
    <x v="58"/>
    <s v="15LTIP - Perf"/>
    <n v="10257"/>
    <n v="10"/>
    <x v="49"/>
    <n v="9260"/>
    <x v="0"/>
    <n v="2000"/>
    <n v="0"/>
    <n v="0"/>
    <s v="42129737R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50"/>
    <n v="12742"/>
    <s v="42129742HPSU"/>
    <s v="742H"/>
    <x v="59"/>
    <s v="15LTIP - Perf"/>
    <n v="10257"/>
    <n v="30"/>
    <x v="50"/>
    <n v="9260"/>
    <x v="0"/>
    <n v="10000"/>
    <n v="0"/>
    <n v="0"/>
    <s v="42129742H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51"/>
    <n v="12866"/>
    <s v="42129866BPSU"/>
    <s v="866B"/>
    <x v="60"/>
    <s v="15LTIP - Perf"/>
    <n v="10257"/>
    <n v="20"/>
    <x v="51"/>
    <n v="9260"/>
    <x v="0"/>
    <n v="77000"/>
    <n v="0"/>
    <n v="0"/>
    <s v="42129866B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52"/>
    <n v="13109"/>
    <s v="42129109OPSU"/>
    <s v="109O"/>
    <x v="61"/>
    <s v="15LTIP - Perf"/>
    <n v="10257"/>
    <n v="10"/>
    <x v="5"/>
    <n v="9260"/>
    <x v="0"/>
    <n v="2000"/>
    <n v="0"/>
    <n v="0"/>
    <s v="42129109O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53"/>
    <n v="13202"/>
    <s v="42129202SPSU"/>
    <s v="202S"/>
    <x v="62"/>
    <s v="15LTIP - Perf"/>
    <n v="10257"/>
    <n v="20"/>
    <x v="52"/>
    <n v="9260"/>
    <x v="0"/>
    <n v="107000"/>
    <n v="0"/>
    <n v="0"/>
    <s v="42129202SPSU15LTIP - Perf"/>
    <s v="LTIP - Perf"/>
    <s v="LTIP - Perf - 05/05/2015"/>
    <s v="3 years"/>
    <d v="2015-05-05T00:00:00"/>
    <d v="2017-09-30T00:00:00"/>
    <n v="185"/>
    <n v="75.165500000000009"/>
    <n v="0"/>
    <m/>
    <n v="0"/>
    <m/>
    <n v="0"/>
    <n v="260.16550000000001"/>
    <n v="1"/>
    <n v="0"/>
    <n v="114"/>
    <n v="9871.6"/>
    <n v="4010.8310800000004"/>
    <n v="0"/>
    <n v="0"/>
    <n v="0"/>
    <s v=""/>
    <n v="0"/>
    <n v="13882.43108"/>
    <n v="260.16550000000001"/>
    <n v="0"/>
    <n v="-146.16550000000001"/>
    <n v="114"/>
    <n v="53.36"/>
    <n v="6083.04"/>
    <n v="-121.67296607999999"/>
    <n v="5961.3670339199998"/>
    <n v="0"/>
    <n v="0"/>
    <n v="0"/>
    <n v="0"/>
    <n v="6083.04"/>
    <n v="5.5451595259799449"/>
    <n v="1097"/>
    <n v="6083.04"/>
    <n v="6083.04"/>
    <n v="0"/>
    <n v="0"/>
    <n v="4539.0499999999993"/>
    <n v="1543.9899999999998"/>
    <n v="0"/>
    <n v="0"/>
    <n v="6083.0399999999991"/>
    <n v="0"/>
    <m/>
    <n v="0"/>
    <n v="0"/>
    <n v="0"/>
    <n v="0"/>
    <n v="0"/>
    <n v="0"/>
    <n v="0"/>
    <n v="0"/>
    <n v="0"/>
    <n v="0"/>
    <n v="0"/>
    <n v="0"/>
    <n v="0"/>
  </r>
  <r>
    <n v="254"/>
    <n v="13297"/>
    <s v="42129297HPSU"/>
    <s v="297H"/>
    <x v="63"/>
    <s v="15LTIP - Perf"/>
    <n v="10257"/>
    <n v="10"/>
    <x v="47"/>
    <n v="9260"/>
    <x v="0"/>
    <n v="2000"/>
    <n v="0"/>
    <n v="0"/>
    <s v="42129297HPSU15LTIP - Perf"/>
    <s v="LTIP - Perf"/>
    <s v="LTIP - Perf - 05/05/2015"/>
    <s v="3 years"/>
    <d v="2015-05-05T00:00:00"/>
    <d v="2017-09-30T00:00:00"/>
    <n v="185"/>
    <n v="88.651999999999987"/>
    <n v="0"/>
    <m/>
    <n v="0"/>
    <m/>
    <n v="0"/>
    <n v="273.65199999999999"/>
    <n v="1"/>
    <n v="0"/>
    <n v="139"/>
    <n v="9871.6"/>
    <n v="4730.4707199999993"/>
    <n v="0"/>
    <n v="0"/>
    <n v="0"/>
    <s v=""/>
    <n v="0"/>
    <n v="14602.07072"/>
    <n v="273.65199999999999"/>
    <n v="0"/>
    <n v="-134.65199999999999"/>
    <n v="139"/>
    <n v="53.36"/>
    <n v="7417.04"/>
    <n v="-148.35563407999999"/>
    <n v="7268.6843659200003"/>
    <n v="0"/>
    <n v="0"/>
    <n v="0"/>
    <n v="0"/>
    <n v="7417.04"/>
    <n v="6.761203281677302"/>
    <n v="1097"/>
    <n v="7417.04"/>
    <n v="7417.04"/>
    <n v="0"/>
    <n v="0"/>
    <n v="4539.0499999999993"/>
    <n v="5009.6499999999996"/>
    <n v="-2131.67"/>
    <n v="0"/>
    <n v="7417.0299999999988"/>
    <n v="1.0000000001127773E-2"/>
    <m/>
    <n v="404.38"/>
    <n v="391.34"/>
    <n v="404.39"/>
    <n v="1200.1100000000001"/>
    <n v="-3331.78"/>
    <n v="0"/>
    <n v="0"/>
    <n v="-3331.78"/>
    <n v="0"/>
    <n v="0"/>
    <n v="0"/>
    <n v="0"/>
    <n v="-2131.67"/>
  </r>
  <r>
    <n v="255"/>
    <n v="13369"/>
    <s v="42129369KPSU"/>
    <s v="369K"/>
    <x v="64"/>
    <s v="15LTIP - Perf"/>
    <n v="10257"/>
    <n v="10"/>
    <x v="53"/>
    <n v="9260"/>
    <x v="0"/>
    <n v="2000"/>
    <n v="0"/>
    <n v="0"/>
    <s v="42129369K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256"/>
    <n v="13401"/>
    <s v="42129401QPSU"/>
    <s v="401Q"/>
    <x v="65"/>
    <s v="15LTIP - Perf"/>
    <n v="10257"/>
    <n v="10"/>
    <x v="54"/>
    <n v="9260"/>
    <x v="0"/>
    <n v="2000"/>
    <n v="0"/>
    <n v="0"/>
    <s v="42129401Q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57"/>
    <n v="13408"/>
    <s v="4212940MCPSU"/>
    <s v="40MC"/>
    <x v="66"/>
    <s v="15LTIP - Perf"/>
    <n v="10257"/>
    <n v="10"/>
    <x v="55"/>
    <n v="9260"/>
    <x v="0"/>
    <n v="2000"/>
    <n v="0"/>
    <n v="0"/>
    <s v="4212940MC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258"/>
    <n v="13410"/>
    <s v="42129410MPSU"/>
    <s v="410M"/>
    <x v="67"/>
    <s v="15LTIP - Perf"/>
    <n v="10257"/>
    <n v="10"/>
    <x v="56"/>
    <n v="9260"/>
    <x v="0"/>
    <n v="2000"/>
    <n v="0"/>
    <n v="0"/>
    <s v="42129410M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259"/>
    <n v="13439"/>
    <s v="42129439RPSU"/>
    <s v="439R"/>
    <x v="68"/>
    <s v="15LTIP - Perf"/>
    <n v="10257"/>
    <n v="60"/>
    <x v="57"/>
    <n v="9260"/>
    <x v="0"/>
    <n v="81000"/>
    <n v="0"/>
    <n v="0"/>
    <s v="42129439R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60"/>
    <n v="13497"/>
    <s v="42129497GPSU"/>
    <s v="497G"/>
    <x v="69"/>
    <s v="15LTIP - Perf"/>
    <n v="10257"/>
    <n v="10"/>
    <x v="58"/>
    <n v="9260"/>
    <x v="0"/>
    <n v="12000"/>
    <n v="0"/>
    <n v="0"/>
    <s v="42129497G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61"/>
    <n v="13501"/>
    <s v="42129501MPSU"/>
    <s v="501M"/>
    <x v="70"/>
    <s v="15LTIP - Perf"/>
    <n v="10257"/>
    <n v="10"/>
    <x v="44"/>
    <n v="9260"/>
    <x v="0"/>
    <n v="2000"/>
    <n v="0"/>
    <n v="0"/>
    <s v="42129501M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262"/>
    <n v="13548"/>
    <s v="42129548CPSU"/>
    <s v="548C"/>
    <x v="71"/>
    <s v="15LTIP - Perf"/>
    <n v="10257"/>
    <n v="70"/>
    <x v="59"/>
    <n v="9260"/>
    <x v="0"/>
    <n v="170000"/>
    <n v="0"/>
    <n v="0"/>
    <s v="42129548CPSU15LTIP - Perf"/>
    <s v="LTIP - Perf"/>
    <s v="LTIP - Perf - 05/05/2015"/>
    <s v="3 years"/>
    <d v="2015-05-05T00:00:00"/>
    <d v="2017-09-30T00:00:00"/>
    <n v="185"/>
    <n v="88.651999999999987"/>
    <n v="0"/>
    <m/>
    <s v=""/>
    <m/>
    <s v=""/>
    <n v="273.65199999999999"/>
    <n v="1"/>
    <s v=""/>
    <n v="144"/>
    <n v="9871.6"/>
    <n v="4730.4707199999993"/>
    <n v="0"/>
    <n v="0"/>
    <s v=""/>
    <s v=""/>
    <s v=""/>
    <n v="14602.07072"/>
    <n v="273.65199999999999"/>
    <n v="-144"/>
    <n v="-129.65199999999999"/>
    <n v="0"/>
    <n v="53.36"/>
    <n v="0"/>
    <n v="0"/>
    <n v="0"/>
    <n v="0"/>
    <n v="0"/>
    <n v="0"/>
    <n v="0"/>
    <n v="7683.84"/>
    <n v="7.0044120328167727"/>
    <n v="1097"/>
    <n v="7683.84"/>
    <n v="7683.84"/>
    <n v="0"/>
    <n v="0"/>
    <n v="4539.0499999999993"/>
    <n v="5009.6499999999996"/>
    <n v="-1864.85"/>
    <n v="0"/>
    <n v="7683.8499999999985"/>
    <n v="-9.9999999983992893E-3"/>
    <m/>
    <n v="404.38"/>
    <n v="391.34"/>
    <n v="404.39"/>
    <n v="1200.1100000000001"/>
    <n v="-3064.96"/>
    <n v="0"/>
    <n v="0"/>
    <n v="-3064.96"/>
    <n v="0"/>
    <n v="0"/>
    <n v="0"/>
    <n v="0"/>
    <n v="-1864.85"/>
  </r>
  <r>
    <n v="263"/>
    <n v="13553"/>
    <s v="42129553TPSU"/>
    <s v="553T"/>
    <x v="72"/>
    <s v="15LTIP - Perf"/>
    <n v="10257"/>
    <n v="10"/>
    <x v="44"/>
    <n v="9260"/>
    <x v="0"/>
    <n v="2000"/>
    <n v="0"/>
    <n v="0"/>
    <s v="42129553T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64"/>
    <n v="13587"/>
    <s v="42129587BPSU"/>
    <s v="587B"/>
    <x v="73"/>
    <s v="15LTIP - Perf"/>
    <n v="10257"/>
    <n v="10"/>
    <x v="60"/>
    <n v="9260"/>
    <x v="0"/>
    <n v="2000"/>
    <n v="0"/>
    <n v="0"/>
    <s v="42129587B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65"/>
    <n v="14088"/>
    <s v="42129088SPSU"/>
    <s v="088S"/>
    <x v="74"/>
    <s v="15LTIP - Perf"/>
    <n v="10257"/>
    <n v="10"/>
    <x v="61"/>
    <n v="9260"/>
    <x v="0"/>
    <n v="2000"/>
    <n v="0"/>
    <n v="0"/>
    <s v="42129088S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66"/>
    <n v="14108"/>
    <s v="42129108MPSU"/>
    <s v="108M"/>
    <x v="75"/>
    <s v="15LTIP - Perf"/>
    <n v="10257"/>
    <n v="10"/>
    <x v="62"/>
    <n v="9260"/>
    <x v="0"/>
    <n v="12000"/>
    <n v="0"/>
    <n v="0"/>
    <s v="42129108M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67"/>
    <n v="14162"/>
    <s v="42129162RPSU"/>
    <s v="162R"/>
    <x v="76"/>
    <s v="15LTIP - Perf"/>
    <n v="10257"/>
    <n v="80"/>
    <x v="63"/>
    <n v="9260"/>
    <x v="0"/>
    <n v="190000"/>
    <n v="0"/>
    <n v="0"/>
    <s v="42129162RPSU15LTIP - Perf"/>
    <s v="LTIP - Perf"/>
    <s v="LTIP - Perf - 05/05/2015"/>
    <s v="3 years"/>
    <d v="2015-05-05T00:00:00"/>
    <d v="2017-09-30T00:00:00"/>
    <n v="310"/>
    <n v="148.55200000000002"/>
    <n v="0"/>
    <m/>
    <n v="0"/>
    <m/>
    <n v="0"/>
    <n v="458.55200000000002"/>
    <n v="1"/>
    <n v="0"/>
    <n v="233"/>
    <n v="16541.599999999999"/>
    <n v="7926.7347200000013"/>
    <n v="0"/>
    <n v="0"/>
    <n v="0"/>
    <s v=""/>
    <n v="0"/>
    <n v="24468.334719999999"/>
    <n v="458.55200000000002"/>
    <n v="0"/>
    <n v="-225.55199999999999"/>
    <n v="233"/>
    <n v="53.36"/>
    <n v="12432.88"/>
    <n v="-248.68246575999996"/>
    <n v="12184.19753424"/>
    <n v="0"/>
    <n v="0"/>
    <n v="0"/>
    <n v="0"/>
    <n v="12432.88"/>
    <n v="11.333527803099361"/>
    <n v="1097"/>
    <n v="12432.88"/>
    <n v="12432.88"/>
    <n v="0"/>
    <n v="0"/>
    <n v="7605.98"/>
    <n v="8394.5400000000009"/>
    <n v="-3567.6500000000005"/>
    <n v="0"/>
    <n v="12432.869999999999"/>
    <n v="1.0000000000218279E-2"/>
    <m/>
    <n v="677.61"/>
    <n v="655.76"/>
    <n v="-4901.0200000000004"/>
    <n v="-3567.6500000000005"/>
    <n v="0"/>
    <n v="0"/>
    <n v="0"/>
    <n v="0"/>
    <n v="0"/>
    <n v="0"/>
    <n v="0"/>
    <n v="0"/>
    <n v="-3567.6500000000005"/>
  </r>
  <r>
    <n v="268"/>
    <n v="14178"/>
    <s v="42129178BPSU"/>
    <s v="178B"/>
    <x v="77"/>
    <s v="15LTIP - Perf"/>
    <n v="10257"/>
    <n v="10"/>
    <x v="14"/>
    <n v="9260"/>
    <x v="0"/>
    <n v="2000"/>
    <n v="0"/>
    <n v="0"/>
    <s v="42129178B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69"/>
    <n v="14180"/>
    <s v="42129180FPSU"/>
    <s v="180F"/>
    <x v="78"/>
    <s v="15LTIP - Perf"/>
    <n v="10257"/>
    <n v="30"/>
    <x v="64"/>
    <n v="9260"/>
    <x v="0"/>
    <n v="10000"/>
    <n v="0"/>
    <n v="0"/>
    <s v="42129180F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70"/>
    <n v="14237"/>
    <s v="42129237FPSU"/>
    <s v="237F"/>
    <x v="79"/>
    <s v="15LTIP - Perf"/>
    <n v="10257"/>
    <n v="10"/>
    <x v="65"/>
    <n v="9260"/>
    <x v="0"/>
    <n v="2000"/>
    <n v="0"/>
    <n v="0"/>
    <s v="42129237F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271"/>
    <n v="14288"/>
    <s v="42129288WPSU"/>
    <s v="288W"/>
    <x v="80"/>
    <s v="15LTIP - Perf"/>
    <n v="10257"/>
    <n v="10"/>
    <x v="12"/>
    <n v="9260"/>
    <x v="0"/>
    <n v="2000"/>
    <n v="0"/>
    <n v="0"/>
    <s v="42129288W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72"/>
    <n v="14311"/>
    <s v="42129311CPSU"/>
    <s v="311C"/>
    <x v="81"/>
    <s v="15LTIP - Perf"/>
    <n v="10257"/>
    <n v="80"/>
    <x v="66"/>
    <n v="9260"/>
    <x v="0"/>
    <n v="190000"/>
    <n v="0"/>
    <n v="0"/>
    <s v="42129311C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73"/>
    <n v="14370"/>
    <s v="42129370SPSU"/>
    <s v="370S"/>
    <x v="82"/>
    <s v="15LTIP - Perf"/>
    <n v="10257"/>
    <n v="10"/>
    <x v="67"/>
    <n v="9260"/>
    <x v="0"/>
    <n v="2000"/>
    <n v="0"/>
    <n v="0"/>
    <s v="42129370S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74"/>
    <n v="14383"/>
    <s v="42129383KPSU"/>
    <s v="383K"/>
    <x v="83"/>
    <s v="15LTIP - Perf"/>
    <n v="10257"/>
    <n v="80"/>
    <x v="68"/>
    <n v="9260"/>
    <x v="0"/>
    <n v="190000"/>
    <n v="0"/>
    <n v="0"/>
    <s v="42129383K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75"/>
    <n v="14468"/>
    <s v="42129468RPSU"/>
    <s v="468R"/>
    <x v="84"/>
    <s v="15LTIP - Perf"/>
    <n v="10257"/>
    <n v="80"/>
    <x v="69"/>
    <n v="9260"/>
    <x v="0"/>
    <n v="190000"/>
    <n v="0"/>
    <n v="0"/>
    <s v="42129468R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76"/>
    <n v="14474"/>
    <s v="42129474MPSU"/>
    <s v="474M"/>
    <x v="85"/>
    <s v="15LTIP - Perf"/>
    <n v="10257"/>
    <n v="10"/>
    <x v="12"/>
    <n v="9260"/>
    <x v="0"/>
    <n v="2000"/>
    <n v="0"/>
    <n v="0"/>
    <s v="42129474M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77"/>
    <n v="14482"/>
    <s v="42129482DPSU"/>
    <s v="482D"/>
    <x v="86"/>
    <s v="15LTIP - Perf"/>
    <n v="10257"/>
    <n v="10"/>
    <x v="70"/>
    <n v="9260"/>
    <x v="0"/>
    <n v="12000"/>
    <n v="0"/>
    <n v="0"/>
    <s v="42129482D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78"/>
    <n v="14484"/>
    <s v="42129484WPSU"/>
    <s v="484W"/>
    <x v="87"/>
    <s v="15LTIP - Perf"/>
    <n v="10257"/>
    <n v="10"/>
    <x v="5"/>
    <n v="9260"/>
    <x v="0"/>
    <n v="2000"/>
    <n v="0"/>
    <n v="0"/>
    <s v="42129484WPSU15LTIP - Perf"/>
    <s v="LTIP - Perf"/>
    <s v="LTIP - Perf - 05/05/2015"/>
    <s v="3 years"/>
    <d v="2015-05-05T00:00:00"/>
    <d v="2017-09-30T00:00:00"/>
    <n v="310"/>
    <n v="148.55200000000002"/>
    <n v="0"/>
    <m/>
    <n v="0"/>
    <m/>
    <n v="0"/>
    <n v="458.55200000000002"/>
    <n v="1"/>
    <n v="0"/>
    <n v="242"/>
    <n v="16541.599999999999"/>
    <n v="7926.7347200000013"/>
    <n v="0"/>
    <n v="0"/>
    <n v="0"/>
    <s v=""/>
    <n v="0"/>
    <n v="24468.334719999999"/>
    <n v="458.55200000000002"/>
    <n v="0"/>
    <n v="-216.55199999999999"/>
    <n v="242"/>
    <n v="53.36"/>
    <n v="12913.119999999999"/>
    <n v="-258.28822623999997"/>
    <n v="12654.831773759999"/>
    <n v="0"/>
    <n v="0"/>
    <n v="0"/>
    <n v="0"/>
    <n v="12913.119999999999"/>
    <n v="11.771303555150409"/>
    <n v="1097"/>
    <n v="12913.119999999999"/>
    <n v="12913.119999999999"/>
    <n v="0"/>
    <n v="0"/>
    <n v="7605.98"/>
    <n v="8394.5400000000009"/>
    <n v="-3087.3999999999996"/>
    <n v="0"/>
    <n v="12913.12"/>
    <n v="0"/>
    <m/>
    <n v="677.61"/>
    <n v="655.76"/>
    <n v="677.62"/>
    <n v="2010.9899999999998"/>
    <n v="-5098.3899999999994"/>
    <n v="0"/>
    <n v="0"/>
    <n v="-5098.3899999999994"/>
    <n v="0"/>
    <n v="0"/>
    <n v="0"/>
    <n v="0"/>
    <n v="-3087.3999999999996"/>
  </r>
  <r>
    <n v="279"/>
    <n v="14492"/>
    <s v="42129492YPSU"/>
    <s v="492Y"/>
    <x v="88"/>
    <s v="15LTIP - Perf"/>
    <n v="10257"/>
    <n v="180"/>
    <x v="71"/>
    <n v="9260"/>
    <x v="0"/>
    <n v="700000"/>
    <n v="0"/>
    <n v="0"/>
    <s v="42129492Y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80"/>
    <n v="14593"/>
    <s v="42129593EPSU"/>
    <s v="593E"/>
    <x v="89"/>
    <s v="15LTIP - Perf"/>
    <n v="10257"/>
    <n v="180"/>
    <x v="72"/>
    <n v="9260"/>
    <x v="0"/>
    <n v="700000"/>
    <n v="0"/>
    <n v="0"/>
    <s v="42129593EPSU15LTIP - Perf"/>
    <s v="LTIP - Perf"/>
    <s v="LTIP - Perf - 05/05/2015"/>
    <s v="3 years"/>
    <d v="2015-05-05T00:00:00"/>
    <d v="2017-09-30T00:00:00"/>
    <n v="2265"/>
    <n v="1085.3880000000004"/>
    <n v="0"/>
    <m/>
    <n v="448.24349999999959"/>
    <m/>
    <n v="-212.45700000000033"/>
    <n v="3586.1744999999996"/>
    <n v="1.5832999999999999"/>
    <s v=""/>
    <n v="0"/>
    <n v="120860.4"/>
    <n v="57916.303680000012"/>
    <n v="0"/>
    <n v="0"/>
    <n v="23918.273159999979"/>
    <s v=""/>
    <n v="-11336.705520000018"/>
    <n v="191358.27131999997"/>
    <n v="3586.1744999999996"/>
    <n v="0"/>
    <n v="0"/>
    <n v="3586.1745000000001"/>
    <n v="53.36"/>
    <n v="191358.27132"/>
    <n v="-3827.54814294264"/>
    <n v="187530.72317705737"/>
    <n v="0"/>
    <n v="0"/>
    <n v="0"/>
    <n v="0"/>
    <n v="187530.72317705737"/>
    <n v="170.9486993409821"/>
    <n v="1005"/>
    <n v="171803.44"/>
    <n v="171803.44"/>
    <n v="15727.283177057368"/>
    <n v="0"/>
    <n v="55572.72"/>
    <n v="61334.289999999994"/>
    <n v="54896.429999999993"/>
    <n v="0"/>
    <n v="171803.44"/>
    <n v="0"/>
    <m/>
    <n v="4950.9799999999996"/>
    <n v="4791.2700000000004"/>
    <n v="4950.9799999999996"/>
    <n v="14693.23"/>
    <n v="4950.9799999999996"/>
    <n v="4471.8599999999997"/>
    <n v="24480.639999999999"/>
    <n v="33903.479999999996"/>
    <n v="5432.28"/>
    <n v="5613.37"/>
    <n v="-4745.9300000000012"/>
    <n v="6299.7199999999984"/>
    <n v="54896.429999999993"/>
  </r>
  <r>
    <n v="281"/>
    <n v="14707"/>
    <s v="42129707WPSU"/>
    <s v="707W"/>
    <x v="90"/>
    <s v="15LTIP - Perf"/>
    <n v="10257"/>
    <n v="10"/>
    <x v="73"/>
    <n v="9260"/>
    <x v="0"/>
    <n v="2000"/>
    <n v="0"/>
    <n v="0"/>
    <s v="42129707W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82"/>
    <n v="14712"/>
    <s v="42129712PPSU"/>
    <s v="712P"/>
    <x v="91"/>
    <s v="15LTIP - Perf"/>
    <n v="10257"/>
    <n v="10"/>
    <x v="74"/>
    <n v="9260"/>
    <x v="0"/>
    <n v="2000"/>
    <n v="0"/>
    <n v="0"/>
    <s v="42129712P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83"/>
    <n v="14713"/>
    <s v="42129713SPSU"/>
    <s v="713S"/>
    <x v="92"/>
    <s v="15LTIP - Perf"/>
    <n v="10257"/>
    <n v="180"/>
    <x v="75"/>
    <n v="9260"/>
    <x v="0"/>
    <n v="700000"/>
    <n v="0"/>
    <n v="0"/>
    <s v="42129713S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84"/>
    <n v="14721"/>
    <s v="42129721WPSU"/>
    <s v="721W"/>
    <x v="93"/>
    <s v="15LTIP - Perf"/>
    <n v="10257"/>
    <n v="10"/>
    <x v="76"/>
    <n v="9260"/>
    <x v="0"/>
    <n v="2000"/>
    <n v="0"/>
    <n v="0"/>
    <s v="42129721W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85"/>
    <n v="14796"/>
    <s v="42129796KPSU"/>
    <s v="796K"/>
    <x v="94"/>
    <s v="15LTIP - Perf"/>
    <n v="10257"/>
    <n v="80"/>
    <x v="77"/>
    <n v="9260"/>
    <x v="0"/>
    <n v="190000"/>
    <n v="0"/>
    <n v="0"/>
    <s v="42129796K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86"/>
    <n v="14813"/>
    <s v="42129813SPSU"/>
    <s v="813S"/>
    <x v="95"/>
    <s v="15LTIP - Perf"/>
    <n v="10257"/>
    <n v="80"/>
    <x v="63"/>
    <n v="9260"/>
    <x v="0"/>
    <n v="190000"/>
    <n v="0"/>
    <n v="0"/>
    <s v="42129813S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87"/>
    <n v="14859"/>
    <s v="42129859APSU"/>
    <s v="859A"/>
    <x v="96"/>
    <s v="15LTIP - Perf"/>
    <n v="10257"/>
    <n v="30"/>
    <x v="19"/>
    <n v="9260"/>
    <x v="0"/>
    <n v="10000"/>
    <n v="0"/>
    <n v="0"/>
    <s v="42129859A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88"/>
    <n v="14866"/>
    <s v="42129866MPSU"/>
    <s v="866M"/>
    <x v="97"/>
    <s v="15LTIP - Perf"/>
    <n v="10257"/>
    <n v="80"/>
    <x v="78"/>
    <n v="9260"/>
    <x v="0"/>
    <n v="190000"/>
    <n v="0"/>
    <n v="0"/>
    <s v="42129866M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89"/>
    <n v="14938"/>
    <s v="42129938SPSU"/>
    <s v="938S"/>
    <x v="99"/>
    <s v="15LTIP - Perf"/>
    <n v="10257"/>
    <n v="180"/>
    <x v="75"/>
    <n v="9260"/>
    <x v="0"/>
    <n v="700000"/>
    <n v="0"/>
    <n v="0"/>
    <s v="42129938S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90"/>
    <n v="14951"/>
    <s v="42129951TPSU"/>
    <s v="951T"/>
    <x v="100"/>
    <s v="15LTIP - Perf"/>
    <n v="10257"/>
    <n v="80"/>
    <x v="80"/>
    <n v="9260"/>
    <x v="0"/>
    <n v="190000"/>
    <n v="0"/>
    <n v="0"/>
    <s v="42129951T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91"/>
    <n v="14957"/>
    <s v="42129957RPSU"/>
    <s v="957R"/>
    <x v="101"/>
    <s v="15LTIP - Perf"/>
    <n v="10257"/>
    <n v="80"/>
    <x v="81"/>
    <n v="9260"/>
    <x v="0"/>
    <n v="190000"/>
    <n v="0"/>
    <n v="0"/>
    <s v="42129957R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92"/>
    <n v="15053"/>
    <s v="4212953MaPSU"/>
    <s v="53Ma"/>
    <x v="102"/>
    <s v="15LTIP - Perf"/>
    <n v="10257"/>
    <n v="10"/>
    <x v="82"/>
    <n v="9260"/>
    <x v="0"/>
    <n v="2000"/>
    <n v="0"/>
    <n v="0"/>
    <s v="4212953Ma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0"/>
    <n v="310.26350000000002"/>
    <n v="1"/>
    <n v="0"/>
    <n v="160"/>
    <n v="9871.6"/>
    <n v="4730.4707199999993"/>
    <n v="0"/>
    <n v="0"/>
    <n v="1953.5896400000017"/>
    <s v=""/>
    <n v="0"/>
    <n v="16555.660360000002"/>
    <n v="310.26350000000002"/>
    <n v="0"/>
    <n v="-150.26349999999999"/>
    <n v="160"/>
    <n v="53.36"/>
    <n v="8537.6"/>
    <n v="-170.7690752"/>
    <n v="8366.8309248000005"/>
    <n v="0"/>
    <n v="0"/>
    <n v="0"/>
    <n v="0"/>
    <n v="8537.6"/>
    <n v="7.7826800364630815"/>
    <n v="1097"/>
    <n v="8537.6"/>
    <n v="8537.6"/>
    <n v="0"/>
    <n v="0"/>
    <n v="4539.0499999999993"/>
    <n v="5009.6499999999996"/>
    <n v="-1011.1000000000004"/>
    <n v="0"/>
    <n v="8537.5999999999985"/>
    <n v="0"/>
    <m/>
    <n v="404.38"/>
    <n v="391.34"/>
    <n v="404.39"/>
    <n v="1200.1100000000001"/>
    <n v="404.38"/>
    <n v="365.25"/>
    <n v="1999.52"/>
    <n v="2769.15"/>
    <n v="-4980.3600000000006"/>
    <n v="0"/>
    <n v="0"/>
    <n v="-4980.3600000000006"/>
    <n v="-1011.1000000000004"/>
  </r>
  <r>
    <n v="293"/>
    <n v="15063"/>
    <s v="4212963BrPSU"/>
    <s v="63Br"/>
    <x v="103"/>
    <s v="15LTIP - Perf"/>
    <n v="10257"/>
    <n v="10"/>
    <x v="83"/>
    <n v="9260"/>
    <x v="0"/>
    <n v="2000"/>
    <n v="0"/>
    <n v="0"/>
    <s v="4212963Br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94"/>
    <n v="15070"/>
    <s v="4212970SlPSU"/>
    <s v="70Sl"/>
    <x v="104"/>
    <s v="15LTIP - Perf"/>
    <n v="10257"/>
    <n v="80"/>
    <x v="84"/>
    <n v="9260"/>
    <x v="0"/>
    <n v="190000"/>
    <n v="0"/>
    <n v="0"/>
    <s v="4212970Sl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95"/>
    <n v="15102"/>
    <s v="42129102EPSU"/>
    <s v="102E"/>
    <x v="105"/>
    <s v="15LTIP - Perf"/>
    <n v="10257"/>
    <n v="10"/>
    <x v="85"/>
    <n v="9260"/>
    <x v="0"/>
    <n v="2000"/>
    <n v="0"/>
    <n v="0"/>
    <s v="42129102E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96"/>
    <n v="15207"/>
    <s v="42129207VPSU"/>
    <s v="207V"/>
    <x v="106"/>
    <s v="15LTIP - Perf"/>
    <n v="10257"/>
    <n v="80"/>
    <x v="86"/>
    <n v="9260"/>
    <x v="0"/>
    <n v="190000"/>
    <n v="0"/>
    <n v="0"/>
    <s v="42129207VPSU15LTIP - Perf"/>
    <s v="LTIP - Perf"/>
    <s v="LTIP - Perf - 05/05/2015"/>
    <s v="3 years"/>
    <d v="2015-05-05T00:00:00"/>
    <d v="2017-09-30T00:00:00"/>
    <n v="185"/>
    <n v="0"/>
    <n v="0"/>
    <m/>
    <n v="0"/>
    <m/>
    <n v="0"/>
    <n v="185"/>
    <n v="1"/>
    <n v="0"/>
    <n v="47"/>
    <n v="9871.6"/>
    <n v="0"/>
    <n v="0"/>
    <n v="0"/>
    <n v="0"/>
    <s v=""/>
    <n v="0"/>
    <n v="9871.6"/>
    <n v="185"/>
    <n v="0"/>
    <n v="-138"/>
    <n v="47"/>
    <n v="53.36"/>
    <n v="2507.92"/>
    <n v="-50.163415839999999"/>
    <n v="2457.7565841599999"/>
    <n v="0"/>
    <n v="0"/>
    <n v="0"/>
    <n v="0"/>
    <n v="2507.92"/>
    <n v="2.2861622607110301"/>
    <n v="1097"/>
    <n v="2507.92"/>
    <n v="2507.92"/>
    <n v="0"/>
    <n v="0"/>
    <n v="2507.92"/>
    <n v="0"/>
    <n v="0"/>
    <n v="0"/>
    <n v="2507.92"/>
    <n v="0"/>
    <m/>
    <n v="0"/>
    <n v="0"/>
    <n v="0"/>
    <n v="0"/>
    <n v="0"/>
    <n v="0"/>
    <n v="0"/>
    <n v="0"/>
    <n v="0"/>
    <n v="0"/>
    <n v="0"/>
    <n v="0"/>
    <n v="0"/>
  </r>
  <r>
    <n v="297"/>
    <n v="15232"/>
    <s v="42129232WPSU"/>
    <s v="232W"/>
    <x v="107"/>
    <s v="15LTIP - Perf"/>
    <n v="10257"/>
    <n v="80"/>
    <x v="87"/>
    <n v="9260"/>
    <x v="0"/>
    <n v="190000"/>
    <n v="0"/>
    <n v="0"/>
    <s v="42129232W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298"/>
    <n v="15234"/>
    <s v="42129234DPSU"/>
    <s v="234D"/>
    <x v="108"/>
    <s v="15LTIP - Perf"/>
    <n v="10257"/>
    <n v="80"/>
    <x v="88"/>
    <n v="9260"/>
    <x v="0"/>
    <n v="190000"/>
    <n v="0"/>
    <n v="0"/>
    <s v="42129234D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299"/>
    <n v="15304"/>
    <s v="42129304GPSU"/>
    <s v="304G"/>
    <x v="109"/>
    <s v="15LTIP - Perf"/>
    <n v="10257"/>
    <n v="180"/>
    <x v="75"/>
    <n v="9260"/>
    <x v="0"/>
    <n v="700000"/>
    <n v="0"/>
    <n v="0"/>
    <s v="42129304GPSU15LTIP - Perf"/>
    <s v="LTIP - Perf"/>
    <s v="LTIP - Perf - 05/05/2015"/>
    <s v="3 years"/>
    <d v="2015-05-05T00:00:00"/>
    <d v="2017-09-30T00:00:00"/>
    <n v="480"/>
    <n v="230.01600000000005"/>
    <n v="0"/>
    <m/>
    <n v="94.991999999999962"/>
    <m/>
    <n v="-45.024000000000115"/>
    <n v="759.98399999999992"/>
    <n v="1.5832999999999999"/>
    <s v=""/>
    <n v="0"/>
    <n v="25612.799999999999"/>
    <n v="12273.653760000003"/>
    <n v="0"/>
    <n v="0"/>
    <n v="5068.773119999998"/>
    <s v=""/>
    <n v="-2402.4806400000061"/>
    <n v="40552.746239999993"/>
    <n v="759.98399999999992"/>
    <n v="0"/>
    <n v="0"/>
    <n v="759.98400000000004"/>
    <n v="53.36"/>
    <n v="40552.74624"/>
    <n v="-811.13603029247997"/>
    <n v="39741.61020970752"/>
    <n v="0"/>
    <n v="0"/>
    <n v="0"/>
    <n v="0"/>
    <n v="39741.61020970752"/>
    <n v="36.227538933188256"/>
    <n v="1005"/>
    <n v="36408.68"/>
    <n v="36408.68"/>
    <n v="3332.9302097075197"/>
    <n v="0"/>
    <n v="11777"/>
    <n v="12997.99"/>
    <n v="11633.690000000002"/>
    <n v="0"/>
    <n v="36408.68"/>
    <n v="0"/>
    <m/>
    <n v="1049.22"/>
    <n v="1015.37"/>
    <n v="1049.21"/>
    <n v="3113.8"/>
    <n v="1049.22"/>
    <n v="947.67"/>
    <n v="5187.96"/>
    <n v="7184.85"/>
    <n v="1151.21"/>
    <n v="1189.5899999999999"/>
    <n v="-1005.7600000000002"/>
    <n v="1335.04"/>
    <n v="11633.690000000002"/>
  </r>
  <r>
    <n v="300"/>
    <n v="15319"/>
    <s v="42129319HPSU"/>
    <s v="319H"/>
    <x v="110"/>
    <s v="15LTIP - Perf"/>
    <n v="10257"/>
    <n v="180"/>
    <x v="72"/>
    <n v="9260"/>
    <x v="0"/>
    <n v="700000"/>
    <n v="0"/>
    <n v="0"/>
    <s v="42129319H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01"/>
    <n v="15331"/>
    <s v="42129331FPSU"/>
    <s v="331F"/>
    <x v="111"/>
    <s v="15LTIP - Perf"/>
    <n v="10257"/>
    <n v="10"/>
    <x v="89"/>
    <n v="9260"/>
    <x v="0"/>
    <n v="2000"/>
    <n v="0"/>
    <n v="0"/>
    <s v="42129331F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02"/>
    <n v="15365"/>
    <s v="42129365PPSU"/>
    <s v="365P"/>
    <x v="112"/>
    <s v="15LTIP - Perf"/>
    <n v="10257"/>
    <n v="10"/>
    <x v="90"/>
    <n v="9260"/>
    <x v="0"/>
    <n v="2000"/>
    <n v="0"/>
    <n v="0"/>
    <s v="42129365P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303"/>
    <n v="15379"/>
    <s v="42129379BPSU"/>
    <s v="379B"/>
    <x v="113"/>
    <s v="15LTIP - Perf"/>
    <n v="10257"/>
    <n v="80"/>
    <x v="91"/>
    <n v="9260"/>
    <x v="0"/>
    <n v="190000"/>
    <n v="0"/>
    <n v="0"/>
    <s v="42129379B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04"/>
    <n v="15388"/>
    <s v="42129388GPSU"/>
    <s v="388G"/>
    <x v="114"/>
    <s v="15LTIP - Perf"/>
    <n v="10257"/>
    <n v="10"/>
    <x v="45"/>
    <n v="9260"/>
    <x v="0"/>
    <n v="2000"/>
    <n v="0"/>
    <n v="0"/>
    <s v="42129388GPSU15LTIP - Perf"/>
    <s v="LTIP - Perf"/>
    <s v="LTIP - Perf - 05/05/2015"/>
    <s v="3 years"/>
    <d v="2015-05-05T00:00:00"/>
    <d v="2017-09-30T00:00:00"/>
    <n v="310"/>
    <n v="148.55200000000002"/>
    <n v="0"/>
    <m/>
    <n v="0"/>
    <m/>
    <n v="-2.0000000000095497E-3"/>
    <n v="458.55"/>
    <n v="1"/>
    <n v="0"/>
    <n v="207"/>
    <n v="16541.599999999999"/>
    <n v="7926.7347200000013"/>
    <n v="0"/>
    <n v="0"/>
    <n v="0"/>
    <s v=""/>
    <n v="-0.10672000000050957"/>
    <n v="24468.227999999999"/>
    <n v="458.55"/>
    <n v="0"/>
    <n v="-251.55"/>
    <n v="207"/>
    <n v="53.36"/>
    <n v="11045.52"/>
    <n v="-220.93249104"/>
    <n v="10824.587508960001"/>
    <n v="0"/>
    <n v="0"/>
    <n v="0"/>
    <n v="0"/>
    <n v="11045.52"/>
    <n v="10.068842297174111"/>
    <n v="1097"/>
    <n v="11045.52"/>
    <n v="11045.52"/>
    <n v="0"/>
    <n v="0"/>
    <n v="7605.98"/>
    <n v="3439.6499999999996"/>
    <n v="0"/>
    <n v="0"/>
    <n v="11045.63"/>
    <n v="-0.10999999999876309"/>
    <m/>
    <n v="0"/>
    <n v="0"/>
    <n v="0"/>
    <n v="0"/>
    <n v="0"/>
    <n v="0"/>
    <n v="0"/>
    <n v="0"/>
    <n v="0"/>
    <n v="0"/>
    <n v="0"/>
    <n v="0"/>
    <n v="0"/>
  </r>
  <r>
    <n v="305"/>
    <n v="15389"/>
    <s v="42129389CPSU"/>
    <s v="389C"/>
    <x v="190"/>
    <s v="15LTIP - Perf"/>
    <n v="10257"/>
    <n v="80"/>
    <x v="79"/>
    <n v="9260"/>
    <x v="0"/>
    <n v="190000"/>
    <n v="0"/>
    <n v="0"/>
    <s v="42129389C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06"/>
    <n v="15402"/>
    <s v="42129402EPSU"/>
    <s v="402E"/>
    <x v="115"/>
    <s v="15LTIP - Perf"/>
    <n v="10257"/>
    <n v="180"/>
    <x v="75"/>
    <n v="9260"/>
    <x v="0"/>
    <n v="700000"/>
    <n v="0"/>
    <n v="0"/>
    <s v="42129402E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07"/>
    <n v="15416"/>
    <s v="42129416WPSU"/>
    <s v="416W"/>
    <x v="116"/>
    <s v="15LTIP - Perf"/>
    <n v="10257"/>
    <n v="80"/>
    <x v="63"/>
    <n v="9260"/>
    <x v="0"/>
    <n v="190000"/>
    <n v="0"/>
    <n v="0"/>
    <s v="42129416W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08"/>
    <n v="15465"/>
    <s v="42129465MPSU"/>
    <s v="465M"/>
    <x v="117"/>
    <s v="15LTIP - Perf"/>
    <n v="10257"/>
    <n v="10"/>
    <x v="21"/>
    <n v="9260"/>
    <x v="0"/>
    <n v="2000"/>
    <n v="0"/>
    <n v="0"/>
    <s v="42129465M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09"/>
    <n v="15507"/>
    <s v="42129507TPSU"/>
    <s v="507T"/>
    <x v="118"/>
    <s v="15LTIP - Perf"/>
    <n v="10257"/>
    <n v="80"/>
    <x v="92"/>
    <n v="9260"/>
    <x v="0"/>
    <n v="190000"/>
    <n v="0"/>
    <n v="0"/>
    <s v="42129507TPSU15LTIP - Perf"/>
    <s v="LTIP - Perf"/>
    <s v="LTIP - Perf - 05/05/2015"/>
    <s v="3 years"/>
    <d v="2015-05-05T00:00:00"/>
    <d v="2017-09-30T00:00:00"/>
    <n v="310"/>
    <n v="125.953"/>
    <n v="0"/>
    <m/>
    <n v="0"/>
    <m/>
    <n v="0"/>
    <n v="435.95299999999997"/>
    <n v="1"/>
    <n v="0"/>
    <n v="130"/>
    <n v="16541.599999999999"/>
    <n v="6720.8520799999997"/>
    <n v="0"/>
    <n v="0"/>
    <n v="0"/>
    <s v=""/>
    <n v="0"/>
    <n v="23262.452079999999"/>
    <n v="435.95299999999997"/>
    <n v="0"/>
    <n v="-305.95299999999997"/>
    <n v="130"/>
    <n v="53.36"/>
    <n v="6936.8"/>
    <n v="-138.7498736"/>
    <n v="6798.0501264000004"/>
    <n v="0"/>
    <n v="0"/>
    <n v="0"/>
    <n v="0"/>
    <n v="6936.8"/>
    <n v="6.3234275296262537"/>
    <n v="1097"/>
    <n v="6936.8"/>
    <n v="6936.8"/>
    <n v="0"/>
    <n v="0"/>
    <n v="7605.98"/>
    <n v="-669.17999999999984"/>
    <n v="0"/>
    <n v="0"/>
    <n v="6936.7999999999993"/>
    <n v="0"/>
    <m/>
    <n v="0"/>
    <n v="0"/>
    <n v="0"/>
    <n v="0"/>
    <n v="0"/>
    <n v="0"/>
    <n v="0"/>
    <n v="0"/>
    <n v="0"/>
    <n v="0"/>
    <n v="0"/>
    <n v="0"/>
    <n v="0"/>
  </r>
  <r>
    <n v="310"/>
    <n v="15518"/>
    <s v="42129518MPSU"/>
    <s v="518M"/>
    <x v="119"/>
    <s v="15LTIP - Perf"/>
    <n v="10257"/>
    <n v="10"/>
    <x v="74"/>
    <n v="9260"/>
    <x v="0"/>
    <n v="2000"/>
    <n v="0"/>
    <n v="0"/>
    <s v="42129518M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11"/>
    <n v="15605"/>
    <s v="42129605JPSU"/>
    <s v="605J"/>
    <x v="120"/>
    <s v="15LTIP - Perf"/>
    <n v="10257"/>
    <n v="80"/>
    <x v="93"/>
    <n v="9260"/>
    <x v="0"/>
    <n v="190000"/>
    <n v="0"/>
    <n v="0"/>
    <s v="42129605J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12"/>
    <n v="15620"/>
    <s v="42129620KPSU"/>
    <s v="620K"/>
    <x v="121"/>
    <s v="15LTIP - Perf"/>
    <n v="10257"/>
    <n v="80"/>
    <x v="94"/>
    <n v="9260"/>
    <x v="0"/>
    <n v="190000"/>
    <n v="0"/>
    <n v="0"/>
    <s v="42129620K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13"/>
    <n v="15748"/>
    <s v="42129748HPSU"/>
    <s v="748H"/>
    <x v="123"/>
    <s v="15LTIP - Perf"/>
    <n v="10257"/>
    <n v="60"/>
    <x v="96"/>
    <n v="9260"/>
    <x v="0"/>
    <n v="30000"/>
    <n v="0"/>
    <n v="0"/>
    <s v="42129748H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14"/>
    <n v="15754"/>
    <s v="42129754WPSU"/>
    <s v="754W"/>
    <x v="124"/>
    <s v="15LTIP - Perf"/>
    <n v="10257"/>
    <n v="50"/>
    <x v="2"/>
    <n v="9260"/>
    <x v="0"/>
    <n v="91000"/>
    <n v="0"/>
    <n v="0"/>
    <s v="42129754WPSU15LTIP - Perf"/>
    <s v="LTIP - Perf"/>
    <s v="LTIP - Perf - 05/05/2015"/>
    <s v="3 years"/>
    <d v="2015-05-05T00:00:00"/>
    <d v="2017-09-30T00:00:00"/>
    <n v="480"/>
    <n v="195.01999999999998"/>
    <n v="0"/>
    <m/>
    <s v=""/>
    <m/>
    <s v=""/>
    <n v="675.02"/>
    <n v="1"/>
    <s v=""/>
    <n v="0"/>
    <n v="25612.799999999999"/>
    <n v="10406.267199999998"/>
    <n v="0"/>
    <n v="0"/>
    <s v=""/>
    <s v=""/>
    <s v=""/>
    <n v="36019.067199999998"/>
    <n v="675.02"/>
    <n v="0"/>
    <n v="-675.02"/>
    <n v="0"/>
    <n v="53.36"/>
    <n v="0"/>
    <n v="0"/>
    <n v="0"/>
    <n v="0"/>
    <n v="0"/>
    <n v="0"/>
    <n v="0"/>
    <n v="0"/>
    <n v="0"/>
    <n v="1097"/>
    <n v="0"/>
    <n v="0"/>
    <n v="0"/>
    <n v="0"/>
    <n v="11777"/>
    <n v="-11777"/>
    <n v="0"/>
    <n v="0"/>
    <n v="0"/>
    <n v="0"/>
    <m/>
    <n v="0"/>
    <n v="0"/>
    <n v="0"/>
    <n v="0"/>
    <n v="0"/>
    <n v="0"/>
    <n v="0"/>
    <n v="0"/>
    <n v="0"/>
    <n v="0"/>
    <n v="0"/>
    <n v="0"/>
    <n v="0"/>
  </r>
  <r>
    <n v="315"/>
    <n v="15832"/>
    <s v="42129832DPSU"/>
    <s v="832D"/>
    <x v="125"/>
    <s v="15LTIP - Perf"/>
    <n v="10257"/>
    <n v="180"/>
    <x v="75"/>
    <n v="9260"/>
    <x v="0"/>
    <n v="700000"/>
    <n v="0"/>
    <n v="0"/>
    <s v="42129832DPSU15LTIP - Perf"/>
    <s v="LTIP - Perf"/>
    <s v="LTIP - Perf - 05/05/2015"/>
    <s v="3 years"/>
    <d v="2015-05-05T00:00:00"/>
    <d v="2017-09-30T00:00:00"/>
    <n v="480"/>
    <n v="230.01600000000005"/>
    <n v="0"/>
    <m/>
    <n v="94.991999999999962"/>
    <m/>
    <n v="-45.024000000000115"/>
    <n v="759.98399999999992"/>
    <n v="1.5832999999999999"/>
    <s v=""/>
    <n v="0"/>
    <n v="25612.799999999999"/>
    <n v="12273.653760000003"/>
    <n v="0"/>
    <n v="0"/>
    <n v="5068.773119999998"/>
    <s v=""/>
    <n v="-2402.4806400000061"/>
    <n v="40552.746239999993"/>
    <n v="759.98399999999992"/>
    <n v="0"/>
    <n v="0"/>
    <n v="759.98400000000004"/>
    <n v="53.36"/>
    <n v="40552.74624"/>
    <n v="-811.13603029247997"/>
    <n v="39741.61020970752"/>
    <n v="0"/>
    <n v="0"/>
    <n v="0"/>
    <n v="0"/>
    <n v="39741.61020970752"/>
    <n v="36.227538933188256"/>
    <n v="1005"/>
    <n v="36408.68"/>
    <n v="36408.68"/>
    <n v="3332.9302097075197"/>
    <n v="0"/>
    <n v="11777"/>
    <n v="12997.99"/>
    <n v="11633.690000000002"/>
    <n v="0"/>
    <n v="36408.68"/>
    <n v="0"/>
    <m/>
    <n v="1049.22"/>
    <n v="1015.37"/>
    <n v="1049.21"/>
    <n v="3113.8"/>
    <n v="1049.22"/>
    <n v="947.67"/>
    <n v="5187.96"/>
    <n v="7184.85"/>
    <n v="1151.21"/>
    <n v="1189.5899999999999"/>
    <n v="-1005.7600000000002"/>
    <n v="1335.04"/>
    <n v="11633.690000000002"/>
  </r>
  <r>
    <n v="316"/>
    <n v="16273"/>
    <s v="42129273PPSU"/>
    <s v="273P"/>
    <x v="126"/>
    <s v="15LTIP - Perf"/>
    <n v="10257"/>
    <n v="30"/>
    <x v="97"/>
    <n v="9260"/>
    <x v="0"/>
    <n v="10000"/>
    <n v="0"/>
    <n v="0"/>
    <s v="42129273P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17"/>
    <n v="16555"/>
    <s v="42129555GPSU"/>
    <s v="555G"/>
    <x v="127"/>
    <s v="15LTIP - Perf"/>
    <n v="10257"/>
    <n v="10"/>
    <x v="98"/>
    <n v="9260"/>
    <x v="0"/>
    <n v="2000"/>
    <n v="0"/>
    <n v="0"/>
    <s v="42129555G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18"/>
    <n v="16600"/>
    <s v="42129600PPSU"/>
    <s v="600P"/>
    <x v="128"/>
    <s v="15LTIP - Perf"/>
    <n v="10257"/>
    <n v="70"/>
    <x v="99"/>
    <n v="9260"/>
    <x v="0"/>
    <n v="170000"/>
    <n v="0"/>
    <n v="0"/>
    <s v="42129600P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19"/>
    <n v="16949"/>
    <s v="42129949HPSU"/>
    <s v="949H"/>
    <x v="129"/>
    <s v="15LTIP - Perf"/>
    <n v="10257"/>
    <n v="10"/>
    <x v="5"/>
    <n v="9260"/>
    <x v="0"/>
    <n v="2000"/>
    <n v="0"/>
    <n v="0"/>
    <s v="42129949H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20"/>
    <n v="16950"/>
    <s v="42129950DPSU"/>
    <s v="950D"/>
    <x v="130"/>
    <s v="15LTIP - Perf"/>
    <n v="10257"/>
    <n v="50"/>
    <x v="100"/>
    <n v="9260"/>
    <x v="0"/>
    <n v="91000"/>
    <n v="0"/>
    <n v="0"/>
    <s v="42129950D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21"/>
    <n v="16986"/>
    <s v="42129986APSU"/>
    <s v="986A"/>
    <x v="131"/>
    <s v="15LTIP - Perf"/>
    <n v="10257"/>
    <n v="10"/>
    <x v="101"/>
    <n v="9260"/>
    <x v="0"/>
    <n v="2000"/>
    <n v="0"/>
    <n v="0"/>
    <s v="42129986A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22"/>
    <n v="16987"/>
    <s v="42129987BPSU"/>
    <s v="987B"/>
    <x v="132"/>
    <s v="15LTIP - Perf"/>
    <n v="10257"/>
    <n v="212"/>
    <x v="102"/>
    <n v="9260"/>
    <x v="0"/>
    <n v="821000"/>
    <n v="0"/>
    <n v="0"/>
    <s v="42129987BPSU15LTIP - Perf"/>
    <s v="LTIP - Perf"/>
    <s v="LTIP - Perf - 05/05/2015"/>
    <s v="3 years"/>
    <d v="2015-05-05T00:00:00"/>
    <d v="2017-09-30T00:00:00"/>
    <n v="480"/>
    <n v="230.01600000000005"/>
    <n v="0"/>
    <n v="5.983999999999952"/>
    <s v=""/>
    <m/>
    <s v=""/>
    <n v="716"/>
    <n v="1.4896"/>
    <s v=""/>
    <n v="537"/>
    <n v="25612.799999999999"/>
    <n v="12273.653760000003"/>
    <n v="0"/>
    <n v="319.30623999999744"/>
    <s v=""/>
    <s v=""/>
    <s v=""/>
    <n v="38205.760000000002"/>
    <n v="716"/>
    <n v="-537"/>
    <n v="-179"/>
    <n v="0"/>
    <n v="53.36"/>
    <n v="0"/>
    <n v="0"/>
    <n v="0"/>
    <n v="0"/>
    <n v="0"/>
    <n v="0"/>
    <n v="0"/>
    <n v="28654.32"/>
    <n v="26.120619872379216"/>
    <n v="1097"/>
    <n v="28654.32"/>
    <n v="28654.32"/>
    <n v="0"/>
    <n v="0"/>
    <n v="11777"/>
    <n v="12997.99"/>
    <n v="3879.3300000000027"/>
    <n v="0"/>
    <n v="28654.32"/>
    <n v="0"/>
    <m/>
    <n v="1049.22"/>
    <n v="1015.37"/>
    <n v="1814.7400000000025"/>
    <n v="3879.3300000000027"/>
    <n v="0"/>
    <n v="0"/>
    <n v="0"/>
    <n v="0"/>
    <n v="0"/>
    <n v="0"/>
    <n v="0"/>
    <n v="0"/>
    <n v="3879.3300000000027"/>
  </r>
  <r>
    <n v="323"/>
    <n v="16995"/>
    <s v="42129995BPSU"/>
    <s v="995B"/>
    <x v="133"/>
    <s v="15LTIP - Perf"/>
    <n v="10257"/>
    <n v="10"/>
    <x v="101"/>
    <n v="9260"/>
    <x v="0"/>
    <n v="2000"/>
    <n v="0"/>
    <n v="0"/>
    <s v="42129995BPSU15LTIP - Perf"/>
    <s v="LTIP - Perf"/>
    <s v="LTIP - Perf - 05/05/2015"/>
    <s v="3 years"/>
    <d v="2015-05-05T00:00:00"/>
    <d v="2017-09-30T00:00:00"/>
    <n v="2265"/>
    <n v="1085.3880000000004"/>
    <n v="0"/>
    <m/>
    <n v="448.24349999999959"/>
    <m/>
    <n v="-212.45700000000033"/>
    <n v="3586.1744999999996"/>
    <n v="1.5832999999999999"/>
    <s v=""/>
    <n v="0"/>
    <n v="120860.4"/>
    <n v="57916.303680000012"/>
    <n v="0"/>
    <n v="0"/>
    <n v="23918.273159999979"/>
    <s v=""/>
    <n v="-11336.705520000018"/>
    <n v="191358.27131999997"/>
    <n v="3586.1744999999996"/>
    <n v="0"/>
    <n v="0"/>
    <n v="3586.1745000000001"/>
    <n v="53.36"/>
    <n v="191358.27132"/>
    <n v="-3827.54814294264"/>
    <n v="187530.72317705737"/>
    <n v="0"/>
    <n v="0"/>
    <n v="0"/>
    <n v="0"/>
    <n v="187530.72317705737"/>
    <n v="170.9486993409821"/>
    <n v="1005"/>
    <n v="171803.44"/>
    <n v="171803.44"/>
    <n v="15727.283177057368"/>
    <n v="0"/>
    <n v="55572.72"/>
    <n v="61334.289999999994"/>
    <n v="54896.429999999993"/>
    <n v="0"/>
    <n v="171803.44"/>
    <n v="0"/>
    <m/>
    <n v="4950.9799999999996"/>
    <n v="4791.2700000000004"/>
    <n v="4950.9799999999996"/>
    <n v="14693.23"/>
    <n v="4950.9799999999996"/>
    <n v="4471.8599999999997"/>
    <n v="24480.639999999999"/>
    <n v="33903.479999999996"/>
    <n v="5432.28"/>
    <n v="5613.37"/>
    <n v="-4745.9300000000012"/>
    <n v="6299.7199999999984"/>
    <n v="54896.429999999993"/>
  </r>
  <r>
    <n v="324"/>
    <n v="17010"/>
    <s v="4212910DaPSU"/>
    <s v="10Da"/>
    <x v="135"/>
    <s v="15LTIP - Perf"/>
    <n v="10257"/>
    <n v="10"/>
    <x v="103"/>
    <n v="9260"/>
    <x v="0"/>
    <n v="2000"/>
    <n v="0"/>
    <n v="0"/>
    <s v="4212910Da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25"/>
    <n v="17017"/>
    <s v="4212917ElPSU"/>
    <s v="17El"/>
    <x v="136"/>
    <s v="15LTIP - Perf"/>
    <n v="10257"/>
    <n v="212"/>
    <x v="102"/>
    <n v="9260"/>
    <x v="0"/>
    <n v="824000"/>
    <n v="0"/>
    <n v="0"/>
    <s v="4212917ElPSU15LTIP - Perf"/>
    <s v="LTIP - Perf"/>
    <s v="LTIP - Perf - 05/05/2015"/>
    <s v="3 years"/>
    <d v="2015-05-05T00:00:00"/>
    <d v="2017-09-30T00:00:00"/>
    <n v="480"/>
    <n v="230.01600000000005"/>
    <n v="0"/>
    <n v="5.983999999999952"/>
    <s v=""/>
    <m/>
    <s v=""/>
    <n v="716"/>
    <n v="1.4896"/>
    <s v=""/>
    <n v="537"/>
    <n v="25612.799999999999"/>
    <n v="12273.653760000003"/>
    <n v="0"/>
    <n v="319.30623999999744"/>
    <s v=""/>
    <s v=""/>
    <s v=""/>
    <n v="38205.760000000002"/>
    <n v="716"/>
    <n v="-537"/>
    <n v="-179"/>
    <n v="0"/>
    <n v="53.36"/>
    <n v="0"/>
    <n v="0"/>
    <n v="0"/>
    <n v="0"/>
    <n v="0"/>
    <n v="0"/>
    <n v="0"/>
    <n v="28654.32"/>
    <n v="26.120619872379216"/>
    <n v="1097"/>
    <n v="28654.32"/>
    <n v="28654.32"/>
    <n v="0"/>
    <n v="0"/>
    <n v="11777"/>
    <n v="12997.99"/>
    <n v="3879.3300000000027"/>
    <n v="0"/>
    <n v="28654.32"/>
    <n v="0"/>
    <m/>
    <n v="1049.22"/>
    <n v="1015.37"/>
    <n v="1814.7400000000025"/>
    <n v="3879.3300000000027"/>
    <n v="0"/>
    <n v="0"/>
    <n v="0"/>
    <n v="0"/>
    <n v="0"/>
    <n v="0"/>
    <n v="0"/>
    <n v="0"/>
    <n v="3879.3300000000027"/>
  </r>
  <r>
    <n v="326"/>
    <n v="17019"/>
    <s v="4212919FePSU"/>
    <s v="19Fe"/>
    <x v="137"/>
    <s v="15LTIP - Perf"/>
    <n v="10257"/>
    <n v="10"/>
    <x v="101"/>
    <n v="9260"/>
    <x v="0"/>
    <n v="2000"/>
    <n v="0"/>
    <n v="0"/>
    <s v="4212919Fe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27"/>
    <n v="17037"/>
    <s v="4212937LePSU"/>
    <s v="37Le"/>
    <x v="138"/>
    <s v="15LTIP - Perf"/>
    <n v="10257"/>
    <n v="212"/>
    <x v="104"/>
    <n v="9260"/>
    <x v="0"/>
    <n v="821000"/>
    <n v="0"/>
    <n v="0"/>
    <s v="4212937LePSU15LTIP - Perf"/>
    <s v="LTIP - Perf"/>
    <s v="LTIP - Perf - 05/05/2015"/>
    <s v="3 years"/>
    <d v="2015-05-05T00:00:00"/>
    <d v="2017-09-30T00:00:00"/>
    <n v="310"/>
    <n v="148.55200000000002"/>
    <n v="0"/>
    <n v="3.4479999999999791"/>
    <s v=""/>
    <m/>
    <s v=""/>
    <n v="462"/>
    <n v="1.4896"/>
    <s v=""/>
    <n v="347"/>
    <n v="16541.599999999999"/>
    <n v="7926.7347200000013"/>
    <n v="0"/>
    <n v="183.98527999999888"/>
    <s v=""/>
    <s v=""/>
    <s v=""/>
    <n v="24652.319999999996"/>
    <n v="462"/>
    <n v="-347"/>
    <n v="-115"/>
    <n v="0"/>
    <n v="53.36"/>
    <n v="0"/>
    <n v="0"/>
    <n v="0"/>
    <n v="0"/>
    <n v="0"/>
    <n v="0"/>
    <n v="0"/>
    <n v="18515.919999999998"/>
    <n v="16.878687329079305"/>
    <n v="1097"/>
    <n v="18515.919999999998"/>
    <n v="18515.919999999998"/>
    <n v="0"/>
    <n v="0"/>
    <n v="7605.98"/>
    <n v="8394.5400000000009"/>
    <n v="2515.399999999996"/>
    <n v="0"/>
    <n v="18515.919999999998"/>
    <n v="0"/>
    <m/>
    <n v="677.61"/>
    <n v="655.76"/>
    <n v="1182.0299999999961"/>
    <n v="2515.399999999996"/>
    <n v="0"/>
    <n v="0"/>
    <n v="0"/>
    <n v="0"/>
    <n v="0"/>
    <n v="0"/>
    <n v="0"/>
    <n v="0"/>
    <n v="2515.399999999996"/>
  </r>
  <r>
    <n v="328"/>
    <n v="17041"/>
    <s v="4212941LiPSU"/>
    <s v="41Li"/>
    <x v="139"/>
    <s v="15LTIP - Perf"/>
    <n v="10257"/>
    <n v="212"/>
    <x v="105"/>
    <n v="9260"/>
    <x v="0"/>
    <n v="824000"/>
    <n v="0"/>
    <n v="0"/>
    <s v="4212941LiPSU15LTIP - Perf"/>
    <s v="LTIP - Perf"/>
    <s v="LTIP - Perf - 05/05/2015"/>
    <s v="3 years"/>
    <d v="2015-05-05T00:00:00"/>
    <d v="2017-09-30T00:00:00"/>
    <n v="310"/>
    <n v="148.55200000000002"/>
    <n v="0"/>
    <n v="3.4479999999999791"/>
    <s v=""/>
    <m/>
    <s v=""/>
    <n v="462"/>
    <n v="1.4896"/>
    <s v=""/>
    <n v="347"/>
    <n v="16541.599999999999"/>
    <n v="7926.7347200000013"/>
    <n v="0"/>
    <n v="183.98527999999888"/>
    <s v=""/>
    <s v=""/>
    <s v=""/>
    <n v="24652.319999999996"/>
    <n v="462"/>
    <n v="-347"/>
    <n v="-115"/>
    <n v="0"/>
    <n v="53.36"/>
    <n v="0"/>
    <n v="0"/>
    <n v="0"/>
    <n v="0"/>
    <n v="0"/>
    <n v="0"/>
    <n v="0"/>
    <n v="18515.919999999998"/>
    <n v="16.878687329079305"/>
    <n v="1097"/>
    <n v="18515.919999999998"/>
    <n v="18515.919999999998"/>
    <n v="0"/>
    <n v="0"/>
    <n v="7605.98"/>
    <n v="8394.5400000000009"/>
    <n v="2515.399999999996"/>
    <n v="0"/>
    <n v="18515.919999999998"/>
    <n v="0"/>
    <m/>
    <n v="677.61"/>
    <n v="655.76"/>
    <n v="1182.0299999999961"/>
    <n v="2515.399999999996"/>
    <n v="0"/>
    <n v="0"/>
    <n v="0"/>
    <n v="0"/>
    <n v="0"/>
    <n v="0"/>
    <n v="0"/>
    <n v="0"/>
    <n v="2515.399999999996"/>
  </r>
  <r>
    <n v="329"/>
    <n v="17042"/>
    <s v="4212942MaPSU"/>
    <s v="42Ma"/>
    <x v="140"/>
    <s v="15LTIP - Perf"/>
    <n v="10257"/>
    <n v="10"/>
    <x v="106"/>
    <n v="9260"/>
    <x v="0"/>
    <n v="2000"/>
    <n v="0"/>
    <n v="0"/>
    <s v="4212942Ma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330"/>
    <n v="17043"/>
    <s v="4212943MaPSU"/>
    <s v="43Ma"/>
    <x v="141"/>
    <s v="15LTIP - Perf"/>
    <n v="10257"/>
    <n v="212"/>
    <x v="107"/>
    <n v="9260"/>
    <x v="0"/>
    <n v="821000"/>
    <n v="0"/>
    <n v="0"/>
    <s v="4212943MaPSU15LTIP - Perf"/>
    <s v="LTIP - Perf"/>
    <s v="LTIP - Perf - 05/05/2015"/>
    <s v="3 years"/>
    <d v="2015-05-05T00:00:00"/>
    <d v="2017-09-30T00:00:00"/>
    <n v="310"/>
    <n v="148.55200000000002"/>
    <n v="0"/>
    <n v="3.4479999999999791"/>
    <s v=""/>
    <m/>
    <s v=""/>
    <n v="462"/>
    <n v="1.4896"/>
    <s v=""/>
    <n v="347"/>
    <n v="16541.599999999999"/>
    <n v="7926.7347200000013"/>
    <n v="0"/>
    <n v="183.98527999999888"/>
    <s v=""/>
    <s v=""/>
    <s v=""/>
    <n v="24652.319999999996"/>
    <n v="462"/>
    <n v="-347"/>
    <n v="-115"/>
    <n v="0"/>
    <n v="53.36"/>
    <n v="0"/>
    <n v="0"/>
    <n v="0"/>
    <n v="0"/>
    <n v="0"/>
    <n v="0"/>
    <n v="0"/>
    <n v="18515.919999999998"/>
    <n v="16.878687329079305"/>
    <n v="1097"/>
    <n v="18515.919999999998"/>
    <n v="18515.919999999998"/>
    <n v="0"/>
    <n v="0"/>
    <n v="7605.98"/>
    <n v="8394.5400000000009"/>
    <n v="2515.399999999996"/>
    <n v="0"/>
    <n v="18515.919999999998"/>
    <n v="0"/>
    <m/>
    <n v="677.61"/>
    <n v="655.76"/>
    <n v="1182.0299999999961"/>
    <n v="2515.399999999996"/>
    <n v="0"/>
    <n v="0"/>
    <n v="0"/>
    <n v="0"/>
    <n v="0"/>
    <n v="0"/>
    <n v="0"/>
    <n v="0"/>
    <n v="2515.399999999996"/>
  </r>
  <r>
    <n v="331"/>
    <n v="17057"/>
    <s v="4212957RaPSU"/>
    <s v="57Ra"/>
    <x v="142"/>
    <s v="15LTIP - Perf"/>
    <n v="10257"/>
    <n v="212"/>
    <x v="108"/>
    <n v="9260"/>
    <x v="0"/>
    <n v="821000"/>
    <n v="0"/>
    <n v="0"/>
    <s v="4212957RaPSU15LTIP - Perf"/>
    <s v="LTIP - Perf"/>
    <s v="LTIP - Perf - 05/05/2015"/>
    <s v="3 years"/>
    <d v="2015-05-05T00:00:00"/>
    <d v="2017-09-30T00:00:00"/>
    <n v="185"/>
    <n v="88.651999999999987"/>
    <n v="0"/>
    <n v="2.3480000000000132"/>
    <s v=""/>
    <m/>
    <s v=""/>
    <n v="276"/>
    <n v="1.4896"/>
    <s v=""/>
    <n v="207"/>
    <n v="9871.6"/>
    <n v="4730.4707199999993"/>
    <n v="0"/>
    <n v="125.2892800000007"/>
    <s v=""/>
    <s v=""/>
    <s v=""/>
    <n v="14727.36"/>
    <n v="276"/>
    <n v="-207"/>
    <n v="-69"/>
    <n v="0"/>
    <n v="53.36"/>
    <n v="0"/>
    <n v="0"/>
    <n v="0"/>
    <n v="0"/>
    <n v="0"/>
    <n v="0"/>
    <n v="0"/>
    <n v="11045.52"/>
    <n v="10.068842297174111"/>
    <n v="1097"/>
    <n v="11045.52"/>
    <n v="11045.52"/>
    <n v="0"/>
    <n v="0"/>
    <n v="4539.0499999999993"/>
    <n v="5009.6499999999996"/>
    <n v="1496.8200000000011"/>
    <n v="0"/>
    <n v="11045.52"/>
    <n v="0"/>
    <m/>
    <n v="404.38"/>
    <n v="391.34"/>
    <n v="701.10000000000093"/>
    <n v="1496.8200000000011"/>
    <n v="0"/>
    <n v="0"/>
    <n v="0"/>
    <n v="0"/>
    <n v="0"/>
    <n v="0"/>
    <n v="0"/>
    <n v="0"/>
    <n v="1496.8200000000011"/>
  </r>
  <r>
    <n v="332"/>
    <n v="17058"/>
    <s v="4212958RePSU"/>
    <s v="58Re"/>
    <x v="143"/>
    <s v="15LTIP - Perf"/>
    <n v="10257"/>
    <n v="212"/>
    <x v="109"/>
    <n v="9260"/>
    <x v="0"/>
    <n v="821000"/>
    <n v="0"/>
    <n v="0"/>
    <s v="4212958RePSU15LTIP - Perf"/>
    <s v="LTIP - Perf"/>
    <s v="LTIP - Perf - 05/05/2015"/>
    <s v="3 years"/>
    <d v="2015-05-05T00:00:00"/>
    <d v="2017-09-30T00:00:00"/>
    <n v="185"/>
    <n v="88.651999999999987"/>
    <n v="0"/>
    <n v="2.3480000000000132"/>
    <s v=""/>
    <m/>
    <s v=""/>
    <n v="276"/>
    <n v="1.4896"/>
    <s v=""/>
    <n v="207"/>
    <n v="9871.6"/>
    <n v="4730.4707199999993"/>
    <n v="0"/>
    <n v="125.2892800000007"/>
    <s v=""/>
    <s v=""/>
    <s v=""/>
    <n v="14727.36"/>
    <n v="276"/>
    <n v="-207"/>
    <n v="-69"/>
    <n v="0"/>
    <n v="53.36"/>
    <n v="0"/>
    <n v="0"/>
    <n v="0"/>
    <n v="0"/>
    <n v="0"/>
    <n v="0"/>
    <n v="0"/>
    <n v="11045.52"/>
    <n v="10.068842297174111"/>
    <n v="1097"/>
    <n v="11045.52"/>
    <n v="11045.52"/>
    <n v="0"/>
    <n v="0"/>
    <n v="4539.0499999999993"/>
    <n v="5009.6499999999996"/>
    <n v="1496.8200000000011"/>
    <n v="0"/>
    <n v="11045.52"/>
    <n v="0"/>
    <m/>
    <n v="404.38"/>
    <n v="391.34"/>
    <n v="701.10000000000093"/>
    <n v="1496.8200000000011"/>
    <n v="0"/>
    <n v="0"/>
    <n v="0"/>
    <n v="0"/>
    <n v="0"/>
    <n v="0"/>
    <n v="0"/>
    <n v="0"/>
    <n v="1496.8200000000011"/>
  </r>
  <r>
    <n v="333"/>
    <n v="17061"/>
    <s v="4212961RoPSU"/>
    <s v="61Ro"/>
    <x v="144"/>
    <s v="15LTIP - Perf"/>
    <n v="10257"/>
    <n v="212"/>
    <x v="110"/>
    <n v="9260"/>
    <x v="0"/>
    <n v="834000"/>
    <n v="0"/>
    <n v="0"/>
    <s v="4212961RoPSU15LTIP - Perf"/>
    <s v="LTIP - Perf"/>
    <s v="LTIP - Perf - 05/05/2015"/>
    <s v="3 years"/>
    <d v="2015-05-05T00:00:00"/>
    <d v="2017-09-30T00:00:00"/>
    <n v="310"/>
    <n v="148.55200000000002"/>
    <n v="0"/>
    <n v="3.4479999999999791"/>
    <s v=""/>
    <m/>
    <s v=""/>
    <n v="462"/>
    <n v="1.4896"/>
    <s v=""/>
    <n v="347"/>
    <n v="16541.599999999999"/>
    <n v="7926.7347200000013"/>
    <n v="0"/>
    <n v="183.98527999999888"/>
    <s v=""/>
    <s v=""/>
    <s v=""/>
    <n v="24652.319999999996"/>
    <n v="462"/>
    <n v="-347"/>
    <n v="-115"/>
    <n v="0"/>
    <n v="53.36"/>
    <n v="0"/>
    <n v="0"/>
    <n v="0"/>
    <n v="0"/>
    <n v="0"/>
    <n v="0"/>
    <n v="0"/>
    <n v="18515.919999999998"/>
    <n v="16.878687329079305"/>
    <n v="1097"/>
    <n v="18515.919999999998"/>
    <n v="18515.919999999998"/>
    <n v="0"/>
    <n v="0"/>
    <n v="7605.98"/>
    <n v="8394.5400000000009"/>
    <n v="2515.399999999996"/>
    <n v="0"/>
    <n v="18515.919999999998"/>
    <n v="0"/>
    <m/>
    <n v="677.61"/>
    <n v="655.76"/>
    <n v="1182.0299999999961"/>
    <n v="2515.399999999996"/>
    <n v="0"/>
    <n v="0"/>
    <n v="0"/>
    <n v="0"/>
    <n v="0"/>
    <n v="0"/>
    <n v="0"/>
    <n v="0"/>
    <n v="2515.399999999996"/>
  </r>
  <r>
    <n v="334"/>
    <n v="17062"/>
    <s v="4212962RoPSU"/>
    <s v="62Ro"/>
    <x v="145"/>
    <s v="15LTIP - Perf"/>
    <n v="10257"/>
    <n v="212"/>
    <x v="108"/>
    <n v="9260"/>
    <x v="0"/>
    <n v="821000"/>
    <n v="0"/>
    <n v="0"/>
    <s v="4212962RoPSU15LTIP - Perf"/>
    <s v="LTIP - Perf"/>
    <s v="LTIP - Perf - 05/05/2015"/>
    <s v="3 years"/>
    <d v="2015-05-05T00:00:00"/>
    <d v="2017-09-30T00:00:00"/>
    <n v="185"/>
    <n v="88.651999999999987"/>
    <n v="0"/>
    <n v="2.3480000000000132"/>
    <s v=""/>
    <m/>
    <s v=""/>
    <n v="276"/>
    <n v="1.4896"/>
    <s v=""/>
    <n v="207"/>
    <n v="9871.6"/>
    <n v="4730.4707199999993"/>
    <n v="0"/>
    <n v="125.2892800000007"/>
    <s v=""/>
    <s v=""/>
    <s v=""/>
    <n v="14727.36"/>
    <n v="276"/>
    <n v="-207"/>
    <n v="-69"/>
    <n v="0"/>
    <n v="53.36"/>
    <n v="0"/>
    <n v="0"/>
    <n v="0"/>
    <n v="0"/>
    <n v="0"/>
    <n v="0"/>
    <n v="0"/>
    <n v="11045.52"/>
    <n v="10.068842297174111"/>
    <n v="1097"/>
    <n v="11045.52"/>
    <n v="11045.52"/>
    <n v="0"/>
    <n v="0"/>
    <n v="4539.0499999999993"/>
    <n v="5009.6499999999996"/>
    <n v="1496.8200000000011"/>
    <n v="0"/>
    <n v="11045.52"/>
    <n v="0"/>
    <m/>
    <n v="404.38"/>
    <n v="391.34"/>
    <n v="701.10000000000093"/>
    <n v="1496.8200000000011"/>
    <n v="0"/>
    <n v="0"/>
    <n v="0"/>
    <n v="0"/>
    <n v="0"/>
    <n v="0"/>
    <n v="0"/>
    <n v="0"/>
    <n v="1496.8200000000011"/>
  </r>
  <r>
    <n v="335"/>
    <n v="17063"/>
    <s v="4212963RuPSU"/>
    <s v="63Ru"/>
    <x v="146"/>
    <s v="15LTIP - Perf"/>
    <n v="10257"/>
    <n v="212"/>
    <x v="104"/>
    <n v="9260"/>
    <x v="0"/>
    <n v="821000"/>
    <n v="0"/>
    <n v="0"/>
    <s v="4212963RuPSU15LTIP - Perf"/>
    <s v="LTIP - Perf"/>
    <s v="LTIP - Perf - 05/05/2015"/>
    <s v="3 years"/>
    <d v="2015-05-05T00:00:00"/>
    <d v="2017-09-30T00:00:00"/>
    <n v="310"/>
    <n v="148.55200000000002"/>
    <n v="0"/>
    <n v="3.4479999999999791"/>
    <s v=""/>
    <m/>
    <s v=""/>
    <n v="462"/>
    <n v="1.4896"/>
    <s v=""/>
    <n v="347"/>
    <n v="16541.599999999999"/>
    <n v="7926.7347200000013"/>
    <n v="0"/>
    <n v="183.98527999999888"/>
    <s v=""/>
    <s v=""/>
    <s v=""/>
    <n v="24652.319999999996"/>
    <n v="462"/>
    <n v="-347"/>
    <n v="-115"/>
    <n v="0"/>
    <n v="53.36"/>
    <n v="0"/>
    <n v="0"/>
    <n v="0"/>
    <n v="0"/>
    <n v="0"/>
    <n v="0"/>
    <n v="0"/>
    <n v="18515.919999999998"/>
    <n v="16.878687329079305"/>
    <n v="1097"/>
    <n v="18515.919999999998"/>
    <n v="18515.919999999998"/>
    <n v="0"/>
    <n v="0"/>
    <n v="7605.98"/>
    <n v="8394.5400000000009"/>
    <n v="2515.399999999996"/>
    <n v="0"/>
    <n v="18515.919999999998"/>
    <n v="0"/>
    <m/>
    <n v="677.61"/>
    <n v="655.76"/>
    <n v="1182.0299999999961"/>
    <n v="2515.399999999996"/>
    <n v="0"/>
    <n v="0"/>
    <n v="0"/>
    <n v="0"/>
    <n v="0"/>
    <n v="0"/>
    <n v="0"/>
    <n v="0"/>
    <n v="2515.399999999996"/>
  </r>
  <r>
    <n v="336"/>
    <n v="17064"/>
    <s v="4212964SaPSU"/>
    <s v="64Sa"/>
    <x v="147"/>
    <s v="15LTIP - Perf"/>
    <n v="10257"/>
    <n v="212"/>
    <x v="104"/>
    <n v="9260"/>
    <x v="0"/>
    <n v="821000"/>
    <n v="0"/>
    <n v="0"/>
    <s v="4212964SaPSU15LTIP - Perf"/>
    <s v="LTIP - Perf"/>
    <s v="LTIP - Perf - 05/05/2015"/>
    <s v="3 years"/>
    <d v="2015-05-05T00:00:00"/>
    <d v="2017-09-30T00:00:00"/>
    <n v="480"/>
    <n v="230.01600000000005"/>
    <n v="0"/>
    <n v="5.983999999999952"/>
    <s v=""/>
    <m/>
    <s v=""/>
    <n v="716"/>
    <n v="1.4896"/>
    <s v=""/>
    <n v="537"/>
    <n v="25612.799999999999"/>
    <n v="12273.653760000003"/>
    <n v="0"/>
    <n v="319.30623999999744"/>
    <s v=""/>
    <s v=""/>
    <s v=""/>
    <n v="38205.760000000002"/>
    <n v="716"/>
    <n v="-537"/>
    <n v="-179"/>
    <n v="0"/>
    <n v="53.36"/>
    <n v="0"/>
    <n v="0"/>
    <n v="0"/>
    <n v="0"/>
    <n v="0"/>
    <n v="0"/>
    <n v="0"/>
    <n v="28654.32"/>
    <n v="26.120619872379216"/>
    <n v="1097"/>
    <n v="28654.32"/>
    <n v="28654.32"/>
    <n v="0"/>
    <n v="0"/>
    <n v="11777"/>
    <n v="12997.99"/>
    <n v="3879.3300000000027"/>
    <n v="0"/>
    <n v="28654.32"/>
    <n v="0"/>
    <m/>
    <n v="1049.22"/>
    <n v="1015.37"/>
    <n v="1814.7400000000025"/>
    <n v="3879.3300000000027"/>
    <n v="0"/>
    <n v="0"/>
    <n v="0"/>
    <n v="0"/>
    <n v="0"/>
    <n v="0"/>
    <n v="0"/>
    <n v="0"/>
    <n v="3879.3300000000027"/>
  </r>
  <r>
    <n v="337"/>
    <n v="17082"/>
    <s v="4212982TuPSU"/>
    <s v="82Tu"/>
    <x v="148"/>
    <s v="15LTIP - Perf"/>
    <n v="10257"/>
    <n v="212"/>
    <x v="111"/>
    <n v="9260"/>
    <x v="0"/>
    <n v="824000"/>
    <n v="0"/>
    <n v="0"/>
    <s v="4212982TuPSU15LTIP - Perf"/>
    <s v="LTIP - Perf"/>
    <s v="LTIP - Perf - 05/05/2015"/>
    <s v="3 years"/>
    <d v="2015-05-05T00:00:00"/>
    <d v="2017-09-30T00:00:00"/>
    <n v="310"/>
    <n v="148.55200000000002"/>
    <n v="0"/>
    <n v="3.4479999999999791"/>
    <s v=""/>
    <m/>
    <s v=""/>
    <n v="462"/>
    <n v="1.4896"/>
    <s v=""/>
    <n v="347"/>
    <n v="16541.599999999999"/>
    <n v="7926.7347200000013"/>
    <n v="0"/>
    <n v="183.98527999999888"/>
    <s v=""/>
    <s v=""/>
    <s v=""/>
    <n v="24652.319999999996"/>
    <n v="462"/>
    <n v="-347"/>
    <n v="-115"/>
    <n v="0"/>
    <n v="53.36"/>
    <n v="0"/>
    <n v="0"/>
    <n v="0"/>
    <n v="0"/>
    <n v="0"/>
    <n v="0"/>
    <n v="0"/>
    <n v="18515.919999999998"/>
    <n v="16.878687329079305"/>
    <n v="1097"/>
    <n v="18515.919999999998"/>
    <n v="18515.919999999998"/>
    <n v="0"/>
    <n v="0"/>
    <n v="7605.98"/>
    <n v="8394.5400000000009"/>
    <n v="2515.399999999996"/>
    <n v="0"/>
    <n v="18515.919999999998"/>
    <n v="0"/>
    <m/>
    <n v="677.61"/>
    <n v="655.76"/>
    <n v="1182.0299999999961"/>
    <n v="2515.399999999996"/>
    <n v="0"/>
    <n v="0"/>
    <n v="0"/>
    <n v="0"/>
    <n v="0"/>
    <n v="0"/>
    <n v="0"/>
    <n v="0"/>
    <n v="2515.399999999996"/>
  </r>
  <r>
    <n v="338"/>
    <n v="17084"/>
    <s v="4212984ViPSU"/>
    <s v="84Vi"/>
    <x v="149"/>
    <s v="15LTIP - Perf"/>
    <n v="10257"/>
    <n v="212"/>
    <x v="102"/>
    <n v="9260"/>
    <x v="0"/>
    <n v="821000"/>
    <n v="0"/>
    <n v="0"/>
    <s v="4212984ViPSU15LTIP - Perf"/>
    <s v="LTIP - Perf"/>
    <s v="LTIP - Perf - 05/05/2015"/>
    <s v="3 years"/>
    <d v="2015-05-05T00:00:00"/>
    <d v="2017-09-30T00:00:00"/>
    <n v="310"/>
    <n v="148.55200000000002"/>
    <n v="0"/>
    <n v="3.4479999999999791"/>
    <s v=""/>
    <m/>
    <s v=""/>
    <n v="462"/>
    <n v="1.4896"/>
    <s v=""/>
    <n v="347"/>
    <n v="16541.599999999999"/>
    <n v="7926.7347200000013"/>
    <n v="0"/>
    <n v="183.98527999999888"/>
    <s v=""/>
    <s v=""/>
    <s v=""/>
    <n v="24652.319999999996"/>
    <n v="462"/>
    <n v="-347"/>
    <n v="-115"/>
    <n v="0"/>
    <n v="53.36"/>
    <n v="0"/>
    <n v="0"/>
    <n v="0"/>
    <n v="0"/>
    <n v="0"/>
    <n v="0"/>
    <n v="0"/>
    <n v="18515.919999999998"/>
    <n v="16.878687329079305"/>
    <n v="1097"/>
    <n v="18515.919999999998"/>
    <n v="18515.919999999998"/>
    <n v="0"/>
    <n v="0"/>
    <n v="7605.98"/>
    <n v="8394.5400000000009"/>
    <n v="2515.399999999996"/>
    <n v="0"/>
    <n v="18515.919999999998"/>
    <n v="0"/>
    <m/>
    <n v="677.61"/>
    <n v="655.76"/>
    <n v="1182.0299999999961"/>
    <n v="2515.399999999996"/>
    <n v="0"/>
    <n v="0"/>
    <n v="0"/>
    <n v="0"/>
    <n v="0"/>
    <n v="0"/>
    <n v="0"/>
    <n v="0"/>
    <n v="2515.399999999996"/>
  </r>
  <r>
    <n v="339"/>
    <n v="17089"/>
    <s v="4212989WePSU"/>
    <s v="89We"/>
    <x v="150"/>
    <s v="15LTIP - Perf"/>
    <n v="10257"/>
    <n v="212"/>
    <x v="112"/>
    <n v="9260"/>
    <x v="0"/>
    <n v="824000"/>
    <n v="0"/>
    <n v="0"/>
    <s v="4212989WePSU15LTIP - Perf"/>
    <s v="LTIP - Perf"/>
    <s v="LTIP - Perf - 05/05/2015"/>
    <s v="3 years"/>
    <d v="2015-05-05T00:00:00"/>
    <d v="2017-09-30T00:00:00"/>
    <n v="310"/>
    <n v="148.55200000000002"/>
    <n v="0"/>
    <n v="3.4479999999999791"/>
    <s v=""/>
    <m/>
    <s v=""/>
    <n v="462"/>
    <n v="1.4896"/>
    <s v=""/>
    <n v="347"/>
    <n v="16541.599999999999"/>
    <n v="7926.7347200000013"/>
    <n v="0"/>
    <n v="183.98527999999888"/>
    <s v=""/>
    <s v=""/>
    <s v=""/>
    <n v="24652.319999999996"/>
    <n v="462"/>
    <n v="-347"/>
    <n v="-115"/>
    <n v="0"/>
    <n v="53.36"/>
    <n v="0"/>
    <n v="0"/>
    <n v="0"/>
    <n v="0"/>
    <n v="0"/>
    <n v="0"/>
    <n v="0"/>
    <n v="18515.919999999998"/>
    <n v="16.878687329079305"/>
    <n v="1097"/>
    <n v="18515.919999999998"/>
    <n v="18515.919999999998"/>
    <n v="0"/>
    <n v="0"/>
    <n v="7605.98"/>
    <n v="8394.5400000000009"/>
    <n v="2515.399999999996"/>
    <n v="0"/>
    <n v="18515.919999999998"/>
    <n v="0"/>
    <m/>
    <n v="677.61"/>
    <n v="655.76"/>
    <n v="1182.0299999999961"/>
    <n v="2515.399999999996"/>
    <n v="0"/>
    <n v="0"/>
    <n v="0"/>
    <n v="0"/>
    <n v="0"/>
    <n v="0"/>
    <n v="0"/>
    <n v="0"/>
    <n v="2515.399999999996"/>
  </r>
  <r>
    <n v="340"/>
    <n v="17090"/>
    <s v="4212990WhPSU"/>
    <s v="90Wh"/>
    <x v="151"/>
    <s v="15LTIP - Perf"/>
    <n v="10257"/>
    <n v="212"/>
    <x v="104"/>
    <n v="9260"/>
    <x v="0"/>
    <n v="821000"/>
    <n v="0"/>
    <n v="0"/>
    <s v="4212990WhPSU15LTIP - Perf"/>
    <s v="LTIP - Perf"/>
    <s v="LTIP - Perf - 05/05/2015"/>
    <s v="3 years"/>
    <d v="2015-05-05T00:00:00"/>
    <d v="2017-09-30T00:00:00"/>
    <n v="185"/>
    <n v="88.651999999999987"/>
    <n v="0"/>
    <n v="2.3480000000000132"/>
    <s v=""/>
    <m/>
    <s v=""/>
    <n v="276"/>
    <n v="1.4896"/>
    <s v=""/>
    <n v="207"/>
    <n v="9871.6"/>
    <n v="4730.4707199999993"/>
    <n v="0"/>
    <n v="125.2892800000007"/>
    <s v=""/>
    <s v=""/>
    <s v=""/>
    <n v="14727.36"/>
    <n v="276"/>
    <n v="-207"/>
    <n v="-69"/>
    <n v="0"/>
    <n v="53.36"/>
    <n v="0"/>
    <n v="0"/>
    <n v="0"/>
    <n v="0"/>
    <n v="0"/>
    <n v="0"/>
    <n v="0"/>
    <n v="11045.52"/>
    <n v="10.068842297174111"/>
    <n v="1097"/>
    <n v="11045.52"/>
    <n v="11045.52"/>
    <n v="0"/>
    <n v="0"/>
    <n v="4539.0499999999993"/>
    <n v="5009.6499999999996"/>
    <n v="1496.8200000000011"/>
    <n v="0"/>
    <n v="11045.52"/>
    <n v="0"/>
    <m/>
    <n v="404.38"/>
    <n v="391.34"/>
    <n v="701.10000000000093"/>
    <n v="1496.8200000000011"/>
    <n v="0"/>
    <n v="0"/>
    <n v="0"/>
    <n v="0"/>
    <n v="0"/>
    <n v="0"/>
    <n v="0"/>
    <n v="0"/>
    <n v="1496.8200000000011"/>
  </r>
  <r>
    <n v="341"/>
    <n v="17130"/>
    <s v="42129130EPSU"/>
    <s v="130E"/>
    <x v="152"/>
    <s v="15LTIP - Perf"/>
    <n v="10257"/>
    <n v="10"/>
    <x v="113"/>
    <n v="9260"/>
    <x v="0"/>
    <n v="2000"/>
    <n v="0"/>
    <n v="0"/>
    <s v="42129130E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42"/>
    <n v="17247"/>
    <s v="42129247FPSU"/>
    <s v="247F"/>
    <x v="153"/>
    <s v="15LTIP - Perf"/>
    <n v="10257"/>
    <n v="80"/>
    <x v="114"/>
    <n v="9260"/>
    <x v="0"/>
    <n v="190000"/>
    <n v="0"/>
    <n v="0"/>
    <s v="42129247F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43"/>
    <n v="17279"/>
    <s v="42129279CPSU"/>
    <s v="279C"/>
    <x v="154"/>
    <s v="15LTIP - Perf"/>
    <n v="10257"/>
    <n v="10"/>
    <x v="115"/>
    <n v="9260"/>
    <x v="0"/>
    <n v="2000"/>
    <n v="0"/>
    <n v="0"/>
    <s v="42129279CPSU15LTIP - Perf"/>
    <s v="LTIP - Perf"/>
    <s v="LTIP - Perf - 05/05/2015"/>
    <s v="3 years"/>
    <d v="2015-05-05T00:00:00"/>
    <d v="2017-09-30T00:00:00"/>
    <n v="18610"/>
    <n v="8917.9120000000003"/>
    <n v="0"/>
    <m/>
    <n v="3682.9190000000017"/>
    <m/>
    <n v="-1745.6180000000022"/>
    <n v="29465.213"/>
    <n v="1.5832999999999999"/>
    <s v=""/>
    <n v="0"/>
    <n v="993029.6"/>
    <n v="475859.78432000009"/>
    <n v="0"/>
    <n v="0"/>
    <n v="196520.55784000008"/>
    <s v=""/>
    <n v="-93146.176480000111"/>
    <n v="1572263.7656800002"/>
    <n v="29465.213"/>
    <n v="0"/>
    <n v="0"/>
    <n v="29465.213"/>
    <n v="53.36"/>
    <n v="1572263.76568"/>
    <n v="-31448.419841131359"/>
    <n v="1540815.3458388685"/>
    <n v="0"/>
    <n v="0"/>
    <n v="0"/>
    <n v="0"/>
    <n v="1540815.3458388685"/>
    <n v="1404.5718740554864"/>
    <n v="1005"/>
    <n v="1411594.73"/>
    <n v="1411594.73"/>
    <n v="129220.61583886854"/>
    <n v="0"/>
    <n v="456604.11"/>
    <n v="503943.14"/>
    <n v="451047.49000000005"/>
    <n v="0"/>
    <n v="1411594.74"/>
    <n v="-1.0000000009313226E-2"/>
    <m/>
    <n v="40678.92"/>
    <n v="39366.69"/>
    <n v="40678.910000000003"/>
    <n v="120724.52"/>
    <n v="40678.910000000003"/>
    <n v="36742.25"/>
    <n v="201141.11"/>
    <n v="278562.27"/>
    <n v="44633.51"/>
    <n v="46121.279999999999"/>
    <n v="-38994.090000000004"/>
    <n v="51760.700000000004"/>
    <n v="451047.49000000005"/>
  </r>
  <r>
    <n v="344"/>
    <n v="17505"/>
    <s v="42129505APSU"/>
    <s v="505A"/>
    <x v="155"/>
    <s v="15LTIP - Perf"/>
    <n v="10257"/>
    <n v="212"/>
    <x v="105"/>
    <n v="9260"/>
    <x v="0"/>
    <n v="834000"/>
    <n v="0"/>
    <n v="0"/>
    <s v="42129505APSU15LTIP - Perf"/>
    <s v="LTIP - Perf"/>
    <s v="LTIP - Perf - 05/05/2015"/>
    <s v="3 years"/>
    <d v="2015-05-05T00:00:00"/>
    <d v="2017-09-30T00:00:00"/>
    <n v="310"/>
    <n v="148.55200000000002"/>
    <n v="0"/>
    <n v="3.4479999999999791"/>
    <s v=""/>
    <m/>
    <s v=""/>
    <n v="462"/>
    <n v="1.4896"/>
    <s v=""/>
    <n v="347"/>
    <n v="16541.599999999999"/>
    <n v="7926.7347200000013"/>
    <n v="0"/>
    <n v="183.98527999999888"/>
    <s v=""/>
    <s v=""/>
    <s v=""/>
    <n v="24652.319999999996"/>
    <n v="462"/>
    <n v="-347"/>
    <n v="-115"/>
    <n v="0"/>
    <n v="53.36"/>
    <n v="0"/>
    <n v="0"/>
    <n v="0"/>
    <n v="0"/>
    <n v="0"/>
    <n v="0"/>
    <n v="0"/>
    <n v="18515.919999999998"/>
    <n v="16.878687329079305"/>
    <n v="1097"/>
    <n v="18515.919999999998"/>
    <n v="18515.919999999998"/>
    <n v="0"/>
    <n v="0"/>
    <n v="7605.98"/>
    <n v="8394.5400000000009"/>
    <n v="2515.399999999996"/>
    <n v="0"/>
    <n v="18515.919999999998"/>
    <n v="0"/>
    <m/>
    <n v="677.61"/>
    <n v="655.76"/>
    <n v="1182.0299999999961"/>
    <n v="2515.399999999996"/>
    <n v="0"/>
    <n v="0"/>
    <n v="0"/>
    <n v="0"/>
    <n v="0"/>
    <n v="0"/>
    <n v="0"/>
    <n v="0"/>
    <n v="2515.399999999996"/>
  </r>
  <r>
    <n v="345"/>
    <n v="17542"/>
    <s v="42129542SPSU"/>
    <s v="542S"/>
    <x v="156"/>
    <s v="15LTIP - Perf"/>
    <n v="10257"/>
    <n v="10"/>
    <x v="116"/>
    <n v="9260"/>
    <x v="0"/>
    <n v="2000"/>
    <n v="0"/>
    <n v="0"/>
    <s v="42129542S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46"/>
    <n v="17561"/>
    <s v="42129561MPSU"/>
    <s v="561M"/>
    <x v="157"/>
    <s v="15LTIP - Perf"/>
    <n v="10257"/>
    <n v="10"/>
    <x v="1"/>
    <n v="9260"/>
    <x v="0"/>
    <n v="2000"/>
    <n v="0"/>
    <n v="0"/>
    <s v="42129561M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47"/>
    <n v="17773"/>
    <s v="42129773HPSU"/>
    <s v="773H"/>
    <x v="158"/>
    <s v="15LTIP - Perf"/>
    <n v="10257"/>
    <n v="212"/>
    <x v="117"/>
    <n v="9260"/>
    <x v="0"/>
    <n v="821000"/>
    <n v="0"/>
    <n v="0"/>
    <s v="42129773HPSU15LTIP - Perf"/>
    <s v="LTIP - Perf"/>
    <s v="LTIP - Perf - 05/05/2015"/>
    <s v="3 years"/>
    <d v="2015-05-05T00:00:00"/>
    <d v="2017-09-30T00:00:00"/>
    <n v="185"/>
    <n v="88.651999999999987"/>
    <n v="0"/>
    <n v="2.3480000000000132"/>
    <s v=""/>
    <m/>
    <s v=""/>
    <n v="276"/>
    <n v="1.4896"/>
    <s v=""/>
    <n v="207"/>
    <n v="9871.6"/>
    <n v="4730.4707199999993"/>
    <n v="0"/>
    <n v="125.2892800000007"/>
    <s v=""/>
    <s v=""/>
    <s v=""/>
    <n v="14727.36"/>
    <n v="276"/>
    <n v="-207"/>
    <n v="-69"/>
    <n v="0"/>
    <n v="53.36"/>
    <n v="0"/>
    <n v="0"/>
    <n v="0"/>
    <n v="0"/>
    <n v="0"/>
    <n v="0"/>
    <n v="0"/>
    <n v="11045.52"/>
    <n v="10.068842297174111"/>
    <n v="1097"/>
    <n v="11045.52"/>
    <n v="11045.52"/>
    <n v="0"/>
    <n v="0"/>
    <n v="4539.0499999999993"/>
    <n v="5009.6499999999996"/>
    <n v="1496.8200000000011"/>
    <n v="0"/>
    <n v="11045.52"/>
    <n v="0"/>
    <m/>
    <n v="404.38"/>
    <n v="391.34"/>
    <n v="701.10000000000093"/>
    <n v="1496.8200000000011"/>
    <n v="0"/>
    <n v="0"/>
    <n v="0"/>
    <n v="0"/>
    <n v="0"/>
    <n v="0"/>
    <n v="0"/>
    <n v="0"/>
    <n v="1496.8200000000011"/>
  </r>
  <r>
    <n v="348"/>
    <n v="17858"/>
    <s v="42129858MPSU"/>
    <s v="858M"/>
    <x v="159"/>
    <s v="15LTIP - Perf"/>
    <n v="10257"/>
    <n v="10"/>
    <x v="4"/>
    <n v="9260"/>
    <x v="0"/>
    <n v="2000"/>
    <n v="0"/>
    <n v="0"/>
    <s v="42129858M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49"/>
    <n v="17922"/>
    <s v="42129922GPSU"/>
    <s v="922G"/>
    <x v="160"/>
    <s v="15LTIP - Perf"/>
    <n v="10257"/>
    <n v="10"/>
    <x v="1"/>
    <n v="9260"/>
    <x v="0"/>
    <n v="2000"/>
    <n v="0"/>
    <n v="0"/>
    <s v="42129922GPSU15LTIP - Perf"/>
    <s v="LTIP - Perf"/>
    <s v="LTIP - Perf - 05/05/2015"/>
    <s v="3 years"/>
    <d v="2015-05-05T00:00:00"/>
    <d v="2017-09-30T00:00:00"/>
    <n v="2265"/>
    <n v="1085.3880000000004"/>
    <n v="0"/>
    <m/>
    <n v="448.24349999999959"/>
    <m/>
    <n v="-212.45700000000033"/>
    <n v="3586.1744999999996"/>
    <n v="1.5832999999999999"/>
    <s v=""/>
    <n v="0"/>
    <n v="120860.4"/>
    <n v="57916.303680000012"/>
    <n v="0"/>
    <n v="0"/>
    <n v="23918.273159999979"/>
    <s v=""/>
    <n v="-11336.705520000018"/>
    <n v="191358.27131999997"/>
    <n v="3586.1744999999996"/>
    <n v="0"/>
    <n v="0"/>
    <n v="3586.1745000000001"/>
    <n v="53.36"/>
    <n v="191358.27132"/>
    <n v="-3827.54814294264"/>
    <n v="187530.72317705737"/>
    <n v="0"/>
    <n v="0"/>
    <n v="0"/>
    <n v="0"/>
    <n v="187530.72317705737"/>
    <n v="170.9486993409821"/>
    <n v="1005"/>
    <n v="171803.44"/>
    <n v="171803.44"/>
    <n v="15727.283177057368"/>
    <n v="0"/>
    <n v="55572.72"/>
    <n v="61334.289999999994"/>
    <n v="54896.429999999993"/>
    <n v="0"/>
    <n v="171803.44"/>
    <n v="0"/>
    <m/>
    <n v="4950.9799999999996"/>
    <n v="4791.2700000000004"/>
    <n v="4950.9799999999996"/>
    <n v="14693.23"/>
    <n v="4950.9799999999996"/>
    <n v="4471.8599999999997"/>
    <n v="24480.639999999999"/>
    <n v="33903.479999999996"/>
    <n v="5432.28"/>
    <n v="5613.37"/>
    <n v="-4745.9300000000012"/>
    <n v="6299.7199999999984"/>
    <n v="54896.429999999993"/>
  </r>
  <r>
    <n v="350"/>
    <n v="18035"/>
    <s v="42129035FPSU"/>
    <s v="035F"/>
    <x v="161"/>
    <s v="15LTIP - Perf"/>
    <n v="10257"/>
    <n v="60"/>
    <x v="13"/>
    <n v="9260"/>
    <x v="0"/>
    <n v="31000"/>
    <n v="0"/>
    <n v="0"/>
    <s v="42129035F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51"/>
    <n v="18162"/>
    <s v="42129162MPSU"/>
    <s v="162M"/>
    <x v="162"/>
    <s v="15LTIP - Perf"/>
    <n v="10257"/>
    <n v="10"/>
    <x v="1"/>
    <n v="9260"/>
    <x v="0"/>
    <n v="2000"/>
    <n v="0"/>
    <n v="0"/>
    <s v="42129162M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52"/>
    <n v="18245"/>
    <s v="42129245EPSU"/>
    <s v="245E"/>
    <x v="163"/>
    <s v="15LTIP - Perf"/>
    <n v="10257"/>
    <n v="180"/>
    <x v="118"/>
    <n v="9260"/>
    <x v="0"/>
    <n v="700000"/>
    <n v="0"/>
    <n v="0"/>
    <s v="42129245E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53"/>
    <n v="18246"/>
    <s v="42129246HPSU"/>
    <s v="246H"/>
    <x v="164"/>
    <s v="15LTIP - Perf"/>
    <n v="10257"/>
    <n v="10"/>
    <x v="119"/>
    <n v="9260"/>
    <x v="0"/>
    <n v="2000"/>
    <n v="0"/>
    <n v="0"/>
    <s v="42129246HPSU15LTIP - Perf"/>
    <s v="LTIP - Perf"/>
    <s v="LTIP - Perf - 05/05/2015"/>
    <s v="3 years"/>
    <d v="2015-05-05T00:00:00"/>
    <d v="2017-09-30T00:00:00"/>
    <n v="5120"/>
    <n v="2453.5040000000008"/>
    <n v="0"/>
    <m/>
    <n v="1013.2479999999996"/>
    <m/>
    <n v="-480.25600000000122"/>
    <n v="8106.4959999999992"/>
    <n v="1.5832999999999999"/>
    <s v=""/>
    <n v="0"/>
    <n v="273203.20000000001"/>
    <n v="130918.97344000005"/>
    <n v="0"/>
    <n v="0"/>
    <n v="54066.913279999979"/>
    <s v=""/>
    <n v="-25626.460160000064"/>
    <n v="432562.62655999995"/>
    <n v="8106.4959999999992"/>
    <n v="0"/>
    <n v="0"/>
    <n v="8106.4960000000001"/>
    <n v="53.36"/>
    <n v="432562.62656"/>
    <n v="-8652.1176564531197"/>
    <n v="423910.5089035469"/>
    <n v="0"/>
    <n v="0"/>
    <n v="0"/>
    <n v="0"/>
    <n v="423910.5089035469"/>
    <n v="386.42708195400809"/>
    <n v="1005"/>
    <n v="388359.22"/>
    <n v="388359.22"/>
    <n v="35551.288903546927"/>
    <n v="0"/>
    <n v="125621.34"/>
    <n v="138645.29"/>
    <n v="124092.59"/>
    <n v="0"/>
    <n v="388359.22"/>
    <n v="0"/>
    <m/>
    <n v="11191.61"/>
    <n v="10830.6"/>
    <n v="11191.62"/>
    <n v="33213.83"/>
    <n v="11191.62"/>
    <n v="10108.56"/>
    <n v="55338.13"/>
    <n v="76638.31"/>
    <n v="12279.61"/>
    <n v="12688.93"/>
    <n v="-10728.09"/>
    <n v="14240.45"/>
    <n v="124092.59"/>
  </r>
  <r>
    <n v="354"/>
    <n v="18325"/>
    <s v="42129325JPSU"/>
    <s v="325J"/>
    <x v="165"/>
    <s v="15LTIP - Perf"/>
    <n v="10257"/>
    <n v="10"/>
    <x v="4"/>
    <n v="9260"/>
    <x v="0"/>
    <n v="2000"/>
    <n v="0"/>
    <n v="0"/>
    <s v="42129325J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55"/>
    <n v="18513"/>
    <s v="42129513EPSU"/>
    <s v="513E"/>
    <x v="166"/>
    <s v="15LTIP - Perf"/>
    <n v="10257"/>
    <n v="10"/>
    <x v="7"/>
    <n v="9260"/>
    <x v="0"/>
    <n v="12000"/>
    <n v="0"/>
    <n v="0"/>
    <s v="42129513E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56"/>
    <n v="18547"/>
    <s v="42129547MPSU"/>
    <s v="547M"/>
    <x v="167"/>
    <s v="15LTIP - Perf"/>
    <n v="10257"/>
    <n v="10"/>
    <x v="120"/>
    <n v="9260"/>
    <x v="0"/>
    <n v="2000"/>
    <n v="0"/>
    <n v="0"/>
    <s v="42129547M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57"/>
    <n v="18568"/>
    <s v="42129568KPSU"/>
    <s v="568K"/>
    <x v="168"/>
    <s v="15LTIP - Perf"/>
    <n v="10257"/>
    <n v="10"/>
    <x v="121"/>
    <n v="9260"/>
    <x v="0"/>
    <n v="2000"/>
    <n v="0"/>
    <n v="0"/>
    <s v="42129568K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58"/>
    <n v="18570"/>
    <s v="42129570GPSU"/>
    <s v="570G"/>
    <x v="169"/>
    <s v="15LTIP - Perf"/>
    <n v="10257"/>
    <n v="10"/>
    <x v="0"/>
    <n v="9260"/>
    <x v="0"/>
    <n v="2000"/>
    <n v="0"/>
    <n v="0"/>
    <s v="42129570G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59"/>
    <n v="18601"/>
    <s v="42129601MPSU"/>
    <s v="601M"/>
    <x v="170"/>
    <s v="15LTIP - Perf"/>
    <n v="10257"/>
    <n v="70"/>
    <x v="122"/>
    <n v="9260"/>
    <x v="0"/>
    <n v="170000"/>
    <n v="0"/>
    <n v="0"/>
    <s v="42129601M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60"/>
    <n v="18645"/>
    <s v="42129645LPSU"/>
    <s v="645L"/>
    <x v="171"/>
    <s v="15LTIP - Perf"/>
    <n v="10257"/>
    <n v="30"/>
    <x v="123"/>
    <n v="9260"/>
    <x v="0"/>
    <n v="10000"/>
    <n v="0"/>
    <n v="0"/>
    <s v="42129645L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61"/>
    <n v="18652"/>
    <s v="42129652PPSU"/>
    <s v="652P"/>
    <x v="172"/>
    <s v="15LTIP - Perf"/>
    <n v="10257"/>
    <n v="10"/>
    <x v="5"/>
    <n v="9260"/>
    <x v="0"/>
    <n v="2000"/>
    <n v="0"/>
    <n v="0"/>
    <s v="42129652P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m/>
    <n v="310.26350000000002"/>
    <n v="1"/>
    <s v=""/>
    <n v="0"/>
    <n v="9871.6"/>
    <n v="4730.4707199999993"/>
    <n v="0"/>
    <n v="0"/>
    <n v="1953.5896400000017"/>
    <s v=""/>
    <s v=""/>
    <n v="16555.660360000002"/>
    <n v="310.26350000000002"/>
    <n v="0"/>
    <n v="-310.26350000000002"/>
    <n v="0"/>
    <n v="53.36"/>
    <n v="0"/>
    <n v="0"/>
    <n v="0"/>
    <n v="0"/>
    <n v="0"/>
    <n v="0"/>
    <n v="0"/>
    <n v="0"/>
    <n v="0"/>
    <n v="1097"/>
    <n v="0"/>
    <n v="0"/>
    <n v="0"/>
    <n v="0"/>
    <n v="4539.0499999999993"/>
    <n v="5009.6499999999996"/>
    <n v="-9548.6999999999989"/>
    <n v="0"/>
    <n v="0"/>
    <n v="0"/>
    <m/>
    <n v="404.38"/>
    <n v="391.34"/>
    <n v="404.39"/>
    <n v="1200.1100000000001"/>
    <n v="404.38"/>
    <n v="365.25"/>
    <n v="1999.52"/>
    <n v="2769.15"/>
    <n v="443.7"/>
    <n v="458.49"/>
    <n v="-14420.15"/>
    <n v="-13517.96"/>
    <n v="-9548.6999999999989"/>
  </r>
  <r>
    <n v="362"/>
    <n v="18731"/>
    <s v="42129731HPSU"/>
    <s v="731H"/>
    <x v="173"/>
    <s v="15LTIP - Perf"/>
    <n v="10257"/>
    <n v="10"/>
    <x v="54"/>
    <n v="9260"/>
    <x v="0"/>
    <n v="2000"/>
    <n v="0"/>
    <n v="0"/>
    <s v="42129731H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63"/>
    <n v="18776"/>
    <s v="42129776HPSU"/>
    <s v="776H"/>
    <x v="191"/>
    <s v="15LTIP - Perf"/>
    <n v="10257"/>
    <n v="10"/>
    <x v="133"/>
    <n v="9260"/>
    <x v="0"/>
    <n v="2000"/>
    <n v="0"/>
    <n v="0"/>
    <s v="42129776H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64"/>
    <n v="18779"/>
    <s v="42129779WPSU"/>
    <s v="779W"/>
    <x v="174"/>
    <s v="15LTIP - Perf"/>
    <n v="10257"/>
    <n v="212"/>
    <x v="124"/>
    <n v="9260"/>
    <x v="0"/>
    <n v="832000"/>
    <n v="0"/>
    <n v="0"/>
    <s v="42129779WPSU15LTIP - Perf"/>
    <s v="LTIP - Perf"/>
    <s v="LTIP - Perf - 05/05/2015"/>
    <s v="3 years"/>
    <d v="2015-05-05T00:00:00"/>
    <d v="2017-09-30T00:00:00"/>
    <n v="185"/>
    <n v="88.651999999999987"/>
    <n v="0"/>
    <n v="2.3480000000000132"/>
    <s v=""/>
    <m/>
    <s v=""/>
    <n v="276"/>
    <n v="1.4896"/>
    <s v=""/>
    <n v="207"/>
    <n v="9871.6"/>
    <n v="4730.4707199999993"/>
    <n v="0"/>
    <n v="125.2892800000007"/>
    <s v=""/>
    <s v=""/>
    <s v=""/>
    <n v="14727.36"/>
    <n v="276"/>
    <n v="-207"/>
    <n v="-69"/>
    <n v="0"/>
    <n v="53.36"/>
    <n v="0"/>
    <n v="0"/>
    <n v="0"/>
    <n v="0"/>
    <n v="0"/>
    <n v="0"/>
    <n v="0"/>
    <n v="11045.52"/>
    <n v="10.068842297174111"/>
    <n v="1097"/>
    <n v="11045.52"/>
    <n v="11045.52"/>
    <n v="0"/>
    <n v="0"/>
    <n v="4539.0499999999993"/>
    <n v="5009.6499999999996"/>
    <n v="1496.8200000000011"/>
    <n v="0"/>
    <n v="11045.52"/>
    <n v="0"/>
    <m/>
    <n v="404.38"/>
    <n v="391.34"/>
    <n v="701.10000000000093"/>
    <n v="1496.8200000000011"/>
    <n v="0"/>
    <n v="0"/>
    <n v="0"/>
    <n v="0"/>
    <n v="0"/>
    <n v="0"/>
    <n v="0"/>
    <n v="0"/>
    <n v="1496.8200000000011"/>
  </r>
  <r>
    <n v="365"/>
    <n v="18837"/>
    <s v="42129837NPSU"/>
    <s v="837N"/>
    <x v="175"/>
    <s v="15LTIP - Perf"/>
    <n v="10257"/>
    <n v="60"/>
    <x v="125"/>
    <n v="9260"/>
    <x v="0"/>
    <n v="30000"/>
    <n v="0"/>
    <n v="0"/>
    <s v="42129837N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66"/>
    <n v="18912"/>
    <s v="42129912SPSU"/>
    <s v="912S"/>
    <x v="176"/>
    <s v="15LTIP - Perf"/>
    <n v="10257"/>
    <n v="10"/>
    <x v="126"/>
    <n v="9260"/>
    <x v="0"/>
    <n v="2000"/>
    <n v="0"/>
    <n v="0"/>
    <s v="42129912S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67"/>
    <n v="18915"/>
    <s v="42129915SPSU"/>
    <s v="915S"/>
    <x v="177"/>
    <s v="15LTIP - Perf"/>
    <n v="10257"/>
    <n v="10"/>
    <x v="1"/>
    <n v="9260"/>
    <x v="0"/>
    <n v="2000"/>
    <n v="0"/>
    <n v="0"/>
    <s v="42129915S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68"/>
    <n v="18991"/>
    <s v="42129991LPSU"/>
    <s v="991L"/>
    <x v="178"/>
    <s v="15LTIP - Perf"/>
    <n v="10257"/>
    <n v="10"/>
    <x v="127"/>
    <n v="9260"/>
    <x v="0"/>
    <n v="12000"/>
    <n v="0"/>
    <n v="0"/>
    <s v="42129991L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69"/>
    <n v="19012"/>
    <s v="42129012SPSU"/>
    <s v="012S"/>
    <x v="179"/>
    <s v="15LTIP - Perf"/>
    <n v="10257"/>
    <n v="10"/>
    <x v="128"/>
    <n v="4264"/>
    <x v="0"/>
    <n v="2000"/>
    <n v="0"/>
    <n v="0"/>
    <s v="42129012S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70"/>
    <n v="19149"/>
    <s v="42129149HPSU"/>
    <s v="149H"/>
    <x v="180"/>
    <s v="15LTIP - Perf"/>
    <n v="10257"/>
    <n v="80"/>
    <x v="129"/>
    <n v="9260"/>
    <x v="0"/>
    <n v="190000"/>
    <n v="0"/>
    <n v="0"/>
    <s v="42129149H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71"/>
    <n v="19160"/>
    <s v="42129160SPSU"/>
    <s v="160S"/>
    <x v="181"/>
    <s v="15LTIP - Perf"/>
    <n v="10257"/>
    <n v="212"/>
    <x v="130"/>
    <n v="9260"/>
    <x v="0"/>
    <n v="827000"/>
    <n v="0"/>
    <n v="0"/>
    <s v="42129160SPSU15LTIP - Perf"/>
    <s v="LTIP - Perf"/>
    <s v="LTIP - Perf - 05/05/2015"/>
    <s v="3 years"/>
    <d v="2015-05-05T00:00:00"/>
    <d v="2017-09-30T00:00:00"/>
    <n v="310"/>
    <n v="148.55200000000002"/>
    <n v="0"/>
    <n v="3.4479999999999791"/>
    <s v=""/>
    <m/>
    <s v=""/>
    <n v="462"/>
    <n v="1.4896"/>
    <s v=""/>
    <n v="347"/>
    <n v="16541.599999999999"/>
    <n v="7926.7347200000013"/>
    <n v="0"/>
    <n v="183.98527999999888"/>
    <s v=""/>
    <s v=""/>
    <s v=""/>
    <n v="24652.319999999996"/>
    <n v="462"/>
    <n v="-347"/>
    <n v="-115"/>
    <n v="0"/>
    <n v="53.36"/>
    <n v="0"/>
    <n v="0"/>
    <n v="0"/>
    <n v="0"/>
    <n v="0"/>
    <n v="0"/>
    <n v="0"/>
    <n v="18515.919999999998"/>
    <n v="16.878687329079305"/>
    <n v="1097"/>
    <n v="18515.919999999998"/>
    <n v="18515.919999999998"/>
    <n v="0"/>
    <n v="0"/>
    <n v="7605.98"/>
    <n v="8394.5400000000009"/>
    <n v="2515.399999999996"/>
    <n v="0"/>
    <n v="18515.919999999998"/>
    <n v="0"/>
    <m/>
    <n v="677.61"/>
    <n v="655.76"/>
    <n v="1182.0299999999961"/>
    <n v="2515.399999999996"/>
    <n v="0"/>
    <n v="0"/>
    <n v="0"/>
    <n v="0"/>
    <n v="0"/>
    <n v="0"/>
    <n v="0"/>
    <n v="0"/>
    <n v="2515.399999999996"/>
  </r>
  <r>
    <n v="372"/>
    <n v="19167"/>
    <s v="42129167BPSU"/>
    <s v="167B"/>
    <x v="182"/>
    <s v="15LTIP - Perf"/>
    <n v="10257"/>
    <n v="10"/>
    <x v="131"/>
    <n v="9260"/>
    <x v="0"/>
    <n v="2000"/>
    <n v="0"/>
    <n v="0"/>
    <s v="42129167B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73"/>
    <n v="19198"/>
    <s v="42129198FPSU"/>
    <s v="198F"/>
    <x v="183"/>
    <s v="15LTIP - Perf"/>
    <n v="10257"/>
    <n v="10"/>
    <x v="5"/>
    <n v="9260"/>
    <x v="0"/>
    <n v="2000"/>
    <n v="0"/>
    <n v="0"/>
    <s v="42129198F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74"/>
    <n v="19383"/>
    <s v="42129383BPSU"/>
    <s v="383B"/>
    <x v="192"/>
    <s v="15LTIP - Perf"/>
    <n v="10257"/>
    <n v="10"/>
    <x v="47"/>
    <n v="9260"/>
    <x v="0"/>
    <n v="2000"/>
    <n v="0"/>
    <n v="0"/>
    <s v="42129383B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75"/>
    <n v="23416"/>
    <s v="42129416MPSU"/>
    <s v="416M"/>
    <x v="184"/>
    <s v="15LTIP - Perf"/>
    <n v="10257"/>
    <n v="60"/>
    <x v="17"/>
    <n v="9260"/>
    <x v="0"/>
    <n v="30000"/>
    <n v="0"/>
    <n v="0"/>
    <s v="42129416M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76"/>
    <n v="23537"/>
    <s v="42129537EPSU"/>
    <s v="537E"/>
    <x v="185"/>
    <s v="15LTIP - Perf"/>
    <n v="10257"/>
    <n v="10"/>
    <x v="65"/>
    <n v="9260"/>
    <x v="0"/>
    <n v="2000"/>
    <n v="0"/>
    <n v="0"/>
    <s v="42129537EPSU15LTIP - Perf"/>
    <s v="LTIP - Perf"/>
    <s v="LTIP - Perf - 05/05/2015"/>
    <s v="3 years"/>
    <d v="2015-05-05T00:00:00"/>
    <d v="2017-09-30T00:00:00"/>
    <n v="4695"/>
    <n v="2249.8440000000001"/>
    <n v="0"/>
    <m/>
    <s v=""/>
    <m/>
    <s v=""/>
    <n v="6944.8440000000001"/>
    <n v="1"/>
    <s v=""/>
    <n v="0"/>
    <n v="250525.2"/>
    <n v="120051.67583999998"/>
    <n v="0"/>
    <n v="0"/>
    <s v=""/>
    <s v=""/>
    <s v=""/>
    <n v="370576.87583999999"/>
    <n v="6944.8440000000001"/>
    <n v="0"/>
    <n v="-6944.8440000000001"/>
    <n v="0"/>
    <n v="53.36"/>
    <n v="0"/>
    <n v="0"/>
    <n v="0"/>
    <n v="0"/>
    <n v="0"/>
    <n v="0"/>
    <n v="0"/>
    <n v="0"/>
    <n v="0"/>
    <n v="1097"/>
    <n v="0"/>
    <n v="0"/>
    <n v="0"/>
    <n v="0"/>
    <n v="115193.78"/>
    <n v="127136.66"/>
    <n v="-242330.44"/>
    <n v="0"/>
    <n v="0"/>
    <n v="0"/>
    <m/>
    <n v="10262.620000000001"/>
    <n v="9931.58"/>
    <n v="10262.629999999999"/>
    <n v="30456.83"/>
    <n v="10262.620000000001"/>
    <n v="-283049.89"/>
    <n v="0"/>
    <n v="-272787.27"/>
    <n v="0"/>
    <n v="0"/>
    <n v="0"/>
    <n v="0"/>
    <n v="-242330.44"/>
  </r>
  <r>
    <n v="377"/>
    <n v="24451"/>
    <s v="42129451RPSU"/>
    <s v="451R"/>
    <x v="186"/>
    <s v="15LTIP - Perf"/>
    <n v="10257"/>
    <n v="10"/>
    <x v="0"/>
    <n v="9260"/>
    <x v="0"/>
    <n v="2000"/>
    <n v="0"/>
    <n v="0"/>
    <s v="42129451RPSU15LTIP - Perf"/>
    <s v="LTIP - Perf"/>
    <s v="LTIP - Perf - 05/05/2015"/>
    <s v="3 years"/>
    <d v="2015-05-05T00:00:00"/>
    <d v="2017-09-30T00:00:00"/>
    <n v="1080"/>
    <n v="517.53600000000006"/>
    <n v="0"/>
    <m/>
    <n v="213.73199999999997"/>
    <m/>
    <n v="-101.30400000000009"/>
    <n v="1709.9639999999999"/>
    <n v="1.5832999999999999"/>
    <s v=""/>
    <n v="0"/>
    <n v="57628.800000000003"/>
    <n v="27615.720959999999"/>
    <n v="0"/>
    <n v="0"/>
    <n v="11404.739519999999"/>
    <s v=""/>
    <n v="-5405.5814400000045"/>
    <n v="91243.679039999988"/>
    <n v="1709.9639999999999"/>
    <n v="0"/>
    <n v="0"/>
    <n v="1709.9639999999999"/>
    <n v="53.36"/>
    <n v="91243.679040000003"/>
    <n v="-1825.0560681580801"/>
    <n v="89418.62297184192"/>
    <n v="0"/>
    <n v="0"/>
    <n v="0"/>
    <n v="0"/>
    <n v="89418.62297184192"/>
    <n v="81.511962599673581"/>
    <n v="1005"/>
    <n v="81919.520000000004"/>
    <n v="81919.520000000004"/>
    <n v="7499.1029718419159"/>
    <n v="0"/>
    <n v="26498.25"/>
    <n v="29245.489999999998"/>
    <n v="26175.78"/>
    <n v="0"/>
    <n v="81919.51999999999"/>
    <n v="0"/>
    <m/>
    <n v="2360.73"/>
    <n v="2284.58"/>
    <n v="2360.7399999999998"/>
    <n v="7006.0499999999993"/>
    <n v="2360.73"/>
    <n v="2132.27"/>
    <n v="11672.89"/>
    <n v="16165.89"/>
    <n v="2590.23"/>
    <n v="2676.57"/>
    <n v="-2262.9600000000005"/>
    <n v="3003.8399999999997"/>
    <n v="26175.78"/>
  </r>
  <r>
    <n v="378"/>
    <n v="24491"/>
    <s v="42129491TPSU"/>
    <s v="491T"/>
    <x v="187"/>
    <s v="15LTIP - Perf"/>
    <n v="10257"/>
    <n v="10"/>
    <x v="132"/>
    <n v="9260"/>
    <x v="0"/>
    <n v="2000"/>
    <n v="0"/>
    <n v="0"/>
    <s v="42129491T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79"/>
    <n v="24541"/>
    <s v="42129541BPSU"/>
    <s v="541B"/>
    <x v="188"/>
    <s v="15LTIP - Perf"/>
    <n v="10257"/>
    <n v="180"/>
    <x v="75"/>
    <n v="9260"/>
    <x v="0"/>
    <n v="700000"/>
    <n v="0"/>
    <n v="0"/>
    <s v="42129541BPSU15LTIP - Perf"/>
    <s v="LTIP - Perf"/>
    <s v="LTIP - Perf - 05/05/2015"/>
    <s v="3 years"/>
    <d v="2015-05-05T00:00:00"/>
    <d v="2017-09-30T00:00:00"/>
    <n v="310"/>
    <n v="148.55200000000002"/>
    <n v="0"/>
    <m/>
    <n v="61.349000000000046"/>
    <m/>
    <n v="-29.078000000000088"/>
    <n v="490.82299999999998"/>
    <n v="1.5832999999999999"/>
    <s v=""/>
    <n v="0"/>
    <n v="16541.599999999999"/>
    <n v="7926.7347200000013"/>
    <n v="0"/>
    <n v="0"/>
    <n v="3273.5826400000024"/>
    <s v=""/>
    <n v="-1551.6020800000047"/>
    <n v="26190.315279999995"/>
    <n v="490.82299999999998"/>
    <n v="0"/>
    <n v="0"/>
    <n v="490.82299999999998"/>
    <n v="53.36"/>
    <n v="26190.315279999999"/>
    <n v="-523.8586862305599"/>
    <n v="25666.456593769439"/>
    <n v="0"/>
    <n v="0"/>
    <n v="0"/>
    <n v="0"/>
    <n v="25666.456593769439"/>
    <n v="23.396952227684082"/>
    <n v="1005"/>
    <n v="23513.94"/>
    <n v="23513.94"/>
    <n v="2152.5165937694401"/>
    <n v="0"/>
    <n v="7605.98"/>
    <n v="8394.5400000000009"/>
    <n v="7513.42"/>
    <n v="0"/>
    <n v="23513.940000000002"/>
    <n v="0"/>
    <m/>
    <n v="677.61"/>
    <n v="655.76"/>
    <n v="677.62"/>
    <n v="2010.9899999999998"/>
    <n v="677.62"/>
    <n v="612.04"/>
    <n v="3350.55"/>
    <n v="4640.21"/>
    <n v="743.5"/>
    <n v="768.27"/>
    <n v="-649.54999999999995"/>
    <n v="862.22"/>
    <n v="7513.42"/>
  </r>
  <r>
    <n v="380"/>
    <n v="24582"/>
    <s v="42129582FPSU"/>
    <s v="582F"/>
    <x v="189"/>
    <s v="15LTIP - Perf"/>
    <n v="10257"/>
    <n v="10"/>
    <x v="5"/>
    <n v="9260"/>
    <x v="0"/>
    <n v="2000"/>
    <n v="0"/>
    <n v="0"/>
    <s v="42129582FPSU15LTIP - Perf"/>
    <s v="LTIP - Perf"/>
    <s v="LTIP - Perf - 05/05/2015"/>
    <s v="3 years"/>
    <d v="2015-05-05T00:00:00"/>
    <d v="2017-09-30T00:00:00"/>
    <n v="185"/>
    <n v="88.651999999999987"/>
    <n v="0"/>
    <m/>
    <n v="36.611500000000035"/>
    <m/>
    <n v="-17.353000000000009"/>
    <n v="292.91050000000001"/>
    <n v="1.5832999999999999"/>
    <s v=""/>
    <n v="0"/>
    <n v="9871.6"/>
    <n v="4730.4707199999993"/>
    <n v="0"/>
    <n v="0"/>
    <n v="1953.5896400000017"/>
    <s v=""/>
    <n v="-925.9560800000005"/>
    <n v="15629.704280000002"/>
    <n v="292.91050000000001"/>
    <n v="0"/>
    <n v="0"/>
    <n v="292.91050000000001"/>
    <n v="53.36"/>
    <n v="15629.70428"/>
    <n v="-312.62534500855998"/>
    <n v="15317.078934991439"/>
    <n v="0"/>
    <n v="0"/>
    <n v="0"/>
    <n v="0"/>
    <n v="15317.078934991439"/>
    <n v="13.962697297166308"/>
    <n v="1005"/>
    <n v="14032.51"/>
    <n v="14032.51"/>
    <n v="1284.5689349914392"/>
    <n v="0"/>
    <n v="4539.0499999999993"/>
    <n v="5009.6499999999996"/>
    <n v="4483.8100000000004"/>
    <n v="0"/>
    <n v="14032.509999999998"/>
    <n v="0"/>
    <m/>
    <n v="404.38"/>
    <n v="391.34"/>
    <n v="404.39"/>
    <n v="1200.1100000000001"/>
    <n v="404.38"/>
    <n v="365.25"/>
    <n v="1999.52"/>
    <n v="2769.15"/>
    <n v="443.7"/>
    <n v="458.49"/>
    <n v="-387.63999999999993"/>
    <n v="514.55000000000018"/>
    <n v="4483.8100000000004"/>
  </r>
  <r>
    <n v="381"/>
    <n v="26049"/>
    <s v="4215649HaPSU"/>
    <s v="49Ha"/>
    <x v="193"/>
    <s v="15LTIP - Perf"/>
    <n v="10257"/>
    <n v="10"/>
    <x v="5"/>
    <n v="9260"/>
    <x v="0"/>
    <n v="2000"/>
    <n v="0"/>
    <n v="0"/>
    <s v="4215649HaPSU15LTIP - Perf"/>
    <s v="LTIP - Perf"/>
    <s v="LTIP - Perf - 06/01/2015"/>
    <s v="3 years"/>
    <d v="2015-06-01T00:00:00"/>
    <d v="2017-09-30T00:00:00"/>
    <n v="310"/>
    <n v="148.55200000000005"/>
    <n v="0"/>
    <m/>
    <n v="61.349000000000046"/>
    <m/>
    <n v="-29.078000000000088"/>
    <n v="490.82299999999998"/>
    <n v="1.5832999999999999"/>
    <s v=""/>
    <n v="0"/>
    <n v="16786.5"/>
    <n v="8044.0908000000027"/>
    <n v="0"/>
    <n v="0"/>
    <n v="3322.0483500000023"/>
    <s v=""/>
    <n v="-1574.5737000000047"/>
    <n v="26578.065449999998"/>
    <n v="490.82299999999998"/>
    <n v="0"/>
    <n v="0"/>
    <n v="490.82299999999998"/>
    <n v="54.15"/>
    <n v="26578.065449999998"/>
    <n v="-531.61446513089993"/>
    <n v="26046.450984869098"/>
    <n v="0"/>
    <n v="0"/>
    <n v="0"/>
    <n v="0"/>
    <n v="26046.450984869098"/>
    <n v="23.743346385477757"/>
    <n v="1005"/>
    <n v="23862.06"/>
    <n v="23862.06"/>
    <n v="2184.3909848690964"/>
    <n v="0"/>
    <n v="7718.58"/>
    <n v="8518.83"/>
    <n v="7624.66"/>
    <n v="0"/>
    <n v="23862.07"/>
    <n v="-9.9999999983992893E-3"/>
    <m/>
    <n v="687.65"/>
    <n v="665.46"/>
    <n v="687.65"/>
    <n v="2040.7600000000002"/>
    <n v="687.65"/>
    <n v="621.11"/>
    <n v="3400.15"/>
    <n v="4708.91"/>
    <n v="754.5"/>
    <n v="779.65"/>
    <n v="-659.15999999999985"/>
    <n v="874.99000000000024"/>
    <n v="7624.66"/>
  </r>
  <r>
    <n v="382"/>
    <n v="13121"/>
    <s v="42175121PPSU"/>
    <s v="121P"/>
    <x v="194"/>
    <s v="15LTIP - Perf"/>
    <n v="10257"/>
    <n v="80"/>
    <x v="86"/>
    <n v="9260"/>
    <x v="0"/>
    <n v="190000"/>
    <n v="0"/>
    <n v="0"/>
    <s v="42175121PPSU15LTIP - Perf"/>
    <s v="LTIP - Perf"/>
    <s v="LTIP - Perf - 06/20/2015"/>
    <s v="3 years"/>
    <d v="2015-06-20T00:00:00"/>
    <d v="2017-09-30T00:00:00"/>
    <n v="185"/>
    <n v="88.651999999999958"/>
    <n v="0"/>
    <m/>
    <n v="36.611500000000092"/>
    <m/>
    <n v="-17.353000000000009"/>
    <n v="292.91050000000001"/>
    <n v="1.5832999999999999"/>
    <s v=""/>
    <n v="0"/>
    <n v="9743.9500000000007"/>
    <n v="4669.3008399999981"/>
    <n v="0"/>
    <n v="0"/>
    <n v="1928.3277050000049"/>
    <s v=""/>
    <n v="-913.9825100000005"/>
    <n v="15427.596035000004"/>
    <n v="292.91050000000001"/>
    <n v="0"/>
    <n v="0"/>
    <n v="292.91050000000001"/>
    <n v="52.67"/>
    <n v="15427.596035"/>
    <n v="-308.58277589207"/>
    <n v="15119.013259107931"/>
    <n v="0"/>
    <n v="0"/>
    <n v="0"/>
    <n v="0"/>
    <n v="15119.013259107931"/>
    <n v="13.782145176944331"/>
    <n v="1005"/>
    <n v="13851.06"/>
    <n v="13851.06"/>
    <n v="1267.9532591079314"/>
    <n v="0"/>
    <n v="4480.3600000000006"/>
    <n v="4944.8600000000006"/>
    <n v="4425.84"/>
    <n v="0"/>
    <n v="13851.060000000001"/>
    <n v="0"/>
    <m/>
    <n v="399.16"/>
    <n v="386.28"/>
    <n v="399.15"/>
    <n v="1184.5900000000001"/>
    <n v="399.16"/>
    <n v="360.53"/>
    <n v="1973.6600000000003"/>
    <n v="2733.3500000000004"/>
    <n v="437.96"/>
    <n v="452.56"/>
    <n v="-382.61999999999995"/>
    <n v="507.90000000000003"/>
    <n v="4425.84"/>
  </r>
  <r>
    <n v="383"/>
    <n v="13390"/>
    <s v="42175390RPSU"/>
    <s v="390R"/>
    <x v="195"/>
    <s v="15LTIP - Perf"/>
    <n v="10257"/>
    <n v="60"/>
    <x v="24"/>
    <n v="9260"/>
    <x v="0"/>
    <n v="30000"/>
    <n v="0"/>
    <n v="0"/>
    <s v="42175390RPSU15LTIP - Perf"/>
    <s v="LTIP - Perf"/>
    <s v="LTIP - Perf - 06/20/2015"/>
    <s v="3 years"/>
    <d v="2015-06-20T00:00:00"/>
    <d v="2017-09-30T00:00:00"/>
    <n v="185"/>
    <n v="88.651999999999958"/>
    <n v="0"/>
    <m/>
    <n v="36.611500000000092"/>
    <m/>
    <n v="-17.353000000000009"/>
    <n v="292.91050000000001"/>
    <n v="1.5832999999999999"/>
    <s v=""/>
    <n v="0"/>
    <n v="9743.9500000000007"/>
    <n v="4669.3008399999981"/>
    <n v="0"/>
    <n v="0"/>
    <n v="1928.3277050000049"/>
    <s v=""/>
    <n v="-913.9825100000005"/>
    <n v="15427.596035000004"/>
    <n v="292.91050000000001"/>
    <n v="0"/>
    <n v="0"/>
    <n v="292.91050000000001"/>
    <n v="52.67"/>
    <n v="15427.596035"/>
    <n v="-308.58277589207"/>
    <n v="15119.013259107931"/>
    <n v="0"/>
    <n v="0"/>
    <n v="0"/>
    <n v="0"/>
    <n v="15119.013259107931"/>
    <n v="13.782145176944331"/>
    <n v="1005"/>
    <n v="13851.06"/>
    <n v="13851.06"/>
    <n v="1267.9532591079314"/>
    <n v="0"/>
    <n v="4480.3600000000006"/>
    <n v="4944.8600000000006"/>
    <n v="4425.84"/>
    <n v="0"/>
    <n v="13851.060000000001"/>
    <n v="0"/>
    <m/>
    <n v="399.16"/>
    <n v="386.28"/>
    <n v="399.15"/>
    <n v="1184.5900000000001"/>
    <n v="399.16"/>
    <n v="360.53"/>
    <n v="1973.6600000000003"/>
    <n v="2733.3500000000004"/>
    <n v="437.96"/>
    <n v="452.56"/>
    <n v="-382.61999999999995"/>
    <n v="507.90000000000003"/>
    <n v="4425.84"/>
  </r>
  <r>
    <n v="384"/>
    <n v="19153"/>
    <s v="42175153CPSU"/>
    <s v="153C"/>
    <x v="196"/>
    <s v="15LTIP - Perf"/>
    <n v="10257"/>
    <n v="10"/>
    <x v="134"/>
    <n v="9260"/>
    <x v="0"/>
    <n v="2000"/>
    <n v="0"/>
    <n v="0"/>
    <s v="42175153CPSU15LTIP - Perf"/>
    <s v="LTIP - Perf"/>
    <s v="LTIP - Perf - 06/20/2015"/>
    <s v="3 years"/>
    <d v="2015-06-20T00:00:00"/>
    <d v="2017-09-30T00:00:00"/>
    <n v="185"/>
    <n v="88.651999999999958"/>
    <n v="0"/>
    <m/>
    <n v="36.611500000000092"/>
    <m/>
    <n v="-17.353000000000009"/>
    <n v="292.91050000000001"/>
    <n v="1.5832999999999999"/>
    <s v=""/>
    <n v="0"/>
    <n v="9743.9500000000007"/>
    <n v="4669.3008399999981"/>
    <n v="0"/>
    <n v="0"/>
    <n v="1928.3277050000049"/>
    <s v=""/>
    <n v="-913.9825100000005"/>
    <n v="15427.596035000004"/>
    <n v="292.91050000000001"/>
    <n v="0"/>
    <n v="0"/>
    <n v="292.91050000000001"/>
    <n v="52.67"/>
    <n v="15427.596035"/>
    <n v="-308.58277589207"/>
    <n v="15119.013259107931"/>
    <n v="0"/>
    <n v="0"/>
    <n v="0"/>
    <n v="0"/>
    <n v="15119.013259107931"/>
    <n v="13.782145176944331"/>
    <n v="1005"/>
    <n v="13851.06"/>
    <n v="13851.06"/>
    <n v="1267.9532591079314"/>
    <n v="0"/>
    <n v="4480.3600000000006"/>
    <n v="4944.8600000000006"/>
    <n v="4425.84"/>
    <n v="0"/>
    <n v="13851.060000000001"/>
    <n v="0"/>
    <m/>
    <n v="399.16"/>
    <n v="386.28"/>
    <n v="399.15"/>
    <n v="1184.5900000000001"/>
    <n v="399.16"/>
    <n v="360.53"/>
    <n v="1973.6600000000003"/>
    <n v="2733.3500000000004"/>
    <n v="437.96"/>
    <n v="452.56"/>
    <n v="-382.61999999999995"/>
    <n v="507.90000000000003"/>
    <n v="4425.84"/>
  </r>
  <r>
    <n v="385"/>
    <n v="26172"/>
    <s v="42226172GPSU"/>
    <s v="172G"/>
    <x v="197"/>
    <s v="15LTIP - Perf"/>
    <n v="10257"/>
    <n v="10"/>
    <x v="5"/>
    <n v="9260"/>
    <x v="0"/>
    <n v="2000"/>
    <n v="0"/>
    <n v="0"/>
    <s v="42226172GPSU15LTIP - Perf"/>
    <s v="LTIP - Perf"/>
    <s v="LTIP - Perf - 08/10/2015"/>
    <s v="3 years"/>
    <d v="2015-08-10T00:00:00"/>
    <d v="2017-09-30T00:00:00"/>
    <n v="185"/>
    <n v="88.651999999999958"/>
    <n v="0"/>
    <m/>
    <n v="36.611500000000092"/>
    <m/>
    <n v="-17.353000000000009"/>
    <n v="292.91050000000001"/>
    <n v="1.5832999999999999"/>
    <s v=""/>
    <n v="0"/>
    <n v="10278.6"/>
    <n v="4925.505119999998"/>
    <n v="0"/>
    <n v="0"/>
    <n v="2034.1349400000051"/>
    <s v=""/>
    <n v="-964.13268000000051"/>
    <n v="16274.107380000003"/>
    <n v="292.91050000000001"/>
    <n v="0"/>
    <n v="0"/>
    <n v="292.91050000000001"/>
    <n v="55.56"/>
    <n v="16274.107380000001"/>
    <n v="-325.51469581475999"/>
    <n v="15948.592684185242"/>
    <n v="0"/>
    <n v="0"/>
    <n v="0"/>
    <n v="0"/>
    <n v="15948.592684185242"/>
    <n v="14.538370723961023"/>
    <n v="1005"/>
    <n v="14611.06"/>
    <n v="14611.06"/>
    <n v="1337.532684185242"/>
    <n v="0"/>
    <n v="4713.2800000000007"/>
    <n v="5229.1100000000006"/>
    <n v="4668.67"/>
    <n v="0"/>
    <n v="14611.060000000001"/>
    <n v="0"/>
    <m/>
    <n v="421.05"/>
    <n v="407.48"/>
    <n v="421.06"/>
    <n v="1249.5899999999999"/>
    <n v="421.05"/>
    <n v="380.31"/>
    <n v="2081.96"/>
    <n v="2883.32"/>
    <n v="461.99"/>
    <n v="477.39"/>
    <n v="-403.62"/>
    <n v="535.76"/>
    <n v="4668.67"/>
  </r>
  <r>
    <n v="386"/>
    <n v="17279"/>
    <s v="42494279CPSU"/>
    <s v="279C"/>
    <x v="154"/>
    <s v="16LTIP - Perf"/>
    <n v="10257"/>
    <n v="10"/>
    <x v="115"/>
    <n v="9260"/>
    <x v="0"/>
    <n v="2000"/>
    <n v="0"/>
    <n v="0"/>
    <s v="42494279CPSU16LTIP - Perf"/>
    <s v="LTIP - Perf"/>
    <s v="LTIP - Perf - 05/04/2016"/>
    <s v="3 years"/>
    <d v="2016-05-04T00:00:00"/>
    <d v="2018-09-30T00:00:00"/>
    <n v="16835"/>
    <n v="1271.0424999999996"/>
    <n v="0"/>
    <m/>
    <n v="3335.0135000000009"/>
    <m/>
    <n v="-1429.2914999999994"/>
    <n v="20011.764500000001"/>
    <n v="1.1887000000000001"/>
    <s v=""/>
    <n v="0"/>
    <n v="1241412.8999999999"/>
    <n v="93726.673949999968"/>
    <n v="0"/>
    <n v="0"/>
    <n v="245923.89549000005"/>
    <s v=""/>
    <n v="-105395.95520999994"/>
    <n v="1475667.5142299999"/>
    <n v="20011.764500000001"/>
    <n v="0"/>
    <n v="0"/>
    <n v="20011.764500000001"/>
    <n v="73.739999999999995"/>
    <n v="1475667.5142300001"/>
    <n v="-29516.301619628459"/>
    <n v="1446151.2126103716"/>
    <n v="0"/>
    <n v="0"/>
    <n v="0"/>
    <n v="0"/>
    <n v="1446151.2126103716"/>
    <n v="1318.2782248043497"/>
    <n v="640"/>
    <n v="843698.06"/>
    <n v="843698.06"/>
    <n v="602453.15261037159"/>
    <n v="0"/>
    <n v="0"/>
    <n v="437735.02"/>
    <n v="405963.04"/>
    <n v="0"/>
    <n v="843698.06"/>
    <n v="0"/>
    <m/>
    <n v="36974.89"/>
    <n v="35782.160000000003"/>
    <n v="36974.89"/>
    <n v="109731.94"/>
    <n v="36974.89"/>
    <n v="33396.68"/>
    <n v="157587.21"/>
    <n v="227958.78"/>
    <n v="42372.99"/>
    <n v="43785.42"/>
    <n v="-17886.090000000004"/>
    <n v="68272.320000000007"/>
    <n v="405963.04"/>
  </r>
  <r>
    <n v="387"/>
    <n v="18246"/>
    <s v="42494246HPSU"/>
    <s v="246H"/>
    <x v="164"/>
    <s v="16LTIP - Perf"/>
    <n v="10257"/>
    <n v="10"/>
    <x v="119"/>
    <n v="9260"/>
    <x v="0"/>
    <n v="2000"/>
    <n v="0"/>
    <n v="0"/>
    <s v="42494246HPSU16LTIP - Perf"/>
    <s v="LTIP - Perf"/>
    <s v="LTIP - Perf - 05/04/2016"/>
    <s v="3 years"/>
    <d v="2016-05-04T00:00:00"/>
    <d v="2018-09-30T00:00:00"/>
    <n v="7530"/>
    <n v="568.51499999999942"/>
    <n v="0"/>
    <m/>
    <n v="1491.6930000000011"/>
    <m/>
    <n v="-639.29700000000048"/>
    <n v="8950.9110000000001"/>
    <n v="1.1887000000000001"/>
    <s v=""/>
    <n v="0"/>
    <n v="555262.19999999995"/>
    <n v="41922.296099999949"/>
    <n v="0"/>
    <n v="0"/>
    <n v="109997.44182000008"/>
    <s v=""/>
    <n v="-47141.760780000033"/>
    <n v="660040.17713999993"/>
    <n v="8950.9110000000001"/>
    <n v="0"/>
    <n v="0"/>
    <n v="8950.9110000000001"/>
    <n v="73.739999999999995"/>
    <n v="660040.17713999993"/>
    <n v="-13202.123623154277"/>
    <n v="646838.05351684568"/>
    <n v="0"/>
    <n v="0"/>
    <n v="0"/>
    <n v="0"/>
    <n v="646838.05351684568"/>
    <n v="589.64271058964971"/>
    <n v="640"/>
    <n v="377371.33"/>
    <n v="377371.33"/>
    <n v="269466.72351684567"/>
    <n v="0"/>
    <n v="0"/>
    <n v="195791.19"/>
    <n v="181580.15"/>
    <n v="0"/>
    <n v="377371.33999999997"/>
    <n v="-9.9999999511055648E-3"/>
    <m/>
    <n v="16538.22"/>
    <n v="16004.73"/>
    <n v="16538.22"/>
    <n v="49081.17"/>
    <n v="16538.22"/>
    <n v="14937.75"/>
    <n v="70485.990000000005"/>
    <n v="101961.96"/>
    <n v="18952.7"/>
    <n v="19584.45"/>
    <n v="-8000.130000000001"/>
    <n v="30537.02"/>
    <n v="181580.15"/>
  </r>
  <r>
    <n v="388"/>
    <n v="23537"/>
    <s v="42494537EPSU"/>
    <s v="537E"/>
    <x v="185"/>
    <s v="16LTIP - Perf"/>
    <n v="10257"/>
    <n v="10"/>
    <x v="65"/>
    <n v="9260"/>
    <x v="0"/>
    <n v="2000"/>
    <n v="0"/>
    <n v="0"/>
    <s v="42494537EPSU16LTIP - Perf"/>
    <s v="LTIP - Perf"/>
    <s v="LTIP - Perf - 05/04/2016"/>
    <s v="3 years"/>
    <d v="2016-05-04T00:00:00"/>
    <d v="2018-09-30T00:00:00"/>
    <n v="4245"/>
    <n v="320.49749999999949"/>
    <n v="0"/>
    <m/>
    <s v=""/>
    <m/>
    <s v=""/>
    <n v="4565.4974999999995"/>
    <n v="1"/>
    <s v=""/>
    <n v="0"/>
    <n v="313026.3"/>
    <n v="23633.485649999959"/>
    <n v="0"/>
    <n v="0"/>
    <s v=""/>
    <s v=""/>
    <s v=""/>
    <n v="336659.78564999998"/>
    <n v="4565.4974999999995"/>
    <n v="0"/>
    <n v="-4565.4975000000004"/>
    <n v="0"/>
    <n v="73.739999999999995"/>
    <n v="0"/>
    <n v="0"/>
    <n v="0"/>
    <n v="0"/>
    <n v="0"/>
    <n v="0"/>
    <n v="0"/>
    <n v="-5.8207660913467407E-11"/>
    <n v="-5.3060766557399641E-14"/>
    <n v="1097"/>
    <n v="-5.8207660913467407E-11"/>
    <n v="-5.8207660913467407E-11"/>
    <n v="0"/>
    <n v="0"/>
    <n v="0"/>
    <n v="110376.31"/>
    <n v="-110376.31000000001"/>
    <n v="0"/>
    <n v="-1.4551915228366852E-11"/>
    <n v="-4.3655745685100555E-11"/>
    <m/>
    <n v="9323.34"/>
    <n v="9022.59"/>
    <n v="9323.34"/>
    <n v="27669.27"/>
    <n v="9323.34"/>
    <n v="-147368.92000000001"/>
    <n v="0"/>
    <n v="-138045.58000000002"/>
    <n v="0"/>
    <n v="0"/>
    <n v="0"/>
    <n v="0"/>
    <n v="-110376.31000000001"/>
  </r>
  <r>
    <n v="389"/>
    <n v="12665"/>
    <s v="42494665GPSU"/>
    <s v="665G"/>
    <x v="57"/>
    <s v="16LTIP - Perf"/>
    <n v="10257"/>
    <n v="10"/>
    <x v="5"/>
    <n v="9260"/>
    <x v="0"/>
    <n v="2000"/>
    <n v="0"/>
    <n v="0"/>
    <s v="42494665GPSU16LTIP - Perf"/>
    <s v="LTIP - Perf"/>
    <s v="LTIP - Perf - 05/04/2016"/>
    <s v="3 years"/>
    <d v="2016-05-04T00:00:00"/>
    <d v="2018-09-30T00:00:00"/>
    <n v="2950"/>
    <n v="222.72499999999991"/>
    <n v="0"/>
    <m/>
    <n v="0"/>
    <m/>
    <n v="0"/>
    <n v="3172.7249999999999"/>
    <n v="1"/>
    <n v="0"/>
    <n v="1394"/>
    <n v="217532.99999999997"/>
    <n v="16423.741499999993"/>
    <n v="0"/>
    <n v="0"/>
    <n v="0"/>
    <s v=""/>
    <n v="0"/>
    <n v="233956.74149999997"/>
    <n v="3172.7249999999999"/>
    <n v="0"/>
    <n v="-1778.7249999999999"/>
    <n v="1394"/>
    <n v="73.739999999999995"/>
    <n v="102793.56"/>
    <n v="-2056.0767871200001"/>
    <n v="100737.48321288"/>
    <n v="0"/>
    <n v="0"/>
    <n v="0"/>
    <n v="0"/>
    <n v="102793.56"/>
    <n v="93.704247948951689"/>
    <n v="1097"/>
    <n v="102793.56"/>
    <n v="102793.56"/>
    <n v="0"/>
    <n v="0"/>
    <n v="0"/>
    <n v="76704.37999999999"/>
    <n v="26089.18"/>
    <n v="0"/>
    <n v="102793.56"/>
    <n v="0"/>
    <m/>
    <n v="6479.12"/>
    <n v="6270.11"/>
    <n v="6479.12"/>
    <n v="19228.349999999999"/>
    <n v="6479.12"/>
    <n v="381.71"/>
    <n v="0"/>
    <n v="6860.83"/>
    <n v="0"/>
    <n v="0"/>
    <n v="0"/>
    <n v="0"/>
    <n v="26089.18"/>
  </r>
  <r>
    <n v="390"/>
    <n v="12499"/>
    <s v="42494499SPSU"/>
    <s v="499S"/>
    <x v="56"/>
    <s v="16LTIP - Perf"/>
    <n v="10257"/>
    <n v="10"/>
    <x v="48"/>
    <n v="9260"/>
    <x v="0"/>
    <n v="2000"/>
    <n v="0"/>
    <n v="0"/>
    <s v="42494499SPSU16LTIP - Perf"/>
    <s v="LTIP - Perf"/>
    <s v="LTIP - Perf - 05/04/2016"/>
    <s v="3 years"/>
    <d v="2016-05-04T00:00:00"/>
    <d v="2018-09-30T00:00:00"/>
    <n v="2950"/>
    <n v="222.72499999999991"/>
    <n v="0"/>
    <m/>
    <n v="584.39500000000044"/>
    <m/>
    <n v="-250.45499999999993"/>
    <n v="3506.6650000000004"/>
    <n v="1.1887000000000001"/>
    <n v="0"/>
    <n v="3506.6650000000004"/>
    <n v="217532.99999999997"/>
    <n v="16423.741499999993"/>
    <n v="0"/>
    <n v="0"/>
    <n v="43093.287300000033"/>
    <s v=""/>
    <n v="-18468.551699999993"/>
    <n v="258581.47710000005"/>
    <n v="3506.6650000000004"/>
    <n v="0"/>
    <n v="0"/>
    <n v="3506.665"/>
    <n v="73.739999999999995"/>
    <n v="258581.47709999999"/>
    <n v="-5172.1467049541998"/>
    <n v="253409.33039504578"/>
    <n v="0"/>
    <n v="0"/>
    <n v="0"/>
    <n v="0"/>
    <n v="258581.47709999999"/>
    <n v="235.71693445761167"/>
    <n v="1097"/>
    <n v="258581.47709999999"/>
    <n v="258581.47709999999"/>
    <n v="0"/>
    <n v="0"/>
    <n v="0"/>
    <n v="76704.37999999999"/>
    <n v="181877.10150000002"/>
    <n v="0"/>
    <n v="258581.48149999999"/>
    <n v="-4.4000000052619725E-3"/>
    <m/>
    <n v="6479.12"/>
    <n v="6270.11"/>
    <n v="144503.13149999999"/>
    <n v="157252.3615"/>
    <n v="0"/>
    <n v="0"/>
    <n v="43093.29"/>
    <n v="43093.29"/>
    <n v="0"/>
    <n v="0"/>
    <n v="-18468.55"/>
    <n v="-18468.55"/>
    <n v="181877.10150000002"/>
  </r>
  <r>
    <n v="391"/>
    <n v="16995"/>
    <s v="42494995BPSU"/>
    <s v="995B"/>
    <x v="133"/>
    <s v="16LTIP - Perf"/>
    <n v="10257"/>
    <n v="10"/>
    <x v="101"/>
    <n v="9260"/>
    <x v="0"/>
    <n v="2000"/>
    <n v="0"/>
    <n v="0"/>
    <s v="42494995BPSU16LTIP - Perf"/>
    <s v="LTIP - Perf"/>
    <s v="LTIP - Perf - 05/04/2016"/>
    <s v="3 years"/>
    <d v="2016-05-04T00:00:00"/>
    <d v="2018-09-30T00:00:00"/>
    <n v="2050"/>
    <n v="154.77499999999964"/>
    <n v="0"/>
    <m/>
    <n v="406.10500000000047"/>
    <m/>
    <n v="-174.04500000000007"/>
    <n v="2436.835"/>
    <n v="1.1887000000000001"/>
    <s v=""/>
    <n v="0"/>
    <n v="151167"/>
    <n v="11413.108499999973"/>
    <n v="0"/>
    <n v="0"/>
    <n v="29946.182700000034"/>
    <s v=""/>
    <n v="-12834.078300000005"/>
    <n v="179692.21290000001"/>
    <n v="2436.835"/>
    <n v="0"/>
    <n v="0"/>
    <n v="2436.835"/>
    <n v="73.739999999999995"/>
    <n v="179692.21289999998"/>
    <n v="-3594.2036424257994"/>
    <n v="176098.00925757419"/>
    <n v="0"/>
    <n v="0"/>
    <n v="0"/>
    <n v="0"/>
    <n v="176098.00925757419"/>
    <n v="160.5268999613256"/>
    <n v="640"/>
    <n v="102737.22"/>
    <n v="102737.22"/>
    <n v="73360.789257574186"/>
    <n v="0"/>
    <n v="0"/>
    <n v="53303.05"/>
    <n v="49434.16"/>
    <n v="0"/>
    <n v="102737.21"/>
    <n v="9.9999999947613105E-3"/>
    <m/>
    <n v="4502.43"/>
    <n v="4357.2"/>
    <n v="4502.4399999999996"/>
    <n v="13362.07"/>
    <n v="4502.4399999999996"/>
    <n v="4066.71"/>
    <n v="19189.419999999998"/>
    <n v="27758.57"/>
    <n v="5159.76"/>
    <n v="5331.76"/>
    <n v="-2178"/>
    <n v="8313.52"/>
    <n v="49434.16"/>
  </r>
  <r>
    <n v="392"/>
    <n v="14593"/>
    <s v="42494593EPSU"/>
    <s v="593E"/>
    <x v="89"/>
    <s v="16LTIP - Perf"/>
    <n v="10257"/>
    <n v="180"/>
    <x v="72"/>
    <n v="9260"/>
    <x v="0"/>
    <n v="700000"/>
    <n v="0"/>
    <n v="0"/>
    <s v="42494593EPSU16LTIP - Perf"/>
    <s v="LTIP - Perf"/>
    <s v="LTIP - Perf - 05/04/2016"/>
    <s v="3 years"/>
    <d v="2016-05-04T00:00:00"/>
    <d v="2018-09-30T00:00:00"/>
    <n v="2050"/>
    <n v="154.77499999999964"/>
    <n v="0"/>
    <m/>
    <n v="406.10500000000047"/>
    <m/>
    <n v="-174.04500000000007"/>
    <n v="2436.835"/>
    <n v="1.1887000000000001"/>
    <s v=""/>
    <n v="0"/>
    <n v="151167"/>
    <n v="11413.108499999973"/>
    <n v="0"/>
    <n v="0"/>
    <n v="29946.182700000034"/>
    <s v=""/>
    <n v="-12834.078300000005"/>
    <n v="179692.21290000001"/>
    <n v="2436.835"/>
    <n v="0"/>
    <n v="0"/>
    <n v="2436.835"/>
    <n v="73.739999999999995"/>
    <n v="179692.21289999998"/>
    <n v="-3594.2036424257994"/>
    <n v="176098.00925757419"/>
    <n v="0"/>
    <n v="0"/>
    <n v="0"/>
    <n v="0"/>
    <n v="176098.00925757419"/>
    <n v="160.5268999613256"/>
    <n v="640"/>
    <n v="102737.22"/>
    <n v="102737.22"/>
    <n v="73360.789257574186"/>
    <n v="0"/>
    <n v="0"/>
    <n v="53303.05"/>
    <n v="49434.16"/>
    <n v="0"/>
    <n v="102737.21"/>
    <n v="9.9999999947613105E-3"/>
    <m/>
    <n v="4502.43"/>
    <n v="4357.2"/>
    <n v="4502.4399999999996"/>
    <n v="13362.07"/>
    <n v="4502.4399999999996"/>
    <n v="4066.71"/>
    <n v="19189.419999999998"/>
    <n v="27758.57"/>
    <n v="5159.76"/>
    <n v="5331.76"/>
    <n v="-2178"/>
    <n v="8313.52"/>
    <n v="49434.16"/>
  </r>
  <r>
    <n v="393"/>
    <n v="17922"/>
    <s v="42494922GPSU"/>
    <s v="922G"/>
    <x v="160"/>
    <s v="16LTIP - Perf"/>
    <n v="10257"/>
    <n v="10"/>
    <x v="1"/>
    <n v="9260"/>
    <x v="0"/>
    <n v="2000"/>
    <n v="0"/>
    <n v="0"/>
    <s v="42494922GPSU16LTIP - Perf"/>
    <s v="LTIP - Perf"/>
    <s v="LTIP - Perf - 05/04/2016"/>
    <s v="3 years"/>
    <d v="2016-05-04T00:00:00"/>
    <d v="2018-09-30T00:00:00"/>
    <n v="2050"/>
    <n v="154.77499999999964"/>
    <n v="0"/>
    <m/>
    <n v="406.10500000000047"/>
    <m/>
    <n v="-174.04500000000007"/>
    <n v="2436.835"/>
    <n v="1.1887000000000001"/>
    <s v=""/>
    <n v="0"/>
    <n v="151167"/>
    <n v="11413.108499999973"/>
    <n v="0"/>
    <n v="0"/>
    <n v="29946.182700000034"/>
    <s v=""/>
    <n v="-12834.078300000005"/>
    <n v="179692.21290000001"/>
    <n v="2436.835"/>
    <n v="0"/>
    <n v="0"/>
    <n v="2436.835"/>
    <n v="73.739999999999995"/>
    <n v="179692.21289999998"/>
    <n v="-3594.2036424257994"/>
    <n v="176098.00925757419"/>
    <n v="0"/>
    <n v="0"/>
    <n v="0"/>
    <n v="0"/>
    <n v="176098.00925757419"/>
    <n v="160.5268999613256"/>
    <n v="640"/>
    <n v="102737.22"/>
    <n v="102737.22"/>
    <n v="73360.789257574186"/>
    <n v="0"/>
    <n v="0"/>
    <n v="53303.05"/>
    <n v="49434.16"/>
    <n v="0"/>
    <n v="102737.21"/>
    <n v="9.9999999947613105E-3"/>
    <m/>
    <n v="4502.43"/>
    <n v="4357.2"/>
    <n v="4502.4399999999996"/>
    <n v="13362.07"/>
    <n v="4502.4399999999996"/>
    <n v="4066.71"/>
    <n v="19189.419999999998"/>
    <n v="27758.57"/>
    <n v="5159.76"/>
    <n v="5331.76"/>
    <n v="-2178"/>
    <n v="8313.52"/>
    <n v="49434.16"/>
  </r>
  <r>
    <n v="394"/>
    <n v="11385"/>
    <s v="42494385GPSU"/>
    <s v="385G"/>
    <x v="39"/>
    <s v="16LTIP - Perf"/>
    <n v="10257"/>
    <n v="10"/>
    <x v="32"/>
    <n v="9260"/>
    <x v="0"/>
    <n v="2000"/>
    <n v="0"/>
    <n v="0"/>
    <s v="42494385GPSU16LTIP - Perf"/>
    <s v="LTIP - Perf"/>
    <s v="LTIP - Perf - 05/04/2016"/>
    <s v="3 years"/>
    <d v="2016-05-04T00:00:00"/>
    <d v="2018-09-30T00:00:00"/>
    <n v="2050"/>
    <n v="154.77499999999964"/>
    <n v="0"/>
    <m/>
    <n v="406.10500000000047"/>
    <m/>
    <n v="-174.04500000000007"/>
    <n v="2436.835"/>
    <n v="1.1887000000000001"/>
    <s v=""/>
    <n v="0"/>
    <n v="151167"/>
    <n v="11413.108499999973"/>
    <n v="0"/>
    <n v="0"/>
    <n v="29946.182700000034"/>
    <s v=""/>
    <n v="-12834.078300000005"/>
    <n v="179692.21290000001"/>
    <n v="2436.835"/>
    <n v="0"/>
    <n v="0"/>
    <n v="2436.835"/>
    <n v="73.739999999999995"/>
    <n v="179692.21289999998"/>
    <n v="-3594.2036424257994"/>
    <n v="176098.00925757419"/>
    <n v="0"/>
    <n v="0"/>
    <n v="0"/>
    <n v="0"/>
    <n v="176098.00925757419"/>
    <n v="160.5268999613256"/>
    <n v="640"/>
    <n v="102737.22"/>
    <n v="102737.22"/>
    <n v="73360.789257574186"/>
    <n v="0"/>
    <n v="0"/>
    <n v="53303.05"/>
    <n v="49434.16"/>
    <n v="0"/>
    <n v="102737.21"/>
    <n v="9.9999999947613105E-3"/>
    <m/>
    <n v="4502.43"/>
    <n v="4357.2"/>
    <n v="4502.4399999999996"/>
    <n v="13362.07"/>
    <n v="4502.4399999999996"/>
    <n v="4066.71"/>
    <n v="19189.419999999998"/>
    <n v="27758.57"/>
    <n v="5159.76"/>
    <n v="5331.76"/>
    <n v="-2178"/>
    <n v="8313.52"/>
    <n v="49434.16"/>
  </r>
  <r>
    <n v="395"/>
    <n v="10845"/>
    <s v="42494845PPSU"/>
    <s v="845P"/>
    <x v="28"/>
    <s v="16LTIP - Perf"/>
    <n v="10257"/>
    <n v="80"/>
    <x v="23"/>
    <n v="9260"/>
    <x v="0"/>
    <n v="190000"/>
    <n v="0"/>
    <n v="0"/>
    <s v="42494845PPSU16LTIP - Perf"/>
    <s v="LTIP - Perf"/>
    <s v="LTIP - Perf - 05/04/2016"/>
    <s v="3 years"/>
    <d v="2016-05-04T00:00:00"/>
    <d v="2018-09-30T00:00:00"/>
    <n v="2050"/>
    <n v="154.77499999999964"/>
    <n v="0"/>
    <m/>
    <n v="406.10500000000047"/>
    <m/>
    <n v="-174.04500000000007"/>
    <n v="2436.835"/>
    <n v="1.1887000000000001"/>
    <s v=""/>
    <n v="0"/>
    <n v="151167"/>
    <n v="11413.108499999973"/>
    <n v="0"/>
    <n v="0"/>
    <n v="29946.182700000034"/>
    <s v=""/>
    <n v="-12834.078300000005"/>
    <n v="179692.21290000001"/>
    <n v="2436.835"/>
    <n v="0"/>
    <n v="0"/>
    <n v="2436.835"/>
    <n v="73.739999999999995"/>
    <n v="179692.21289999998"/>
    <n v="-3594.2036424257994"/>
    <n v="176098.00925757419"/>
    <n v="0"/>
    <n v="0"/>
    <n v="0"/>
    <n v="0"/>
    <n v="176098.00925757419"/>
    <n v="160.5268999613256"/>
    <n v="640"/>
    <n v="102737.22"/>
    <n v="102737.22"/>
    <n v="73360.789257574186"/>
    <n v="0"/>
    <n v="0"/>
    <n v="53303.05"/>
    <n v="49434.16"/>
    <n v="0"/>
    <n v="102737.21"/>
    <n v="9.9999999947613105E-3"/>
    <m/>
    <n v="4502.43"/>
    <n v="4357.2"/>
    <n v="4502.4399999999996"/>
    <n v="13362.07"/>
    <n v="4502.4399999999996"/>
    <n v="4066.71"/>
    <n v="19189.419999999998"/>
    <n v="27758.57"/>
    <n v="5159.76"/>
    <n v="5331.76"/>
    <n v="-2178"/>
    <n v="8313.52"/>
    <n v="49434.16"/>
  </r>
  <r>
    <n v="396"/>
    <n v="11145"/>
    <s v="42494145APSU"/>
    <s v="145A"/>
    <x v="32"/>
    <s v="16LTIP - Perf"/>
    <n v="10257"/>
    <n v="10"/>
    <x v="26"/>
    <n v="9260"/>
    <x v="0"/>
    <n v="2000"/>
    <n v="0"/>
    <n v="0"/>
    <s v="42494145A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397"/>
    <n v="10606"/>
    <s v="42494606APSU"/>
    <s v="606A"/>
    <x v="26"/>
    <s v="16LTIP - Perf"/>
    <n v="10257"/>
    <n v="10"/>
    <x v="21"/>
    <n v="9260"/>
    <x v="0"/>
    <n v="2000"/>
    <n v="0"/>
    <n v="0"/>
    <s v="42494606A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398"/>
    <n v="10107"/>
    <s v="42494107CPSU"/>
    <s v="107C"/>
    <x v="7"/>
    <s v="16LTIP - Perf"/>
    <n v="10257"/>
    <n v="10"/>
    <x v="7"/>
    <n v="9260"/>
    <x v="0"/>
    <n v="12000"/>
    <n v="0"/>
    <n v="0"/>
    <s v="42494107C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399"/>
    <n v="14237"/>
    <s v="42494237FPSU"/>
    <s v="237F"/>
    <x v="79"/>
    <s v="16LTIP - Perf"/>
    <n v="10257"/>
    <n v="10"/>
    <x v="65"/>
    <n v="9260"/>
    <x v="0"/>
    <n v="2000"/>
    <n v="0"/>
    <n v="0"/>
    <s v="42494237F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400"/>
    <n v="10819"/>
    <s v="42494819GPSU"/>
    <s v="819G"/>
    <x v="27"/>
    <s v="16LTIP - Perf"/>
    <n v="10257"/>
    <n v="70"/>
    <x v="22"/>
    <n v="9260"/>
    <x v="0"/>
    <n v="170000"/>
    <n v="0"/>
    <n v="0"/>
    <s v="42494819G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401"/>
    <n v="10473"/>
    <s v="42494473GPSU"/>
    <s v="473G"/>
    <x v="22"/>
    <s v="16LTIP - Perf"/>
    <n v="10257"/>
    <n v="60"/>
    <x v="17"/>
    <n v="9260"/>
    <x v="0"/>
    <n v="30000"/>
    <n v="0"/>
    <n v="0"/>
    <s v="42494473G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402"/>
    <n v="10070"/>
    <s v="4249470HaPSU"/>
    <s v="70Ha"/>
    <x v="3"/>
    <s v="16LTIP - Perf"/>
    <n v="10257"/>
    <n v="20"/>
    <x v="3"/>
    <n v="9260"/>
    <x v="0"/>
    <n v="107000"/>
    <n v="0"/>
    <n v="0"/>
    <s v="4249470Ha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403"/>
    <n v="13369"/>
    <s v="42494369KPSU"/>
    <s v="369K"/>
    <x v="64"/>
    <s v="16LTIP - Perf"/>
    <n v="10257"/>
    <n v="10"/>
    <x v="53"/>
    <n v="9260"/>
    <x v="0"/>
    <n v="2000"/>
    <n v="0"/>
    <n v="0"/>
    <s v="42494369K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404"/>
    <n v="17042"/>
    <s v="4249442MaPSU"/>
    <s v="42Ma"/>
    <x v="140"/>
    <s v="16LTIP - Perf"/>
    <n v="10257"/>
    <n v="10"/>
    <x v="106"/>
    <n v="9260"/>
    <x v="0"/>
    <n v="2000"/>
    <n v="0"/>
    <n v="0"/>
    <s v="4249442Ma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405"/>
    <n v="18547"/>
    <s v="42494547MPSU"/>
    <s v="547M"/>
    <x v="167"/>
    <s v="16LTIP - Perf"/>
    <n v="10257"/>
    <n v="10"/>
    <x v="120"/>
    <n v="9260"/>
    <x v="0"/>
    <n v="2000"/>
    <n v="0"/>
    <n v="0"/>
    <s v="42494547M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406"/>
    <n v="13501"/>
    <s v="42494501MPSU"/>
    <s v="501M"/>
    <x v="70"/>
    <s v="16LTIP - Perf"/>
    <n v="10257"/>
    <n v="10"/>
    <x v="44"/>
    <n v="9260"/>
    <x v="0"/>
    <n v="2000"/>
    <n v="0"/>
    <n v="0"/>
    <s v="42494501M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407"/>
    <n v="13408"/>
    <s v="4249440MCPSU"/>
    <s v="40MC"/>
    <x v="66"/>
    <s v="16LTIP - Perf"/>
    <n v="10257"/>
    <n v="10"/>
    <x v="55"/>
    <n v="9260"/>
    <x v="0"/>
    <n v="2000"/>
    <n v="0"/>
    <n v="0"/>
    <s v="4249440MC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408"/>
    <n v="13410"/>
    <s v="42494410MPSU"/>
    <s v="410M"/>
    <x v="67"/>
    <s v="16LTIP - Perf"/>
    <n v="10257"/>
    <n v="10"/>
    <x v="56"/>
    <n v="9260"/>
    <x v="0"/>
    <n v="2000"/>
    <n v="0"/>
    <n v="0"/>
    <s v="42494410M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409"/>
    <n v="15365"/>
    <s v="42494365PPSU"/>
    <s v="365P"/>
    <x v="112"/>
    <s v="16LTIP - Perf"/>
    <n v="10257"/>
    <n v="10"/>
    <x v="90"/>
    <n v="9260"/>
    <x v="0"/>
    <n v="2000"/>
    <n v="0"/>
    <n v="0"/>
    <s v="42494365P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410"/>
    <n v="24451"/>
    <s v="42494451RPSU"/>
    <s v="451R"/>
    <x v="186"/>
    <s v="16LTIP - Perf"/>
    <n v="10257"/>
    <n v="10"/>
    <x v="0"/>
    <n v="9260"/>
    <x v="0"/>
    <n v="2000"/>
    <n v="0"/>
    <n v="0"/>
    <s v="42494451RPSU16LTIP - Perf"/>
    <s v="LTIP - Perf"/>
    <s v="LTIP - Perf - 05/04/2016"/>
    <s v="3 years"/>
    <d v="2016-05-04T00:00:00"/>
    <d v="2018-09-30T00:00:00"/>
    <n v="975"/>
    <n v="73.612499999999955"/>
    <n v="0"/>
    <m/>
    <n v="193.14750000000004"/>
    <m/>
    <n v="-82.777499999999918"/>
    <n v="1158.9825000000001"/>
    <n v="1.1887000000000001"/>
    <s v=""/>
    <n v="0"/>
    <n v="71896.5"/>
    <n v="5428.1857499999969"/>
    <n v="0"/>
    <n v="0"/>
    <n v="14242.696650000002"/>
    <s v=""/>
    <n v="-6104.0128499999937"/>
    <n v="85463.369550000003"/>
    <n v="1158.9825000000001"/>
    <n v="0"/>
    <n v="0"/>
    <n v="1158.9825000000001"/>
    <n v="73.739999999999995"/>
    <n v="85463.369550000003"/>
    <n v="-1709.4383177391001"/>
    <n v="83753.931232260904"/>
    <n v="0"/>
    <n v="0"/>
    <n v="0"/>
    <n v="0"/>
    <n v="83753.931232260904"/>
    <n v="76.348159737703654"/>
    <n v="640"/>
    <n v="48862.82"/>
    <n v="48862.82"/>
    <n v="34891.111232260904"/>
    <n v="0"/>
    <n v="0"/>
    <n v="25351.449999999997"/>
    <n v="23511.37"/>
    <n v="0"/>
    <n v="48862.819999999992"/>
    <n v="0"/>
    <m/>
    <n v="2141.4"/>
    <n v="2072.33"/>
    <n v="2141.4"/>
    <n v="6355.1299999999992"/>
    <n v="2141.41"/>
    <n v="1934.17"/>
    <n v="9126.67"/>
    <n v="13202.25"/>
    <n v="2454.0300000000002"/>
    <n v="2535.83"/>
    <n v="-1035.8699999999999"/>
    <n v="3953.9900000000007"/>
    <n v="23511.37"/>
  </r>
  <r>
    <n v="411"/>
    <n v="10105"/>
    <s v="42494105APSU"/>
    <s v="105A"/>
    <x v="5"/>
    <s v="16LTIP - Perf"/>
    <n v="10257"/>
    <n v="10"/>
    <x v="5"/>
    <n v="9260"/>
    <x v="0"/>
    <n v="2000"/>
    <n v="0"/>
    <n v="0"/>
    <s v="42494105APSU16LTIP - Perf"/>
    <s v="LTIP - Perf"/>
    <s v="LTIP - Perf - 05/04/2016"/>
    <s v="3 years"/>
    <d v="2016-05-04T00:00:00"/>
    <d v="2018-09-30T00:00:00"/>
    <n v="435"/>
    <n v="32.842499999999973"/>
    <n v="0"/>
    <m/>
    <n v="86.173500000000104"/>
    <m/>
    <n v="-36.931500000000028"/>
    <n v="517.08450000000005"/>
    <n v="1.1887000000000001"/>
    <s v=""/>
    <n v="0"/>
    <n v="32076.899999999998"/>
    <n v="2421.8059499999977"/>
    <n v="0"/>
    <n v="0"/>
    <n v="6354.4338900000075"/>
    <s v=""/>
    <n v="-2723.3288100000018"/>
    <n v="38129.811030000004"/>
    <n v="517.08450000000005"/>
    <n v="0"/>
    <n v="0"/>
    <n v="517.08450000000005"/>
    <n v="73.739999999999995"/>
    <n v="38129.811030000004"/>
    <n v="-762.67248022206002"/>
    <n v="37367.138549777941"/>
    <n v="0"/>
    <n v="0"/>
    <n v="0"/>
    <n v="0"/>
    <n v="37367.138549777941"/>
    <n v="34.063025113744708"/>
    <n v="640"/>
    <n v="21800.34"/>
    <n v="21800.34"/>
    <n v="15566.798549777941"/>
    <n v="0"/>
    <n v="0"/>
    <n v="11310.65"/>
    <n v="10489.69"/>
    <n v="0"/>
    <n v="21800.34"/>
    <n v="0"/>
    <m/>
    <n v="955.39"/>
    <n v="924.58"/>
    <n v="955.39"/>
    <n v="2835.36"/>
    <n v="955.4"/>
    <n v="862.94"/>
    <n v="4071.9"/>
    <n v="5890.24"/>
    <n v="1094.8699999999999"/>
    <n v="1131.3800000000001"/>
    <n v="-462.16000000000008"/>
    <n v="1764.09"/>
    <n v="10489.69"/>
  </r>
  <r>
    <n v="412"/>
    <n v="16987"/>
    <s v="42494987BPSU"/>
    <s v="987B"/>
    <x v="132"/>
    <s v="16LTIP - Perf"/>
    <n v="10257"/>
    <n v="212"/>
    <x v="102"/>
    <n v="9260"/>
    <x v="0"/>
    <n v="821000"/>
    <n v="0"/>
    <n v="0"/>
    <s v="42494987BPSU16LTIP - Perf"/>
    <s v="LTIP - Perf"/>
    <s v="LTIP - Perf - 05/04/2016"/>
    <s v="3 years"/>
    <d v="2016-05-04T00:00:00"/>
    <d v="2018-09-30T00:00:00"/>
    <n v="435"/>
    <n v="32.842499999999973"/>
    <n v="0"/>
    <n v="13.157500000000027"/>
    <s v=""/>
    <m/>
    <s v=""/>
    <n v="481"/>
    <n v="1.1037999999999999"/>
    <s v=""/>
    <n v="201"/>
    <n v="32076.899999999998"/>
    <n v="2421.8059499999977"/>
    <n v="0"/>
    <n v="970.23405000000196"/>
    <s v=""/>
    <s v=""/>
    <s v=""/>
    <n v="35468.939999999995"/>
    <n v="481"/>
    <n v="-201"/>
    <n v="-280"/>
    <n v="0"/>
    <n v="73.739999999999995"/>
    <n v="0"/>
    <n v="0"/>
    <n v="0"/>
    <n v="0"/>
    <n v="0"/>
    <n v="0"/>
    <n v="0"/>
    <n v="14821.739999999998"/>
    <n v="13.511157702825887"/>
    <n v="1097"/>
    <n v="14821.739999999998"/>
    <n v="14821.739999999998"/>
    <n v="0"/>
    <n v="0"/>
    <n v="0"/>
    <n v="11310.65"/>
    <n v="3511.0899999999997"/>
    <n v="0"/>
    <n v="14821.74"/>
    <n v="0"/>
    <m/>
    <n v="955.39"/>
    <n v="924.58"/>
    <n v="1631.1199999999994"/>
    <n v="3511.0899999999992"/>
    <n v="0"/>
    <n v="0"/>
    <n v="0"/>
    <n v="0"/>
    <n v="0"/>
    <n v="0"/>
    <n v="0"/>
    <n v="0"/>
    <n v="3511.0899999999992"/>
  </r>
  <r>
    <n v="413"/>
    <n v="10859"/>
    <s v="42494859CPSU"/>
    <s v="859C"/>
    <x v="29"/>
    <s v="16LTIP - Perf"/>
    <n v="10257"/>
    <n v="10"/>
    <x v="12"/>
    <n v="9260"/>
    <x v="0"/>
    <n v="2000"/>
    <n v="0"/>
    <n v="0"/>
    <s v="42494859CPSU16LTIP - Perf"/>
    <s v="LTIP - Perf"/>
    <s v="LTIP - Perf - 05/04/2016"/>
    <s v="3 years"/>
    <d v="2016-05-04T00:00:00"/>
    <d v="2018-09-30T00:00:00"/>
    <n v="435"/>
    <n v="32.842499999999973"/>
    <n v="0"/>
    <m/>
    <n v="86.173500000000104"/>
    <m/>
    <n v="-36.931500000000028"/>
    <n v="517.08450000000005"/>
    <n v="1.1887000000000001"/>
    <s v=""/>
    <n v="0"/>
    <n v="32076.899999999998"/>
    <n v="2421.8059499999977"/>
    <n v="0"/>
    <n v="0"/>
    <n v="6354.4338900000075"/>
    <s v=""/>
    <n v="-2723.3288100000018"/>
    <n v="38129.811030000004"/>
    <n v="517.08450000000005"/>
    <n v="0"/>
    <n v="0"/>
    <n v="517.08450000000005"/>
    <n v="73.739999999999995"/>
    <n v="38129.811030000004"/>
    <n v="-762.67248022206002"/>
    <n v="37367.138549777941"/>
    <n v="0"/>
    <n v="0"/>
    <n v="0"/>
    <n v="0"/>
    <n v="37367.138549777941"/>
    <n v="34.063025113744708"/>
    <n v="640"/>
    <n v="21800.34"/>
    <n v="21800.34"/>
    <n v="15566.798549777941"/>
    <n v="0"/>
    <n v="0"/>
    <n v="11310.65"/>
    <n v="10489.69"/>
    <n v="0"/>
    <n v="21800.34"/>
    <n v="0"/>
    <m/>
    <n v="955.39"/>
    <n v="924.58"/>
    <n v="955.39"/>
    <n v="2835.36"/>
    <n v="955.4"/>
    <n v="862.94"/>
    <n v="4071.9"/>
    <n v="5890.24"/>
    <n v="1094.8699999999999"/>
    <n v="1131.3800000000001"/>
    <n v="-462.16000000000008"/>
    <n v="1764.09"/>
    <n v="10489.69"/>
  </r>
  <r>
    <n v="414"/>
    <n v="15832"/>
    <s v="42494832DPSU"/>
    <s v="832D"/>
    <x v="125"/>
    <s v="16LTIP - Perf"/>
    <n v="10257"/>
    <n v="180"/>
    <x v="75"/>
    <n v="9260"/>
    <x v="0"/>
    <n v="700000"/>
    <n v="0"/>
    <n v="0"/>
    <s v="42494832DPSU16LTIP - Perf"/>
    <s v="LTIP - Perf"/>
    <s v="LTIP - Perf - 05/04/2016"/>
    <s v="3 years"/>
    <d v="2016-05-04T00:00:00"/>
    <d v="2018-09-30T00:00:00"/>
    <n v="435"/>
    <n v="32.842499999999973"/>
    <n v="0"/>
    <m/>
    <n v="86.173500000000104"/>
    <m/>
    <n v="-36.931500000000028"/>
    <n v="517.08450000000005"/>
    <n v="1.1887000000000001"/>
    <s v=""/>
    <n v="0"/>
    <n v="32076.899999999998"/>
    <n v="2421.8059499999977"/>
    <n v="0"/>
    <n v="0"/>
    <n v="6354.4338900000075"/>
    <s v=""/>
    <n v="-2723.3288100000018"/>
    <n v="38129.811030000004"/>
    <n v="517.08450000000005"/>
    <n v="0"/>
    <n v="0"/>
    <n v="517.08450000000005"/>
    <n v="73.739999999999995"/>
    <n v="38129.811030000004"/>
    <n v="-762.67248022206002"/>
    <n v="37367.138549777941"/>
    <n v="0"/>
    <n v="0"/>
    <n v="0"/>
    <n v="0"/>
    <n v="37367.138549777941"/>
    <n v="34.063025113744708"/>
    <n v="640"/>
    <n v="21800.34"/>
    <n v="21800.34"/>
    <n v="15566.798549777941"/>
    <n v="0"/>
    <n v="0"/>
    <n v="11310.65"/>
    <n v="10489.69"/>
    <n v="0"/>
    <n v="21800.34"/>
    <n v="0"/>
    <m/>
    <n v="955.39"/>
    <n v="924.58"/>
    <n v="955.39"/>
    <n v="2835.36"/>
    <n v="955.4"/>
    <n v="862.94"/>
    <n v="4071.9"/>
    <n v="5890.24"/>
    <n v="1094.8699999999999"/>
    <n v="1131.3800000000001"/>
    <n v="-462.16000000000008"/>
    <n v="1764.09"/>
    <n v="10489.69"/>
  </r>
  <r>
    <n v="415"/>
    <n v="17017"/>
    <s v="4249417ElPSU"/>
    <s v="17El"/>
    <x v="136"/>
    <s v="16LTIP - Perf"/>
    <n v="10257"/>
    <n v="212"/>
    <x v="102"/>
    <n v="9260"/>
    <x v="0"/>
    <n v="824000"/>
    <n v="0"/>
    <n v="0"/>
    <s v="4249417ElPSU16LTIP - Perf"/>
    <s v="LTIP - Perf"/>
    <s v="LTIP - Perf - 05/04/2016"/>
    <s v="3 years"/>
    <d v="2016-05-04T00:00:00"/>
    <d v="2018-09-30T00:00:00"/>
    <n v="435"/>
    <n v="32.842499999999973"/>
    <n v="0"/>
    <n v="13.157500000000027"/>
    <s v=""/>
    <m/>
    <s v=""/>
    <n v="481"/>
    <n v="1.1037999999999999"/>
    <s v=""/>
    <n v="201"/>
    <n v="32076.899999999998"/>
    <n v="2421.8059499999977"/>
    <n v="0"/>
    <n v="970.23405000000196"/>
    <s v=""/>
    <s v=""/>
    <s v=""/>
    <n v="35468.939999999995"/>
    <n v="481"/>
    <n v="-201"/>
    <n v="-280"/>
    <n v="0"/>
    <n v="73.739999999999995"/>
    <n v="0"/>
    <n v="0"/>
    <n v="0"/>
    <n v="0"/>
    <n v="0"/>
    <n v="0"/>
    <n v="0"/>
    <n v="14821.739999999998"/>
    <n v="13.511157702825887"/>
    <n v="1097"/>
    <n v="14821.739999999998"/>
    <n v="14821.739999999998"/>
    <n v="0"/>
    <n v="0"/>
    <n v="0"/>
    <n v="11310.65"/>
    <n v="3511.0899999999997"/>
    <n v="0"/>
    <n v="14821.74"/>
    <n v="0"/>
    <m/>
    <n v="955.39"/>
    <n v="924.58"/>
    <n v="1631.1199999999994"/>
    <n v="3511.0899999999992"/>
    <n v="0"/>
    <n v="0"/>
    <n v="0"/>
    <n v="0"/>
    <n v="0"/>
    <n v="0"/>
    <n v="0"/>
    <n v="0"/>
    <n v="3511.0899999999992"/>
  </r>
  <r>
    <n v="416"/>
    <n v="15304"/>
    <s v="42494304GPSU"/>
    <s v="304G"/>
    <x v="109"/>
    <s v="16LTIP - Perf"/>
    <n v="10257"/>
    <n v="180"/>
    <x v="75"/>
    <n v="9260"/>
    <x v="0"/>
    <n v="700000"/>
    <n v="0"/>
    <n v="0"/>
    <s v="42494304GPSU16LTIP - Perf"/>
    <s v="LTIP - Perf"/>
    <s v="LTIP - Perf - 05/04/2016"/>
    <s v="3 years"/>
    <d v="2016-05-04T00:00:00"/>
    <d v="2018-09-30T00:00:00"/>
    <n v="435"/>
    <n v="32.842499999999973"/>
    <n v="0"/>
    <m/>
    <n v="86.173500000000104"/>
    <m/>
    <n v="-36.931500000000028"/>
    <n v="517.08450000000005"/>
    <n v="1.1887000000000001"/>
    <s v=""/>
    <n v="0"/>
    <n v="32076.899999999998"/>
    <n v="2421.8059499999977"/>
    <n v="0"/>
    <n v="0"/>
    <n v="6354.4338900000075"/>
    <s v=""/>
    <n v="-2723.3288100000018"/>
    <n v="38129.811030000004"/>
    <n v="517.08450000000005"/>
    <n v="0"/>
    <n v="0"/>
    <n v="517.08450000000005"/>
    <n v="73.739999999999995"/>
    <n v="38129.811030000004"/>
    <n v="-762.67248022206002"/>
    <n v="37367.138549777941"/>
    <n v="0"/>
    <n v="0"/>
    <n v="0"/>
    <n v="0"/>
    <n v="37367.138549777941"/>
    <n v="34.063025113744708"/>
    <n v="640"/>
    <n v="21800.34"/>
    <n v="21800.34"/>
    <n v="15566.798549777941"/>
    <n v="0"/>
    <n v="0"/>
    <n v="11310.65"/>
    <n v="10489.69"/>
    <n v="0"/>
    <n v="21800.34"/>
    <n v="0"/>
    <m/>
    <n v="955.39"/>
    <n v="924.58"/>
    <n v="955.39"/>
    <n v="2835.36"/>
    <n v="955.4"/>
    <n v="862.94"/>
    <n v="4071.9"/>
    <n v="5890.24"/>
    <n v="1094.8699999999999"/>
    <n v="1131.3800000000001"/>
    <n v="-462.16000000000008"/>
    <n v="1764.09"/>
    <n v="10489.69"/>
  </r>
  <r>
    <n v="417"/>
    <n v="14383"/>
    <s v="42494383KPSU"/>
    <s v="383K"/>
    <x v="83"/>
    <s v="16LTIP - Perf"/>
    <n v="10257"/>
    <n v="80"/>
    <x v="68"/>
    <n v="9260"/>
    <x v="0"/>
    <n v="190000"/>
    <n v="0"/>
    <n v="0"/>
    <s v="42494383KPSU16LTIP - Perf"/>
    <s v="LTIP - Perf"/>
    <s v="LTIP - Perf - 05/04/2016"/>
    <s v="3 years"/>
    <d v="2016-05-04T00:00:00"/>
    <d v="2018-09-30T00:00:00"/>
    <n v="435"/>
    <n v="32.842499999999973"/>
    <n v="0"/>
    <m/>
    <n v="86.173500000000104"/>
    <m/>
    <n v="-36.931500000000028"/>
    <n v="517.08450000000005"/>
    <n v="1.1887000000000001"/>
    <s v=""/>
    <n v="0"/>
    <n v="32076.899999999998"/>
    <n v="2421.8059499999977"/>
    <n v="0"/>
    <n v="0"/>
    <n v="6354.4338900000075"/>
    <s v=""/>
    <n v="-2723.3288100000018"/>
    <n v="38129.811030000004"/>
    <n v="517.08450000000005"/>
    <n v="0"/>
    <n v="0"/>
    <n v="517.08450000000005"/>
    <n v="73.739999999999995"/>
    <n v="38129.811030000004"/>
    <n v="-762.67248022206002"/>
    <n v="37367.138549777941"/>
    <n v="0"/>
    <n v="0"/>
    <n v="0"/>
    <n v="0"/>
    <n v="37367.138549777941"/>
    <n v="34.063025113744708"/>
    <n v="640"/>
    <n v="21800.34"/>
    <n v="21800.34"/>
    <n v="15566.798549777941"/>
    <n v="0"/>
    <n v="0"/>
    <n v="11310.65"/>
    <n v="10489.69"/>
    <n v="0"/>
    <n v="21800.34"/>
    <n v="0"/>
    <m/>
    <n v="955.39"/>
    <n v="924.58"/>
    <n v="955.39"/>
    <n v="2835.36"/>
    <n v="955.4"/>
    <n v="862.94"/>
    <n v="4071.9"/>
    <n v="5890.24"/>
    <n v="1094.8699999999999"/>
    <n v="1131.3800000000001"/>
    <n v="-462.16000000000008"/>
    <n v="1764.09"/>
    <n v="10489.69"/>
  </r>
  <r>
    <n v="418"/>
    <n v="17064"/>
    <s v="4249464SaPSU"/>
    <s v="64Sa"/>
    <x v="147"/>
    <s v="16LTIP - Perf"/>
    <n v="10257"/>
    <n v="212"/>
    <x v="104"/>
    <n v="9260"/>
    <x v="0"/>
    <n v="821000"/>
    <n v="0"/>
    <n v="0"/>
    <s v="4249464SaPSU16LTIP - Perf"/>
    <s v="LTIP - Perf"/>
    <s v="LTIP - Perf - 05/04/2016"/>
    <s v="3 years"/>
    <d v="2016-05-04T00:00:00"/>
    <d v="2018-09-30T00:00:00"/>
    <n v="435"/>
    <n v="32.842499999999973"/>
    <n v="0"/>
    <n v="13.157500000000027"/>
    <s v=""/>
    <m/>
    <s v=""/>
    <n v="481"/>
    <n v="1.1037999999999999"/>
    <s v=""/>
    <n v="201"/>
    <n v="32076.899999999998"/>
    <n v="2421.8059499999977"/>
    <n v="0"/>
    <n v="970.23405000000196"/>
    <s v=""/>
    <s v=""/>
    <s v=""/>
    <n v="35468.939999999995"/>
    <n v="481"/>
    <n v="-201"/>
    <n v="-280"/>
    <n v="0"/>
    <n v="73.739999999999995"/>
    <n v="0"/>
    <n v="0"/>
    <n v="0"/>
    <n v="0"/>
    <n v="0"/>
    <n v="0"/>
    <n v="0"/>
    <n v="14821.739999999998"/>
    <n v="13.511157702825887"/>
    <n v="1097"/>
    <n v="14821.739999999998"/>
    <n v="14821.739999999998"/>
    <n v="0"/>
    <n v="0"/>
    <n v="0"/>
    <n v="11310.65"/>
    <n v="3511.0899999999997"/>
    <n v="0"/>
    <n v="14821.74"/>
    <n v="0"/>
    <m/>
    <n v="955.39"/>
    <n v="924.58"/>
    <n v="1631.1199999999994"/>
    <n v="3511.0899999999992"/>
    <n v="0"/>
    <n v="0"/>
    <n v="0"/>
    <n v="0"/>
    <n v="0"/>
    <n v="0"/>
    <n v="0"/>
    <n v="0"/>
    <n v="3511.0899999999992"/>
  </r>
  <r>
    <n v="419"/>
    <n v="11267"/>
    <s v="42494267SPSU"/>
    <s v="267S"/>
    <x v="35"/>
    <s v="16LTIP - Perf"/>
    <n v="10257"/>
    <n v="10"/>
    <x v="12"/>
    <n v="9260"/>
    <x v="0"/>
    <n v="2000"/>
    <n v="0"/>
    <n v="0"/>
    <s v="42494267SPSU16LTIP - Perf"/>
    <s v="LTIP - Perf"/>
    <s v="LTIP - Perf - 05/04/2016"/>
    <s v="3 years"/>
    <d v="2016-05-04T00:00:00"/>
    <d v="2018-09-30T00:00:00"/>
    <n v="435"/>
    <n v="32.842499999999973"/>
    <n v="0"/>
    <m/>
    <n v="86.173500000000104"/>
    <m/>
    <n v="-36.931500000000028"/>
    <n v="517.08450000000005"/>
    <n v="1.1887000000000001"/>
    <s v=""/>
    <n v="0"/>
    <n v="32076.899999999998"/>
    <n v="2421.8059499999977"/>
    <n v="0"/>
    <n v="0"/>
    <n v="6354.4338900000075"/>
    <s v=""/>
    <n v="-2723.3288100000018"/>
    <n v="38129.811030000004"/>
    <n v="517.08450000000005"/>
    <n v="0"/>
    <n v="0"/>
    <n v="517.08450000000005"/>
    <n v="73.739999999999995"/>
    <n v="38129.811030000004"/>
    <n v="-762.67248022206002"/>
    <n v="37367.138549777941"/>
    <n v="0"/>
    <n v="0"/>
    <n v="0"/>
    <n v="0"/>
    <n v="37367.138549777941"/>
    <n v="34.063025113744708"/>
    <n v="640"/>
    <n v="21800.34"/>
    <n v="21800.34"/>
    <n v="15566.798549777941"/>
    <n v="0"/>
    <n v="0"/>
    <n v="11310.65"/>
    <n v="10489.69"/>
    <n v="0"/>
    <n v="21800.34"/>
    <n v="0"/>
    <m/>
    <n v="955.39"/>
    <n v="924.58"/>
    <n v="955.39"/>
    <n v="2835.36"/>
    <n v="955.4"/>
    <n v="862.94"/>
    <n v="4071.9"/>
    <n v="5890.24"/>
    <n v="1094.8699999999999"/>
    <n v="1131.3800000000001"/>
    <n v="-462.16000000000008"/>
    <n v="1764.09"/>
    <n v="10489.69"/>
  </r>
  <r>
    <n v="420"/>
    <n v="10368"/>
    <s v="42494368WPSU"/>
    <s v="368W"/>
    <x v="15"/>
    <s v="16LTIP - Perf"/>
    <n v="10257"/>
    <n v="10"/>
    <x v="5"/>
    <n v="9260"/>
    <x v="0"/>
    <n v="2000"/>
    <n v="0"/>
    <n v="0"/>
    <s v="42494368WPSU16LTIP - Perf"/>
    <s v="LTIP - Perf"/>
    <s v="LTIP - Perf - 05/04/2016"/>
    <s v="3 years"/>
    <d v="2016-05-04T00:00:00"/>
    <d v="2018-09-30T00:00:00"/>
    <n v="435"/>
    <n v="32.842499999999973"/>
    <n v="0"/>
    <m/>
    <n v="86.173500000000104"/>
    <m/>
    <n v="-36.931500000000028"/>
    <n v="517.08450000000005"/>
    <n v="1.1887000000000001"/>
    <s v=""/>
    <n v="0"/>
    <n v="32076.899999999998"/>
    <n v="2421.8059499999977"/>
    <n v="0"/>
    <n v="0"/>
    <n v="6354.4338900000075"/>
    <s v=""/>
    <n v="-2723.3288100000018"/>
    <n v="38129.811030000004"/>
    <n v="517.08450000000005"/>
    <n v="0"/>
    <n v="0"/>
    <n v="517.08450000000005"/>
    <n v="73.739999999999995"/>
    <n v="38129.811030000004"/>
    <n v="-762.67248022206002"/>
    <n v="37367.138549777941"/>
    <n v="0"/>
    <n v="0"/>
    <n v="0"/>
    <n v="0"/>
    <n v="37367.138549777941"/>
    <n v="34.063025113744708"/>
    <n v="640"/>
    <n v="21800.34"/>
    <n v="21800.34"/>
    <n v="15566.798549777941"/>
    <n v="0"/>
    <n v="0"/>
    <n v="11310.65"/>
    <n v="10489.69"/>
    <n v="0"/>
    <n v="21800.34"/>
    <n v="0"/>
    <m/>
    <n v="955.39"/>
    <n v="924.58"/>
    <n v="955.39"/>
    <n v="2835.36"/>
    <n v="955.4"/>
    <n v="862.94"/>
    <n v="4071.9"/>
    <n v="5890.24"/>
    <n v="1094.8699999999999"/>
    <n v="1131.3800000000001"/>
    <n v="-462.16000000000008"/>
    <n v="1764.09"/>
    <n v="10489.69"/>
  </r>
  <r>
    <n v="421"/>
    <n v="10382"/>
    <s v="42494382APSU"/>
    <s v="382A"/>
    <x v="17"/>
    <s v="16LTIP - Perf"/>
    <n v="10257"/>
    <n v="10"/>
    <x v="1"/>
    <n v="9260"/>
    <x v="0"/>
    <n v="2000"/>
    <n v="0"/>
    <n v="0"/>
    <s v="42494382A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22"/>
    <n v="17505"/>
    <s v="42494505APSU"/>
    <s v="505A"/>
    <x v="155"/>
    <s v="16LTIP - Perf"/>
    <n v="10257"/>
    <n v="212"/>
    <x v="105"/>
    <n v="9260"/>
    <x v="0"/>
    <n v="834000"/>
    <n v="0"/>
    <n v="0"/>
    <s v="42494505APSU16LTIP - Perf"/>
    <s v="LTIP - Perf"/>
    <s v="LTIP - Perf - 05/04/2016"/>
    <s v="3 years"/>
    <d v="2016-05-04T00:00:00"/>
    <d v="2018-09-30T00:00:00"/>
    <n v="280"/>
    <n v="21.139999999999986"/>
    <n v="0"/>
    <n v="8.8600000000000136"/>
    <s v=""/>
    <m/>
    <s v=""/>
    <n v="310"/>
    <n v="1.1037999999999999"/>
    <s v=""/>
    <n v="130"/>
    <n v="20647.199999999997"/>
    <n v="1558.8635999999988"/>
    <n v="0"/>
    <n v="653.33640000000094"/>
    <s v=""/>
    <s v=""/>
    <s v=""/>
    <n v="22859.399999999994"/>
    <n v="310"/>
    <n v="-130"/>
    <n v="-180"/>
    <n v="0"/>
    <n v="73.739999999999995"/>
    <n v="0"/>
    <n v="0"/>
    <n v="0"/>
    <n v="0"/>
    <n v="0"/>
    <n v="0"/>
    <n v="0"/>
    <n v="9586.1999999999953"/>
    <n v="8.7385597082953463"/>
    <n v="1097"/>
    <n v="9586.1999999999953"/>
    <n v="9586.1999999999953"/>
    <n v="0"/>
    <n v="0"/>
    <n v="0"/>
    <n v="7280.41"/>
    <n v="2305.7899999999991"/>
    <n v="0"/>
    <n v="9586.1999999999989"/>
    <n v="0"/>
    <m/>
    <n v="614.97"/>
    <n v="595.13"/>
    <n v="1095.6899999999994"/>
    <n v="2305.7899999999991"/>
    <n v="0"/>
    <n v="0"/>
    <n v="0"/>
    <n v="0"/>
    <n v="0"/>
    <n v="0"/>
    <n v="0"/>
    <n v="0"/>
    <n v="2305.7899999999991"/>
  </r>
  <r>
    <n v="423"/>
    <n v="16986"/>
    <s v="42494986APSU"/>
    <s v="986A"/>
    <x v="131"/>
    <s v="16LTIP - Perf"/>
    <n v="10257"/>
    <n v="10"/>
    <x v="101"/>
    <n v="9260"/>
    <x v="0"/>
    <n v="2000"/>
    <n v="0"/>
    <n v="0"/>
    <s v="42494986A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24"/>
    <n v="24541"/>
    <s v="42494541BPSU"/>
    <s v="541B"/>
    <x v="188"/>
    <s v="16LTIP - Perf"/>
    <n v="10257"/>
    <n v="180"/>
    <x v="75"/>
    <n v="9260"/>
    <x v="0"/>
    <n v="700000"/>
    <n v="0"/>
    <n v="0"/>
    <s v="42494541B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25"/>
    <n v="12327"/>
    <s v="42494327BPSU"/>
    <s v="327B"/>
    <x v="53"/>
    <s v="16LTIP - Perf"/>
    <n v="10257"/>
    <n v="10"/>
    <x v="45"/>
    <n v="9260"/>
    <x v="0"/>
    <n v="2000"/>
    <n v="0"/>
    <n v="0"/>
    <s v="42494327B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26"/>
    <n v="19167"/>
    <s v="42494167BPSU"/>
    <s v="167B"/>
    <x v="182"/>
    <s v="16LTIP - Perf"/>
    <n v="10257"/>
    <n v="10"/>
    <x v="131"/>
    <n v="9260"/>
    <x v="0"/>
    <n v="2000"/>
    <n v="0"/>
    <n v="0"/>
    <s v="42494167B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27"/>
    <n v="14178"/>
    <s v="42494178BPSU"/>
    <s v="178B"/>
    <x v="77"/>
    <s v="16LTIP - Perf"/>
    <n v="10257"/>
    <n v="10"/>
    <x v="14"/>
    <n v="9260"/>
    <x v="0"/>
    <n v="2000"/>
    <n v="0"/>
    <n v="0"/>
    <s v="42494178B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28"/>
    <n v="13587"/>
    <s v="42494587BPSU"/>
    <s v="587B"/>
    <x v="73"/>
    <s v="16LTIP - Perf"/>
    <n v="10257"/>
    <n v="10"/>
    <x v="60"/>
    <n v="9260"/>
    <x v="0"/>
    <n v="2000"/>
    <n v="0"/>
    <n v="0"/>
    <s v="42494587B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29"/>
    <n v="14311"/>
    <s v="42494311CPSU"/>
    <s v="311C"/>
    <x v="81"/>
    <s v="16LTIP - Perf"/>
    <n v="10257"/>
    <n v="80"/>
    <x v="66"/>
    <n v="9260"/>
    <x v="0"/>
    <n v="190000"/>
    <n v="0"/>
    <n v="0"/>
    <s v="42494311C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30"/>
    <n v="17010"/>
    <s v="4249410DaPSU"/>
    <s v="10Da"/>
    <x v="135"/>
    <s v="16LTIP - Perf"/>
    <n v="10257"/>
    <n v="10"/>
    <x v="103"/>
    <n v="9260"/>
    <x v="0"/>
    <n v="2000"/>
    <n v="0"/>
    <n v="0"/>
    <s v="4249410Da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31"/>
    <n v="14482"/>
    <s v="42494482DPSU"/>
    <s v="482D"/>
    <x v="86"/>
    <s v="16LTIP - Perf"/>
    <n v="10257"/>
    <n v="10"/>
    <x v="70"/>
    <n v="9260"/>
    <x v="0"/>
    <n v="12000"/>
    <n v="0"/>
    <n v="0"/>
    <s v="42494482D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32"/>
    <n v="15102"/>
    <s v="42494102EPSU"/>
    <s v="102E"/>
    <x v="105"/>
    <s v="16LTIP - Perf"/>
    <n v="10257"/>
    <n v="10"/>
    <x v="85"/>
    <n v="9260"/>
    <x v="0"/>
    <n v="2000"/>
    <n v="0"/>
    <n v="0"/>
    <s v="42494102E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33"/>
    <n v="17247"/>
    <s v="42494247FPSU"/>
    <s v="247F"/>
    <x v="153"/>
    <s v="16LTIP - Perf"/>
    <n v="10257"/>
    <n v="80"/>
    <x v="114"/>
    <n v="9260"/>
    <x v="0"/>
    <n v="190000"/>
    <n v="0"/>
    <n v="0"/>
    <s v="42494247F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34"/>
    <n v="17019"/>
    <s v="4249419FePSU"/>
    <s v="19Fe"/>
    <x v="137"/>
    <s v="16LTIP - Perf"/>
    <n v="10257"/>
    <n v="10"/>
    <x v="101"/>
    <n v="9260"/>
    <x v="0"/>
    <n v="2000"/>
    <n v="0"/>
    <n v="0"/>
    <s v="4249419Fe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35"/>
    <n v="15331"/>
    <s v="42494331FPSU"/>
    <s v="331F"/>
    <x v="111"/>
    <s v="16LTIP - Perf"/>
    <n v="10257"/>
    <n v="10"/>
    <x v="89"/>
    <n v="9260"/>
    <x v="0"/>
    <n v="2000"/>
    <n v="0"/>
    <n v="0"/>
    <s v="42494331F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36"/>
    <n v="10239"/>
    <s v="42494239FPSU"/>
    <s v="239F"/>
    <x v="12"/>
    <s v="16LTIP - Perf"/>
    <n v="10257"/>
    <n v="180"/>
    <x v="9"/>
    <n v="9260"/>
    <x v="0"/>
    <n v="700000"/>
    <n v="0"/>
    <n v="0"/>
    <s v="42494239F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37"/>
    <n v="13497"/>
    <s v="42494497GPSU"/>
    <s v="497G"/>
    <x v="69"/>
    <s v="16LTIP - Perf"/>
    <n v="10257"/>
    <n v="10"/>
    <x v="58"/>
    <n v="9260"/>
    <x v="0"/>
    <n v="12000"/>
    <n v="0"/>
    <n v="0"/>
    <s v="42494497G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38"/>
    <n v="18570"/>
    <s v="42494570GPSU"/>
    <s v="570G"/>
    <x v="169"/>
    <s v="16LTIP - Perf"/>
    <n v="10257"/>
    <n v="10"/>
    <x v="0"/>
    <n v="9260"/>
    <x v="0"/>
    <n v="2000"/>
    <n v="0"/>
    <n v="0"/>
    <s v="42494570G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39"/>
    <n v="16555"/>
    <s v="42494555GPSU"/>
    <s v="555G"/>
    <x v="127"/>
    <s v="16LTIP - Perf"/>
    <n v="10257"/>
    <n v="10"/>
    <x v="98"/>
    <n v="9260"/>
    <x v="0"/>
    <n v="2000"/>
    <n v="0"/>
    <n v="0"/>
    <s v="42494555G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40"/>
    <n v="15388"/>
    <s v="42494388GPSU"/>
    <s v="388G"/>
    <x v="114"/>
    <s v="16LTIP - Perf"/>
    <n v="10257"/>
    <n v="10"/>
    <x v="45"/>
    <n v="9260"/>
    <x v="0"/>
    <n v="2000"/>
    <n v="0"/>
    <n v="0"/>
    <s v="42494388GPSU16LTIP - Perf"/>
    <s v="LTIP - Perf"/>
    <s v="LTIP - Perf - 05/04/2016"/>
    <s v="3 years"/>
    <d v="2016-05-04T00:00:00"/>
    <d v="2018-09-30T00:00:00"/>
    <n v="280"/>
    <n v="21.139999999999986"/>
    <n v="0"/>
    <m/>
    <n v="0"/>
    <m/>
    <n v="0"/>
    <n v="301.14"/>
    <n v="1"/>
    <n v="0"/>
    <n v="94"/>
    <n v="20647.199999999997"/>
    <n v="1558.8635999999988"/>
    <n v="0"/>
    <n v="0"/>
    <n v="0"/>
    <s v=""/>
    <n v="0"/>
    <n v="22206.063599999994"/>
    <n v="301.14"/>
    <n v="0"/>
    <n v="-207.14"/>
    <n v="94"/>
    <n v="73.739999999999995"/>
    <n v="6931.5599999999995"/>
    <n v="-138.64506311999997"/>
    <n v="6792.9149368799999"/>
    <n v="0"/>
    <n v="0"/>
    <n v="0"/>
    <n v="0"/>
    <n v="6931.5599999999995"/>
    <n v="6.3186508659981762"/>
    <n v="1097"/>
    <n v="6931.5599999999995"/>
    <n v="6931.5599999999995"/>
    <n v="0"/>
    <n v="0"/>
    <n v="0"/>
    <n v="6931.5599999999995"/>
    <n v="0"/>
    <n v="0"/>
    <n v="6931.5599999999995"/>
    <n v="0"/>
    <m/>
    <n v="0"/>
    <n v="0"/>
    <n v="0"/>
    <n v="0"/>
    <n v="0"/>
    <n v="0"/>
    <n v="0"/>
    <n v="0"/>
    <n v="0"/>
    <n v="0"/>
    <n v="0"/>
    <n v="0"/>
    <n v="0"/>
  </r>
  <r>
    <n v="441"/>
    <n v="15319"/>
    <s v="42494319HPSU"/>
    <s v="319H"/>
    <x v="110"/>
    <s v="16LTIP - Perf"/>
    <n v="10257"/>
    <n v="180"/>
    <x v="72"/>
    <n v="9260"/>
    <x v="0"/>
    <n v="700000"/>
    <n v="0"/>
    <n v="0"/>
    <s v="42494319H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42"/>
    <n v="19149"/>
    <s v="42494149HPSU"/>
    <s v="149H"/>
    <x v="180"/>
    <s v="16LTIP - Perf"/>
    <n v="10257"/>
    <n v="80"/>
    <x v="129"/>
    <n v="9260"/>
    <x v="0"/>
    <n v="190000"/>
    <n v="0"/>
    <n v="0"/>
    <s v="42494149H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43"/>
    <n v="26049"/>
    <s v="4249449HaPSU"/>
    <s v="49Ha"/>
    <x v="193"/>
    <s v="16LTIP - Perf"/>
    <n v="10257"/>
    <n v="10"/>
    <x v="5"/>
    <n v="9260"/>
    <x v="0"/>
    <n v="2000"/>
    <n v="0"/>
    <n v="0"/>
    <s v="4249449Ha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44"/>
    <n v="16949"/>
    <s v="42494949HPSU"/>
    <s v="949H"/>
    <x v="129"/>
    <s v="16LTIP - Perf"/>
    <n v="10257"/>
    <n v="10"/>
    <x v="5"/>
    <n v="9260"/>
    <x v="0"/>
    <n v="2000"/>
    <n v="0"/>
    <n v="0"/>
    <s v="42494949H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45"/>
    <n v="17916"/>
    <s v="42494916JPSU"/>
    <s v="916J"/>
    <x v="198"/>
    <s v="16LTIP - Perf"/>
    <n v="10257"/>
    <n v="180"/>
    <x v="135"/>
    <n v="9260"/>
    <x v="0"/>
    <n v="700000"/>
    <n v="0"/>
    <n v="0"/>
    <s v="42494916J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46"/>
    <n v="14796"/>
    <s v="42494796KPSU"/>
    <s v="796K"/>
    <x v="94"/>
    <s v="16LTIP - Perf"/>
    <n v="10257"/>
    <n v="80"/>
    <x v="77"/>
    <n v="9260"/>
    <x v="0"/>
    <n v="190000"/>
    <n v="0"/>
    <n v="0"/>
    <s v="42494796K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47"/>
    <n v="18568"/>
    <s v="42494568KPSU"/>
    <s v="568K"/>
    <x v="168"/>
    <s v="16LTIP - Perf"/>
    <n v="10257"/>
    <n v="10"/>
    <x v="121"/>
    <n v="9260"/>
    <x v="0"/>
    <n v="2000"/>
    <n v="0"/>
    <n v="0"/>
    <s v="42494568K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48"/>
    <n v="18915"/>
    <s v="42494915SPSU"/>
    <s v="915S"/>
    <x v="177"/>
    <s v="16LTIP - Perf"/>
    <n v="10257"/>
    <n v="10"/>
    <x v="1"/>
    <n v="9260"/>
    <x v="0"/>
    <n v="2000"/>
    <n v="0"/>
    <n v="0"/>
    <s v="42494915S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49"/>
    <n v="17037"/>
    <s v="4249437LePSU"/>
    <s v="37Le"/>
    <x v="138"/>
    <s v="16LTIP - Perf"/>
    <n v="10257"/>
    <n v="212"/>
    <x v="104"/>
    <n v="9260"/>
    <x v="0"/>
    <n v="821000"/>
    <n v="0"/>
    <n v="0"/>
    <s v="4249437LePSU16LTIP - Perf"/>
    <s v="LTIP - Perf"/>
    <s v="LTIP - Perf - 05/04/2016"/>
    <s v="3 years"/>
    <d v="2016-05-04T00:00:00"/>
    <d v="2018-09-30T00:00:00"/>
    <n v="280"/>
    <n v="21.139999999999986"/>
    <n v="0"/>
    <n v="8.8600000000000136"/>
    <s v=""/>
    <m/>
    <s v=""/>
    <n v="310"/>
    <n v="1.1037999999999999"/>
    <s v=""/>
    <n v="130"/>
    <n v="20647.199999999997"/>
    <n v="1558.8635999999988"/>
    <n v="0"/>
    <n v="653.33640000000094"/>
    <s v=""/>
    <s v=""/>
    <s v=""/>
    <n v="22859.399999999994"/>
    <n v="310"/>
    <n v="-130"/>
    <n v="-180"/>
    <n v="0"/>
    <n v="73.739999999999995"/>
    <n v="0"/>
    <n v="0"/>
    <n v="0"/>
    <n v="0"/>
    <n v="0"/>
    <n v="0"/>
    <n v="0"/>
    <n v="9586.1999999999953"/>
    <n v="8.7385597082953463"/>
    <n v="1097"/>
    <n v="9586.1999999999953"/>
    <n v="9586.1999999999953"/>
    <n v="0"/>
    <n v="0"/>
    <n v="0"/>
    <n v="7280.41"/>
    <n v="2305.7899999999991"/>
    <n v="0"/>
    <n v="9586.1999999999989"/>
    <n v="0"/>
    <m/>
    <n v="614.97"/>
    <n v="595.13"/>
    <n v="1095.6899999999994"/>
    <n v="2305.7899999999991"/>
    <n v="0"/>
    <n v="0"/>
    <n v="0"/>
    <n v="0"/>
    <n v="0"/>
    <n v="0"/>
    <n v="0"/>
    <n v="0"/>
    <n v="2305.7899999999991"/>
  </r>
  <r>
    <n v="450"/>
    <n v="18991"/>
    <s v="42494991LPSU"/>
    <s v="991L"/>
    <x v="178"/>
    <s v="16LTIP - Perf"/>
    <n v="10257"/>
    <n v="10"/>
    <x v="127"/>
    <n v="9260"/>
    <x v="0"/>
    <n v="12000"/>
    <n v="0"/>
    <n v="0"/>
    <s v="42494991L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51"/>
    <n v="18645"/>
    <s v="42494645LPSU"/>
    <s v="645L"/>
    <x v="171"/>
    <s v="16LTIP - Perf"/>
    <n v="10257"/>
    <n v="30"/>
    <x v="123"/>
    <n v="9260"/>
    <x v="0"/>
    <n v="10000"/>
    <n v="0"/>
    <n v="0"/>
    <s v="42494645L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52"/>
    <n v="17041"/>
    <s v="4249441LiPSU"/>
    <s v="41Li"/>
    <x v="139"/>
    <s v="16LTIP - Perf"/>
    <n v="10257"/>
    <n v="212"/>
    <x v="105"/>
    <n v="9260"/>
    <x v="0"/>
    <n v="824000"/>
    <n v="0"/>
    <n v="0"/>
    <s v="4249441LiPSU16LTIP - Perf"/>
    <s v="LTIP - Perf"/>
    <s v="LTIP - Perf - 05/04/2016"/>
    <s v="3 years"/>
    <d v="2016-05-04T00:00:00"/>
    <d v="2018-09-30T00:00:00"/>
    <n v="280"/>
    <n v="21.139999999999986"/>
    <n v="0"/>
    <n v="8.8600000000000136"/>
    <s v=""/>
    <m/>
    <s v=""/>
    <n v="310"/>
    <n v="1.1037999999999999"/>
    <s v=""/>
    <n v="130"/>
    <n v="20647.199999999997"/>
    <n v="1558.8635999999988"/>
    <n v="0"/>
    <n v="653.33640000000094"/>
    <s v=""/>
    <s v=""/>
    <s v=""/>
    <n v="22859.399999999994"/>
    <n v="310"/>
    <n v="-130"/>
    <n v="-180"/>
    <n v="0"/>
    <n v="73.739999999999995"/>
    <n v="0"/>
    <n v="0"/>
    <n v="0"/>
    <n v="0"/>
    <n v="0"/>
    <n v="0"/>
    <n v="0"/>
    <n v="9586.1999999999953"/>
    <n v="8.7385597082953463"/>
    <n v="1097"/>
    <n v="9586.1999999999953"/>
    <n v="9586.1999999999953"/>
    <n v="0"/>
    <n v="0"/>
    <n v="0"/>
    <n v="7280.41"/>
    <n v="2305.7899999999991"/>
    <n v="0"/>
    <n v="9586.1999999999989"/>
    <n v="0"/>
    <m/>
    <n v="614.97"/>
    <n v="595.13"/>
    <n v="1095.6899999999994"/>
    <n v="2305.7899999999991"/>
    <n v="0"/>
    <n v="0"/>
    <n v="0"/>
    <n v="0"/>
    <n v="0"/>
    <n v="0"/>
    <n v="0"/>
    <n v="0"/>
    <n v="2305.7899999999991"/>
  </r>
  <r>
    <n v="453"/>
    <n v="17043"/>
    <s v="4249443MaPSU"/>
    <s v="43Ma"/>
    <x v="141"/>
    <s v="16LTIP - Perf"/>
    <n v="10257"/>
    <n v="212"/>
    <x v="107"/>
    <n v="9260"/>
    <x v="0"/>
    <n v="821000"/>
    <n v="0"/>
    <n v="0"/>
    <s v="4249443MaPSU16LTIP - Perf"/>
    <s v="LTIP - Perf"/>
    <s v="LTIP - Perf - 05/04/2016"/>
    <s v="3 years"/>
    <d v="2016-05-04T00:00:00"/>
    <d v="2018-09-30T00:00:00"/>
    <n v="280"/>
    <n v="21.139999999999986"/>
    <n v="0"/>
    <n v="8.8600000000000136"/>
    <s v=""/>
    <m/>
    <s v=""/>
    <n v="310"/>
    <n v="1.1037999999999999"/>
    <s v=""/>
    <n v="130"/>
    <n v="20647.199999999997"/>
    <n v="1558.8635999999988"/>
    <n v="0"/>
    <n v="653.33640000000094"/>
    <s v=""/>
    <s v=""/>
    <s v=""/>
    <n v="22859.399999999994"/>
    <n v="310"/>
    <n v="-130"/>
    <n v="-180"/>
    <n v="0"/>
    <n v="73.739999999999995"/>
    <n v="0"/>
    <n v="0"/>
    <n v="0"/>
    <n v="0"/>
    <n v="0"/>
    <n v="0"/>
    <n v="0"/>
    <n v="9586.1999999999953"/>
    <n v="8.7385597082953463"/>
    <n v="1097"/>
    <n v="9586.1999999999953"/>
    <n v="9586.1999999999953"/>
    <n v="0"/>
    <n v="0"/>
    <n v="0"/>
    <n v="7280.41"/>
    <n v="2305.7899999999991"/>
    <n v="0"/>
    <n v="9586.1999999999989"/>
    <n v="0"/>
    <m/>
    <n v="614.97"/>
    <n v="595.13"/>
    <n v="1095.6899999999994"/>
    <n v="2305.7899999999991"/>
    <n v="0"/>
    <n v="0"/>
    <n v="0"/>
    <n v="0"/>
    <n v="0"/>
    <n v="0"/>
    <n v="0"/>
    <n v="0"/>
    <n v="2305.7899999999991"/>
  </r>
  <r>
    <n v="454"/>
    <n v="14866"/>
    <s v="42494866MPSU"/>
    <s v="866M"/>
    <x v="97"/>
    <s v="16LTIP - Perf"/>
    <n v="10257"/>
    <n v="80"/>
    <x v="78"/>
    <n v="9260"/>
    <x v="0"/>
    <n v="190000"/>
    <n v="0"/>
    <n v="0"/>
    <s v="42494866M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55"/>
    <n v="17561"/>
    <s v="42494561MPSU"/>
    <s v="561M"/>
    <x v="157"/>
    <s v="16LTIP - Perf"/>
    <n v="10257"/>
    <n v="10"/>
    <x v="1"/>
    <n v="9260"/>
    <x v="0"/>
    <n v="2000"/>
    <n v="0"/>
    <n v="0"/>
    <s v="42494561M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56"/>
    <n v="18162"/>
    <s v="42494162MPSU"/>
    <s v="162M"/>
    <x v="162"/>
    <s v="16LTIP - Perf"/>
    <n v="10257"/>
    <n v="10"/>
    <x v="1"/>
    <n v="9260"/>
    <x v="0"/>
    <n v="2000"/>
    <n v="0"/>
    <n v="0"/>
    <s v="42494162M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57"/>
    <n v="13109"/>
    <s v="42494109OPSU"/>
    <s v="109O"/>
    <x v="61"/>
    <s v="16LTIP - Perf"/>
    <n v="10257"/>
    <n v="10"/>
    <x v="5"/>
    <n v="9260"/>
    <x v="0"/>
    <n v="2000"/>
    <n v="0"/>
    <n v="0"/>
    <s v="42494109O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58"/>
    <n v="16273"/>
    <s v="42494273PPSU"/>
    <s v="273P"/>
    <x v="126"/>
    <s v="16LTIP - Perf"/>
    <n v="10257"/>
    <n v="30"/>
    <x v="97"/>
    <n v="9260"/>
    <x v="0"/>
    <n v="10000"/>
    <n v="0"/>
    <n v="0"/>
    <s v="42494273P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59"/>
    <n v="14162"/>
    <s v="42494162RPSU"/>
    <s v="162R"/>
    <x v="76"/>
    <s v="16LTIP - Perf"/>
    <n v="10257"/>
    <n v="80"/>
    <x v="63"/>
    <n v="9260"/>
    <x v="0"/>
    <n v="190000"/>
    <n v="0"/>
    <n v="0"/>
    <s v="42494162RPSU16LTIP - Perf"/>
    <s v="LTIP - Perf"/>
    <s v="LTIP - Perf - 05/04/2016"/>
    <s v="3 years"/>
    <d v="2016-05-04T00:00:00"/>
    <d v="2018-09-30T00:00:00"/>
    <n v="280"/>
    <n v="21.139999999999986"/>
    <n v="0"/>
    <m/>
    <n v="0"/>
    <m/>
    <n v="0"/>
    <n v="301.14"/>
    <n v="1"/>
    <n v="0"/>
    <n v="117"/>
    <n v="20647.199999999997"/>
    <n v="1558.8635999999988"/>
    <n v="0"/>
    <n v="0"/>
    <n v="0"/>
    <s v=""/>
    <n v="0"/>
    <n v="22206.063599999994"/>
    <n v="301.14"/>
    <n v="0"/>
    <n v="-184.14"/>
    <n v="117"/>
    <n v="73.739999999999995"/>
    <n v="8627.58"/>
    <n v="-172.56885516"/>
    <n v="8455.0111448400003"/>
    <n v="0"/>
    <n v="0"/>
    <n v="0"/>
    <n v="0"/>
    <n v="8627.58"/>
    <n v="7.864703737465816"/>
    <n v="1097"/>
    <n v="8627.58"/>
    <n v="8627.58"/>
    <n v="0"/>
    <n v="0"/>
    <n v="0"/>
    <n v="7280.41"/>
    <n v="1347.17"/>
    <n v="0"/>
    <n v="8627.58"/>
    <n v="0"/>
    <m/>
    <n v="614.97"/>
    <n v="595.13"/>
    <n v="137.07000000000005"/>
    <n v="1347.17"/>
    <n v="0"/>
    <n v="0"/>
    <n v="0"/>
    <n v="0"/>
    <n v="0"/>
    <n v="0"/>
    <n v="0"/>
    <n v="0"/>
    <n v="1347.17"/>
  </r>
  <r>
    <n v="460"/>
    <n v="12737"/>
    <s v="42494737RPSU"/>
    <s v="737R"/>
    <x v="58"/>
    <s v="16LTIP - Perf"/>
    <n v="10257"/>
    <n v="10"/>
    <x v="49"/>
    <n v="9260"/>
    <x v="0"/>
    <n v="2000"/>
    <n v="0"/>
    <n v="0"/>
    <s v="42494737R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61"/>
    <n v="14468"/>
    <s v="42494468RPSU"/>
    <s v="468R"/>
    <x v="84"/>
    <s v="16LTIP - Perf"/>
    <n v="10257"/>
    <n v="80"/>
    <x v="69"/>
    <n v="9260"/>
    <x v="0"/>
    <n v="190000"/>
    <n v="0"/>
    <n v="0"/>
    <s v="42494468R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62"/>
    <n v="17061"/>
    <s v="4249461RoPSU"/>
    <s v="61Ro"/>
    <x v="144"/>
    <s v="16LTIP - Perf"/>
    <n v="10257"/>
    <n v="212"/>
    <x v="110"/>
    <n v="9260"/>
    <x v="0"/>
    <n v="834000"/>
    <n v="0"/>
    <n v="0"/>
    <s v="4249461RoPSU16LTIP - Perf"/>
    <s v="LTIP - Perf"/>
    <s v="LTIP - Perf - 05/04/2016"/>
    <s v="3 years"/>
    <d v="2016-05-04T00:00:00"/>
    <d v="2018-09-30T00:00:00"/>
    <n v="280"/>
    <n v="21.139999999999986"/>
    <n v="0"/>
    <n v="8.8600000000000136"/>
    <s v=""/>
    <m/>
    <s v=""/>
    <n v="310"/>
    <n v="1.1037999999999999"/>
    <s v=""/>
    <n v="130"/>
    <n v="20647.199999999997"/>
    <n v="1558.8635999999988"/>
    <n v="0"/>
    <n v="653.33640000000094"/>
    <s v=""/>
    <s v=""/>
    <s v=""/>
    <n v="22859.399999999994"/>
    <n v="310"/>
    <n v="-130"/>
    <n v="-180"/>
    <n v="0"/>
    <n v="73.739999999999995"/>
    <n v="0"/>
    <n v="0"/>
    <n v="0"/>
    <n v="0"/>
    <n v="0"/>
    <n v="0"/>
    <n v="0"/>
    <n v="9586.1999999999953"/>
    <n v="8.7385597082953463"/>
    <n v="1097"/>
    <n v="9586.1999999999953"/>
    <n v="9586.1999999999953"/>
    <n v="0"/>
    <n v="0"/>
    <n v="0"/>
    <n v="7280.41"/>
    <n v="2305.7899999999991"/>
    <n v="0"/>
    <n v="9586.1999999999989"/>
    <n v="0"/>
    <m/>
    <n v="614.97"/>
    <n v="595.13"/>
    <n v="1095.6899999999994"/>
    <n v="2305.7899999999991"/>
    <n v="0"/>
    <n v="0"/>
    <n v="0"/>
    <n v="0"/>
    <n v="0"/>
    <n v="0"/>
    <n v="0"/>
    <n v="0"/>
    <n v="2305.7899999999991"/>
  </r>
  <r>
    <n v="463"/>
    <n v="17063"/>
    <s v="4249463RuPSU"/>
    <s v="63Ru"/>
    <x v="146"/>
    <s v="16LTIP - Perf"/>
    <n v="10257"/>
    <n v="212"/>
    <x v="104"/>
    <n v="9260"/>
    <x v="0"/>
    <n v="821000"/>
    <n v="0"/>
    <n v="0"/>
    <s v="4249463RuPSU16LTIP - Perf"/>
    <s v="LTIP - Perf"/>
    <s v="LTIP - Perf - 05/04/2016"/>
    <s v="3 years"/>
    <d v="2016-05-04T00:00:00"/>
    <d v="2018-09-30T00:00:00"/>
    <n v="280"/>
    <n v="21.139999999999986"/>
    <n v="0"/>
    <n v="8.8600000000000136"/>
    <s v=""/>
    <m/>
    <s v=""/>
    <n v="310"/>
    <n v="1.1037999999999999"/>
    <s v=""/>
    <n v="130"/>
    <n v="20647.199999999997"/>
    <n v="1558.8635999999988"/>
    <n v="0"/>
    <n v="653.33640000000094"/>
    <s v=""/>
    <s v=""/>
    <s v=""/>
    <n v="22859.399999999994"/>
    <n v="310"/>
    <n v="-130"/>
    <n v="-180"/>
    <n v="0"/>
    <n v="73.739999999999995"/>
    <n v="0"/>
    <n v="0"/>
    <n v="0"/>
    <n v="0"/>
    <n v="0"/>
    <n v="0"/>
    <n v="0"/>
    <n v="9586.1999999999953"/>
    <n v="8.7385597082953463"/>
    <n v="1097"/>
    <n v="9586.1999999999953"/>
    <n v="9586.1999999999953"/>
    <n v="0"/>
    <n v="0"/>
    <n v="0"/>
    <n v="7280.41"/>
    <n v="2305.7899999999991"/>
    <n v="0"/>
    <n v="9586.1999999999989"/>
    <n v="0"/>
    <m/>
    <n v="614.97"/>
    <n v="595.13"/>
    <n v="1095.6899999999994"/>
    <n v="2305.7899999999991"/>
    <n v="0"/>
    <n v="0"/>
    <n v="0"/>
    <n v="0"/>
    <n v="0"/>
    <n v="0"/>
    <n v="0"/>
    <n v="0"/>
    <n v="2305.7899999999991"/>
  </r>
  <r>
    <n v="464"/>
    <n v="19160"/>
    <s v="42494160SPSU"/>
    <s v="160S"/>
    <x v="181"/>
    <s v="16LTIP - Perf"/>
    <n v="10257"/>
    <n v="212"/>
    <x v="130"/>
    <n v="9260"/>
    <x v="0"/>
    <n v="827000"/>
    <n v="0"/>
    <n v="0"/>
    <s v="42494160SPSU16LTIP - Perf"/>
    <s v="LTIP - Perf"/>
    <s v="LTIP - Perf - 05/04/2016"/>
    <s v="3 years"/>
    <d v="2016-05-04T00:00:00"/>
    <d v="2018-09-30T00:00:00"/>
    <n v="280"/>
    <n v="21.139999999999986"/>
    <n v="0"/>
    <n v="8.8600000000000136"/>
    <s v=""/>
    <m/>
    <s v=""/>
    <n v="310"/>
    <n v="1.1037999999999999"/>
    <s v=""/>
    <n v="130"/>
    <n v="20647.199999999997"/>
    <n v="1558.8635999999988"/>
    <n v="0"/>
    <n v="653.33640000000094"/>
    <s v=""/>
    <s v=""/>
    <s v=""/>
    <n v="22859.399999999994"/>
    <n v="310"/>
    <n v="-130"/>
    <n v="-180"/>
    <n v="0"/>
    <n v="73.739999999999995"/>
    <n v="0"/>
    <n v="0"/>
    <n v="0"/>
    <n v="0"/>
    <n v="0"/>
    <n v="0"/>
    <n v="0"/>
    <n v="9586.1999999999953"/>
    <n v="8.7385597082953463"/>
    <n v="1097"/>
    <n v="9586.1999999999953"/>
    <n v="9586.1999999999953"/>
    <n v="0"/>
    <n v="0"/>
    <n v="0"/>
    <n v="7280.41"/>
    <n v="2305.7899999999991"/>
    <n v="0"/>
    <n v="9586.1999999999989"/>
    <n v="0"/>
    <m/>
    <n v="614.97"/>
    <n v="595.13"/>
    <n v="1095.6899999999994"/>
    <n v="2305.7899999999991"/>
    <n v="0"/>
    <n v="0"/>
    <n v="0"/>
    <n v="0"/>
    <n v="0"/>
    <n v="0"/>
    <n v="0"/>
    <n v="0"/>
    <n v="2305.7899999999991"/>
  </r>
  <r>
    <n v="465"/>
    <n v="18912"/>
    <s v="42494912SPSU"/>
    <s v="912S"/>
    <x v="176"/>
    <s v="16LTIP - Perf"/>
    <n v="10257"/>
    <n v="10"/>
    <x v="126"/>
    <n v="9260"/>
    <x v="0"/>
    <n v="2000"/>
    <n v="0"/>
    <n v="0"/>
    <s v="42494912S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66"/>
    <n v="14370"/>
    <s v="42494370SPSU"/>
    <s v="370S"/>
    <x v="82"/>
    <s v="16LTIP - Perf"/>
    <n v="10257"/>
    <n v="10"/>
    <x v="67"/>
    <n v="9260"/>
    <x v="0"/>
    <n v="2000"/>
    <n v="0"/>
    <n v="0"/>
    <s v="42494370S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67"/>
    <n v="17082"/>
    <s v="4249482TuPSU"/>
    <s v="82Tu"/>
    <x v="148"/>
    <s v="16LTIP - Perf"/>
    <n v="10257"/>
    <n v="212"/>
    <x v="111"/>
    <n v="9260"/>
    <x v="0"/>
    <n v="824000"/>
    <n v="0"/>
    <n v="0"/>
    <s v="4249482TuPSU16LTIP - Perf"/>
    <s v="LTIP - Perf"/>
    <s v="LTIP - Perf - 05/04/2016"/>
    <s v="3 years"/>
    <d v="2016-05-04T00:00:00"/>
    <d v="2018-09-30T00:00:00"/>
    <n v="280"/>
    <n v="21.139999999999986"/>
    <n v="0"/>
    <n v="8.8600000000000136"/>
    <s v=""/>
    <m/>
    <s v=""/>
    <n v="310"/>
    <n v="1.1037999999999999"/>
    <s v=""/>
    <n v="130"/>
    <n v="20647.199999999997"/>
    <n v="1558.8635999999988"/>
    <n v="0"/>
    <n v="653.33640000000094"/>
    <s v=""/>
    <s v=""/>
    <s v=""/>
    <n v="22859.399999999994"/>
    <n v="310"/>
    <n v="-130"/>
    <n v="-180"/>
    <n v="0"/>
    <n v="73.739999999999995"/>
    <n v="0"/>
    <n v="0"/>
    <n v="0"/>
    <n v="0"/>
    <n v="0"/>
    <n v="0"/>
    <n v="0"/>
    <n v="9586.1999999999953"/>
    <n v="8.7385597082953463"/>
    <n v="1097"/>
    <n v="9586.1999999999953"/>
    <n v="9586.1999999999953"/>
    <n v="0"/>
    <n v="0"/>
    <n v="0"/>
    <n v="7280.41"/>
    <n v="2305.7899999999991"/>
    <n v="0"/>
    <n v="9586.1999999999989"/>
    <n v="0"/>
    <m/>
    <n v="614.97"/>
    <n v="595.13"/>
    <n v="1095.6899999999994"/>
    <n v="2305.7899999999991"/>
    <n v="0"/>
    <n v="0"/>
    <n v="0"/>
    <n v="0"/>
    <n v="0"/>
    <n v="0"/>
    <n v="0"/>
    <n v="0"/>
    <n v="2305.7899999999991"/>
  </r>
  <r>
    <n v="468"/>
    <n v="17084"/>
    <s v="4249484ViPSU"/>
    <s v="84Vi"/>
    <x v="149"/>
    <s v="16LTIP - Perf"/>
    <n v="10257"/>
    <n v="212"/>
    <x v="102"/>
    <n v="9260"/>
    <x v="0"/>
    <n v="821000"/>
    <n v="0"/>
    <n v="0"/>
    <s v="4249484ViPSU16LTIP - Perf"/>
    <s v="LTIP - Perf"/>
    <s v="LTIP - Perf - 05/04/2016"/>
    <s v="3 years"/>
    <d v="2016-05-04T00:00:00"/>
    <d v="2018-09-30T00:00:00"/>
    <n v="280"/>
    <n v="21.139999999999986"/>
    <n v="0"/>
    <n v="8.8600000000000136"/>
    <s v=""/>
    <m/>
    <s v=""/>
    <n v="310"/>
    <n v="1.1037999999999999"/>
    <s v=""/>
    <n v="130"/>
    <n v="20647.199999999997"/>
    <n v="1558.8635999999988"/>
    <n v="0"/>
    <n v="653.33640000000094"/>
    <s v=""/>
    <s v=""/>
    <s v=""/>
    <n v="22859.399999999994"/>
    <n v="310"/>
    <n v="-130"/>
    <n v="-180"/>
    <n v="0"/>
    <n v="73.739999999999995"/>
    <n v="0"/>
    <n v="0"/>
    <n v="0"/>
    <n v="0"/>
    <n v="0"/>
    <n v="0"/>
    <n v="0"/>
    <n v="9586.1999999999953"/>
    <n v="8.7385597082953463"/>
    <n v="1097"/>
    <n v="9586.1999999999953"/>
    <n v="9586.1999999999953"/>
    <n v="0"/>
    <n v="0"/>
    <n v="0"/>
    <n v="7280.41"/>
    <n v="2305.7899999999991"/>
    <n v="0"/>
    <n v="9586.1999999999989"/>
    <n v="0"/>
    <m/>
    <n v="614.97"/>
    <n v="595.13"/>
    <n v="1095.6899999999994"/>
    <n v="2305.7899999999991"/>
    <n v="0"/>
    <n v="0"/>
    <n v="0"/>
    <n v="0"/>
    <n v="0"/>
    <n v="0"/>
    <n v="0"/>
    <n v="0"/>
    <n v="2305.7899999999991"/>
  </r>
  <r>
    <n v="469"/>
    <n v="15232"/>
    <s v="42494232WPSU"/>
    <s v="232W"/>
    <x v="107"/>
    <s v="16LTIP - Perf"/>
    <n v="10257"/>
    <n v="80"/>
    <x v="87"/>
    <n v="9260"/>
    <x v="0"/>
    <n v="190000"/>
    <n v="0"/>
    <n v="0"/>
    <s v="42494232W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70"/>
    <n v="14484"/>
    <s v="42494484WPSU"/>
    <s v="484W"/>
    <x v="87"/>
    <s v="16LTIP - Perf"/>
    <n v="10257"/>
    <n v="10"/>
    <x v="5"/>
    <n v="9260"/>
    <x v="0"/>
    <n v="2000"/>
    <n v="0"/>
    <n v="0"/>
    <s v="42494484WPSU16LTIP - Perf"/>
    <s v="LTIP - Perf"/>
    <s v="LTIP - Perf - 05/04/2016"/>
    <s v="3 years"/>
    <d v="2016-05-04T00:00:00"/>
    <d v="2018-09-30T00:00:00"/>
    <n v="280"/>
    <n v="21.139999999999986"/>
    <n v="0"/>
    <m/>
    <n v="0"/>
    <m/>
    <n v="0"/>
    <n v="301.14"/>
    <n v="1"/>
    <n v="0"/>
    <n v="125"/>
    <n v="20647.199999999997"/>
    <n v="1558.8635999999988"/>
    <n v="0"/>
    <n v="0"/>
    <n v="0"/>
    <s v=""/>
    <n v="0"/>
    <n v="22206.063599999994"/>
    <n v="301.14"/>
    <n v="0"/>
    <n v="-176.14"/>
    <n v="125"/>
    <n v="73.739999999999995"/>
    <n v="9217.5"/>
    <n v="-184.36843499999998"/>
    <n v="9033.1315649999997"/>
    <n v="0"/>
    <n v="0"/>
    <n v="0"/>
    <n v="0"/>
    <n v="9217.5"/>
    <n v="8.4024612579762987"/>
    <n v="1097"/>
    <n v="9217.5"/>
    <n v="9217.5"/>
    <n v="0"/>
    <n v="0"/>
    <n v="0"/>
    <n v="7280.41"/>
    <n v="1937.0900000000004"/>
    <n v="0"/>
    <n v="9217.5"/>
    <n v="0"/>
    <m/>
    <n v="614.97"/>
    <n v="595.13"/>
    <n v="614.97"/>
    <n v="1825.07"/>
    <n v="112.02000000000044"/>
    <n v="0"/>
    <n v="0"/>
    <n v="112.02000000000044"/>
    <n v="0"/>
    <n v="0"/>
    <n v="0"/>
    <n v="0"/>
    <n v="1937.0900000000004"/>
  </r>
  <r>
    <n v="471"/>
    <n v="17089"/>
    <s v="4249489WePSU"/>
    <s v="89We"/>
    <x v="150"/>
    <s v="16LTIP - Perf"/>
    <n v="10257"/>
    <n v="212"/>
    <x v="112"/>
    <n v="9260"/>
    <x v="0"/>
    <n v="824000"/>
    <n v="0"/>
    <n v="0"/>
    <s v="4249489WePSU16LTIP - Perf"/>
    <s v="LTIP - Perf"/>
    <s v="LTIP - Perf - 05/04/2016"/>
    <s v="3 years"/>
    <d v="2016-05-04T00:00:00"/>
    <d v="2018-09-30T00:00:00"/>
    <n v="280"/>
    <n v="21.139999999999986"/>
    <n v="0"/>
    <n v="8.8600000000000136"/>
    <s v=""/>
    <m/>
    <s v=""/>
    <n v="310"/>
    <n v="1.1037999999999999"/>
    <s v=""/>
    <n v="130"/>
    <n v="20647.199999999997"/>
    <n v="1558.8635999999988"/>
    <n v="0"/>
    <n v="653.33640000000094"/>
    <s v=""/>
    <s v=""/>
    <s v=""/>
    <n v="22859.399999999994"/>
    <n v="310"/>
    <n v="-130"/>
    <n v="-180"/>
    <n v="0"/>
    <n v="73.739999999999995"/>
    <n v="0"/>
    <n v="0"/>
    <n v="0"/>
    <n v="0"/>
    <n v="0"/>
    <n v="0"/>
    <n v="0"/>
    <n v="9586.1999999999953"/>
    <n v="8.7385597082953463"/>
    <n v="1097"/>
    <n v="9586.1999999999953"/>
    <n v="9586.1999999999953"/>
    <n v="0"/>
    <n v="0"/>
    <n v="0"/>
    <n v="7280.41"/>
    <n v="2305.7899999999991"/>
    <n v="0"/>
    <n v="9586.1999999999989"/>
    <n v="0"/>
    <m/>
    <n v="614.97"/>
    <n v="595.13"/>
    <n v="1095.6899999999994"/>
    <n v="2305.7899999999991"/>
    <n v="0"/>
    <n v="0"/>
    <n v="0"/>
    <n v="0"/>
    <n v="0"/>
    <n v="0"/>
    <n v="0"/>
    <n v="0"/>
    <n v="2305.7899999999991"/>
  </r>
  <r>
    <n v="472"/>
    <n v="10015"/>
    <s v="4249415WoPSU"/>
    <s v="15Wo"/>
    <x v="1"/>
    <s v="16LTIP - Perf"/>
    <n v="10257"/>
    <n v="10"/>
    <x v="1"/>
    <n v="9260"/>
    <x v="0"/>
    <n v="2000"/>
    <n v="0"/>
    <n v="0"/>
    <s v="4249415Wo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73"/>
    <n v="14492"/>
    <s v="42494492YPSU"/>
    <s v="492Y"/>
    <x v="88"/>
    <s v="16LTIP - Perf"/>
    <n v="10257"/>
    <n v="180"/>
    <x v="71"/>
    <n v="9260"/>
    <x v="0"/>
    <n v="700000"/>
    <n v="0"/>
    <n v="0"/>
    <s v="42494492YPSU16LTIP - Perf"/>
    <s v="LTIP - Perf"/>
    <s v="LTIP - Perf - 05/04/2016"/>
    <s v="3 years"/>
    <d v="2016-05-04T00:00:00"/>
    <d v="2018-09-30T00:00:00"/>
    <n v="280"/>
    <n v="21.139999999999986"/>
    <n v="0"/>
    <m/>
    <n v="55.468000000000018"/>
    <m/>
    <n v="-23.771999999999991"/>
    <n v="332.83600000000001"/>
    <n v="1.1887000000000001"/>
    <s v=""/>
    <n v="0"/>
    <n v="20647.199999999997"/>
    <n v="1558.8635999999988"/>
    <n v="0"/>
    <n v="0"/>
    <n v="4090.210320000001"/>
    <s v=""/>
    <n v="-1752.9472799999992"/>
    <n v="24543.326639999996"/>
    <n v="332.83600000000001"/>
    <n v="0"/>
    <n v="0"/>
    <n v="332.83600000000001"/>
    <n v="73.739999999999995"/>
    <n v="24543.326639999999"/>
    <n v="-490.91561945327999"/>
    <n v="24052.411020546719"/>
    <n v="0"/>
    <n v="0"/>
    <n v="0"/>
    <n v="0"/>
    <n v="24052.411020546719"/>
    <n v="21.925625360571303"/>
    <n v="640"/>
    <n v="14032.4"/>
    <n v="14032.4"/>
    <n v="10020.011020546719"/>
    <n v="0"/>
    <n v="0"/>
    <n v="7280.41"/>
    <n v="6751.99"/>
    <n v="0"/>
    <n v="14032.4"/>
    <n v="0"/>
    <m/>
    <n v="614.97"/>
    <n v="595.13"/>
    <n v="614.97"/>
    <n v="1825.07"/>
    <n v="614.97"/>
    <n v="555.45000000000005"/>
    <n v="2620.9899999999998"/>
    <n v="3791.41"/>
    <n v="704.75"/>
    <n v="728.24"/>
    <n v="-297.48"/>
    <n v="1135.51"/>
    <n v="6751.99"/>
  </r>
  <r>
    <n v="474"/>
    <n v="10593"/>
    <s v="42494593APSU"/>
    <s v="593A"/>
    <x v="25"/>
    <s v="16LTIP - Perf"/>
    <n v="10257"/>
    <n v="10"/>
    <x v="20"/>
    <n v="9260"/>
    <x v="0"/>
    <n v="2000"/>
    <n v="0"/>
    <n v="0"/>
    <s v="42494593A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75"/>
    <n v="23416"/>
    <s v="42494416MPSU"/>
    <s v="416M"/>
    <x v="184"/>
    <s v="16LTIP - Perf"/>
    <n v="10257"/>
    <n v="60"/>
    <x v="17"/>
    <n v="9260"/>
    <x v="0"/>
    <n v="30000"/>
    <n v="0"/>
    <n v="0"/>
    <s v="42494416M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76"/>
    <n v="14859"/>
    <s v="42494859APSU"/>
    <s v="859A"/>
    <x v="96"/>
    <s v="16LTIP - Perf"/>
    <n v="10257"/>
    <n v="30"/>
    <x v="19"/>
    <n v="9260"/>
    <x v="0"/>
    <n v="10000"/>
    <n v="0"/>
    <n v="0"/>
    <s v="42494859A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77"/>
    <n v="12047"/>
    <s v="4249447AnPSU"/>
    <s v="47An"/>
    <x v="52"/>
    <s v="16LTIP - Perf"/>
    <n v="10257"/>
    <n v="10"/>
    <x v="44"/>
    <n v="9260"/>
    <x v="0"/>
    <n v="2000"/>
    <n v="0"/>
    <n v="0"/>
    <s v="4249447AnPSU16LTIP - Perf"/>
    <s v="LTIP - Perf"/>
    <s v="LTIP - Perf - 05/04/2016"/>
    <s v="3 years"/>
    <d v="2016-05-04T00:00:00"/>
    <d v="2018-09-30T00:00:00"/>
    <n v="165"/>
    <n v="12.457499999999982"/>
    <n v="0"/>
    <m/>
    <n v="0"/>
    <m/>
    <n v="2.4999999999977263E-3"/>
    <n v="177.45999999999998"/>
    <n v="1"/>
    <n v="0"/>
    <n v="55"/>
    <n v="12167.099999999999"/>
    <n v="918.61604999999861"/>
    <n v="0"/>
    <n v="0"/>
    <n v="0"/>
    <s v=""/>
    <n v="0.18434999999983231"/>
    <n v="13085.900399999997"/>
    <n v="177.45999999999998"/>
    <n v="0"/>
    <n v="-122.46"/>
    <n v="55"/>
    <n v="73.739999999999995"/>
    <n v="4055.7"/>
    <n v="-81.122111399999994"/>
    <n v="3974.5778885999998"/>
    <n v="0"/>
    <n v="0"/>
    <n v="0"/>
    <n v="0"/>
    <n v="4055.7"/>
    <n v="3.6970829535095713"/>
    <n v="1097"/>
    <n v="4055.7"/>
    <n v="4055.7"/>
    <n v="0"/>
    <n v="0"/>
    <n v="0"/>
    <n v="4055.5200000000004"/>
    <n v="0"/>
    <n v="0"/>
    <n v="4055.5200000000004"/>
    <n v="0.17999999999938154"/>
    <m/>
    <n v="0"/>
    <n v="0"/>
    <n v="0"/>
    <n v="0"/>
    <n v="0"/>
    <n v="0"/>
    <n v="0"/>
    <n v="0"/>
    <n v="0"/>
    <n v="0"/>
    <n v="0"/>
    <n v="0"/>
    <n v="0"/>
  </r>
  <r>
    <n v="478"/>
    <n v="10284"/>
    <s v="42494284APSU"/>
    <s v="284A"/>
    <x v="13"/>
    <s v="16LTIP - Perf"/>
    <n v="10257"/>
    <n v="60"/>
    <x v="10"/>
    <n v="9260"/>
    <x v="0"/>
    <n v="81000"/>
    <n v="0"/>
    <n v="0"/>
    <s v="42494284A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79"/>
    <n v="14382"/>
    <s v="42494382BPSU"/>
    <s v="382B"/>
    <x v="199"/>
    <s v="16LTIP - Perf"/>
    <n v="10257"/>
    <n v="180"/>
    <x v="135"/>
    <n v="9260"/>
    <x v="0"/>
    <n v="700000"/>
    <n v="0"/>
    <n v="0"/>
    <s v="42494382B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80"/>
    <n v="19383"/>
    <s v="42494383BPSU"/>
    <s v="383B"/>
    <x v="192"/>
    <s v="16LTIP - Perf"/>
    <n v="10257"/>
    <n v="10"/>
    <x v="47"/>
    <n v="9260"/>
    <x v="0"/>
    <n v="2000"/>
    <n v="0"/>
    <n v="0"/>
    <s v="42494383B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81"/>
    <n v="10552"/>
    <s v="42494552BPSU"/>
    <s v="552B"/>
    <x v="24"/>
    <s v="16LTIP - Perf"/>
    <n v="10257"/>
    <n v="30"/>
    <x v="19"/>
    <n v="9260"/>
    <x v="0"/>
    <n v="10000"/>
    <n v="0"/>
    <n v="0"/>
    <s v="42494552BPSU16LTIP - Perf"/>
    <s v="LTIP - Perf"/>
    <s v="LTIP - Perf - 05/04/2016"/>
    <s v="3 years"/>
    <d v="2016-05-04T00:00:00"/>
    <d v="2018-09-30T00:00:00"/>
    <n v="165"/>
    <n v="12.457499999999982"/>
    <n v="0"/>
    <m/>
    <n v="0"/>
    <m/>
    <n v="0"/>
    <n v="177.45749999999998"/>
    <n v="1"/>
    <n v="0"/>
    <n v="69"/>
    <n v="12167.099999999999"/>
    <n v="918.61604999999861"/>
    <n v="0"/>
    <n v="0"/>
    <n v="0"/>
    <s v=""/>
    <n v="0"/>
    <n v="13085.716049999997"/>
    <n v="177.45749999999998"/>
    <n v="0"/>
    <n v="-108.4575"/>
    <n v="69"/>
    <n v="73.739999999999995"/>
    <n v="5088.0599999999995"/>
    <n v="-101.77137611999999"/>
    <n v="4986.2886238799992"/>
    <n v="0"/>
    <n v="0"/>
    <n v="0"/>
    <n v="0"/>
    <n v="5088.0599999999995"/>
    <n v="4.6381586144029168"/>
    <n v="1097"/>
    <n v="5088.0599999999995"/>
    <n v="5088.0599999999995"/>
    <n v="0"/>
    <n v="0"/>
    <n v="0"/>
    <n v="4290.25"/>
    <n v="797.81"/>
    <n v="0"/>
    <n v="5088.0599999999995"/>
    <n v="0"/>
    <m/>
    <n v="362.39"/>
    <n v="350.7"/>
    <n v="362.39"/>
    <n v="1075.48"/>
    <n v="-277.67"/>
    <n v="0"/>
    <n v="0"/>
    <n v="-277.67"/>
    <n v="0"/>
    <n v="0"/>
    <n v="0"/>
    <n v="0"/>
    <n v="797.81"/>
  </r>
  <r>
    <n v="482"/>
    <n v="11483"/>
    <s v="42494483BPSU"/>
    <s v="483B"/>
    <x v="44"/>
    <s v="16LTIP - Perf"/>
    <n v="10257"/>
    <n v="20"/>
    <x v="36"/>
    <n v="9260"/>
    <x v="0"/>
    <n v="107000"/>
    <n v="0"/>
    <n v="0"/>
    <s v="42494483B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83"/>
    <n v="15063"/>
    <s v="4249463BrPSU"/>
    <s v="63Br"/>
    <x v="103"/>
    <s v="16LTIP - Perf"/>
    <n v="10257"/>
    <n v="10"/>
    <x v="83"/>
    <n v="9260"/>
    <x v="0"/>
    <n v="2000"/>
    <n v="0"/>
    <n v="0"/>
    <s v="4249463Br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84"/>
    <n v="11471"/>
    <s v="42494471BPSU"/>
    <s v="471B"/>
    <x v="42"/>
    <s v="16LTIP - Perf"/>
    <n v="10257"/>
    <n v="70"/>
    <x v="16"/>
    <n v="9260"/>
    <x v="0"/>
    <n v="170000"/>
    <n v="0"/>
    <n v="0"/>
    <s v="42494471B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85"/>
    <n v="15379"/>
    <s v="42494379BPSU"/>
    <s v="379B"/>
    <x v="113"/>
    <s v="16LTIP - Perf"/>
    <n v="10257"/>
    <n v="80"/>
    <x v="91"/>
    <n v="9260"/>
    <x v="0"/>
    <n v="190000"/>
    <n v="0"/>
    <n v="0"/>
    <s v="42494379B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86"/>
    <n v="10366"/>
    <s v="42494366BPSU"/>
    <s v="366B"/>
    <x v="14"/>
    <s v="16LTIP - Perf"/>
    <n v="10257"/>
    <n v="50"/>
    <x v="11"/>
    <n v="9260"/>
    <x v="0"/>
    <n v="9000"/>
    <n v="0"/>
    <n v="0"/>
    <s v="42494366B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87"/>
    <n v="12866"/>
    <s v="42494866BPSU"/>
    <s v="866B"/>
    <x v="60"/>
    <s v="16LTIP - Perf"/>
    <n v="10257"/>
    <n v="20"/>
    <x v="51"/>
    <n v="9260"/>
    <x v="0"/>
    <n v="77000"/>
    <n v="0"/>
    <n v="0"/>
    <s v="42494866B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88"/>
    <n v="11994"/>
    <s v="42494994CPSU"/>
    <s v="994C"/>
    <x v="50"/>
    <s v="16LTIP - Perf"/>
    <n v="10257"/>
    <n v="50"/>
    <x v="42"/>
    <n v="9260"/>
    <x v="0"/>
    <n v="91000"/>
    <n v="0"/>
    <n v="0"/>
    <s v="42494994CPSU16LTIP - Perf"/>
    <s v="LTIP - Perf"/>
    <s v="LTIP - Perf - 05/04/2016"/>
    <s v="3 years"/>
    <d v="2016-05-04T00:00:00"/>
    <d v="2018-09-30T00:00:00"/>
    <n v="165"/>
    <n v="0"/>
    <n v="0"/>
    <m/>
    <n v="0"/>
    <m/>
    <n v="0"/>
    <n v="165"/>
    <n v="1"/>
    <n v="0"/>
    <n v="42"/>
    <n v="12167.099999999999"/>
    <n v="0"/>
    <n v="0"/>
    <n v="0"/>
    <n v="0"/>
    <s v=""/>
    <n v="0"/>
    <n v="12167.099999999999"/>
    <n v="165"/>
    <n v="0"/>
    <n v="-123"/>
    <n v="42"/>
    <n v="73.739999999999995"/>
    <n v="3097.08"/>
    <n v="-61.947794159999994"/>
    <n v="3035.1322058400001"/>
    <n v="0"/>
    <n v="0"/>
    <n v="0"/>
    <n v="0"/>
    <n v="3097.08"/>
    <n v="2.8232269826800365"/>
    <n v="1097"/>
    <n v="3097.08"/>
    <n v="3097.08"/>
    <n v="0"/>
    <n v="0"/>
    <n v="0"/>
    <n v="3097.0699999999997"/>
    <n v="0"/>
    <n v="0"/>
    <n v="3097.0699999999997"/>
    <n v="1.0000000000218279E-2"/>
    <m/>
    <n v="0"/>
    <n v="0"/>
    <n v="0"/>
    <n v="0"/>
    <n v="0"/>
    <n v="0"/>
    <n v="0"/>
    <n v="0"/>
    <n v="0"/>
    <n v="0"/>
    <n v="0"/>
    <n v="0"/>
    <n v="0"/>
  </r>
  <r>
    <n v="489"/>
    <n v="15389"/>
    <s v="42494389CPSU"/>
    <s v="389C"/>
    <x v="190"/>
    <s v="16LTIP - Perf"/>
    <n v="10257"/>
    <n v="80"/>
    <x v="79"/>
    <n v="9260"/>
    <x v="0"/>
    <n v="190000"/>
    <n v="0"/>
    <n v="0"/>
    <s v="42494389C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90"/>
    <n v="19153"/>
    <s v="42494153CPSU"/>
    <s v="153C"/>
    <x v="196"/>
    <s v="16LTIP - Perf"/>
    <n v="10257"/>
    <n v="10"/>
    <x v="134"/>
    <n v="9260"/>
    <x v="0"/>
    <n v="2000"/>
    <n v="0"/>
    <n v="0"/>
    <s v="42494153C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91"/>
    <n v="12357"/>
    <s v="42494357CPSU"/>
    <s v="357C"/>
    <x v="54"/>
    <s v="16LTIP - Perf"/>
    <n v="10257"/>
    <n v="10"/>
    <x v="46"/>
    <n v="9260"/>
    <x v="0"/>
    <n v="2000"/>
    <n v="0"/>
    <n v="0"/>
    <s v="42494357C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92"/>
    <n v="13548"/>
    <s v="42494548CPSU"/>
    <s v="548C"/>
    <x v="71"/>
    <s v="16LTIP - Perf"/>
    <n v="10257"/>
    <n v="70"/>
    <x v="59"/>
    <n v="9260"/>
    <x v="0"/>
    <n v="170000"/>
    <n v="0"/>
    <n v="0"/>
    <s v="42494548CPSU16LTIP - Perf"/>
    <s v="LTIP - Perf"/>
    <s v="LTIP - Perf - 05/04/2016"/>
    <s v="3 years"/>
    <d v="2016-05-04T00:00:00"/>
    <d v="2018-09-30T00:00:00"/>
    <n v="165"/>
    <n v="12.457499999999982"/>
    <n v="0"/>
    <m/>
    <s v=""/>
    <m/>
    <s v=""/>
    <n v="177.45749999999998"/>
    <n v="1"/>
    <s v=""/>
    <n v="74"/>
    <n v="12167.099999999999"/>
    <n v="918.61604999999861"/>
    <n v="0"/>
    <n v="0"/>
    <s v=""/>
    <s v=""/>
    <s v=""/>
    <n v="13085.716049999997"/>
    <n v="177.45749999999998"/>
    <n v="-74"/>
    <n v="-103.4575"/>
    <n v="0"/>
    <n v="73.739999999999995"/>
    <n v="0"/>
    <n v="0"/>
    <n v="0"/>
    <n v="0"/>
    <n v="0"/>
    <n v="0"/>
    <n v="0"/>
    <n v="5456.7599999999984"/>
    <n v="4.9742570647219679"/>
    <n v="1097"/>
    <n v="5456.7599999999984"/>
    <n v="5456.7599999999984"/>
    <n v="0"/>
    <n v="0"/>
    <n v="0"/>
    <n v="4290.25"/>
    <n v="1166.5099999999998"/>
    <n v="0"/>
    <n v="5456.76"/>
    <n v="0"/>
    <m/>
    <n v="362.39"/>
    <n v="350.7"/>
    <n v="362.39"/>
    <n v="1075.48"/>
    <n v="91.029999999999745"/>
    <n v="0"/>
    <n v="0"/>
    <n v="91.029999999999745"/>
    <n v="0"/>
    <n v="0"/>
    <n v="0"/>
    <n v="0"/>
    <n v="1166.5099999999998"/>
  </r>
  <r>
    <n v="493"/>
    <n v="15234"/>
    <s v="42494234DPSU"/>
    <s v="234D"/>
    <x v="108"/>
    <s v="16LTIP - Perf"/>
    <n v="10257"/>
    <n v="80"/>
    <x v="88"/>
    <n v="9260"/>
    <x v="0"/>
    <n v="190000"/>
    <n v="0"/>
    <n v="0"/>
    <s v="42494234D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94"/>
    <n v="16950"/>
    <s v="42494950DPSU"/>
    <s v="950D"/>
    <x v="130"/>
    <s v="16LTIP - Perf"/>
    <n v="10257"/>
    <n v="50"/>
    <x v="100"/>
    <n v="9260"/>
    <x v="0"/>
    <n v="91000"/>
    <n v="0"/>
    <n v="0"/>
    <s v="42494950D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95"/>
    <n v="11299"/>
    <s v="42494299DPSU"/>
    <s v="299D"/>
    <x v="36"/>
    <s v="16LTIP - Perf"/>
    <n v="10257"/>
    <n v="50"/>
    <x v="29"/>
    <n v="9260"/>
    <x v="0"/>
    <n v="91000"/>
    <n v="0"/>
    <n v="0"/>
    <s v="42494299D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96"/>
    <n v="11381"/>
    <s v="42494381DPSU"/>
    <s v="381D"/>
    <x v="37"/>
    <s v="16LTIP - Perf"/>
    <n v="10257"/>
    <n v="70"/>
    <x v="30"/>
    <n v="9260"/>
    <x v="0"/>
    <n v="170000"/>
    <n v="0"/>
    <n v="0"/>
    <s v="42494381D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97"/>
    <n v="10537"/>
    <s v="4249437ElPSU"/>
    <s v="37El"/>
    <x v="23"/>
    <s v="16LTIP - Perf"/>
    <n v="10257"/>
    <n v="30"/>
    <x v="18"/>
    <n v="9260"/>
    <x v="0"/>
    <n v="10000"/>
    <n v="0"/>
    <n v="0"/>
    <s v="4249437El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98"/>
    <n v="11899"/>
    <s v="42494899EPSU"/>
    <s v="899E"/>
    <x v="47"/>
    <s v="16LTIP - Perf"/>
    <n v="10257"/>
    <n v="50"/>
    <x v="39"/>
    <n v="9260"/>
    <x v="0"/>
    <n v="91000"/>
    <n v="0"/>
    <n v="0"/>
    <s v="42494899E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499"/>
    <n v="18513"/>
    <s v="42494513EPSU"/>
    <s v="513E"/>
    <x v="166"/>
    <s v="16LTIP - Perf"/>
    <n v="10257"/>
    <n v="10"/>
    <x v="7"/>
    <n v="9260"/>
    <x v="0"/>
    <n v="12000"/>
    <n v="0"/>
    <n v="0"/>
    <s v="42494513E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00"/>
    <n v="17130"/>
    <s v="42494130EPSU"/>
    <s v="130E"/>
    <x v="152"/>
    <s v="16LTIP - Perf"/>
    <n v="10257"/>
    <n v="10"/>
    <x v="113"/>
    <n v="9260"/>
    <x v="0"/>
    <n v="2000"/>
    <n v="0"/>
    <n v="0"/>
    <s v="42494130E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01"/>
    <n v="15402"/>
    <s v="42494402EPSU"/>
    <s v="402E"/>
    <x v="115"/>
    <s v="16LTIP - Perf"/>
    <n v="10257"/>
    <n v="180"/>
    <x v="75"/>
    <n v="9260"/>
    <x v="0"/>
    <n v="700000"/>
    <n v="0"/>
    <n v="0"/>
    <s v="42494402E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02"/>
    <n v="18245"/>
    <s v="42494245EPSU"/>
    <s v="245E"/>
    <x v="163"/>
    <s v="16LTIP - Perf"/>
    <n v="10257"/>
    <n v="180"/>
    <x v="118"/>
    <n v="9260"/>
    <x v="0"/>
    <n v="700000"/>
    <n v="0"/>
    <n v="0"/>
    <s v="42494245E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03"/>
    <n v="18731"/>
    <s v="42494731HPSU"/>
    <s v="731H"/>
    <x v="173"/>
    <s v="16LTIP - Perf"/>
    <n v="10257"/>
    <n v="10"/>
    <x v="54"/>
    <n v="9260"/>
    <x v="0"/>
    <n v="2000"/>
    <n v="0"/>
    <n v="0"/>
    <s v="42494731H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04"/>
    <n v="24582"/>
    <s v="42494582FPSU"/>
    <s v="582F"/>
    <x v="189"/>
    <s v="16LTIP - Perf"/>
    <n v="10257"/>
    <n v="10"/>
    <x v="5"/>
    <n v="9260"/>
    <x v="0"/>
    <n v="2000"/>
    <n v="0"/>
    <n v="0"/>
    <s v="42494582F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05"/>
    <n v="18035"/>
    <s v="42494035FPSU"/>
    <s v="035F"/>
    <x v="161"/>
    <s v="16LTIP - Perf"/>
    <n v="10257"/>
    <n v="60"/>
    <x v="13"/>
    <n v="9260"/>
    <x v="0"/>
    <n v="31000"/>
    <n v="0"/>
    <n v="0"/>
    <s v="42494035F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06"/>
    <n v="14180"/>
    <s v="42494180FPSU"/>
    <s v="180F"/>
    <x v="78"/>
    <s v="16LTIP - Perf"/>
    <n v="10257"/>
    <n v="30"/>
    <x v="64"/>
    <n v="9260"/>
    <x v="0"/>
    <n v="10000"/>
    <n v="0"/>
    <n v="0"/>
    <s v="42494180F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07"/>
    <n v="19198"/>
    <s v="42494198FPSU"/>
    <s v="198F"/>
    <x v="183"/>
    <s v="16LTIP - Perf"/>
    <n v="10257"/>
    <n v="10"/>
    <x v="5"/>
    <n v="9260"/>
    <x v="0"/>
    <n v="2000"/>
    <n v="0"/>
    <n v="0"/>
    <s v="42494198F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08"/>
    <n v="26172"/>
    <s v="42494172GPSU"/>
    <s v="172G"/>
    <x v="197"/>
    <s v="16LTIP - Perf"/>
    <n v="10257"/>
    <n v="10"/>
    <x v="5"/>
    <n v="9260"/>
    <x v="0"/>
    <n v="2000"/>
    <n v="0"/>
    <n v="0"/>
    <s v="42494172G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09"/>
    <n v="18727"/>
    <s v="42494727GPSU"/>
    <s v="727G"/>
    <x v="200"/>
    <s v="16LTIP - Perf"/>
    <n v="10257"/>
    <n v="180"/>
    <x v="135"/>
    <n v="9260"/>
    <x v="0"/>
    <n v="700000"/>
    <n v="0"/>
    <n v="0"/>
    <s v="42494727G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10"/>
    <n v="11896"/>
    <s v="42494896GPSU"/>
    <s v="896G"/>
    <x v="46"/>
    <s v="16LTIP - Perf"/>
    <n v="10257"/>
    <n v="50"/>
    <x v="38"/>
    <n v="9260"/>
    <x v="0"/>
    <n v="91000"/>
    <n v="0"/>
    <n v="0"/>
    <s v="42494896G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11"/>
    <n v="10106"/>
    <s v="42494106GPSU"/>
    <s v="106G"/>
    <x v="6"/>
    <s v="16LTIP - Perf"/>
    <n v="10257"/>
    <n v="30"/>
    <x v="6"/>
    <n v="9260"/>
    <x v="0"/>
    <n v="10000"/>
    <n v="0"/>
    <n v="0"/>
    <s v="42494106G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12"/>
    <n v="17773"/>
    <s v="42494773HPSU"/>
    <s v="773H"/>
    <x v="158"/>
    <s v="16LTIP - Perf"/>
    <n v="10257"/>
    <n v="212"/>
    <x v="117"/>
    <n v="9260"/>
    <x v="0"/>
    <n v="821000"/>
    <n v="0"/>
    <n v="0"/>
    <s v="42494773HPSU16LTIP - Perf"/>
    <s v="LTIP - Perf"/>
    <s v="LTIP - Perf - 05/04/2016"/>
    <s v="3 years"/>
    <d v="2016-05-04T00:00:00"/>
    <d v="2018-09-30T00:00:00"/>
    <n v="165"/>
    <n v="12.457499999999982"/>
    <n v="0"/>
    <n v="5.5425000000000182"/>
    <s v=""/>
    <m/>
    <s v=""/>
    <n v="183"/>
    <n v="1.1037999999999999"/>
    <s v=""/>
    <n v="77"/>
    <n v="12167.099999999999"/>
    <n v="918.61604999999861"/>
    <n v="0"/>
    <n v="408.70395000000133"/>
    <s v=""/>
    <s v=""/>
    <s v=""/>
    <n v="13494.419999999998"/>
    <n v="183"/>
    <n v="-77"/>
    <n v="-106"/>
    <n v="0"/>
    <n v="73.739999999999995"/>
    <n v="0"/>
    <n v="0"/>
    <n v="0"/>
    <n v="0"/>
    <n v="0"/>
    <n v="0"/>
    <n v="0"/>
    <n v="5677.9799999999987"/>
    <n v="5.1759161349133986"/>
    <n v="1097"/>
    <n v="5677.9799999999987"/>
    <n v="5677.9799999999987"/>
    <n v="0"/>
    <n v="0"/>
    <n v="0"/>
    <n v="4290.25"/>
    <n v="1387.73"/>
    <n v="0"/>
    <n v="5677.98"/>
    <n v="0"/>
    <m/>
    <n v="362.39"/>
    <n v="350.7"/>
    <n v="674.64"/>
    <n v="1387.73"/>
    <n v="0"/>
    <n v="0"/>
    <n v="0"/>
    <n v="0"/>
    <n v="0"/>
    <n v="0"/>
    <n v="0"/>
    <n v="0"/>
    <n v="1387.73"/>
  </r>
  <r>
    <n v="513"/>
    <n v="26516"/>
    <s v="42494516HPSU"/>
    <s v="516H"/>
    <x v="201"/>
    <s v="16LTIP - Perf"/>
    <n v="10257"/>
    <n v="10"/>
    <x v="45"/>
    <n v="9260"/>
    <x v="0"/>
    <n v="2000"/>
    <n v="0"/>
    <n v="0"/>
    <s v="42494516H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14"/>
    <n v="18776"/>
    <s v="42494776HPSU"/>
    <s v="776H"/>
    <x v="191"/>
    <s v="16LTIP - Perf"/>
    <n v="10257"/>
    <n v="10"/>
    <x v="133"/>
    <n v="9260"/>
    <x v="0"/>
    <n v="2000"/>
    <n v="0"/>
    <n v="0"/>
    <s v="42494776H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15"/>
    <n v="15692"/>
    <s v="42494692HPSU"/>
    <s v="692H"/>
    <x v="202"/>
    <s v="16LTIP - Perf"/>
    <n v="10257"/>
    <n v="80"/>
    <x v="136"/>
    <n v="9260"/>
    <x v="0"/>
    <n v="190000"/>
    <n v="0"/>
    <n v="0"/>
    <s v="42494692H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16"/>
    <n v="11473"/>
    <s v="42494473HPSU"/>
    <s v="473H"/>
    <x v="43"/>
    <s v="16LTIP - Perf"/>
    <n v="10257"/>
    <n v="20"/>
    <x v="35"/>
    <n v="9260"/>
    <x v="0"/>
    <n v="107000"/>
    <n v="0"/>
    <n v="0"/>
    <s v="42494473H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17"/>
    <n v="12388"/>
    <s v="42494388HPSU"/>
    <s v="388H"/>
    <x v="55"/>
    <s v="16LTIP - Perf"/>
    <n v="10257"/>
    <n v="10"/>
    <x v="47"/>
    <n v="9260"/>
    <x v="0"/>
    <n v="2000"/>
    <n v="0"/>
    <n v="0"/>
    <s v="42494388H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18"/>
    <n v="11400"/>
    <s v="42494400HPSU"/>
    <s v="400H"/>
    <x v="40"/>
    <s v="16LTIP - Perf"/>
    <n v="10257"/>
    <n v="20"/>
    <x v="33"/>
    <n v="9260"/>
    <x v="0"/>
    <n v="107000"/>
    <n v="0"/>
    <n v="0"/>
    <s v="42494400H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19"/>
    <n v="15748"/>
    <s v="42494748HPSU"/>
    <s v="748H"/>
    <x v="123"/>
    <s v="16LTIP - Perf"/>
    <n v="10257"/>
    <n v="60"/>
    <x v="96"/>
    <n v="9260"/>
    <x v="0"/>
    <n v="30000"/>
    <n v="0"/>
    <n v="0"/>
    <s v="42494748H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20"/>
    <n v="12742"/>
    <s v="42494742HPSU"/>
    <s v="742H"/>
    <x v="59"/>
    <s v="16LTIP - Perf"/>
    <n v="10257"/>
    <n v="30"/>
    <x v="50"/>
    <n v="9260"/>
    <x v="0"/>
    <n v="10000"/>
    <n v="0"/>
    <n v="0"/>
    <s v="42494742H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21"/>
    <n v="13297"/>
    <s v="42494297HPSU"/>
    <s v="297H"/>
    <x v="63"/>
    <s v="16LTIP - Perf"/>
    <n v="10257"/>
    <n v="10"/>
    <x v="47"/>
    <n v="9260"/>
    <x v="0"/>
    <n v="2000"/>
    <n v="0"/>
    <n v="0"/>
    <s v="42494297HPSU16LTIP - Perf"/>
    <s v="LTIP - Perf"/>
    <s v="LTIP - Perf - 05/04/2016"/>
    <s v="3 years"/>
    <d v="2016-05-04T00:00:00"/>
    <d v="2018-09-30T00:00:00"/>
    <n v="165"/>
    <n v="12.457499999999982"/>
    <n v="0"/>
    <m/>
    <n v="0"/>
    <m/>
    <n v="0"/>
    <n v="177.45749999999998"/>
    <n v="1"/>
    <n v="0"/>
    <n v="69"/>
    <n v="12167.099999999999"/>
    <n v="918.61604999999861"/>
    <n v="0"/>
    <n v="0"/>
    <n v="0"/>
    <s v=""/>
    <n v="0"/>
    <n v="13085.716049999997"/>
    <n v="177.45749999999998"/>
    <n v="0"/>
    <n v="-108.4575"/>
    <n v="69"/>
    <n v="73.739999999999995"/>
    <n v="5088.0599999999995"/>
    <n v="-101.77137611999999"/>
    <n v="4986.2886238799992"/>
    <n v="0"/>
    <n v="0"/>
    <n v="0"/>
    <n v="0"/>
    <n v="5088.0599999999995"/>
    <n v="4.6381586144029168"/>
    <n v="1097"/>
    <n v="5088.0599999999995"/>
    <n v="5088.0599999999995"/>
    <n v="0"/>
    <n v="0"/>
    <n v="0"/>
    <n v="4290.25"/>
    <n v="797.81"/>
    <n v="0"/>
    <n v="5088.0599999999995"/>
    <n v="0"/>
    <m/>
    <n v="362.39"/>
    <n v="350.7"/>
    <n v="362.39"/>
    <n v="1075.48"/>
    <n v="-277.67"/>
    <n v="0"/>
    <n v="0"/>
    <n v="-277.67"/>
    <n v="0"/>
    <n v="0"/>
    <n v="0"/>
    <n v="0"/>
    <n v="797.81"/>
  </r>
  <r>
    <n v="522"/>
    <n v="18325"/>
    <s v="42494325JPSU"/>
    <s v="325J"/>
    <x v="165"/>
    <s v="16LTIP - Perf"/>
    <n v="10257"/>
    <n v="10"/>
    <x v="4"/>
    <n v="9260"/>
    <x v="0"/>
    <n v="2000"/>
    <n v="0"/>
    <n v="0"/>
    <s v="42494325J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23"/>
    <n v="15605"/>
    <s v="42494605JPSU"/>
    <s v="605J"/>
    <x v="120"/>
    <s v="16LTIP - Perf"/>
    <n v="10257"/>
    <n v="80"/>
    <x v="93"/>
    <n v="9260"/>
    <x v="0"/>
    <n v="190000"/>
    <n v="0"/>
    <n v="0"/>
    <s v="42494605J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24"/>
    <n v="10138"/>
    <s v="42494138JPSU"/>
    <s v="138J"/>
    <x v="8"/>
    <s v="16LTIP - Perf"/>
    <n v="10257"/>
    <n v="10"/>
    <x v="5"/>
    <n v="9260"/>
    <x v="0"/>
    <n v="2000"/>
    <n v="0"/>
    <n v="0"/>
    <s v="42494138J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25"/>
    <n v="11973"/>
    <s v="42494973KPSU"/>
    <s v="973K"/>
    <x v="48"/>
    <s v="16LTIP - Perf"/>
    <n v="10257"/>
    <n v="70"/>
    <x v="40"/>
    <n v="9260"/>
    <x v="0"/>
    <n v="170000"/>
    <n v="0"/>
    <n v="0"/>
    <s v="42494973K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26"/>
    <n v="11197"/>
    <s v="42494197KPSU"/>
    <s v="197K"/>
    <x v="33"/>
    <s v="16LTIP - Perf"/>
    <n v="10257"/>
    <n v="30"/>
    <x v="27"/>
    <n v="9260"/>
    <x v="0"/>
    <n v="10000"/>
    <n v="0"/>
    <n v="0"/>
    <s v="42494197K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27"/>
    <n v="15620"/>
    <s v="42494620KPSU"/>
    <s v="620K"/>
    <x v="121"/>
    <s v="16LTIP - Perf"/>
    <n v="10257"/>
    <n v="80"/>
    <x v="94"/>
    <n v="9260"/>
    <x v="0"/>
    <n v="190000"/>
    <n v="0"/>
    <n v="0"/>
    <s v="42494620K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28"/>
    <n v="17039"/>
    <s v="4249439LiPSU"/>
    <s v="39Li"/>
    <x v="203"/>
    <s v="16LTIP - Perf"/>
    <n v="10257"/>
    <n v="212"/>
    <x v="137"/>
    <n v="9260"/>
    <x v="0"/>
    <n v="821000"/>
    <n v="0"/>
    <n v="0"/>
    <s v="4249439LiPSU16LTIP - Perf"/>
    <s v="LTIP - Perf"/>
    <s v="LTIP - Perf - 05/04/2016"/>
    <s v="3 years"/>
    <d v="2016-05-04T00:00:00"/>
    <d v="2018-09-30T00:00:00"/>
    <n v="165"/>
    <n v="12.457499999999982"/>
    <n v="0"/>
    <n v="5.5425000000000182"/>
    <s v=""/>
    <m/>
    <s v=""/>
    <n v="183"/>
    <n v="1.1037999999999999"/>
    <s v=""/>
    <n v="77"/>
    <n v="12167.099999999999"/>
    <n v="918.61604999999861"/>
    <n v="0"/>
    <n v="408.70395000000133"/>
    <s v=""/>
    <s v=""/>
    <s v=""/>
    <n v="13494.419999999998"/>
    <n v="183"/>
    <n v="-77"/>
    <n v="-106"/>
    <n v="0"/>
    <n v="73.739999999999995"/>
    <n v="0"/>
    <n v="0"/>
    <n v="0"/>
    <n v="0"/>
    <n v="0"/>
    <n v="0"/>
    <n v="0"/>
    <n v="5677.9799999999987"/>
    <n v="5.1759161349133986"/>
    <n v="1097"/>
    <n v="5677.9799999999987"/>
    <n v="5677.9799999999987"/>
    <n v="0"/>
    <n v="0"/>
    <n v="0"/>
    <n v="4290.25"/>
    <n v="1387.73"/>
    <n v="0"/>
    <n v="5677.98"/>
    <n v="0"/>
    <m/>
    <n v="362.39"/>
    <n v="350.7"/>
    <n v="674.64"/>
    <n v="1387.73"/>
    <n v="0"/>
    <n v="0"/>
    <n v="0"/>
    <n v="0"/>
    <n v="0"/>
    <n v="0"/>
    <n v="0"/>
    <n v="0"/>
    <n v="1387.73"/>
  </r>
  <r>
    <n v="529"/>
    <n v="12353"/>
    <s v="42494353LPSU"/>
    <s v="353L"/>
    <x v="204"/>
    <s v="16LTIP - Perf"/>
    <n v="10257"/>
    <n v="10"/>
    <x v="45"/>
    <n v="9260"/>
    <x v="0"/>
    <n v="2000"/>
    <n v="0"/>
    <n v="0"/>
    <s v="42494353L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30"/>
    <n v="10449"/>
    <s v="42494449MPSU"/>
    <s v="449M"/>
    <x v="20"/>
    <s v="16LTIP - Perf"/>
    <n v="10257"/>
    <n v="20"/>
    <x v="15"/>
    <n v="9260"/>
    <x v="0"/>
    <n v="7000"/>
    <n v="0"/>
    <n v="0"/>
    <s v="42494449M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31"/>
    <n v="10034"/>
    <s v="4249434MaPSU"/>
    <s v="34Ma"/>
    <x v="2"/>
    <s v="16LTIP - Perf"/>
    <n v="10257"/>
    <n v="50"/>
    <x v="2"/>
    <n v="9260"/>
    <x v="0"/>
    <n v="91000"/>
    <n v="0"/>
    <n v="0"/>
    <s v="4249434Ma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32"/>
    <n v="15053"/>
    <s v="4249453MaPSU"/>
    <s v="53Ma"/>
    <x v="102"/>
    <s v="16LTIP - Perf"/>
    <n v="10257"/>
    <n v="10"/>
    <x v="82"/>
    <n v="9260"/>
    <x v="0"/>
    <n v="2000"/>
    <n v="0"/>
    <n v="0"/>
    <s v="4249453Ma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0"/>
    <n v="210.14400000000001"/>
    <n v="1"/>
    <n v="0"/>
    <n v="88"/>
    <n v="12167.099999999999"/>
    <n v="918.61604999999861"/>
    <n v="0"/>
    <n v="0"/>
    <n v="2410.3025100000018"/>
    <s v=""/>
    <n v="0"/>
    <n v="15496.018559999999"/>
    <n v="210.14400000000001"/>
    <n v="0"/>
    <n v="-122.14400000000001"/>
    <n v="88"/>
    <n v="73.739999999999995"/>
    <n v="6489.12"/>
    <n v="-129.79537823999999"/>
    <n v="6359.3246217599999"/>
    <n v="0"/>
    <n v="0"/>
    <n v="0"/>
    <n v="0"/>
    <n v="6489.12"/>
    <n v="5.9153327256153148"/>
    <n v="1097"/>
    <n v="6489.12"/>
    <n v="6489.12"/>
    <n v="0"/>
    <n v="0"/>
    <n v="0"/>
    <n v="4290.25"/>
    <n v="2198.87"/>
    <n v="0"/>
    <n v="6489.12"/>
    <n v="0"/>
    <m/>
    <n v="362.39"/>
    <n v="350.7"/>
    <n v="362.39"/>
    <n v="1075.48"/>
    <n v="362.39"/>
    <n v="327.32"/>
    <n v="1544.52"/>
    <n v="2234.23"/>
    <n v="-1110.8400000000001"/>
    <n v="0"/>
    <n v="0"/>
    <n v="-1110.8400000000001"/>
    <n v="2198.87"/>
  </r>
  <r>
    <n v="533"/>
    <n v="15465"/>
    <s v="42494465MPSU"/>
    <s v="465M"/>
    <x v="117"/>
    <s v="16LTIP - Perf"/>
    <n v="10257"/>
    <n v="10"/>
    <x v="21"/>
    <n v="9260"/>
    <x v="0"/>
    <n v="2000"/>
    <n v="0"/>
    <n v="0"/>
    <s v="42494465M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34"/>
    <n v="17858"/>
    <s v="42494858MPSU"/>
    <s v="858M"/>
    <x v="159"/>
    <s v="16LTIP - Perf"/>
    <n v="10257"/>
    <n v="10"/>
    <x v="4"/>
    <n v="9260"/>
    <x v="0"/>
    <n v="2000"/>
    <n v="0"/>
    <n v="0"/>
    <s v="42494858M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35"/>
    <n v="18601"/>
    <s v="42494601MPSU"/>
    <s v="601M"/>
    <x v="170"/>
    <s v="16LTIP - Perf"/>
    <n v="10257"/>
    <n v="70"/>
    <x v="122"/>
    <n v="9260"/>
    <x v="0"/>
    <n v="170000"/>
    <n v="0"/>
    <n v="0"/>
    <s v="42494601M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36"/>
    <n v="10155"/>
    <s v="42494155MPSU"/>
    <s v="155M"/>
    <x v="10"/>
    <s v="16LTIP - Perf"/>
    <n v="10257"/>
    <n v="10"/>
    <x v="4"/>
    <n v="9260"/>
    <x v="0"/>
    <n v="2000"/>
    <n v="0"/>
    <n v="0"/>
    <s v="42494155M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37"/>
    <n v="14108"/>
    <s v="42494108MPSU"/>
    <s v="108M"/>
    <x v="75"/>
    <s v="16LTIP - Perf"/>
    <n v="10257"/>
    <n v="10"/>
    <x v="62"/>
    <n v="9260"/>
    <x v="0"/>
    <n v="12000"/>
    <n v="0"/>
    <n v="0"/>
    <s v="42494108M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38"/>
    <n v="15518"/>
    <s v="42494518MPSU"/>
    <s v="518M"/>
    <x v="119"/>
    <s v="16LTIP - Perf"/>
    <n v="10257"/>
    <n v="10"/>
    <x v="74"/>
    <n v="9260"/>
    <x v="0"/>
    <n v="2000"/>
    <n v="0"/>
    <n v="0"/>
    <s v="42494518M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39"/>
    <n v="14474"/>
    <s v="42494474MPSU"/>
    <s v="474M"/>
    <x v="85"/>
    <s v="16LTIP - Perf"/>
    <n v="10257"/>
    <n v="10"/>
    <x v="12"/>
    <n v="9260"/>
    <x v="0"/>
    <n v="2000"/>
    <n v="0"/>
    <n v="0"/>
    <s v="42494474M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40"/>
    <n v="11998"/>
    <s v="42494998NPSU"/>
    <s v="998N"/>
    <x v="51"/>
    <s v="16LTIP - Perf"/>
    <n v="10257"/>
    <n v="50"/>
    <x v="43"/>
    <n v="9260"/>
    <x v="0"/>
    <n v="91000"/>
    <n v="0"/>
    <n v="0"/>
    <s v="42494998N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41"/>
    <n v="18837"/>
    <s v="42494837NPSU"/>
    <s v="837N"/>
    <x v="175"/>
    <s v="16LTIP - Perf"/>
    <n v="10257"/>
    <n v="60"/>
    <x v="125"/>
    <n v="9260"/>
    <x v="0"/>
    <n v="30000"/>
    <n v="0"/>
    <n v="0"/>
    <s v="42494837N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42"/>
    <n v="15716"/>
    <s v="42494716NPSU"/>
    <s v="716N"/>
    <x v="205"/>
    <s v="16LTIP - Perf"/>
    <n v="10257"/>
    <n v="180"/>
    <x v="135"/>
    <n v="9260"/>
    <x v="0"/>
    <n v="700000"/>
    <n v="0"/>
    <n v="0"/>
    <s v="42494716N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43"/>
    <n v="16600"/>
    <s v="42494600PPSU"/>
    <s v="600P"/>
    <x v="128"/>
    <s v="16LTIP - Perf"/>
    <n v="10257"/>
    <n v="70"/>
    <x v="99"/>
    <n v="9260"/>
    <x v="0"/>
    <n v="170000"/>
    <n v="0"/>
    <n v="0"/>
    <s v="42494600P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44"/>
    <n v="13121"/>
    <s v="42494121PPSU"/>
    <s v="121P"/>
    <x v="194"/>
    <s v="16LTIP - Perf"/>
    <n v="10257"/>
    <n v="80"/>
    <x v="86"/>
    <n v="9260"/>
    <x v="0"/>
    <n v="190000"/>
    <n v="0"/>
    <n v="0"/>
    <s v="42494121P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45"/>
    <n v="10153"/>
    <s v="42494153PPSU"/>
    <s v="153P"/>
    <x v="9"/>
    <s v="16LTIP - Perf"/>
    <n v="10257"/>
    <n v="212"/>
    <x v="8"/>
    <n v="9260"/>
    <x v="0"/>
    <n v="821000"/>
    <n v="0"/>
    <n v="0"/>
    <s v="42494153PPSU16LTIP - Perf"/>
    <s v="LTIP - Perf"/>
    <s v="LTIP - Perf - 05/04/2016"/>
    <s v="3 years"/>
    <d v="2016-05-04T00:00:00"/>
    <d v="2018-09-30T00:00:00"/>
    <n v="165"/>
    <n v="12.457499999999982"/>
    <n v="0"/>
    <n v="5.5425000000000182"/>
    <s v=""/>
    <m/>
    <s v=""/>
    <n v="183"/>
    <n v="1.1037999999999999"/>
    <s v=""/>
    <n v="77"/>
    <n v="12167.099999999999"/>
    <n v="918.61604999999861"/>
    <n v="0"/>
    <n v="408.70395000000133"/>
    <s v=""/>
    <s v=""/>
    <s v=""/>
    <n v="13494.419999999998"/>
    <n v="183"/>
    <n v="-77"/>
    <n v="-106"/>
    <n v="0"/>
    <n v="73.739999999999995"/>
    <n v="0"/>
    <n v="0"/>
    <n v="0"/>
    <n v="0"/>
    <n v="0"/>
    <n v="0"/>
    <n v="0"/>
    <n v="5677.9799999999987"/>
    <n v="5.1759161349133986"/>
    <n v="1097"/>
    <n v="5677.9799999999987"/>
    <n v="5677.9799999999987"/>
    <n v="0"/>
    <n v="0"/>
    <n v="0"/>
    <n v="4290.25"/>
    <n v="1387.73"/>
    <n v="0"/>
    <n v="5677.98"/>
    <n v="0"/>
    <m/>
    <n v="362.39"/>
    <n v="350.7"/>
    <n v="674.64"/>
    <n v="1387.73"/>
    <n v="0"/>
    <n v="0"/>
    <n v="0"/>
    <n v="0"/>
    <n v="0"/>
    <n v="0"/>
    <n v="0"/>
    <n v="0"/>
    <n v="1387.73"/>
  </r>
  <r>
    <n v="546"/>
    <n v="14712"/>
    <s v="42494712PPSU"/>
    <s v="712P"/>
    <x v="91"/>
    <s v="16LTIP - Perf"/>
    <n v="10257"/>
    <n v="10"/>
    <x v="74"/>
    <n v="9260"/>
    <x v="0"/>
    <n v="2000"/>
    <n v="0"/>
    <n v="0"/>
    <s v="42494712P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47"/>
    <n v="18652"/>
    <s v="42494652PPSU"/>
    <s v="652P"/>
    <x v="172"/>
    <s v="16LTIP - Perf"/>
    <n v="10257"/>
    <n v="10"/>
    <x v="5"/>
    <n v="9260"/>
    <x v="0"/>
    <n v="2000"/>
    <n v="0"/>
    <n v="0"/>
    <s v="42494652P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m/>
    <n v="210.14400000000001"/>
    <n v="1"/>
    <s v=""/>
    <n v="0"/>
    <n v="12167.099999999999"/>
    <n v="918.61604999999861"/>
    <n v="0"/>
    <n v="0"/>
    <n v="2410.3025100000018"/>
    <s v=""/>
    <s v=""/>
    <n v="15496.018559999999"/>
    <n v="210.14400000000001"/>
    <n v="0"/>
    <n v="-210.14400000000001"/>
    <n v="0"/>
    <n v="73.739999999999995"/>
    <n v="0"/>
    <n v="0"/>
    <n v="0"/>
    <n v="0"/>
    <n v="0"/>
    <n v="0"/>
    <n v="0"/>
    <n v="0"/>
    <n v="0"/>
    <n v="1097"/>
    <n v="0"/>
    <n v="0"/>
    <n v="0"/>
    <n v="0"/>
    <n v="0"/>
    <n v="4290.25"/>
    <n v="-4290.2499999999991"/>
    <n v="0"/>
    <n v="9.0949470177292824E-13"/>
    <n v="-9.0949470177292824E-13"/>
    <m/>
    <n v="362.39"/>
    <n v="350.7"/>
    <n v="362.39"/>
    <n v="1075.48"/>
    <n v="362.39"/>
    <n v="327.32"/>
    <n v="1544.52"/>
    <n v="2234.23"/>
    <n v="415.29"/>
    <n v="429.15"/>
    <n v="-8444.4"/>
    <n v="-7599.9599999999991"/>
    <n v="-4290.2499999999991"/>
  </r>
  <r>
    <n v="548"/>
    <n v="13401"/>
    <s v="42494401QPSU"/>
    <s v="401Q"/>
    <x v="65"/>
    <s v="16LTIP - Perf"/>
    <n v="10257"/>
    <n v="10"/>
    <x v="54"/>
    <n v="9260"/>
    <x v="0"/>
    <n v="2000"/>
    <n v="0"/>
    <n v="0"/>
    <s v="42494401Q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49"/>
    <n v="17057"/>
    <s v="4249457RaPSU"/>
    <s v="57Ra"/>
    <x v="142"/>
    <s v="16LTIP - Perf"/>
    <n v="10257"/>
    <n v="212"/>
    <x v="108"/>
    <n v="9260"/>
    <x v="0"/>
    <n v="821000"/>
    <n v="0"/>
    <n v="0"/>
    <s v="4249457RaPSU16LTIP - Perf"/>
    <s v="LTIP - Perf"/>
    <s v="LTIP - Perf - 05/04/2016"/>
    <s v="3 years"/>
    <d v="2016-05-04T00:00:00"/>
    <d v="2018-09-30T00:00:00"/>
    <n v="165"/>
    <n v="12.457499999999982"/>
    <n v="0"/>
    <n v="5.5425000000000182"/>
    <s v=""/>
    <m/>
    <s v=""/>
    <n v="183"/>
    <n v="1.1037999999999999"/>
    <s v=""/>
    <n v="77"/>
    <n v="12167.099999999999"/>
    <n v="918.61604999999861"/>
    <n v="0"/>
    <n v="408.70395000000133"/>
    <s v=""/>
    <s v=""/>
    <s v=""/>
    <n v="13494.419999999998"/>
    <n v="183"/>
    <n v="-77"/>
    <n v="-106"/>
    <n v="0"/>
    <n v="73.739999999999995"/>
    <n v="0"/>
    <n v="0"/>
    <n v="0"/>
    <n v="0"/>
    <n v="0"/>
    <n v="0"/>
    <n v="0"/>
    <n v="5677.9799999999987"/>
    <n v="5.1759161349133986"/>
    <n v="1097"/>
    <n v="5677.9799999999987"/>
    <n v="5677.9799999999987"/>
    <n v="0"/>
    <n v="0"/>
    <n v="0"/>
    <n v="4290.25"/>
    <n v="1387.73"/>
    <n v="0"/>
    <n v="5677.98"/>
    <n v="0"/>
    <m/>
    <n v="362.39"/>
    <n v="350.7"/>
    <n v="674.64"/>
    <n v="1387.73"/>
    <n v="0"/>
    <n v="0"/>
    <n v="0"/>
    <n v="0"/>
    <n v="0"/>
    <n v="0"/>
    <n v="0"/>
    <n v="0"/>
    <n v="1387.73"/>
  </r>
  <r>
    <n v="550"/>
    <n v="17058"/>
    <s v="4249458RePSU"/>
    <s v="58Re"/>
    <x v="143"/>
    <s v="16LTIP - Perf"/>
    <n v="10257"/>
    <n v="212"/>
    <x v="109"/>
    <n v="9260"/>
    <x v="0"/>
    <n v="821000"/>
    <n v="0"/>
    <n v="0"/>
    <s v="4249458RePSU16LTIP - Perf"/>
    <s v="LTIP - Perf"/>
    <s v="LTIP - Perf - 05/04/2016"/>
    <s v="3 years"/>
    <d v="2016-05-04T00:00:00"/>
    <d v="2018-09-30T00:00:00"/>
    <n v="165"/>
    <n v="12.457499999999982"/>
    <n v="0"/>
    <n v="5.5425000000000182"/>
    <s v=""/>
    <m/>
    <s v=""/>
    <n v="183"/>
    <n v="1.1037999999999999"/>
    <s v=""/>
    <n v="77"/>
    <n v="12167.099999999999"/>
    <n v="918.61604999999861"/>
    <n v="0"/>
    <n v="408.70395000000133"/>
    <s v=""/>
    <s v=""/>
    <s v=""/>
    <n v="13494.419999999998"/>
    <n v="183"/>
    <n v="-77"/>
    <n v="-106"/>
    <n v="0"/>
    <n v="73.739999999999995"/>
    <n v="0"/>
    <n v="0"/>
    <n v="0"/>
    <n v="0"/>
    <n v="0"/>
    <n v="0"/>
    <n v="0"/>
    <n v="5677.9799999999987"/>
    <n v="5.1759161349133986"/>
    <n v="1097"/>
    <n v="5677.9799999999987"/>
    <n v="5677.9799999999987"/>
    <n v="0"/>
    <n v="0"/>
    <n v="0"/>
    <n v="4290.25"/>
    <n v="1387.73"/>
    <n v="0"/>
    <n v="5677.98"/>
    <n v="0"/>
    <m/>
    <n v="362.39"/>
    <n v="350.7"/>
    <n v="674.64"/>
    <n v="1387.73"/>
    <n v="0"/>
    <n v="0"/>
    <n v="0"/>
    <n v="0"/>
    <n v="0"/>
    <n v="0"/>
    <n v="0"/>
    <n v="0"/>
    <n v="1387.73"/>
  </r>
  <r>
    <n v="551"/>
    <n v="13390"/>
    <s v="42494390RPSU"/>
    <s v="390R"/>
    <x v="195"/>
    <s v="16LTIP - Perf"/>
    <n v="10257"/>
    <n v="60"/>
    <x v="24"/>
    <n v="9260"/>
    <x v="0"/>
    <n v="30000"/>
    <n v="0"/>
    <n v="0"/>
    <s v="42494390R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52"/>
    <n v="14957"/>
    <s v="42494957RPSU"/>
    <s v="957R"/>
    <x v="101"/>
    <s v="16LTIP - Perf"/>
    <n v="10257"/>
    <n v="80"/>
    <x v="81"/>
    <n v="9260"/>
    <x v="0"/>
    <n v="190000"/>
    <n v="0"/>
    <n v="0"/>
    <s v="42494957R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53"/>
    <n v="13439"/>
    <s v="42494439RPSU"/>
    <s v="439R"/>
    <x v="68"/>
    <s v="16LTIP - Perf"/>
    <n v="10257"/>
    <n v="60"/>
    <x v="57"/>
    <n v="9260"/>
    <x v="0"/>
    <n v="81000"/>
    <n v="0"/>
    <n v="0"/>
    <s v="42494439R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54"/>
    <n v="17062"/>
    <s v="4249462RoPSU"/>
    <s v="62Ro"/>
    <x v="145"/>
    <s v="16LTIP - Perf"/>
    <n v="10257"/>
    <n v="212"/>
    <x v="108"/>
    <n v="9260"/>
    <x v="0"/>
    <n v="821000"/>
    <n v="0"/>
    <n v="0"/>
    <s v="4249462RoPSU16LTIP - Perf"/>
    <s v="LTIP - Perf"/>
    <s v="LTIP - Perf - 05/04/2016"/>
    <s v="3 years"/>
    <d v="2016-05-04T00:00:00"/>
    <d v="2018-09-30T00:00:00"/>
    <n v="165"/>
    <n v="12.457499999999982"/>
    <n v="0"/>
    <n v="5.5425000000000182"/>
    <s v=""/>
    <m/>
    <s v=""/>
    <n v="183"/>
    <n v="1.1037999999999999"/>
    <s v=""/>
    <n v="77"/>
    <n v="12167.099999999999"/>
    <n v="918.61604999999861"/>
    <n v="0"/>
    <n v="408.70395000000133"/>
    <s v=""/>
    <s v=""/>
    <s v=""/>
    <n v="13494.419999999998"/>
    <n v="183"/>
    <n v="-77"/>
    <n v="-106"/>
    <n v="0"/>
    <n v="73.739999999999995"/>
    <n v="0"/>
    <n v="0"/>
    <n v="0"/>
    <n v="0"/>
    <n v="0"/>
    <n v="0"/>
    <n v="0"/>
    <n v="5677.9799999999987"/>
    <n v="5.1759161349133986"/>
    <n v="1097"/>
    <n v="5677.9799999999987"/>
    <n v="5677.9799999999987"/>
    <n v="0"/>
    <n v="0"/>
    <n v="0"/>
    <n v="4290.25"/>
    <n v="1387.73"/>
    <n v="0"/>
    <n v="5677.98"/>
    <n v="0"/>
    <m/>
    <n v="362.39"/>
    <n v="350.7"/>
    <n v="674.64"/>
    <n v="1387.73"/>
    <n v="0"/>
    <n v="0"/>
    <n v="0"/>
    <n v="0"/>
    <n v="0"/>
    <n v="0"/>
    <n v="0"/>
    <n v="0"/>
    <n v="1387.73"/>
  </r>
  <r>
    <n v="555"/>
    <n v="11983"/>
    <s v="42494983SPSU"/>
    <s v="983S"/>
    <x v="49"/>
    <s v="16LTIP - Perf"/>
    <n v="10257"/>
    <n v="50"/>
    <x v="41"/>
    <n v="9260"/>
    <x v="0"/>
    <n v="91000"/>
    <n v="0"/>
    <n v="0"/>
    <s v="42494983S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56"/>
    <n v="19012"/>
    <s v="42494012SPSU"/>
    <s v="012S"/>
    <x v="179"/>
    <s v="16LTIP - Perf"/>
    <n v="10257"/>
    <n v="10"/>
    <x v="128"/>
    <n v="4264"/>
    <x v="0"/>
    <n v="2000"/>
    <n v="0"/>
    <n v="0"/>
    <s v="42494012S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57"/>
    <n v="11128"/>
    <s v="42494128SPSU"/>
    <s v="128S"/>
    <x v="31"/>
    <s v="16LTIP - Perf"/>
    <n v="10257"/>
    <n v="70"/>
    <x v="25"/>
    <n v="9260"/>
    <x v="0"/>
    <n v="170000"/>
    <n v="0"/>
    <n v="0"/>
    <s v="42494128S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58"/>
    <n v="15070"/>
    <s v="4249470SlPSU"/>
    <s v="70Sl"/>
    <x v="104"/>
    <s v="16LTIP - Perf"/>
    <n v="10257"/>
    <n v="80"/>
    <x v="84"/>
    <n v="9260"/>
    <x v="0"/>
    <n v="190000"/>
    <n v="0"/>
    <n v="0"/>
    <s v="4249470Sl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59"/>
    <n v="14713"/>
    <s v="42494713SPSU"/>
    <s v="713S"/>
    <x v="92"/>
    <s v="16LTIP - Perf"/>
    <n v="10257"/>
    <n v="180"/>
    <x v="75"/>
    <n v="9260"/>
    <x v="0"/>
    <n v="700000"/>
    <n v="0"/>
    <n v="0"/>
    <s v="42494713S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60"/>
    <n v="14088"/>
    <s v="42494088SPSU"/>
    <s v="088S"/>
    <x v="74"/>
    <s v="16LTIP - Perf"/>
    <n v="10257"/>
    <n v="10"/>
    <x v="61"/>
    <n v="9260"/>
    <x v="0"/>
    <n v="2000"/>
    <n v="0"/>
    <n v="0"/>
    <s v="42494088S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61"/>
    <n v="14938"/>
    <s v="42494938SPSU"/>
    <s v="938S"/>
    <x v="99"/>
    <s v="16LTIP - Perf"/>
    <n v="10257"/>
    <n v="180"/>
    <x v="75"/>
    <n v="9260"/>
    <x v="0"/>
    <n v="700000"/>
    <n v="0"/>
    <n v="0"/>
    <s v="42494938S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62"/>
    <n v="14813"/>
    <s v="42494813SPSU"/>
    <s v="813S"/>
    <x v="95"/>
    <s v="16LTIP - Perf"/>
    <n v="10257"/>
    <n v="80"/>
    <x v="63"/>
    <n v="9260"/>
    <x v="0"/>
    <n v="190000"/>
    <n v="0"/>
    <n v="0"/>
    <s v="42494813S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63"/>
    <n v="17542"/>
    <s v="42494542SPSU"/>
    <s v="542S"/>
    <x v="156"/>
    <s v="16LTIP - Perf"/>
    <n v="10257"/>
    <n v="10"/>
    <x v="116"/>
    <n v="9260"/>
    <x v="0"/>
    <n v="2000"/>
    <n v="0"/>
    <n v="0"/>
    <s v="42494542S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64"/>
    <n v="13202"/>
    <s v="42494202SPSU"/>
    <s v="202S"/>
    <x v="62"/>
    <s v="16LTIP - Perf"/>
    <n v="10257"/>
    <n v="20"/>
    <x v="52"/>
    <n v="9260"/>
    <x v="0"/>
    <n v="107000"/>
    <n v="0"/>
    <n v="0"/>
    <s v="42494202SPSU16LTIP - Perf"/>
    <s v="LTIP - Perf"/>
    <s v="LTIP - Perf - 05/04/2016"/>
    <s v="3 years"/>
    <d v="2016-05-04T00:00:00"/>
    <d v="2018-09-30T00:00:00"/>
    <n v="165"/>
    <n v="0"/>
    <n v="0"/>
    <m/>
    <n v="0"/>
    <m/>
    <n v="0"/>
    <n v="165"/>
    <n v="1"/>
    <n v="0"/>
    <n v="46"/>
    <n v="12167.099999999999"/>
    <n v="0"/>
    <n v="0"/>
    <n v="0"/>
    <n v="0"/>
    <s v=""/>
    <n v="0"/>
    <n v="12167.099999999999"/>
    <n v="165"/>
    <n v="0"/>
    <n v="-119"/>
    <n v="46"/>
    <n v="73.739999999999995"/>
    <n v="3392.04"/>
    <n v="-67.84758407999999"/>
    <n v="3324.1924159199998"/>
    <n v="0"/>
    <n v="0"/>
    <n v="0"/>
    <n v="0"/>
    <n v="3392.04"/>
    <n v="3.0921057429352778"/>
    <n v="1097"/>
    <n v="3392.04"/>
    <n v="3392.04"/>
    <n v="0"/>
    <n v="0"/>
    <n v="0"/>
    <n v="3392.0499999999997"/>
    <n v="0"/>
    <n v="0"/>
    <n v="3392.0499999999997"/>
    <n v="-9.9999999997635314E-3"/>
    <m/>
    <n v="0"/>
    <n v="0"/>
    <n v="0"/>
    <n v="0"/>
    <n v="0"/>
    <n v="0"/>
    <n v="0"/>
    <n v="0"/>
    <n v="0"/>
    <n v="0"/>
    <n v="0"/>
    <n v="0"/>
    <n v="0"/>
  </r>
  <r>
    <n v="565"/>
    <n v="10401"/>
    <s v="42494401SPSU"/>
    <s v="401S"/>
    <x v="19"/>
    <s v="16LTIP - Perf"/>
    <n v="10257"/>
    <n v="10"/>
    <x v="14"/>
    <n v="9260"/>
    <x v="0"/>
    <n v="2000"/>
    <n v="0"/>
    <n v="0"/>
    <s v="42494401S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66"/>
    <n v="14951"/>
    <s v="42494951TPSU"/>
    <s v="951T"/>
    <x v="100"/>
    <s v="16LTIP - Perf"/>
    <n v="10257"/>
    <n v="80"/>
    <x v="80"/>
    <n v="9260"/>
    <x v="0"/>
    <n v="190000"/>
    <n v="0"/>
    <n v="0"/>
    <s v="42494951T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67"/>
    <n v="24491"/>
    <s v="42494491TPSU"/>
    <s v="491T"/>
    <x v="187"/>
    <s v="16LTIP - Perf"/>
    <n v="10257"/>
    <n v="10"/>
    <x v="132"/>
    <n v="9260"/>
    <x v="0"/>
    <n v="2000"/>
    <n v="0"/>
    <n v="0"/>
    <s v="42494491T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68"/>
    <n v="13553"/>
    <s v="42494553TPSU"/>
    <s v="553T"/>
    <x v="72"/>
    <s v="16LTIP - Perf"/>
    <n v="10257"/>
    <n v="10"/>
    <x v="44"/>
    <n v="9260"/>
    <x v="0"/>
    <n v="2000"/>
    <n v="0"/>
    <n v="0"/>
    <s v="42494553T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69"/>
    <n v="15416"/>
    <s v="42494416WPSU"/>
    <s v="416W"/>
    <x v="116"/>
    <s v="16LTIP - Perf"/>
    <n v="10257"/>
    <n v="80"/>
    <x v="63"/>
    <n v="9260"/>
    <x v="0"/>
    <n v="190000"/>
    <n v="0"/>
    <n v="0"/>
    <s v="42494416W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70"/>
    <n v="14288"/>
    <s v="42494288WPSU"/>
    <s v="288W"/>
    <x v="80"/>
    <s v="16LTIP - Perf"/>
    <n v="10257"/>
    <n v="10"/>
    <x v="12"/>
    <n v="9260"/>
    <x v="0"/>
    <n v="2000"/>
    <n v="0"/>
    <n v="0"/>
    <s v="42494288W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71"/>
    <n v="10101"/>
    <s v="42494101WPSU"/>
    <s v="101W"/>
    <x v="4"/>
    <s v="16LTIP - Perf"/>
    <n v="10257"/>
    <n v="10"/>
    <x v="4"/>
    <n v="9260"/>
    <x v="0"/>
    <n v="2000"/>
    <n v="0"/>
    <n v="0"/>
    <s v="42494101W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72"/>
    <n v="18779"/>
    <s v="42494779WPSU"/>
    <s v="779W"/>
    <x v="174"/>
    <s v="16LTIP - Perf"/>
    <n v="10257"/>
    <n v="212"/>
    <x v="124"/>
    <n v="9260"/>
    <x v="0"/>
    <n v="832000"/>
    <n v="0"/>
    <n v="0"/>
    <s v="42494779WPSU16LTIP - Perf"/>
    <s v="LTIP - Perf"/>
    <s v="LTIP - Perf - 05/04/2016"/>
    <s v="3 years"/>
    <d v="2016-05-04T00:00:00"/>
    <d v="2018-09-30T00:00:00"/>
    <n v="165"/>
    <n v="12.457499999999982"/>
    <n v="0"/>
    <n v="5.5425000000000182"/>
    <s v=""/>
    <m/>
    <s v=""/>
    <n v="183"/>
    <n v="1.1037999999999999"/>
    <s v=""/>
    <n v="77"/>
    <n v="12167.099999999999"/>
    <n v="918.61604999999861"/>
    <n v="0"/>
    <n v="408.70395000000133"/>
    <s v=""/>
    <s v=""/>
    <s v=""/>
    <n v="13494.419999999998"/>
    <n v="183"/>
    <n v="-77"/>
    <n v="-106"/>
    <n v="0"/>
    <n v="73.739999999999995"/>
    <n v="0"/>
    <n v="0"/>
    <n v="0"/>
    <n v="0"/>
    <n v="0"/>
    <n v="0"/>
    <n v="0"/>
    <n v="5677.9799999999987"/>
    <n v="5.1759161349133986"/>
    <n v="1097"/>
    <n v="5677.9799999999987"/>
    <n v="5677.9799999999987"/>
    <n v="0"/>
    <n v="0"/>
    <n v="0"/>
    <n v="4290.25"/>
    <n v="1387.73"/>
    <n v="0"/>
    <n v="5677.98"/>
    <n v="0"/>
    <m/>
    <n v="362.39"/>
    <n v="350.7"/>
    <n v="674.64"/>
    <n v="1387.73"/>
    <n v="0"/>
    <n v="0"/>
    <n v="0"/>
    <n v="0"/>
    <n v="0"/>
    <n v="0"/>
    <n v="0"/>
    <n v="0"/>
    <n v="1387.73"/>
  </r>
  <r>
    <n v="573"/>
    <n v="17090"/>
    <s v="4249490WhPSU"/>
    <s v="90Wh"/>
    <x v="151"/>
    <s v="16LTIP - Perf"/>
    <n v="10257"/>
    <n v="212"/>
    <x v="104"/>
    <n v="9260"/>
    <x v="0"/>
    <n v="821000"/>
    <n v="0"/>
    <n v="0"/>
    <s v="4249490WhPSU16LTIP - Perf"/>
    <s v="LTIP - Perf"/>
    <s v="LTIP - Perf - 05/04/2016"/>
    <s v="3 years"/>
    <d v="2016-05-04T00:00:00"/>
    <d v="2018-09-30T00:00:00"/>
    <n v="165"/>
    <n v="12.457499999999982"/>
    <n v="0"/>
    <n v="5.5425000000000182"/>
    <s v=""/>
    <m/>
    <s v=""/>
    <n v="183"/>
    <n v="1.1037999999999999"/>
    <s v=""/>
    <n v="77"/>
    <n v="12167.099999999999"/>
    <n v="918.61604999999861"/>
    <n v="0"/>
    <n v="408.70395000000133"/>
    <s v=""/>
    <s v=""/>
    <s v=""/>
    <n v="13494.419999999998"/>
    <n v="183"/>
    <n v="-77"/>
    <n v="-106"/>
    <n v="0"/>
    <n v="73.739999999999995"/>
    <n v="0"/>
    <n v="0"/>
    <n v="0"/>
    <n v="0"/>
    <n v="0"/>
    <n v="0"/>
    <n v="0"/>
    <n v="5677.9799999999987"/>
    <n v="5.1759161349133986"/>
    <n v="1097"/>
    <n v="5677.9799999999987"/>
    <n v="5677.9799999999987"/>
    <n v="0"/>
    <n v="0"/>
    <n v="0"/>
    <n v="4290.25"/>
    <n v="1387.73"/>
    <n v="0"/>
    <n v="5677.98"/>
    <n v="0"/>
    <m/>
    <n v="362.39"/>
    <n v="350.7"/>
    <n v="674.64"/>
    <n v="1387.73"/>
    <n v="0"/>
    <n v="0"/>
    <n v="0"/>
    <n v="0"/>
    <n v="0"/>
    <n v="0"/>
    <n v="0"/>
    <n v="0"/>
    <n v="1387.73"/>
  </r>
  <r>
    <n v="574"/>
    <n v="14721"/>
    <s v="42494721WPSU"/>
    <s v="721W"/>
    <x v="93"/>
    <s v="16LTIP - Perf"/>
    <n v="10257"/>
    <n v="10"/>
    <x v="76"/>
    <n v="9260"/>
    <x v="0"/>
    <n v="2000"/>
    <n v="0"/>
    <n v="0"/>
    <s v="42494721W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75"/>
    <n v="11384"/>
    <s v="42494384WPSU"/>
    <s v="384W"/>
    <x v="38"/>
    <s v="16LTIP - Perf"/>
    <n v="10257"/>
    <n v="60"/>
    <x v="31"/>
    <n v="9260"/>
    <x v="0"/>
    <n v="30000"/>
    <n v="0"/>
    <n v="0"/>
    <s v="42494384W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76"/>
    <n v="14707"/>
    <s v="42494707WPSU"/>
    <s v="707W"/>
    <x v="90"/>
    <s v="16LTIP - Perf"/>
    <n v="10257"/>
    <n v="10"/>
    <x v="73"/>
    <n v="9260"/>
    <x v="0"/>
    <n v="2000"/>
    <n v="0"/>
    <n v="0"/>
    <s v="42494707W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77"/>
    <n v="11885"/>
    <s v="42494885YPSU"/>
    <s v="885Y"/>
    <x v="45"/>
    <s v="16LTIP - Perf"/>
    <n v="10257"/>
    <n v="212"/>
    <x v="37"/>
    <n v="9260"/>
    <x v="0"/>
    <n v="824000"/>
    <n v="0"/>
    <n v="0"/>
    <s v="42494885YPSU16LTIP - Perf"/>
    <s v="LTIP - Perf"/>
    <s v="LTIP - Perf - 05/04/2016"/>
    <s v="3 years"/>
    <d v="2016-05-04T00:00:00"/>
    <d v="2018-09-30T00:00:00"/>
    <n v="165"/>
    <n v="12.457499999999982"/>
    <n v="0"/>
    <n v="5.5425000000000182"/>
    <s v=""/>
    <m/>
    <s v=""/>
    <n v="183"/>
    <n v="1.1037999999999999"/>
    <s v=""/>
    <n v="77"/>
    <n v="12167.099999999999"/>
    <n v="918.61604999999861"/>
    <n v="0"/>
    <n v="408.70395000000133"/>
    <s v=""/>
    <s v=""/>
    <s v=""/>
    <n v="13494.419999999998"/>
    <n v="183"/>
    <n v="-77"/>
    <n v="-106"/>
    <n v="0"/>
    <n v="73.739999999999995"/>
    <n v="0"/>
    <n v="0"/>
    <n v="0"/>
    <n v="0"/>
    <n v="0"/>
    <n v="0"/>
    <n v="0"/>
    <n v="5677.9799999999987"/>
    <n v="5.1759161349133986"/>
    <n v="1097"/>
    <n v="5677.9799999999987"/>
    <n v="5677.9799999999987"/>
    <n v="0"/>
    <n v="0"/>
    <n v="0"/>
    <n v="4290.25"/>
    <n v="1387.73"/>
    <n v="0"/>
    <n v="5677.98"/>
    <n v="0"/>
    <m/>
    <n v="362.39"/>
    <n v="350.7"/>
    <n v="674.64"/>
    <n v="1387.73"/>
    <n v="0"/>
    <n v="0"/>
    <n v="0"/>
    <n v="0"/>
    <n v="0"/>
    <n v="0"/>
    <n v="0"/>
    <n v="0"/>
    <n v="1387.73"/>
  </r>
  <r>
    <n v="578"/>
    <n v="26444"/>
    <s v="42494444YPSU"/>
    <s v="444Y"/>
    <x v="206"/>
    <s v="16LTIP - Perf"/>
    <n v="10257"/>
    <n v="10"/>
    <x v="138"/>
    <n v="9260"/>
    <x v="0"/>
    <n v="2000"/>
    <n v="0"/>
    <n v="0"/>
    <s v="42494444YPSU16LTIP - Perf"/>
    <s v="LTIP - Perf"/>
    <s v="LTIP - Perf - 05/04/2016"/>
    <s v="3 years"/>
    <d v="2016-05-04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167.099999999999"/>
    <n v="918.61604999999861"/>
    <n v="0"/>
    <n v="0"/>
    <n v="2410.3025100000018"/>
    <s v=""/>
    <n v="-1032.9867899999997"/>
    <n v="14463.03177"/>
    <n v="196.13550000000001"/>
    <n v="0"/>
    <n v="0"/>
    <n v="196.13550000000001"/>
    <n v="73.739999999999995"/>
    <n v="14463.03177"/>
    <n v="-289.28956146354"/>
    <n v="14173.74220853646"/>
    <n v="0"/>
    <n v="0"/>
    <n v="0"/>
    <n v="0"/>
    <n v="14173.74220853646"/>
    <n v="12.920457801765233"/>
    <n v="640"/>
    <n v="8269.09"/>
    <n v="8269.09"/>
    <n v="5904.6522085364595"/>
    <n v="0"/>
    <n v="0"/>
    <n v="4290.25"/>
    <n v="3978.84"/>
    <n v="0"/>
    <n v="8269.09"/>
    <n v="0"/>
    <m/>
    <n v="362.39"/>
    <n v="350.7"/>
    <n v="362.39"/>
    <n v="1075.48"/>
    <n v="362.39"/>
    <n v="327.32"/>
    <n v="1544.52"/>
    <n v="2234.23"/>
    <n v="415.29"/>
    <n v="429.15"/>
    <n v="-175.31"/>
    <n v="669.13000000000011"/>
    <n v="3978.84"/>
  </r>
  <r>
    <n v="579"/>
    <n v="14510"/>
    <s v="42513510MPSU"/>
    <s v="510M"/>
    <x v="207"/>
    <s v="16LTIP - Perf"/>
    <n v="10257"/>
    <n v="80"/>
    <x v="139"/>
    <n v="9260"/>
    <x v="0"/>
    <n v="190000"/>
    <n v="0"/>
    <n v="0"/>
    <s v="42513510MPSU16LTIP - Perf"/>
    <s v="LTIP - Perf"/>
    <s v="LTIP - Perf - 05/23/2016"/>
    <s v="3 years"/>
    <d v="2016-05-23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1858.550000000001"/>
    <n v="895.32052499999872"/>
    <n v="0"/>
    <n v="0"/>
    <n v="2349.1787550000017"/>
    <s v=""/>
    <n v="-1006.7908949999999"/>
    <n v="14096.258385000003"/>
    <n v="196.13550000000001"/>
    <n v="0"/>
    <n v="0"/>
    <n v="196.13550000000001"/>
    <n v="71.87"/>
    <n v="14096.258385000001"/>
    <n v="-281.95336021677002"/>
    <n v="13814.305024783231"/>
    <n v="0"/>
    <n v="0"/>
    <n v="0"/>
    <n v="0"/>
    <n v="13814.305024783231"/>
    <n v="12.59280312195372"/>
    <n v="640"/>
    <n v="8059.39"/>
    <n v="8059.39"/>
    <n v="5754.9150247832304"/>
    <n v="0"/>
    <n v="0"/>
    <n v="4181.4499999999989"/>
    <n v="3877.9399999999996"/>
    <n v="0"/>
    <n v="8059.3899999999985"/>
    <n v="0"/>
    <m/>
    <n v="353.2"/>
    <n v="341.81"/>
    <n v="353.2"/>
    <n v="1048.21"/>
    <n v="353.2"/>
    <n v="319.02"/>
    <n v="1505.35"/>
    <n v="2177.5699999999997"/>
    <n v="404.76"/>
    <n v="418.26"/>
    <n v="-170.86"/>
    <n v="652.16"/>
    <n v="3877.9399999999996"/>
  </r>
  <r>
    <n v="580"/>
    <n v="14928"/>
    <s v="42513928SPSU"/>
    <s v="928S"/>
    <x v="208"/>
    <s v="16LTIP - Perf"/>
    <n v="10257"/>
    <n v="180"/>
    <x v="140"/>
    <n v="9260"/>
    <x v="0"/>
    <n v="700000"/>
    <n v="0"/>
    <n v="0"/>
    <s v="42513928SPSU16LTIP - Perf"/>
    <s v="LTIP - Perf"/>
    <s v="LTIP - Perf - 05/23/2016"/>
    <s v="3 years"/>
    <d v="2016-05-23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1858.550000000001"/>
    <n v="895.32052499999872"/>
    <n v="0"/>
    <n v="0"/>
    <n v="2349.1787550000017"/>
    <s v=""/>
    <n v="-1006.7908949999999"/>
    <n v="14096.258385000003"/>
    <n v="196.13550000000001"/>
    <n v="0"/>
    <n v="0"/>
    <n v="196.13550000000001"/>
    <n v="71.87"/>
    <n v="14096.258385000001"/>
    <n v="-281.95336021677002"/>
    <n v="13814.305024783231"/>
    <n v="0"/>
    <n v="0"/>
    <n v="0"/>
    <n v="0"/>
    <n v="13814.305024783231"/>
    <n v="12.59280312195372"/>
    <n v="640"/>
    <n v="8059.39"/>
    <n v="8059.39"/>
    <n v="5754.9150247832304"/>
    <n v="0"/>
    <n v="0"/>
    <n v="4181.4499999999989"/>
    <n v="3877.9399999999996"/>
    <n v="0"/>
    <n v="8059.3899999999985"/>
    <n v="0"/>
    <m/>
    <n v="353.2"/>
    <n v="341.81"/>
    <n v="353.2"/>
    <n v="1048.21"/>
    <n v="353.2"/>
    <n v="319.02"/>
    <n v="1505.35"/>
    <n v="2177.5699999999997"/>
    <n v="404.76"/>
    <n v="418.26"/>
    <n v="-170.86"/>
    <n v="652.16"/>
    <n v="3877.9399999999996"/>
  </r>
  <r>
    <n v="581"/>
    <n v="23990"/>
    <s v="42513990JPSU"/>
    <s v="990J"/>
    <x v="209"/>
    <s v="16LTIP - Perf"/>
    <n v="10257"/>
    <n v="180"/>
    <x v="71"/>
    <n v="9260"/>
    <x v="0"/>
    <n v="700000"/>
    <n v="0"/>
    <n v="0"/>
    <s v="42513990JPSU16LTIP - Perf"/>
    <s v="LTIP - Perf"/>
    <s v="LTIP - Perf - 05/23/2016"/>
    <s v="3 years"/>
    <d v="2016-05-23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1858.550000000001"/>
    <n v="895.32052499999872"/>
    <n v="0"/>
    <n v="0"/>
    <n v="2349.1787550000017"/>
    <s v=""/>
    <n v="-1006.7908949999999"/>
    <n v="14096.258385000003"/>
    <n v="196.13550000000001"/>
    <n v="0"/>
    <n v="0"/>
    <n v="196.13550000000001"/>
    <n v="71.87"/>
    <n v="14096.258385000001"/>
    <n v="-281.95336021677002"/>
    <n v="13814.305024783231"/>
    <n v="0"/>
    <n v="0"/>
    <n v="0"/>
    <n v="0"/>
    <n v="13814.305024783231"/>
    <n v="12.59280312195372"/>
    <n v="640"/>
    <n v="8059.39"/>
    <n v="8059.39"/>
    <n v="5754.9150247832304"/>
    <n v="0"/>
    <n v="0"/>
    <n v="4181.45"/>
    <n v="3877.9399999999996"/>
    <n v="0"/>
    <n v="8059.3899999999994"/>
    <n v="0"/>
    <m/>
    <n v="353.2"/>
    <n v="341.81"/>
    <n v="353.2"/>
    <n v="1048.21"/>
    <n v="353.2"/>
    <n v="319.02"/>
    <n v="1505.35"/>
    <n v="2177.5699999999997"/>
    <n v="404.76"/>
    <n v="418.26"/>
    <n v="-170.86"/>
    <n v="652.16"/>
    <n v="3877.9399999999996"/>
  </r>
  <r>
    <n v="582"/>
    <n v="19588"/>
    <s v="42513588SPSU"/>
    <s v="588S"/>
    <x v="210"/>
    <s v="16LTIP - Perf"/>
    <n v="10257"/>
    <n v="80"/>
    <x v="141"/>
    <n v="9260"/>
    <x v="0"/>
    <n v="190000"/>
    <n v="0"/>
    <n v="0"/>
    <s v="42513588SPSU16LTIP - Perf"/>
    <s v="LTIP - Perf"/>
    <s v="LTIP - Perf - 05/23/2016"/>
    <s v="3 years"/>
    <d v="2016-05-23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1858.550000000001"/>
    <n v="895.32052499999872"/>
    <n v="0"/>
    <n v="0"/>
    <n v="2349.1787550000017"/>
    <s v=""/>
    <n v="-1006.7908949999999"/>
    <n v="14096.258385000003"/>
    <n v="196.13550000000001"/>
    <n v="0"/>
    <n v="0"/>
    <n v="196.13550000000001"/>
    <n v="71.87"/>
    <n v="14096.258385000001"/>
    <n v="-281.95336021677002"/>
    <n v="13814.305024783231"/>
    <n v="0"/>
    <n v="0"/>
    <n v="0"/>
    <n v="0"/>
    <n v="13814.305024783231"/>
    <n v="12.59280312195372"/>
    <n v="640"/>
    <n v="8059.39"/>
    <n v="8059.39"/>
    <n v="5754.9150247832304"/>
    <n v="0"/>
    <n v="0"/>
    <n v="4181.45"/>
    <n v="3877.9399999999996"/>
    <n v="0"/>
    <n v="8059.3899999999994"/>
    <n v="0"/>
    <m/>
    <n v="353.2"/>
    <n v="341.81"/>
    <n v="353.2"/>
    <n v="1048.21"/>
    <n v="353.2"/>
    <n v="319.02"/>
    <n v="1505.35"/>
    <n v="2177.5699999999997"/>
    <n v="404.76"/>
    <n v="418.26"/>
    <n v="-170.86"/>
    <n v="652.16"/>
    <n v="3877.9399999999996"/>
  </r>
  <r>
    <n v="583"/>
    <n v="10109"/>
    <s v="42513109DPSU"/>
    <s v="109D"/>
    <x v="211"/>
    <s v="16LTIP - Perf"/>
    <n v="10257"/>
    <n v="20"/>
    <x v="34"/>
    <n v="9260"/>
    <x v="0"/>
    <n v="107000"/>
    <n v="0"/>
    <n v="0"/>
    <s v="42513109DPSU16LTIP - Perf"/>
    <s v="LTIP - Perf"/>
    <s v="LTIP - Perf - 05/23/2016"/>
    <s v="3 years"/>
    <d v="2016-05-23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1858.550000000001"/>
    <n v="895.32052499999872"/>
    <n v="0"/>
    <n v="0"/>
    <n v="2349.1787550000017"/>
    <s v=""/>
    <n v="-1006.7908949999999"/>
    <n v="14096.258385000003"/>
    <n v="196.13550000000001"/>
    <n v="0"/>
    <n v="0"/>
    <n v="196.13550000000001"/>
    <n v="71.87"/>
    <n v="14096.258385000001"/>
    <n v="-281.95336021677002"/>
    <n v="13814.305024783231"/>
    <n v="0"/>
    <n v="0"/>
    <n v="0"/>
    <n v="0"/>
    <n v="13814.305024783231"/>
    <n v="12.59280312195372"/>
    <n v="640"/>
    <n v="8059.39"/>
    <n v="8059.39"/>
    <n v="5754.9150247832304"/>
    <n v="0"/>
    <n v="0"/>
    <n v="4181.45"/>
    <n v="3877.9399999999996"/>
    <n v="0"/>
    <n v="8059.3899999999994"/>
    <n v="0"/>
    <m/>
    <n v="353.2"/>
    <n v="341.81"/>
    <n v="353.2"/>
    <n v="1048.21"/>
    <n v="353.2"/>
    <n v="319.02"/>
    <n v="1505.35"/>
    <n v="2177.5699999999997"/>
    <n v="404.76"/>
    <n v="418.26"/>
    <n v="-170.86"/>
    <n v="652.16"/>
    <n v="3877.9399999999996"/>
  </r>
  <r>
    <n v="584"/>
    <n v="13962"/>
    <s v="42527962SPSU"/>
    <s v="962S"/>
    <x v="212"/>
    <s v="16LTIP - Perf"/>
    <n v="10257"/>
    <n v="20"/>
    <x v="52"/>
    <n v="9260"/>
    <x v="0"/>
    <n v="107000"/>
    <n v="0"/>
    <n v="0"/>
    <s v="42527962SPSU16LTIP - Perf"/>
    <s v="LTIP - Perf"/>
    <s v="LTIP - Perf - 06/06/2016"/>
    <s v="3 years"/>
    <d v="2016-06-06T00:00:00"/>
    <d v="2018-09-30T00:00:00"/>
    <n v="165"/>
    <n v="12.457499999999982"/>
    <n v="0"/>
    <m/>
    <n v="32.686500000000024"/>
    <m/>
    <n v="-14.008499999999998"/>
    <n v="196.13550000000001"/>
    <n v="1.1887000000000001"/>
    <s v=""/>
    <n v="0"/>
    <n v="12308.999999999998"/>
    <n v="929.32949999999869"/>
    <n v="0"/>
    <n v="0"/>
    <n v="2438.4129000000016"/>
    <s v=""/>
    <n v="-1045.0340999999999"/>
    <n v="14631.708299999998"/>
    <n v="196.13550000000001"/>
    <n v="0"/>
    <n v="0"/>
    <n v="196.13550000000001"/>
    <n v="74.599999999999994"/>
    <n v="14631.7083"/>
    <n v="-292.66342941659997"/>
    <n v="14339.044870583401"/>
    <n v="0"/>
    <n v="0"/>
    <n v="0"/>
    <n v="0"/>
    <n v="14339.044870583401"/>
    <n v="13.071143911197266"/>
    <n v="640"/>
    <n v="8365.5300000000007"/>
    <n v="8365.5300000000007"/>
    <n v="5973.5148705833999"/>
    <n v="0"/>
    <n v="0"/>
    <n v="4340.28"/>
    <n v="4025.25"/>
    <n v="0"/>
    <n v="8365.5299999999988"/>
    <n v="0"/>
    <m/>
    <n v="366.62"/>
    <n v="354.79"/>
    <n v="366.62"/>
    <n v="1088.0300000000002"/>
    <n v="366.62"/>
    <n v="331.13"/>
    <n v="1562.5299999999997"/>
    <n v="2260.2799999999997"/>
    <n v="420.14"/>
    <n v="434.15"/>
    <n v="-177.35000000000002"/>
    <n v="676.93999999999994"/>
    <n v="4025.25"/>
  </r>
  <r>
    <n v="585"/>
    <n v="17279"/>
    <s v="42857279CPSU"/>
    <s v="279C"/>
    <x v="154"/>
    <s v="17LTIP - Perf"/>
    <n v="10257"/>
    <n v="10"/>
    <x v="115"/>
    <n v="9260"/>
    <x v="0"/>
    <n v="2000"/>
    <n v="0"/>
    <n v="0"/>
    <s v="42857279CPSU17LTIP - Perf"/>
    <s v="LTIP - Perf"/>
    <s v="LTIP - Perf - 05/02/2017"/>
    <s v="3 years"/>
    <d v="2017-05-02T00:00:00"/>
    <d v="2019-09-30T00:00:00"/>
    <n v="14405"/>
    <n v="0"/>
    <n v="0"/>
    <n v="0"/>
    <m/>
    <n v="2274.5494999999974"/>
    <n v="-1137.9949999999972"/>
    <n v="15541.5545"/>
    <n v="1.0789"/>
    <s v=""/>
    <n v="0"/>
    <n v="1166516.9000000001"/>
    <n v="0"/>
    <n v="0"/>
    <n v="0"/>
    <s v=""/>
    <n v="184193.01850999979"/>
    <n v="-92154.835099999778"/>
    <n v="1258555.0834100002"/>
    <n v="15541.5545"/>
    <n v="0"/>
    <n v="0"/>
    <n v="15541.5545"/>
    <n v="80.98"/>
    <n v="1258555.08341"/>
    <n v="-25150.964786865436"/>
    <n v="1233404.1186231344"/>
    <n v="0"/>
    <n v="0"/>
    <n v="0"/>
    <n v="0"/>
    <n v="1233404.1186231344"/>
    <n v="1125.3687213714729"/>
    <n v="274"/>
    <n v="308351.03000000003"/>
    <n v="308351.03000000003"/>
    <n v="925053.08862313442"/>
    <n v="0"/>
    <n v="0"/>
    <n v="0"/>
    <n v="308351.03000000003"/>
    <n v="0"/>
    <n v="308351.03000000003"/>
    <n v="0"/>
    <m/>
    <n v="0"/>
    <n v="0"/>
    <n v="0"/>
    <n v="0"/>
    <n v="0"/>
    <n v="0"/>
    <n v="0"/>
    <n v="0"/>
    <n v="0"/>
    <n v="294696.19"/>
    <n v="13654.84"/>
    <n v="308351.03000000003"/>
    <n v="308351.03000000003"/>
  </r>
  <r>
    <n v="586"/>
    <n v="18246"/>
    <s v="42857246HPSU"/>
    <s v="246H"/>
    <x v="164"/>
    <s v="17LTIP - Perf"/>
    <n v="10257"/>
    <n v="10"/>
    <x v="119"/>
    <n v="9260"/>
    <x v="0"/>
    <n v="2000"/>
    <n v="0"/>
    <n v="0"/>
    <s v="42857246HPSU17LTIP - Perf"/>
    <s v="LTIP - Perf"/>
    <s v="LTIP - Perf - 05/02/2017"/>
    <s v="3 years"/>
    <d v="2017-05-02T00:00:00"/>
    <d v="2019-09-30T00:00:00"/>
    <n v="6445"/>
    <n v="0"/>
    <n v="0"/>
    <n v="0"/>
    <m/>
    <n v="1017.6654999999992"/>
    <n v="-509.15499999999975"/>
    <n v="6953.5104999999994"/>
    <n v="1.0789"/>
    <s v=""/>
    <n v="0"/>
    <n v="521916.10000000003"/>
    <n v="0"/>
    <n v="0"/>
    <n v="0"/>
    <s v=""/>
    <n v="82410.552189999929"/>
    <n v="-41231.371899999984"/>
    <n v="563095.28028999991"/>
    <n v="6953.5104999999994"/>
    <n v="0"/>
    <n v="0"/>
    <n v="6953.5105000000003"/>
    <n v="80.98"/>
    <n v="563095.28029000002"/>
    <n v="-11252.896081315359"/>
    <n v="551842.38420868467"/>
    <n v="0"/>
    <n v="0"/>
    <n v="0"/>
    <n v="0"/>
    <n v="551842.38420868467"/>
    <n v="503.50582500792399"/>
    <n v="274"/>
    <n v="137960.6"/>
    <n v="137960.6"/>
    <n v="413881.78420868469"/>
    <n v="0"/>
    <n v="0"/>
    <n v="0"/>
    <n v="137960.6"/>
    <n v="0"/>
    <n v="137960.6"/>
    <n v="0"/>
    <m/>
    <n v="0"/>
    <n v="0"/>
    <n v="0"/>
    <n v="0"/>
    <n v="0"/>
    <n v="0"/>
    <n v="0"/>
    <n v="0"/>
    <n v="0"/>
    <n v="131851.23000000001"/>
    <n v="6109.3700000000008"/>
    <n v="137960.6"/>
    <n v="137960.6"/>
  </r>
  <r>
    <n v="587"/>
    <n v="16995"/>
    <s v="42857995BPSU"/>
    <s v="995B"/>
    <x v="133"/>
    <s v="17LTIP - Perf"/>
    <n v="10257"/>
    <n v="10"/>
    <x v="101"/>
    <n v="9260"/>
    <x v="0"/>
    <n v="2000"/>
    <n v="0"/>
    <n v="0"/>
    <s v="42857995BPSU17LTIP - Perf"/>
    <s v="LTIP - Perf"/>
    <s v="LTIP - Perf - 05/02/2017"/>
    <s v="3 years"/>
    <d v="2017-05-02T00:00:00"/>
    <d v="2019-09-30T00:00:00"/>
    <n v="1750"/>
    <n v="0"/>
    <n v="0"/>
    <n v="0"/>
    <m/>
    <n v="276.32499999999982"/>
    <n v="-138.24999999999977"/>
    <n v="1888.075"/>
    <n v="1.0789"/>
    <s v=""/>
    <n v="0"/>
    <n v="141715"/>
    <n v="0"/>
    <n v="0"/>
    <n v="0"/>
    <s v=""/>
    <n v="22376.798499999986"/>
    <n v="-11195.484999999982"/>
    <n v="152896.31349999999"/>
    <n v="1888.075"/>
    <n v="0"/>
    <n v="0"/>
    <n v="1888.075"/>
    <n v="80.98"/>
    <n v="152896.31350000002"/>
    <n v="-3055.4799289840003"/>
    <n v="149840.83357101603"/>
    <n v="0"/>
    <n v="0"/>
    <n v="0"/>
    <n v="0"/>
    <n v="149840.83357101603"/>
    <n v="136.71608902464968"/>
    <n v="274"/>
    <n v="37460.21"/>
    <n v="37460.21"/>
    <n v="112380.62357101604"/>
    <n v="0"/>
    <n v="0"/>
    <n v="0"/>
    <n v="37460.21"/>
    <n v="0"/>
    <n v="37460.21"/>
    <n v="0"/>
    <m/>
    <n v="0"/>
    <n v="0"/>
    <n v="0"/>
    <n v="0"/>
    <n v="0"/>
    <n v="0"/>
    <n v="0"/>
    <n v="0"/>
    <n v="0"/>
    <n v="35801.339999999997"/>
    <n v="1658.87"/>
    <n v="37460.21"/>
    <n v="37460.21"/>
  </r>
  <r>
    <n v="588"/>
    <n v="14593"/>
    <s v="42857593EPSU"/>
    <s v="593E"/>
    <x v="89"/>
    <s v="17LTIP - Perf"/>
    <n v="10257"/>
    <n v="180"/>
    <x v="72"/>
    <n v="9260"/>
    <x v="0"/>
    <n v="700000"/>
    <n v="0"/>
    <n v="0"/>
    <s v="42857593EPSU17LTIP - Perf"/>
    <s v="LTIP - Perf"/>
    <s v="LTIP - Perf - 05/02/2017"/>
    <s v="3 years"/>
    <d v="2017-05-02T00:00:00"/>
    <d v="2019-09-30T00:00:00"/>
    <n v="1750"/>
    <n v="0"/>
    <n v="0"/>
    <n v="0"/>
    <m/>
    <n v="276.32499999999982"/>
    <n v="-138.24999999999977"/>
    <n v="1888.075"/>
    <n v="1.0789"/>
    <s v=""/>
    <n v="0"/>
    <n v="141715"/>
    <n v="0"/>
    <n v="0"/>
    <n v="0"/>
    <s v=""/>
    <n v="22376.798499999986"/>
    <n v="-11195.484999999982"/>
    <n v="152896.31349999999"/>
    <n v="1888.075"/>
    <n v="0"/>
    <n v="0"/>
    <n v="1888.075"/>
    <n v="80.98"/>
    <n v="152896.31350000002"/>
    <n v="-3055.4799289840003"/>
    <n v="149840.83357101603"/>
    <n v="0"/>
    <n v="0"/>
    <n v="0"/>
    <n v="0"/>
    <n v="149840.83357101603"/>
    <n v="136.71608902464968"/>
    <n v="274"/>
    <n v="37460.21"/>
    <n v="37460.21"/>
    <n v="112380.62357101604"/>
    <n v="0"/>
    <n v="0"/>
    <n v="0"/>
    <n v="37460.21"/>
    <n v="0"/>
    <n v="37460.21"/>
    <n v="0"/>
    <m/>
    <n v="0"/>
    <n v="0"/>
    <n v="0"/>
    <n v="0"/>
    <n v="0"/>
    <n v="0"/>
    <n v="0"/>
    <n v="0"/>
    <n v="0"/>
    <n v="35801.339999999997"/>
    <n v="1658.87"/>
    <n v="37460.21"/>
    <n v="37460.21"/>
  </r>
  <r>
    <n v="589"/>
    <n v="17922"/>
    <s v="42857922GPSU"/>
    <s v="922G"/>
    <x v="160"/>
    <s v="17LTIP - Perf"/>
    <n v="10257"/>
    <n v="10"/>
    <x v="1"/>
    <n v="9260"/>
    <x v="0"/>
    <n v="2000"/>
    <n v="0"/>
    <n v="0"/>
    <s v="42857922GPSU17LTIP - Perf"/>
    <s v="LTIP - Perf"/>
    <s v="LTIP - Perf - 05/02/2017"/>
    <s v="3 years"/>
    <d v="2017-05-02T00:00:00"/>
    <d v="2019-09-30T00:00:00"/>
    <n v="1750"/>
    <n v="0"/>
    <n v="0"/>
    <n v="0"/>
    <m/>
    <n v="276.32499999999982"/>
    <n v="-138.24999999999977"/>
    <n v="1888.075"/>
    <n v="1.0789"/>
    <s v=""/>
    <n v="0"/>
    <n v="141715"/>
    <n v="0"/>
    <n v="0"/>
    <n v="0"/>
    <s v=""/>
    <n v="22376.798499999986"/>
    <n v="-11195.484999999982"/>
    <n v="152896.31349999999"/>
    <n v="1888.075"/>
    <n v="0"/>
    <n v="0"/>
    <n v="1888.075"/>
    <n v="80.98"/>
    <n v="152896.31350000002"/>
    <n v="-3055.4799289840003"/>
    <n v="149840.83357101603"/>
    <n v="0"/>
    <n v="0"/>
    <n v="0"/>
    <n v="0"/>
    <n v="149840.83357101603"/>
    <n v="136.71608902464968"/>
    <n v="274"/>
    <n v="37460.21"/>
    <n v="37460.21"/>
    <n v="112380.62357101604"/>
    <n v="0"/>
    <n v="0"/>
    <n v="0"/>
    <n v="37460.21"/>
    <n v="0"/>
    <n v="37460.21"/>
    <n v="0"/>
    <m/>
    <n v="0"/>
    <n v="0"/>
    <n v="0"/>
    <n v="0"/>
    <n v="0"/>
    <n v="0"/>
    <n v="0"/>
    <n v="0"/>
    <n v="0"/>
    <n v="35801.339999999997"/>
    <n v="1658.87"/>
    <n v="37460.21"/>
    <n v="37460.21"/>
  </r>
  <r>
    <n v="590"/>
    <n v="11385"/>
    <s v="42857385GPSU"/>
    <s v="385G"/>
    <x v="39"/>
    <s v="17LTIP - Perf"/>
    <n v="10257"/>
    <n v="10"/>
    <x v="32"/>
    <n v="9260"/>
    <x v="0"/>
    <n v="2000"/>
    <n v="0"/>
    <n v="0"/>
    <s v="42857385GPSU17LTIP - Perf"/>
    <s v="LTIP - Perf"/>
    <s v="LTIP - Perf - 05/02/2017"/>
    <s v="3 years"/>
    <d v="2017-05-02T00:00:00"/>
    <d v="2019-09-30T00:00:00"/>
    <n v="1750"/>
    <n v="0"/>
    <n v="0"/>
    <n v="0"/>
    <m/>
    <n v="276.32499999999982"/>
    <n v="-138.24999999999977"/>
    <n v="1888.075"/>
    <n v="1.0789"/>
    <s v=""/>
    <n v="0"/>
    <n v="141715"/>
    <n v="0"/>
    <n v="0"/>
    <n v="0"/>
    <s v=""/>
    <n v="22376.798499999986"/>
    <n v="-11195.484999999982"/>
    <n v="152896.31349999999"/>
    <n v="1888.075"/>
    <n v="0"/>
    <n v="0"/>
    <n v="1888.075"/>
    <n v="80.98"/>
    <n v="152896.31350000002"/>
    <n v="-3055.4799289840003"/>
    <n v="149840.83357101603"/>
    <n v="0"/>
    <n v="0"/>
    <n v="0"/>
    <n v="0"/>
    <n v="149840.83357101603"/>
    <n v="136.71608902464968"/>
    <n v="274"/>
    <n v="37460.21"/>
    <n v="37460.21"/>
    <n v="112380.62357101604"/>
    <n v="0"/>
    <n v="0"/>
    <n v="0"/>
    <n v="37460.21"/>
    <n v="0"/>
    <n v="37460.21"/>
    <n v="0"/>
    <m/>
    <n v="0"/>
    <n v="0"/>
    <n v="0"/>
    <n v="0"/>
    <n v="0"/>
    <n v="0"/>
    <n v="0"/>
    <n v="0"/>
    <n v="0"/>
    <n v="35801.339999999997"/>
    <n v="1658.87"/>
    <n v="37460.21"/>
    <n v="37460.21"/>
  </r>
  <r>
    <n v="591"/>
    <n v="10845"/>
    <s v="42857845PPSU"/>
    <s v="845P"/>
    <x v="28"/>
    <s v="17LTIP - Perf"/>
    <n v="10257"/>
    <n v="80"/>
    <x v="23"/>
    <n v="9260"/>
    <x v="0"/>
    <n v="190000"/>
    <n v="0"/>
    <n v="0"/>
    <s v="42857845PPSU17LTIP - Perf"/>
    <s v="LTIP - Perf"/>
    <s v="LTIP - Perf - 05/02/2017"/>
    <s v="3 years"/>
    <d v="2017-05-02T00:00:00"/>
    <d v="2019-09-30T00:00:00"/>
    <n v="1750"/>
    <n v="0"/>
    <n v="0"/>
    <n v="0"/>
    <m/>
    <n v="276.32499999999982"/>
    <n v="-138.24999999999977"/>
    <n v="1888.075"/>
    <n v="1.0789"/>
    <s v=""/>
    <n v="0"/>
    <n v="141715"/>
    <n v="0"/>
    <n v="0"/>
    <n v="0"/>
    <s v=""/>
    <n v="22376.798499999986"/>
    <n v="-11195.484999999982"/>
    <n v="152896.31349999999"/>
    <n v="1888.075"/>
    <n v="0"/>
    <n v="0"/>
    <n v="1888.075"/>
    <n v="80.98"/>
    <n v="152896.31350000002"/>
    <n v="-3055.4799289840003"/>
    <n v="149840.83357101603"/>
    <n v="0"/>
    <n v="0"/>
    <n v="0"/>
    <n v="0"/>
    <n v="149840.83357101603"/>
    <n v="136.71608902464968"/>
    <n v="274"/>
    <n v="37460.21"/>
    <n v="37460.21"/>
    <n v="112380.62357101604"/>
    <n v="0"/>
    <n v="0"/>
    <n v="0"/>
    <n v="37460.21"/>
    <n v="0"/>
    <n v="37460.21"/>
    <n v="0"/>
    <m/>
    <n v="0"/>
    <n v="0"/>
    <n v="0"/>
    <n v="0"/>
    <n v="0"/>
    <n v="0"/>
    <n v="0"/>
    <n v="0"/>
    <n v="0"/>
    <n v="35801.339999999997"/>
    <n v="1658.87"/>
    <n v="37460.21"/>
    <n v="37460.21"/>
  </r>
  <r>
    <n v="592"/>
    <n v="11145"/>
    <s v="42857145APSU"/>
    <s v="145A"/>
    <x v="32"/>
    <s v="17LTIP - Perf"/>
    <n v="10257"/>
    <n v="10"/>
    <x v="26"/>
    <n v="9260"/>
    <x v="0"/>
    <n v="2000"/>
    <n v="0"/>
    <n v="0"/>
    <s v="42857145APSU17LTIP - Perf"/>
    <s v="LTIP - Perf"/>
    <s v="LTIP - Perf - 05/02/2017"/>
    <s v="3 years"/>
    <d v="2017-05-02T00:00:00"/>
    <d v="2019-09-30T00:00:00"/>
    <n v="2525"/>
    <n v="0"/>
    <n v="0"/>
    <n v="0"/>
    <m/>
    <n v="398.69749999999976"/>
    <n v="-199.47499999999991"/>
    <n v="2724.2224999999999"/>
    <n v="1.0789"/>
    <s v=""/>
    <n v="0"/>
    <n v="204474.5"/>
    <n v="0"/>
    <n v="0"/>
    <n v="0"/>
    <s v=""/>
    <n v="32286.523549999984"/>
    <n v="-16153.485499999993"/>
    <n v="220607.53805"/>
    <n v="2724.2224999999999"/>
    <n v="0"/>
    <n v="0"/>
    <n v="2724.2224999999999"/>
    <n v="80.98"/>
    <n v="220607.53805"/>
    <n v="-4408.6210403912"/>
    <n v="216198.91700960879"/>
    <n v="0"/>
    <n v="0"/>
    <n v="0"/>
    <n v="0"/>
    <n v="216198.91700960879"/>
    <n v="197.26178559270875"/>
    <n v="274"/>
    <n v="54049.73"/>
    <n v="54049.73"/>
    <n v="162149.18700960878"/>
    <n v="0"/>
    <n v="0"/>
    <n v="0"/>
    <n v="54049.73"/>
    <n v="0"/>
    <n v="54049.73"/>
    <n v="0"/>
    <m/>
    <n v="0"/>
    <n v="0"/>
    <n v="0"/>
    <n v="0"/>
    <n v="0"/>
    <n v="0"/>
    <n v="0"/>
    <n v="0"/>
    <n v="0"/>
    <n v="51656.22"/>
    <n v="2393.5100000000002"/>
    <n v="54049.73"/>
    <n v="54049.73"/>
  </r>
  <r>
    <n v="593"/>
    <n v="10606"/>
    <s v="42857606APSU"/>
    <s v="606A"/>
    <x v="26"/>
    <s v="17LTIP - Perf"/>
    <n v="10257"/>
    <n v="10"/>
    <x v="21"/>
    <n v="9260"/>
    <x v="0"/>
    <n v="2000"/>
    <n v="0"/>
    <n v="0"/>
    <s v="42857606A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594"/>
    <n v="10107"/>
    <s v="42857107CPSU"/>
    <s v="107C"/>
    <x v="7"/>
    <s v="17LTIP - Perf"/>
    <n v="10257"/>
    <n v="10"/>
    <x v="7"/>
    <n v="9260"/>
    <x v="0"/>
    <n v="12000"/>
    <n v="0"/>
    <n v="0"/>
    <s v="42857107C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595"/>
    <n v="14237"/>
    <s v="42857237FPSU"/>
    <s v="237F"/>
    <x v="79"/>
    <s v="17LTIP - Perf"/>
    <n v="10257"/>
    <n v="10"/>
    <x v="65"/>
    <n v="9260"/>
    <x v="0"/>
    <n v="2000"/>
    <n v="0"/>
    <n v="0"/>
    <s v="42857237FPSU17LTIP - Perf"/>
    <s v="LTIP - Perf"/>
    <s v="LTIP - Perf - 05/02/2017"/>
    <s v="3 years"/>
    <d v="2017-05-02T00:00:00"/>
    <d v="2019-09-30T00:00:00"/>
    <n v="2525"/>
    <n v="0"/>
    <n v="0"/>
    <n v="0"/>
    <m/>
    <n v="398.69749999999976"/>
    <n v="-199.47499999999991"/>
    <n v="2724.2224999999999"/>
    <n v="1.0789"/>
    <s v=""/>
    <n v="0"/>
    <n v="204474.5"/>
    <n v="0"/>
    <n v="0"/>
    <n v="0"/>
    <s v=""/>
    <n v="32286.523549999984"/>
    <n v="-16153.485499999993"/>
    <n v="220607.53805"/>
    <n v="2724.2224999999999"/>
    <n v="0"/>
    <n v="0"/>
    <n v="2724.2224999999999"/>
    <n v="80.98"/>
    <n v="220607.53805"/>
    <n v="-4408.6210403912"/>
    <n v="216198.91700960879"/>
    <n v="0"/>
    <n v="0"/>
    <n v="0"/>
    <n v="0"/>
    <n v="216198.91700960879"/>
    <n v="197.26178559270875"/>
    <n v="274"/>
    <n v="54049.73"/>
    <n v="54049.73"/>
    <n v="162149.18700960878"/>
    <n v="0"/>
    <n v="0"/>
    <n v="0"/>
    <n v="54049.73"/>
    <n v="0"/>
    <n v="54049.73"/>
    <n v="0"/>
    <m/>
    <n v="0"/>
    <n v="0"/>
    <n v="0"/>
    <n v="0"/>
    <n v="0"/>
    <n v="0"/>
    <n v="0"/>
    <n v="0"/>
    <n v="0"/>
    <n v="51656.22"/>
    <n v="2393.5100000000002"/>
    <n v="54049.73"/>
    <n v="54049.73"/>
  </r>
  <r>
    <n v="596"/>
    <n v="10819"/>
    <s v="42857819GPSU"/>
    <s v="819G"/>
    <x v="27"/>
    <s v="17LTIP - Perf"/>
    <n v="10257"/>
    <n v="70"/>
    <x v="22"/>
    <n v="9260"/>
    <x v="0"/>
    <n v="170000"/>
    <n v="0"/>
    <n v="0"/>
    <s v="42857819G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597"/>
    <n v="10473"/>
    <s v="42857473GPSU"/>
    <s v="473G"/>
    <x v="22"/>
    <s v="17LTIP - Perf"/>
    <n v="10257"/>
    <n v="60"/>
    <x v="17"/>
    <n v="9260"/>
    <x v="0"/>
    <n v="30000"/>
    <n v="0"/>
    <n v="0"/>
    <s v="42857473G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598"/>
    <n v="10070"/>
    <s v="4285770HaPSU"/>
    <s v="70Ha"/>
    <x v="3"/>
    <s v="17LTIP - Perf"/>
    <n v="10257"/>
    <n v="20"/>
    <x v="3"/>
    <n v="9260"/>
    <x v="0"/>
    <n v="107000"/>
    <n v="0"/>
    <n v="0"/>
    <s v="4285770Ha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599"/>
    <n v="13369"/>
    <s v="42857369KPSU"/>
    <s v="369K"/>
    <x v="64"/>
    <s v="17LTIP - Perf"/>
    <n v="10257"/>
    <n v="10"/>
    <x v="53"/>
    <n v="9260"/>
    <x v="0"/>
    <n v="2000"/>
    <n v="0"/>
    <n v="0"/>
    <s v="42857369K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600"/>
    <n v="17042"/>
    <s v="4285742MaPSU"/>
    <s v="42Ma"/>
    <x v="140"/>
    <s v="17LTIP - Perf"/>
    <n v="10257"/>
    <n v="10"/>
    <x v="106"/>
    <n v="9260"/>
    <x v="0"/>
    <n v="2000"/>
    <n v="0"/>
    <n v="0"/>
    <s v="4285742Ma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601"/>
    <n v="18547"/>
    <s v="42857547MPSU"/>
    <s v="547M"/>
    <x v="167"/>
    <s v="17LTIP - Perf"/>
    <n v="10257"/>
    <n v="10"/>
    <x v="120"/>
    <n v="9260"/>
    <x v="0"/>
    <n v="2000"/>
    <n v="0"/>
    <n v="0"/>
    <s v="42857547M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602"/>
    <n v="13501"/>
    <s v="42857501MPSU"/>
    <s v="501M"/>
    <x v="70"/>
    <s v="17LTIP - Perf"/>
    <n v="10257"/>
    <n v="10"/>
    <x v="44"/>
    <n v="9260"/>
    <x v="0"/>
    <n v="2000"/>
    <n v="0"/>
    <n v="0"/>
    <s v="42857501M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603"/>
    <n v="13408"/>
    <s v="4285740MCPSU"/>
    <s v="40MC"/>
    <x v="66"/>
    <s v="17LTIP - Perf"/>
    <n v="10257"/>
    <n v="10"/>
    <x v="55"/>
    <n v="9260"/>
    <x v="0"/>
    <n v="2000"/>
    <n v="0"/>
    <n v="0"/>
    <s v="4285740MC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604"/>
    <n v="13410"/>
    <s v="42857410MPSU"/>
    <s v="410M"/>
    <x v="67"/>
    <s v="17LTIP - Perf"/>
    <n v="10257"/>
    <n v="10"/>
    <x v="56"/>
    <n v="9260"/>
    <x v="0"/>
    <n v="2000"/>
    <n v="0"/>
    <n v="0"/>
    <s v="42857410M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605"/>
    <n v="15365"/>
    <s v="42857365PPSU"/>
    <s v="365P"/>
    <x v="112"/>
    <s v="17LTIP - Perf"/>
    <n v="10257"/>
    <n v="10"/>
    <x v="90"/>
    <n v="9260"/>
    <x v="0"/>
    <n v="2000"/>
    <n v="0"/>
    <n v="0"/>
    <s v="42857365PPSU17LTIP - Perf"/>
    <s v="LTIP - Perf"/>
    <s v="LTIP - Perf - 05/02/2017"/>
    <s v="3 years"/>
    <d v="2017-05-02T00:00:00"/>
    <d v="2019-09-30T00:00:00"/>
    <n v="2525"/>
    <n v="0"/>
    <n v="0"/>
    <n v="0"/>
    <m/>
    <n v="398.69749999999976"/>
    <n v="-199.47499999999991"/>
    <n v="2724.2224999999999"/>
    <n v="1.0789"/>
    <s v=""/>
    <n v="0"/>
    <n v="204474.5"/>
    <n v="0"/>
    <n v="0"/>
    <n v="0"/>
    <s v=""/>
    <n v="32286.523549999984"/>
    <n v="-16153.485499999993"/>
    <n v="220607.53805"/>
    <n v="2724.2224999999999"/>
    <n v="0"/>
    <n v="0"/>
    <n v="2724.2224999999999"/>
    <n v="80.98"/>
    <n v="220607.53805"/>
    <n v="-4408.6210403912"/>
    <n v="216198.91700960879"/>
    <n v="0"/>
    <n v="0"/>
    <n v="0"/>
    <n v="0"/>
    <n v="216198.91700960879"/>
    <n v="197.26178559270875"/>
    <n v="274"/>
    <n v="54049.73"/>
    <n v="54049.73"/>
    <n v="162149.18700960878"/>
    <n v="0"/>
    <n v="0"/>
    <n v="0"/>
    <n v="54049.73"/>
    <n v="0"/>
    <n v="54049.73"/>
    <n v="0"/>
    <m/>
    <n v="0"/>
    <n v="0"/>
    <n v="0"/>
    <n v="0"/>
    <n v="0"/>
    <n v="0"/>
    <n v="0"/>
    <n v="0"/>
    <n v="0"/>
    <n v="51656.22"/>
    <n v="2393.5100000000002"/>
    <n v="54049.73"/>
    <n v="54049.73"/>
  </r>
  <r>
    <n v="606"/>
    <n v="24451"/>
    <s v="42857451RPSU"/>
    <s v="451R"/>
    <x v="186"/>
    <s v="17LTIP - Perf"/>
    <n v="10257"/>
    <n v="10"/>
    <x v="0"/>
    <n v="9260"/>
    <x v="0"/>
    <n v="2000"/>
    <n v="0"/>
    <n v="0"/>
    <s v="42857451RPSU17LTIP - Perf"/>
    <s v="LTIP - Perf"/>
    <s v="LTIP - Perf - 05/02/2017"/>
    <s v="3 years"/>
    <d v="2017-05-02T00:00:00"/>
    <d v="2019-09-30T00:00:00"/>
    <n v="1750"/>
    <n v="0"/>
    <n v="0"/>
    <n v="0"/>
    <m/>
    <n v="276.32499999999982"/>
    <n v="-138.24999999999977"/>
    <n v="1888.075"/>
    <n v="1.0789"/>
    <s v=""/>
    <n v="0"/>
    <n v="141715"/>
    <n v="0"/>
    <n v="0"/>
    <n v="0"/>
    <s v=""/>
    <n v="22376.798499999986"/>
    <n v="-11195.484999999982"/>
    <n v="152896.31349999999"/>
    <n v="1888.075"/>
    <n v="0"/>
    <n v="0"/>
    <n v="1888.075"/>
    <n v="80.98"/>
    <n v="152896.31350000002"/>
    <n v="-3055.4799289840003"/>
    <n v="149840.83357101603"/>
    <n v="0"/>
    <n v="0"/>
    <n v="0"/>
    <n v="0"/>
    <n v="149840.83357101603"/>
    <n v="136.71608902464968"/>
    <n v="274"/>
    <n v="37460.21"/>
    <n v="37460.21"/>
    <n v="112380.62357101604"/>
    <n v="0"/>
    <n v="0"/>
    <n v="0"/>
    <n v="37460.21"/>
    <n v="0"/>
    <n v="37460.21"/>
    <n v="0"/>
    <m/>
    <n v="0"/>
    <n v="0"/>
    <n v="0"/>
    <n v="0"/>
    <n v="0"/>
    <n v="0"/>
    <n v="0"/>
    <n v="0"/>
    <n v="0"/>
    <n v="35801.339999999997"/>
    <n v="1658.87"/>
    <n v="37460.21"/>
    <n v="37460.21"/>
  </r>
  <r>
    <n v="607"/>
    <n v="10105"/>
    <s v="42857105APSU"/>
    <s v="105A"/>
    <x v="5"/>
    <s v="17LTIP - Perf"/>
    <n v="10257"/>
    <n v="10"/>
    <x v="5"/>
    <n v="9260"/>
    <x v="0"/>
    <n v="2000"/>
    <n v="0"/>
    <n v="0"/>
    <s v="42857105APSU17LTIP - Perf"/>
    <s v="LTIP - Perf"/>
    <s v="LTIP - Perf - 05/02/2017"/>
    <s v="3 years"/>
    <d v="2017-05-02T00:00:00"/>
    <d v="2019-09-30T00:00:00"/>
    <n v="370"/>
    <n v="0"/>
    <n v="0"/>
    <n v="0"/>
    <m/>
    <n v="58.423000000000002"/>
    <n v="-29.230000000000018"/>
    <n v="399.19299999999998"/>
    <n v="1.0789"/>
    <s v=""/>
    <n v="0"/>
    <n v="29962.600000000002"/>
    <n v="0"/>
    <n v="0"/>
    <n v="0"/>
    <s v=""/>
    <n v="4731.0945400000001"/>
    <n v="-2367.0454000000018"/>
    <n v="32326.649140000001"/>
    <n v="399.19299999999998"/>
    <n v="0"/>
    <n v="0"/>
    <n v="399.19299999999998"/>
    <n v="80.98"/>
    <n v="32326.649140000001"/>
    <n v="-646.01575641375996"/>
    <n v="31680.633383586242"/>
    <n v="0"/>
    <n v="0"/>
    <n v="0"/>
    <n v="0"/>
    <n v="31680.633383586242"/>
    <n v="28.905687393783069"/>
    <n v="274"/>
    <n v="7920.16"/>
    <n v="7920.16"/>
    <n v="23760.473383586243"/>
    <n v="0"/>
    <n v="0"/>
    <n v="0"/>
    <n v="7920.16"/>
    <n v="0"/>
    <n v="7920.16"/>
    <n v="0"/>
    <m/>
    <n v="0"/>
    <n v="0"/>
    <n v="0"/>
    <n v="0"/>
    <n v="0"/>
    <n v="0"/>
    <n v="0"/>
    <n v="0"/>
    <n v="0"/>
    <n v="7569.43"/>
    <n v="350.73"/>
    <n v="7920.16"/>
    <n v="7920.16"/>
  </r>
  <r>
    <n v="608"/>
    <n v="10859"/>
    <s v="42857859CPSU"/>
    <s v="859C"/>
    <x v="29"/>
    <s v="17LTIP - Perf"/>
    <n v="10257"/>
    <n v="10"/>
    <x v="12"/>
    <n v="9260"/>
    <x v="0"/>
    <n v="2000"/>
    <n v="0"/>
    <n v="0"/>
    <s v="42857859CPSU17LTIP - Perf"/>
    <s v="LTIP - Perf"/>
    <s v="LTIP - Perf - 05/02/2017"/>
    <s v="3 years"/>
    <d v="2017-05-02T00:00:00"/>
    <d v="2019-09-30T00:00:00"/>
    <n v="370"/>
    <n v="0"/>
    <n v="0"/>
    <n v="0"/>
    <m/>
    <n v="58.423000000000002"/>
    <n v="-29.230000000000018"/>
    <n v="399.19299999999998"/>
    <n v="1.0789"/>
    <s v=""/>
    <n v="0"/>
    <n v="29962.600000000002"/>
    <n v="0"/>
    <n v="0"/>
    <n v="0"/>
    <s v=""/>
    <n v="4731.0945400000001"/>
    <n v="-2367.0454000000018"/>
    <n v="32326.649140000001"/>
    <n v="399.19299999999998"/>
    <n v="0"/>
    <n v="0"/>
    <n v="399.19299999999998"/>
    <n v="80.98"/>
    <n v="32326.649140000001"/>
    <n v="-646.01575641375996"/>
    <n v="31680.633383586242"/>
    <n v="0"/>
    <n v="0"/>
    <n v="0"/>
    <n v="0"/>
    <n v="31680.633383586242"/>
    <n v="28.905687393783069"/>
    <n v="274"/>
    <n v="7920.16"/>
    <n v="7920.16"/>
    <n v="23760.473383586243"/>
    <n v="0"/>
    <n v="0"/>
    <n v="0"/>
    <n v="7920.16"/>
    <n v="0"/>
    <n v="7920.16"/>
    <n v="0"/>
    <m/>
    <n v="0"/>
    <n v="0"/>
    <n v="0"/>
    <n v="0"/>
    <n v="0"/>
    <n v="0"/>
    <n v="0"/>
    <n v="0"/>
    <n v="0"/>
    <n v="7569.43"/>
    <n v="350.73"/>
    <n v="7920.16"/>
    <n v="7920.16"/>
  </r>
  <r>
    <n v="609"/>
    <n v="15832"/>
    <s v="42857832DPSU"/>
    <s v="832D"/>
    <x v="125"/>
    <s v="17LTIP - Perf"/>
    <n v="10257"/>
    <n v="180"/>
    <x v="75"/>
    <n v="9260"/>
    <x v="0"/>
    <n v="700000"/>
    <n v="0"/>
    <n v="0"/>
    <s v="42857832DPSU17LTIP - Perf"/>
    <s v="LTIP - Perf"/>
    <s v="LTIP - Perf - 05/02/2017"/>
    <s v="3 years"/>
    <d v="2017-05-02T00:00:00"/>
    <d v="2019-09-30T00:00:00"/>
    <n v="370"/>
    <n v="0"/>
    <n v="0"/>
    <n v="0"/>
    <m/>
    <n v="58.423000000000002"/>
    <n v="-29.230000000000018"/>
    <n v="399.19299999999998"/>
    <n v="1.0789"/>
    <s v=""/>
    <n v="0"/>
    <n v="29962.600000000002"/>
    <n v="0"/>
    <n v="0"/>
    <n v="0"/>
    <s v=""/>
    <n v="4731.0945400000001"/>
    <n v="-2367.0454000000018"/>
    <n v="32326.649140000001"/>
    <n v="399.19299999999998"/>
    <n v="0"/>
    <n v="0"/>
    <n v="399.19299999999998"/>
    <n v="80.98"/>
    <n v="32326.649140000001"/>
    <n v="-646.01575641375996"/>
    <n v="31680.633383586242"/>
    <n v="0"/>
    <n v="0"/>
    <n v="0"/>
    <n v="0"/>
    <n v="31680.633383586242"/>
    <n v="28.905687393783069"/>
    <n v="274"/>
    <n v="7920.16"/>
    <n v="7920.16"/>
    <n v="23760.473383586243"/>
    <n v="0"/>
    <n v="0"/>
    <n v="0"/>
    <n v="7920.16"/>
    <n v="0"/>
    <n v="7920.16"/>
    <n v="0"/>
    <m/>
    <n v="0"/>
    <n v="0"/>
    <n v="0"/>
    <n v="0"/>
    <n v="0"/>
    <n v="0"/>
    <n v="0"/>
    <n v="0"/>
    <n v="0"/>
    <n v="7569.43"/>
    <n v="350.73"/>
    <n v="7920.16"/>
    <n v="7920.16"/>
  </r>
  <r>
    <n v="610"/>
    <n v="15304"/>
    <s v="42857304GPSU"/>
    <s v="304G"/>
    <x v="109"/>
    <s v="17LTIP - Perf"/>
    <n v="10257"/>
    <n v="180"/>
    <x v="75"/>
    <n v="9260"/>
    <x v="0"/>
    <n v="700000"/>
    <n v="0"/>
    <n v="0"/>
    <s v="42857304GPSU17LTIP - Perf"/>
    <s v="LTIP - Perf"/>
    <s v="LTIP - Perf - 05/02/2017"/>
    <s v="3 years"/>
    <d v="2017-05-02T00:00:00"/>
    <d v="2019-09-30T00:00:00"/>
    <n v="370"/>
    <n v="0"/>
    <n v="0"/>
    <n v="0"/>
    <m/>
    <n v="58.423000000000002"/>
    <n v="-29.230000000000018"/>
    <n v="399.19299999999998"/>
    <n v="1.0789"/>
    <s v=""/>
    <n v="0"/>
    <n v="29962.600000000002"/>
    <n v="0"/>
    <n v="0"/>
    <n v="0"/>
    <s v=""/>
    <n v="4731.0945400000001"/>
    <n v="-2367.0454000000018"/>
    <n v="32326.649140000001"/>
    <n v="399.19299999999998"/>
    <n v="0"/>
    <n v="0"/>
    <n v="399.19299999999998"/>
    <n v="80.98"/>
    <n v="32326.649140000001"/>
    <n v="-646.01575641375996"/>
    <n v="31680.633383586242"/>
    <n v="0"/>
    <n v="0"/>
    <n v="0"/>
    <n v="0"/>
    <n v="31680.633383586242"/>
    <n v="28.905687393783069"/>
    <n v="274"/>
    <n v="7920.16"/>
    <n v="7920.16"/>
    <n v="23760.473383586243"/>
    <n v="0"/>
    <n v="0"/>
    <n v="0"/>
    <n v="7920.16"/>
    <n v="0"/>
    <n v="7920.16"/>
    <n v="0"/>
    <m/>
    <n v="0"/>
    <n v="0"/>
    <n v="0"/>
    <n v="0"/>
    <n v="0"/>
    <n v="0"/>
    <n v="0"/>
    <n v="0"/>
    <n v="0"/>
    <n v="7569.43"/>
    <n v="350.73"/>
    <n v="7920.16"/>
    <n v="7920.16"/>
  </r>
  <r>
    <n v="611"/>
    <n v="14383"/>
    <s v="42857383KPSU"/>
    <s v="383K"/>
    <x v="83"/>
    <s v="17LTIP - Perf"/>
    <n v="10257"/>
    <n v="80"/>
    <x v="68"/>
    <n v="9260"/>
    <x v="0"/>
    <n v="190000"/>
    <n v="0"/>
    <n v="0"/>
    <s v="42857383KPSU17LTIP - Perf"/>
    <s v="LTIP - Perf"/>
    <s v="LTIP - Perf - 05/02/2017"/>
    <s v="3 years"/>
    <d v="2017-05-02T00:00:00"/>
    <d v="2019-09-30T00:00:00"/>
    <n v="370"/>
    <n v="0"/>
    <n v="0"/>
    <n v="0"/>
    <m/>
    <n v="58.423000000000002"/>
    <n v="-29.230000000000018"/>
    <n v="399.19299999999998"/>
    <n v="1.0789"/>
    <s v=""/>
    <n v="0"/>
    <n v="29962.600000000002"/>
    <n v="0"/>
    <n v="0"/>
    <n v="0"/>
    <s v=""/>
    <n v="4731.0945400000001"/>
    <n v="-2367.0454000000018"/>
    <n v="32326.649140000001"/>
    <n v="399.19299999999998"/>
    <n v="0"/>
    <n v="0"/>
    <n v="399.19299999999998"/>
    <n v="80.98"/>
    <n v="32326.649140000001"/>
    <n v="-646.01575641375996"/>
    <n v="31680.633383586242"/>
    <n v="0"/>
    <n v="0"/>
    <n v="0"/>
    <n v="0"/>
    <n v="31680.633383586242"/>
    <n v="28.905687393783069"/>
    <n v="274"/>
    <n v="7920.16"/>
    <n v="7920.16"/>
    <n v="23760.473383586243"/>
    <n v="0"/>
    <n v="0"/>
    <n v="0"/>
    <n v="7920.16"/>
    <n v="0"/>
    <n v="7920.16"/>
    <n v="0"/>
    <m/>
    <n v="0"/>
    <n v="0"/>
    <n v="0"/>
    <n v="0"/>
    <n v="0"/>
    <n v="0"/>
    <n v="0"/>
    <n v="0"/>
    <n v="0"/>
    <n v="7569.43"/>
    <n v="350.73"/>
    <n v="7920.16"/>
    <n v="7920.16"/>
  </r>
  <r>
    <n v="612"/>
    <n v="11267"/>
    <s v="42857267SPSU"/>
    <s v="267S"/>
    <x v="35"/>
    <s v="17LTIP - Perf"/>
    <n v="10257"/>
    <n v="10"/>
    <x v="12"/>
    <n v="9260"/>
    <x v="0"/>
    <n v="2000"/>
    <n v="0"/>
    <n v="0"/>
    <s v="42857267SPSU17LTIP - Perf"/>
    <s v="LTIP - Perf"/>
    <s v="LTIP - Perf - 05/02/2017"/>
    <s v="3 years"/>
    <d v="2017-05-02T00:00:00"/>
    <d v="2019-09-30T00:00:00"/>
    <n v="370"/>
    <n v="0"/>
    <n v="0"/>
    <n v="0"/>
    <m/>
    <n v="58.423000000000002"/>
    <n v="-29.230000000000018"/>
    <n v="399.19299999999998"/>
    <n v="1.0789"/>
    <s v=""/>
    <n v="0"/>
    <n v="29962.600000000002"/>
    <n v="0"/>
    <n v="0"/>
    <n v="0"/>
    <s v=""/>
    <n v="4731.0945400000001"/>
    <n v="-2367.0454000000018"/>
    <n v="32326.649140000001"/>
    <n v="399.19299999999998"/>
    <n v="0"/>
    <n v="0"/>
    <n v="399.19299999999998"/>
    <n v="80.98"/>
    <n v="32326.649140000001"/>
    <n v="-646.01575641375996"/>
    <n v="31680.633383586242"/>
    <n v="0"/>
    <n v="0"/>
    <n v="0"/>
    <n v="0"/>
    <n v="31680.633383586242"/>
    <n v="28.905687393783069"/>
    <n v="274"/>
    <n v="7920.16"/>
    <n v="7920.16"/>
    <n v="23760.473383586243"/>
    <n v="0"/>
    <n v="0"/>
    <n v="0"/>
    <n v="7920.16"/>
    <n v="0"/>
    <n v="7920.16"/>
    <n v="0"/>
    <m/>
    <n v="0"/>
    <n v="0"/>
    <n v="0"/>
    <n v="0"/>
    <n v="0"/>
    <n v="0"/>
    <n v="0"/>
    <n v="0"/>
    <n v="0"/>
    <n v="7569.43"/>
    <n v="350.73"/>
    <n v="7920.16"/>
    <n v="7920.16"/>
  </r>
  <r>
    <n v="613"/>
    <n v="10368"/>
    <s v="42857368WPSU"/>
    <s v="368W"/>
    <x v="15"/>
    <s v="17LTIP - Perf"/>
    <n v="10257"/>
    <n v="10"/>
    <x v="5"/>
    <n v="9260"/>
    <x v="0"/>
    <n v="2000"/>
    <n v="0"/>
    <n v="0"/>
    <s v="42857368WPSU17LTIP - Perf"/>
    <s v="LTIP - Perf"/>
    <s v="LTIP - Perf - 05/02/2017"/>
    <s v="3 years"/>
    <d v="2017-05-02T00:00:00"/>
    <d v="2019-09-30T00:00:00"/>
    <n v="370"/>
    <n v="0"/>
    <n v="0"/>
    <n v="0"/>
    <m/>
    <n v="58.423000000000002"/>
    <n v="-29.230000000000018"/>
    <n v="399.19299999999998"/>
    <n v="1.0789"/>
    <s v=""/>
    <n v="0"/>
    <n v="29962.600000000002"/>
    <n v="0"/>
    <n v="0"/>
    <n v="0"/>
    <s v=""/>
    <n v="4731.0945400000001"/>
    <n v="-2367.0454000000018"/>
    <n v="32326.649140000001"/>
    <n v="399.19299999999998"/>
    <n v="0"/>
    <n v="0"/>
    <n v="399.19299999999998"/>
    <n v="80.98"/>
    <n v="32326.649140000001"/>
    <n v="-646.01575641375996"/>
    <n v="31680.633383586242"/>
    <n v="0"/>
    <n v="0"/>
    <n v="0"/>
    <n v="0"/>
    <n v="31680.633383586242"/>
    <n v="28.905687393783069"/>
    <n v="274"/>
    <n v="7920.16"/>
    <n v="7920.16"/>
    <n v="23760.473383586243"/>
    <n v="0"/>
    <n v="0"/>
    <n v="0"/>
    <n v="7920.16"/>
    <n v="0"/>
    <n v="7920.16"/>
    <n v="0"/>
    <m/>
    <n v="0"/>
    <n v="0"/>
    <n v="0"/>
    <n v="0"/>
    <n v="0"/>
    <n v="0"/>
    <n v="0"/>
    <n v="0"/>
    <n v="0"/>
    <n v="7569.43"/>
    <n v="350.73"/>
    <n v="7920.16"/>
    <n v="7920.16"/>
  </r>
  <r>
    <n v="614"/>
    <n v="10382"/>
    <s v="42857382APSU"/>
    <s v="382A"/>
    <x v="17"/>
    <s v="17LTIP - Perf"/>
    <n v="10257"/>
    <n v="10"/>
    <x v="1"/>
    <n v="9260"/>
    <x v="0"/>
    <n v="2000"/>
    <n v="0"/>
    <n v="0"/>
    <s v="42857382A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15"/>
    <n v="16986"/>
    <s v="42857986APSU"/>
    <s v="986A"/>
    <x v="131"/>
    <s v="17LTIP - Perf"/>
    <n v="10257"/>
    <n v="10"/>
    <x v="101"/>
    <n v="9260"/>
    <x v="0"/>
    <n v="2000"/>
    <n v="0"/>
    <n v="0"/>
    <s v="42857986A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16"/>
    <n v="24541"/>
    <s v="42857541BPSU"/>
    <s v="541B"/>
    <x v="188"/>
    <s v="17LTIP - Perf"/>
    <n v="10257"/>
    <n v="180"/>
    <x v="75"/>
    <n v="9260"/>
    <x v="0"/>
    <n v="700000"/>
    <n v="0"/>
    <n v="0"/>
    <s v="42857541B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17"/>
    <n v="12327"/>
    <s v="42857327BPSU"/>
    <s v="327B"/>
    <x v="53"/>
    <s v="17LTIP - Perf"/>
    <n v="10257"/>
    <n v="10"/>
    <x v="45"/>
    <n v="9260"/>
    <x v="0"/>
    <n v="2000"/>
    <n v="0"/>
    <n v="0"/>
    <s v="42857327B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18"/>
    <n v="19167"/>
    <s v="42857167BPSU"/>
    <s v="167B"/>
    <x v="182"/>
    <s v="17LTIP - Perf"/>
    <n v="10257"/>
    <n v="10"/>
    <x v="131"/>
    <n v="9260"/>
    <x v="0"/>
    <n v="2000"/>
    <n v="0"/>
    <n v="0"/>
    <s v="42857167B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19"/>
    <n v="14178"/>
    <s v="42857178BPSU"/>
    <s v="178B"/>
    <x v="77"/>
    <s v="17LTIP - Perf"/>
    <n v="10257"/>
    <n v="10"/>
    <x v="14"/>
    <n v="9260"/>
    <x v="0"/>
    <n v="2000"/>
    <n v="0"/>
    <n v="0"/>
    <s v="42857178B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20"/>
    <n v="13587"/>
    <s v="42857587BPSU"/>
    <s v="587B"/>
    <x v="73"/>
    <s v="17LTIP - Perf"/>
    <n v="10257"/>
    <n v="10"/>
    <x v="60"/>
    <n v="9260"/>
    <x v="0"/>
    <n v="2000"/>
    <n v="0"/>
    <n v="0"/>
    <s v="42857587B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21"/>
    <n v="14311"/>
    <s v="42857311CPSU"/>
    <s v="311C"/>
    <x v="81"/>
    <s v="17LTIP - Perf"/>
    <n v="10257"/>
    <n v="80"/>
    <x v="66"/>
    <n v="9260"/>
    <x v="0"/>
    <n v="190000"/>
    <n v="0"/>
    <n v="0"/>
    <s v="42857311C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22"/>
    <n v="17010"/>
    <s v="4285710DaPSU"/>
    <s v="10Da"/>
    <x v="135"/>
    <s v="17LTIP - Perf"/>
    <n v="10257"/>
    <n v="10"/>
    <x v="103"/>
    <n v="9260"/>
    <x v="0"/>
    <n v="2000"/>
    <n v="0"/>
    <n v="0"/>
    <s v="4285710Da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23"/>
    <n v="14482"/>
    <s v="42857482DPSU"/>
    <s v="482D"/>
    <x v="86"/>
    <s v="17LTIP - Perf"/>
    <n v="10257"/>
    <n v="10"/>
    <x v="70"/>
    <n v="9260"/>
    <x v="0"/>
    <n v="12000"/>
    <n v="0"/>
    <n v="0"/>
    <s v="42857482D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24"/>
    <n v="15102"/>
    <s v="42857102EPSU"/>
    <s v="102E"/>
    <x v="105"/>
    <s v="17LTIP - Perf"/>
    <n v="10257"/>
    <n v="10"/>
    <x v="85"/>
    <n v="9260"/>
    <x v="0"/>
    <n v="2000"/>
    <n v="0"/>
    <n v="0"/>
    <s v="42857102E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25"/>
    <n v="17247"/>
    <s v="42857247FPSU"/>
    <s v="247F"/>
    <x v="153"/>
    <s v="17LTIP - Perf"/>
    <n v="10257"/>
    <n v="80"/>
    <x v="114"/>
    <n v="9260"/>
    <x v="0"/>
    <n v="190000"/>
    <n v="0"/>
    <n v="0"/>
    <s v="42857247F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26"/>
    <n v="17019"/>
    <s v="4285719FePSU"/>
    <s v="19Fe"/>
    <x v="137"/>
    <s v="17LTIP - Perf"/>
    <n v="10257"/>
    <n v="10"/>
    <x v="101"/>
    <n v="9260"/>
    <x v="0"/>
    <n v="2000"/>
    <n v="0"/>
    <n v="0"/>
    <s v="4285719Fe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27"/>
    <n v="15331"/>
    <s v="42857331FPSU"/>
    <s v="331F"/>
    <x v="111"/>
    <s v="17LTIP - Perf"/>
    <n v="10257"/>
    <n v="10"/>
    <x v="89"/>
    <n v="9260"/>
    <x v="0"/>
    <n v="2000"/>
    <n v="0"/>
    <n v="0"/>
    <s v="42857331F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28"/>
    <n v="10239"/>
    <s v="42857239FPSU"/>
    <s v="239F"/>
    <x v="12"/>
    <s v="17LTIP - Perf"/>
    <n v="10257"/>
    <n v="180"/>
    <x v="9"/>
    <n v="9260"/>
    <x v="0"/>
    <n v="700000"/>
    <n v="0"/>
    <n v="0"/>
    <s v="42857239F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29"/>
    <n v="13497"/>
    <s v="42857497GPSU"/>
    <s v="497G"/>
    <x v="69"/>
    <s v="17LTIP - Perf"/>
    <n v="10257"/>
    <n v="10"/>
    <x v="58"/>
    <n v="9260"/>
    <x v="0"/>
    <n v="12000"/>
    <n v="0"/>
    <n v="0"/>
    <s v="42857497G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30"/>
    <n v="18570"/>
    <s v="42857570GPSU"/>
    <s v="570G"/>
    <x v="169"/>
    <s v="17LTIP - Perf"/>
    <n v="10257"/>
    <n v="10"/>
    <x v="0"/>
    <n v="9260"/>
    <x v="0"/>
    <n v="2000"/>
    <n v="0"/>
    <n v="0"/>
    <s v="42857570G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31"/>
    <n v="16555"/>
    <s v="42857555GPSU"/>
    <s v="555G"/>
    <x v="127"/>
    <s v="17LTIP - Perf"/>
    <n v="10257"/>
    <n v="10"/>
    <x v="98"/>
    <n v="9260"/>
    <x v="0"/>
    <n v="2000"/>
    <n v="0"/>
    <n v="0"/>
    <s v="42857555G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32"/>
    <n v="15319"/>
    <s v="42857319HPSU"/>
    <s v="319H"/>
    <x v="110"/>
    <s v="17LTIP - Perf"/>
    <n v="10257"/>
    <n v="180"/>
    <x v="72"/>
    <n v="9260"/>
    <x v="0"/>
    <n v="700000"/>
    <n v="0"/>
    <n v="0"/>
    <s v="42857319H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33"/>
    <n v="19149"/>
    <s v="42857149HPSU"/>
    <s v="149H"/>
    <x v="180"/>
    <s v="17LTIP - Perf"/>
    <n v="10257"/>
    <n v="80"/>
    <x v="129"/>
    <n v="9260"/>
    <x v="0"/>
    <n v="190000"/>
    <n v="0"/>
    <n v="0"/>
    <s v="42857149H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34"/>
    <n v="26049"/>
    <s v="4285749HaPSU"/>
    <s v="49Ha"/>
    <x v="193"/>
    <s v="17LTIP - Perf"/>
    <n v="10257"/>
    <n v="10"/>
    <x v="5"/>
    <n v="9260"/>
    <x v="0"/>
    <n v="2000"/>
    <n v="0"/>
    <n v="0"/>
    <s v="4285749Ha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35"/>
    <n v="16949"/>
    <s v="42857949HPSU"/>
    <s v="949H"/>
    <x v="129"/>
    <s v="17LTIP - Perf"/>
    <n v="10257"/>
    <n v="10"/>
    <x v="5"/>
    <n v="9260"/>
    <x v="0"/>
    <n v="2000"/>
    <n v="0"/>
    <n v="0"/>
    <s v="42857949H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36"/>
    <n v="17916"/>
    <s v="42857916JPSU"/>
    <s v="916J"/>
    <x v="198"/>
    <s v="17LTIP - Perf"/>
    <n v="10257"/>
    <n v="180"/>
    <x v="135"/>
    <n v="9260"/>
    <x v="0"/>
    <n v="700000"/>
    <n v="0"/>
    <n v="0"/>
    <s v="42857916J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37"/>
    <n v="14796"/>
    <s v="42857796KPSU"/>
    <s v="796K"/>
    <x v="94"/>
    <s v="17LTIP - Perf"/>
    <n v="10257"/>
    <n v="80"/>
    <x v="77"/>
    <n v="9260"/>
    <x v="0"/>
    <n v="190000"/>
    <n v="0"/>
    <n v="0"/>
    <s v="42857796K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38"/>
    <n v="18568"/>
    <s v="42857568KPSU"/>
    <s v="568K"/>
    <x v="168"/>
    <s v="17LTIP - Perf"/>
    <n v="10257"/>
    <n v="10"/>
    <x v="121"/>
    <n v="9260"/>
    <x v="0"/>
    <n v="2000"/>
    <n v="0"/>
    <n v="0"/>
    <s v="42857568K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39"/>
    <n v="18915"/>
    <s v="42857915SPSU"/>
    <s v="915S"/>
    <x v="177"/>
    <s v="17LTIP - Perf"/>
    <n v="10257"/>
    <n v="10"/>
    <x v="1"/>
    <n v="9260"/>
    <x v="0"/>
    <n v="2000"/>
    <n v="0"/>
    <n v="0"/>
    <s v="42857915S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40"/>
    <n v="18991"/>
    <s v="42857991LPSU"/>
    <s v="991L"/>
    <x v="178"/>
    <s v="17LTIP - Perf"/>
    <n v="10257"/>
    <n v="10"/>
    <x v="127"/>
    <n v="9260"/>
    <x v="0"/>
    <n v="12000"/>
    <n v="0"/>
    <n v="0"/>
    <s v="42857991L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41"/>
    <n v="18645"/>
    <s v="42857645LPSU"/>
    <s v="645L"/>
    <x v="171"/>
    <s v="17LTIP - Perf"/>
    <n v="10257"/>
    <n v="30"/>
    <x v="123"/>
    <n v="9260"/>
    <x v="0"/>
    <n v="10000"/>
    <n v="0"/>
    <n v="0"/>
    <s v="42857645L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42"/>
    <n v="14866"/>
    <s v="42857866MPSU"/>
    <s v="866M"/>
    <x v="97"/>
    <s v="17LTIP - Perf"/>
    <n v="10257"/>
    <n v="80"/>
    <x v="78"/>
    <n v="9260"/>
    <x v="0"/>
    <n v="190000"/>
    <n v="0"/>
    <n v="0"/>
    <s v="42857866M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43"/>
    <n v="17561"/>
    <s v="42857561MPSU"/>
    <s v="561M"/>
    <x v="157"/>
    <s v="17LTIP - Perf"/>
    <n v="10257"/>
    <n v="10"/>
    <x v="1"/>
    <n v="9260"/>
    <x v="0"/>
    <n v="2000"/>
    <n v="0"/>
    <n v="0"/>
    <s v="42857561M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44"/>
    <n v="18162"/>
    <s v="42857162MPSU"/>
    <s v="162M"/>
    <x v="162"/>
    <s v="17LTIP - Perf"/>
    <n v="10257"/>
    <n v="10"/>
    <x v="1"/>
    <n v="9260"/>
    <x v="0"/>
    <n v="2000"/>
    <n v="0"/>
    <n v="0"/>
    <s v="42857162M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45"/>
    <n v="13109"/>
    <s v="42857109OPSU"/>
    <s v="109O"/>
    <x v="61"/>
    <s v="17LTIP - Perf"/>
    <n v="10257"/>
    <n v="10"/>
    <x v="5"/>
    <n v="9260"/>
    <x v="0"/>
    <n v="2000"/>
    <n v="0"/>
    <n v="0"/>
    <s v="42857109O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46"/>
    <n v="16273"/>
    <s v="42857273PPSU"/>
    <s v="273P"/>
    <x v="126"/>
    <s v="17LTIP - Perf"/>
    <n v="10257"/>
    <n v="30"/>
    <x v="97"/>
    <n v="9260"/>
    <x v="0"/>
    <n v="10000"/>
    <n v="0"/>
    <n v="0"/>
    <s v="42857273P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647"/>
    <n v="12737"/>
    <s v="42857737RPSU"/>
    <s v="737R"/>
    <x v="58"/>
    <s v="17LTIP - Perf"/>
    <n v="10257"/>
    <n v="10"/>
    <x v="49"/>
    <n v="9260"/>
    <x v="0"/>
    <n v="2000"/>
    <n v="0"/>
    <n v="0"/>
    <s v="42857737R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48"/>
    <n v="14468"/>
    <s v="42857468RPSU"/>
    <s v="468R"/>
    <x v="84"/>
    <s v="17LTIP - Perf"/>
    <n v="10257"/>
    <n v="80"/>
    <x v="69"/>
    <n v="9260"/>
    <x v="0"/>
    <n v="190000"/>
    <n v="0"/>
    <n v="0"/>
    <s v="42857468R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49"/>
    <n v="18912"/>
    <s v="42857912SPSU"/>
    <s v="912S"/>
    <x v="176"/>
    <s v="17LTIP - Perf"/>
    <n v="10257"/>
    <n v="10"/>
    <x v="126"/>
    <n v="9260"/>
    <x v="0"/>
    <n v="2000"/>
    <n v="0"/>
    <n v="0"/>
    <s v="42857912S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50"/>
    <n v="14370"/>
    <s v="42857370SPSU"/>
    <s v="370S"/>
    <x v="82"/>
    <s v="17LTIP - Perf"/>
    <n v="10257"/>
    <n v="10"/>
    <x v="67"/>
    <n v="9260"/>
    <x v="0"/>
    <n v="2000"/>
    <n v="0"/>
    <n v="0"/>
    <s v="42857370S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51"/>
    <n v="15232"/>
    <s v="42857232WPSU"/>
    <s v="232W"/>
    <x v="107"/>
    <s v="17LTIP - Perf"/>
    <n v="10257"/>
    <n v="80"/>
    <x v="87"/>
    <n v="9260"/>
    <x v="0"/>
    <n v="190000"/>
    <n v="0"/>
    <n v="0"/>
    <s v="42857232W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52"/>
    <n v="10015"/>
    <s v="4285715WoPSU"/>
    <s v="15Wo"/>
    <x v="1"/>
    <s v="17LTIP - Perf"/>
    <n v="10257"/>
    <n v="10"/>
    <x v="1"/>
    <n v="9260"/>
    <x v="0"/>
    <n v="2000"/>
    <n v="0"/>
    <n v="0"/>
    <s v="4285715Wo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53"/>
    <n v="14492"/>
    <s v="42857492YPSU"/>
    <s v="492Y"/>
    <x v="88"/>
    <s v="17LTIP - Perf"/>
    <n v="10257"/>
    <n v="180"/>
    <x v="71"/>
    <n v="9260"/>
    <x v="0"/>
    <n v="700000"/>
    <n v="0"/>
    <n v="0"/>
    <s v="42857492Y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54"/>
    <n v="10593"/>
    <s v="42857593APSU"/>
    <s v="593A"/>
    <x v="25"/>
    <s v="17LTIP - Perf"/>
    <n v="10257"/>
    <n v="10"/>
    <x v="20"/>
    <n v="9260"/>
    <x v="0"/>
    <n v="2000"/>
    <n v="0"/>
    <n v="0"/>
    <s v="42857593A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55"/>
    <n v="14859"/>
    <s v="42857859APSU"/>
    <s v="859A"/>
    <x v="96"/>
    <s v="17LTIP - Perf"/>
    <n v="10257"/>
    <n v="30"/>
    <x v="19"/>
    <n v="9260"/>
    <x v="0"/>
    <n v="10000"/>
    <n v="0"/>
    <n v="0"/>
    <s v="42857859A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56"/>
    <n v="10284"/>
    <s v="42857284APSU"/>
    <s v="284A"/>
    <x v="13"/>
    <s v="17LTIP - Perf"/>
    <n v="10257"/>
    <n v="60"/>
    <x v="10"/>
    <n v="9260"/>
    <x v="0"/>
    <n v="81000"/>
    <n v="0"/>
    <n v="0"/>
    <s v="42857284A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57"/>
    <n v="14382"/>
    <s v="42857382BPSU"/>
    <s v="382B"/>
    <x v="199"/>
    <s v="17LTIP - Perf"/>
    <n v="10257"/>
    <n v="180"/>
    <x v="135"/>
    <n v="9260"/>
    <x v="0"/>
    <n v="700000"/>
    <n v="0"/>
    <n v="0"/>
    <s v="42857382B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58"/>
    <n v="19383"/>
    <s v="42857383BPSU"/>
    <s v="383B"/>
    <x v="192"/>
    <s v="17LTIP - Perf"/>
    <n v="10257"/>
    <n v="10"/>
    <x v="47"/>
    <n v="9260"/>
    <x v="0"/>
    <n v="2000"/>
    <n v="0"/>
    <n v="0"/>
    <s v="42857383B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59"/>
    <n v="11483"/>
    <s v="42857483BPSU"/>
    <s v="483B"/>
    <x v="44"/>
    <s v="17LTIP - Perf"/>
    <n v="10257"/>
    <n v="20"/>
    <x v="36"/>
    <n v="9260"/>
    <x v="0"/>
    <n v="107000"/>
    <n v="0"/>
    <n v="0"/>
    <s v="42857483B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60"/>
    <n v="15063"/>
    <s v="4285763BrPSU"/>
    <s v="63Br"/>
    <x v="103"/>
    <s v="17LTIP - Perf"/>
    <n v="10257"/>
    <n v="10"/>
    <x v="83"/>
    <n v="9260"/>
    <x v="0"/>
    <n v="2000"/>
    <n v="0"/>
    <n v="0"/>
    <s v="4285763Br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61"/>
    <n v="11471"/>
    <s v="42857471BPSU"/>
    <s v="471B"/>
    <x v="42"/>
    <s v="17LTIP - Perf"/>
    <n v="10257"/>
    <n v="70"/>
    <x v="16"/>
    <n v="9260"/>
    <x v="0"/>
    <n v="170000"/>
    <n v="0"/>
    <n v="0"/>
    <s v="42857471B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62"/>
    <n v="15379"/>
    <s v="42857379BPSU"/>
    <s v="379B"/>
    <x v="113"/>
    <s v="17LTIP - Perf"/>
    <n v="10257"/>
    <n v="80"/>
    <x v="91"/>
    <n v="9260"/>
    <x v="0"/>
    <n v="190000"/>
    <n v="0"/>
    <n v="0"/>
    <s v="42857379B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63"/>
    <n v="10366"/>
    <s v="42857366BPSU"/>
    <s v="366B"/>
    <x v="14"/>
    <s v="17LTIP - Perf"/>
    <n v="10257"/>
    <n v="50"/>
    <x v="11"/>
    <n v="9260"/>
    <x v="0"/>
    <n v="9000"/>
    <n v="0"/>
    <n v="0"/>
    <s v="42857366B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64"/>
    <n v="12866"/>
    <s v="42857866BPSU"/>
    <s v="866B"/>
    <x v="60"/>
    <s v="17LTIP - Perf"/>
    <n v="10257"/>
    <n v="20"/>
    <x v="51"/>
    <n v="9260"/>
    <x v="0"/>
    <n v="77000"/>
    <n v="0"/>
    <n v="0"/>
    <s v="42857866B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65"/>
    <n v="15389"/>
    <s v="42857389CPSU"/>
    <s v="389C"/>
    <x v="190"/>
    <s v="17LTIP - Perf"/>
    <n v="10257"/>
    <n v="80"/>
    <x v="79"/>
    <n v="9260"/>
    <x v="0"/>
    <n v="190000"/>
    <n v="0"/>
    <n v="0"/>
    <s v="42857389C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66"/>
    <n v="19153"/>
    <s v="42857153CPSU"/>
    <s v="153C"/>
    <x v="196"/>
    <s v="17LTIP - Perf"/>
    <n v="10257"/>
    <n v="10"/>
    <x v="134"/>
    <n v="9260"/>
    <x v="0"/>
    <n v="2000"/>
    <n v="0"/>
    <n v="0"/>
    <s v="42857153C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67"/>
    <n v="12357"/>
    <s v="42857357CPSU"/>
    <s v="357C"/>
    <x v="54"/>
    <s v="17LTIP - Perf"/>
    <n v="10257"/>
    <n v="10"/>
    <x v="46"/>
    <n v="9260"/>
    <x v="0"/>
    <n v="2000"/>
    <n v="0"/>
    <n v="0"/>
    <s v="42857357C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68"/>
    <n v="15234"/>
    <s v="42857234DPSU"/>
    <s v="234D"/>
    <x v="108"/>
    <s v="17LTIP - Perf"/>
    <n v="10257"/>
    <n v="80"/>
    <x v="88"/>
    <n v="9260"/>
    <x v="0"/>
    <n v="190000"/>
    <n v="0"/>
    <n v="0"/>
    <s v="42857234D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69"/>
    <n v="16950"/>
    <s v="42857950DPSU"/>
    <s v="950D"/>
    <x v="130"/>
    <s v="17LTIP - Perf"/>
    <n v="10257"/>
    <n v="50"/>
    <x v="100"/>
    <n v="9260"/>
    <x v="0"/>
    <n v="91000"/>
    <n v="0"/>
    <n v="0"/>
    <s v="42857950D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70"/>
    <n v="11299"/>
    <s v="42857299DPSU"/>
    <s v="299D"/>
    <x v="36"/>
    <s v="17LTIP - Perf"/>
    <n v="10257"/>
    <n v="50"/>
    <x v="29"/>
    <n v="9260"/>
    <x v="0"/>
    <n v="91000"/>
    <n v="0"/>
    <n v="0"/>
    <s v="42857299D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671"/>
    <n v="11381"/>
    <s v="42857381DPSU"/>
    <s v="381D"/>
    <x v="37"/>
    <s v="17LTIP - Perf"/>
    <n v="10257"/>
    <n v="70"/>
    <x v="30"/>
    <n v="9260"/>
    <x v="0"/>
    <n v="170000"/>
    <n v="0"/>
    <n v="0"/>
    <s v="42857381D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72"/>
    <n v="10537"/>
    <s v="4285737ElPSU"/>
    <s v="37El"/>
    <x v="23"/>
    <s v="17LTIP - Perf"/>
    <n v="10257"/>
    <n v="30"/>
    <x v="18"/>
    <n v="9260"/>
    <x v="0"/>
    <n v="10000"/>
    <n v="0"/>
    <n v="0"/>
    <s v="4285737El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73"/>
    <n v="11899"/>
    <s v="42857899EPSU"/>
    <s v="899E"/>
    <x v="47"/>
    <s v="17LTIP - Perf"/>
    <n v="10257"/>
    <n v="50"/>
    <x v="39"/>
    <n v="9260"/>
    <x v="0"/>
    <n v="91000"/>
    <n v="0"/>
    <n v="0"/>
    <s v="42857899E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74"/>
    <n v="18513"/>
    <s v="42857513EPSU"/>
    <s v="513E"/>
    <x v="166"/>
    <s v="17LTIP - Perf"/>
    <n v="10257"/>
    <n v="10"/>
    <x v="7"/>
    <n v="9260"/>
    <x v="0"/>
    <n v="12000"/>
    <n v="0"/>
    <n v="0"/>
    <s v="42857513E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75"/>
    <n v="17130"/>
    <s v="42857130EPSU"/>
    <s v="130E"/>
    <x v="152"/>
    <s v="17LTIP - Perf"/>
    <n v="10257"/>
    <n v="10"/>
    <x v="113"/>
    <n v="9260"/>
    <x v="0"/>
    <n v="2000"/>
    <n v="0"/>
    <n v="0"/>
    <s v="42857130E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76"/>
    <n v="15402"/>
    <s v="42857402EPSU"/>
    <s v="402E"/>
    <x v="115"/>
    <s v="17LTIP - Perf"/>
    <n v="10257"/>
    <n v="180"/>
    <x v="75"/>
    <n v="9260"/>
    <x v="0"/>
    <n v="700000"/>
    <n v="0"/>
    <n v="0"/>
    <s v="42857402E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77"/>
    <n v="18245"/>
    <s v="42857245EPSU"/>
    <s v="245E"/>
    <x v="163"/>
    <s v="17LTIP - Perf"/>
    <n v="10257"/>
    <n v="180"/>
    <x v="118"/>
    <n v="9260"/>
    <x v="0"/>
    <n v="700000"/>
    <n v="0"/>
    <n v="0"/>
    <s v="42857245E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78"/>
    <n v="18731"/>
    <s v="42857731HPSU"/>
    <s v="731H"/>
    <x v="173"/>
    <s v="17LTIP - Perf"/>
    <n v="10257"/>
    <n v="10"/>
    <x v="54"/>
    <n v="9260"/>
    <x v="0"/>
    <n v="2000"/>
    <n v="0"/>
    <n v="0"/>
    <s v="42857731H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679"/>
    <n v="24582"/>
    <s v="42857582FPSU"/>
    <s v="582F"/>
    <x v="189"/>
    <s v="17LTIP - Perf"/>
    <n v="10257"/>
    <n v="10"/>
    <x v="5"/>
    <n v="9260"/>
    <x v="0"/>
    <n v="2000"/>
    <n v="0"/>
    <n v="0"/>
    <s v="42857582F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80"/>
    <n v="18035"/>
    <s v="42857035FPSU"/>
    <s v="035F"/>
    <x v="161"/>
    <s v="17LTIP - Perf"/>
    <n v="10257"/>
    <n v="60"/>
    <x v="13"/>
    <n v="9260"/>
    <x v="0"/>
    <n v="31000"/>
    <n v="0"/>
    <n v="0"/>
    <s v="42857035F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81"/>
    <n v="14180"/>
    <s v="42857180FPSU"/>
    <s v="180F"/>
    <x v="78"/>
    <s v="17LTIP - Perf"/>
    <n v="10257"/>
    <n v="30"/>
    <x v="64"/>
    <n v="9260"/>
    <x v="0"/>
    <n v="10000"/>
    <n v="0"/>
    <n v="0"/>
    <s v="42857180F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82"/>
    <n v="19198"/>
    <s v="42857198FPSU"/>
    <s v="198F"/>
    <x v="183"/>
    <s v="17LTIP - Perf"/>
    <n v="10257"/>
    <n v="10"/>
    <x v="5"/>
    <n v="9260"/>
    <x v="0"/>
    <n v="2000"/>
    <n v="0"/>
    <n v="0"/>
    <s v="42857198F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83"/>
    <n v="26172"/>
    <s v="42857172GPSU"/>
    <s v="172G"/>
    <x v="197"/>
    <s v="17LTIP - Perf"/>
    <n v="10257"/>
    <n v="10"/>
    <x v="5"/>
    <n v="9260"/>
    <x v="0"/>
    <n v="2000"/>
    <n v="0"/>
    <n v="0"/>
    <s v="42857172G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84"/>
    <n v="18727"/>
    <s v="42857727GPSU"/>
    <s v="727G"/>
    <x v="200"/>
    <s v="17LTIP - Perf"/>
    <n v="10257"/>
    <n v="180"/>
    <x v="135"/>
    <n v="9260"/>
    <x v="0"/>
    <n v="700000"/>
    <n v="0"/>
    <n v="0"/>
    <s v="42857727G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85"/>
    <n v="11896"/>
    <s v="42857896GPSU"/>
    <s v="896G"/>
    <x v="46"/>
    <s v="17LTIP - Perf"/>
    <n v="10257"/>
    <n v="50"/>
    <x v="38"/>
    <n v="9260"/>
    <x v="0"/>
    <n v="91000"/>
    <n v="0"/>
    <n v="0"/>
    <s v="42857896G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86"/>
    <n v="10106"/>
    <s v="42857106GPSU"/>
    <s v="106G"/>
    <x v="6"/>
    <s v="17LTIP - Perf"/>
    <n v="10257"/>
    <n v="30"/>
    <x v="6"/>
    <n v="9260"/>
    <x v="0"/>
    <n v="10000"/>
    <n v="0"/>
    <n v="0"/>
    <s v="42857106G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87"/>
    <n v="26516"/>
    <s v="42857516HPSU"/>
    <s v="516H"/>
    <x v="201"/>
    <s v="17LTIP - Perf"/>
    <n v="10257"/>
    <n v="10"/>
    <x v="45"/>
    <n v="9260"/>
    <x v="0"/>
    <n v="2000"/>
    <n v="0"/>
    <n v="0"/>
    <s v="42857516H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88"/>
    <n v="18776"/>
    <s v="42857776HPSU"/>
    <s v="776H"/>
    <x v="191"/>
    <s v="17LTIP - Perf"/>
    <n v="10257"/>
    <n v="10"/>
    <x v="133"/>
    <n v="9260"/>
    <x v="0"/>
    <n v="2000"/>
    <n v="0"/>
    <n v="0"/>
    <s v="42857776H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89"/>
    <n v="15692"/>
    <s v="42857692HPSU"/>
    <s v="692H"/>
    <x v="202"/>
    <s v="17LTIP - Perf"/>
    <n v="10257"/>
    <n v="80"/>
    <x v="136"/>
    <n v="9260"/>
    <x v="0"/>
    <n v="190000"/>
    <n v="0"/>
    <n v="0"/>
    <s v="42857692H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90"/>
    <n v="11473"/>
    <s v="42857473HPSU"/>
    <s v="473H"/>
    <x v="43"/>
    <s v="17LTIP - Perf"/>
    <n v="10257"/>
    <n v="20"/>
    <x v="35"/>
    <n v="9260"/>
    <x v="0"/>
    <n v="107000"/>
    <n v="0"/>
    <n v="0"/>
    <s v="42857473H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91"/>
    <n v="12388"/>
    <s v="42857388HPSU"/>
    <s v="388H"/>
    <x v="55"/>
    <s v="17LTIP - Perf"/>
    <n v="10257"/>
    <n v="10"/>
    <x v="47"/>
    <n v="9260"/>
    <x v="0"/>
    <n v="2000"/>
    <n v="0"/>
    <n v="0"/>
    <s v="42857388H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92"/>
    <n v="11400"/>
    <s v="42857400HPSU"/>
    <s v="400H"/>
    <x v="40"/>
    <s v="17LTIP - Perf"/>
    <n v="10257"/>
    <n v="20"/>
    <x v="33"/>
    <n v="9260"/>
    <x v="0"/>
    <n v="107000"/>
    <n v="0"/>
    <n v="0"/>
    <s v="42857400H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93"/>
    <n v="15748"/>
    <s v="42857748HPSU"/>
    <s v="748H"/>
    <x v="123"/>
    <s v="17LTIP - Perf"/>
    <n v="10257"/>
    <n v="60"/>
    <x v="96"/>
    <n v="9260"/>
    <x v="0"/>
    <n v="30000"/>
    <n v="0"/>
    <n v="0"/>
    <s v="42857748H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94"/>
    <n v="12742"/>
    <s v="42857742HPSU"/>
    <s v="742H"/>
    <x v="59"/>
    <s v="17LTIP - Perf"/>
    <n v="10257"/>
    <n v="30"/>
    <x v="50"/>
    <n v="9260"/>
    <x v="0"/>
    <n v="10000"/>
    <n v="0"/>
    <n v="0"/>
    <s v="42857742H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95"/>
    <n v="18325"/>
    <s v="42857325JPSU"/>
    <s v="325J"/>
    <x v="165"/>
    <s v="17LTIP - Perf"/>
    <n v="10257"/>
    <n v="10"/>
    <x v="4"/>
    <n v="9260"/>
    <x v="0"/>
    <n v="2000"/>
    <n v="0"/>
    <n v="0"/>
    <s v="42857325J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96"/>
    <n v="15605"/>
    <s v="42857605JPSU"/>
    <s v="605J"/>
    <x v="120"/>
    <s v="17LTIP - Perf"/>
    <n v="10257"/>
    <n v="80"/>
    <x v="93"/>
    <n v="9260"/>
    <x v="0"/>
    <n v="190000"/>
    <n v="0"/>
    <n v="0"/>
    <s v="42857605J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97"/>
    <n v="10138"/>
    <s v="42857138JPSU"/>
    <s v="138J"/>
    <x v="8"/>
    <s v="17LTIP - Perf"/>
    <n v="10257"/>
    <n v="10"/>
    <x v="5"/>
    <n v="9260"/>
    <x v="0"/>
    <n v="2000"/>
    <n v="0"/>
    <n v="0"/>
    <s v="42857138J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98"/>
    <n v="11973"/>
    <s v="42857973KPSU"/>
    <s v="973K"/>
    <x v="48"/>
    <s v="17LTIP - Perf"/>
    <n v="10257"/>
    <n v="70"/>
    <x v="40"/>
    <n v="9260"/>
    <x v="0"/>
    <n v="170000"/>
    <n v="0"/>
    <n v="0"/>
    <s v="42857973K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699"/>
    <n v="11197"/>
    <s v="42857197KPSU"/>
    <s v="197K"/>
    <x v="33"/>
    <s v="17LTIP - Perf"/>
    <n v="10257"/>
    <n v="30"/>
    <x v="27"/>
    <n v="9260"/>
    <x v="0"/>
    <n v="10000"/>
    <n v="0"/>
    <n v="0"/>
    <s v="42857197K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00"/>
    <n v="15620"/>
    <s v="42857620KPSU"/>
    <s v="620K"/>
    <x v="121"/>
    <s v="17LTIP - Perf"/>
    <n v="10257"/>
    <n v="80"/>
    <x v="94"/>
    <n v="9260"/>
    <x v="0"/>
    <n v="190000"/>
    <n v="0"/>
    <n v="0"/>
    <s v="42857620K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01"/>
    <n v="12353"/>
    <s v="42857353LPSU"/>
    <s v="353L"/>
    <x v="204"/>
    <s v="17LTIP - Perf"/>
    <n v="10257"/>
    <n v="10"/>
    <x v="45"/>
    <n v="9260"/>
    <x v="0"/>
    <n v="2000"/>
    <n v="0"/>
    <n v="0"/>
    <s v="42857353L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02"/>
    <n v="10449"/>
    <s v="42857449MPSU"/>
    <s v="449M"/>
    <x v="20"/>
    <s v="17LTIP - Perf"/>
    <n v="10257"/>
    <n v="20"/>
    <x v="15"/>
    <n v="9260"/>
    <x v="0"/>
    <n v="7000"/>
    <n v="0"/>
    <n v="0"/>
    <s v="42857449M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03"/>
    <n v="10034"/>
    <s v="4285734MaPSU"/>
    <s v="34Ma"/>
    <x v="2"/>
    <s v="17LTIP - Perf"/>
    <n v="10257"/>
    <n v="50"/>
    <x v="2"/>
    <n v="9260"/>
    <x v="0"/>
    <n v="91000"/>
    <n v="0"/>
    <n v="0"/>
    <s v="4285734Ma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04"/>
    <n v="15465"/>
    <s v="42857465MPSU"/>
    <s v="465M"/>
    <x v="117"/>
    <s v="17LTIP - Perf"/>
    <n v="10257"/>
    <n v="10"/>
    <x v="21"/>
    <n v="9260"/>
    <x v="0"/>
    <n v="2000"/>
    <n v="0"/>
    <n v="0"/>
    <s v="42857465M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05"/>
    <n v="17858"/>
    <s v="42857858MPSU"/>
    <s v="858M"/>
    <x v="159"/>
    <s v="17LTIP - Perf"/>
    <n v="10257"/>
    <n v="10"/>
    <x v="4"/>
    <n v="9260"/>
    <x v="0"/>
    <n v="2000"/>
    <n v="0"/>
    <n v="0"/>
    <s v="42857858M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06"/>
    <n v="18601"/>
    <s v="42857601MPSU"/>
    <s v="601M"/>
    <x v="170"/>
    <s v="17LTIP - Perf"/>
    <n v="10257"/>
    <n v="70"/>
    <x v="122"/>
    <n v="9260"/>
    <x v="0"/>
    <n v="170000"/>
    <n v="0"/>
    <n v="0"/>
    <s v="42857601M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07"/>
    <n v="10155"/>
    <s v="42857155MPSU"/>
    <s v="155M"/>
    <x v="10"/>
    <s v="17LTIP - Perf"/>
    <n v="10257"/>
    <n v="10"/>
    <x v="4"/>
    <n v="9260"/>
    <x v="0"/>
    <n v="2000"/>
    <n v="0"/>
    <n v="0"/>
    <s v="42857155M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08"/>
    <n v="14108"/>
    <s v="42857108MPSU"/>
    <s v="108M"/>
    <x v="75"/>
    <s v="17LTIP - Perf"/>
    <n v="10257"/>
    <n v="10"/>
    <x v="62"/>
    <n v="9260"/>
    <x v="0"/>
    <n v="12000"/>
    <n v="0"/>
    <n v="0"/>
    <s v="42857108M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09"/>
    <n v="15518"/>
    <s v="42857518MPSU"/>
    <s v="518M"/>
    <x v="119"/>
    <s v="17LTIP - Perf"/>
    <n v="10257"/>
    <n v="10"/>
    <x v="74"/>
    <n v="9260"/>
    <x v="0"/>
    <n v="2000"/>
    <n v="0"/>
    <n v="0"/>
    <s v="42857518M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10"/>
    <n v="14474"/>
    <s v="42857474MPSU"/>
    <s v="474M"/>
    <x v="85"/>
    <s v="17LTIP - Perf"/>
    <n v="10257"/>
    <n v="10"/>
    <x v="12"/>
    <n v="9260"/>
    <x v="0"/>
    <n v="2000"/>
    <n v="0"/>
    <n v="0"/>
    <s v="42857474M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11"/>
    <n v="11998"/>
    <s v="42857998NPSU"/>
    <s v="998N"/>
    <x v="51"/>
    <s v="17LTIP - Perf"/>
    <n v="10257"/>
    <n v="50"/>
    <x v="43"/>
    <n v="9260"/>
    <x v="0"/>
    <n v="91000"/>
    <n v="0"/>
    <n v="0"/>
    <s v="42857998N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12"/>
    <n v="18837"/>
    <s v="42857837NPSU"/>
    <s v="837N"/>
    <x v="175"/>
    <s v="17LTIP - Perf"/>
    <n v="10257"/>
    <n v="60"/>
    <x v="125"/>
    <n v="9260"/>
    <x v="0"/>
    <n v="30000"/>
    <n v="0"/>
    <n v="0"/>
    <s v="42857837N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13"/>
    <n v="15716"/>
    <s v="42857716NPSU"/>
    <s v="716N"/>
    <x v="205"/>
    <s v="17LTIP - Perf"/>
    <n v="10257"/>
    <n v="180"/>
    <x v="135"/>
    <n v="9260"/>
    <x v="0"/>
    <n v="700000"/>
    <n v="0"/>
    <n v="0"/>
    <s v="42857716N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14"/>
    <n v="16600"/>
    <s v="42857600PPSU"/>
    <s v="600P"/>
    <x v="128"/>
    <s v="17LTIP - Perf"/>
    <n v="10257"/>
    <n v="70"/>
    <x v="99"/>
    <n v="9260"/>
    <x v="0"/>
    <n v="170000"/>
    <n v="0"/>
    <n v="0"/>
    <s v="42857600P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15"/>
    <n v="13121"/>
    <s v="42857121PPSU"/>
    <s v="121P"/>
    <x v="194"/>
    <s v="17LTIP - Perf"/>
    <n v="10257"/>
    <n v="80"/>
    <x v="86"/>
    <n v="9260"/>
    <x v="0"/>
    <n v="190000"/>
    <n v="0"/>
    <n v="0"/>
    <s v="42857121P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16"/>
    <n v="18652"/>
    <s v="42857652PPSU"/>
    <s v="652P"/>
    <x v="172"/>
    <s v="17LTIP - Perf"/>
    <n v="10257"/>
    <n v="10"/>
    <x v="5"/>
    <n v="9260"/>
    <x v="0"/>
    <n v="2000"/>
    <n v="0"/>
    <n v="0"/>
    <s v="42857652PPSU17LTIP - Perf"/>
    <s v="LTIP - Perf"/>
    <s v="LTIP - Perf - 05/02/2017"/>
    <s v="3 years"/>
    <d v="2017-05-02T00:00:00"/>
    <d v="2019-09-30T00:00:00"/>
    <n v="140"/>
    <n v="0"/>
    <n v="0"/>
    <n v="0"/>
    <m/>
    <n v="22.105999999999995"/>
    <m/>
    <n v="162.10599999999999"/>
    <n v="1"/>
    <s v=""/>
    <n v="0"/>
    <n v="11337.2"/>
    <n v="0"/>
    <n v="0"/>
    <n v="0"/>
    <s v=""/>
    <n v="1790.1438799999996"/>
    <s v=""/>
    <n v="13127.34388"/>
    <n v="162.10599999999999"/>
    <n v="0"/>
    <n v="-162.10599999999999"/>
    <n v="0"/>
    <n v="80.98"/>
    <n v="0"/>
    <n v="0"/>
    <n v="0"/>
    <n v="0"/>
    <n v="0"/>
    <n v="0"/>
    <n v="0"/>
    <n v="0"/>
    <n v="0"/>
    <n v="1096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2864.11"/>
    <n v="-2864.11"/>
    <n v="0"/>
    <n v="0"/>
  </r>
  <r>
    <n v="717"/>
    <n v="13401"/>
    <s v="42857401QPSU"/>
    <s v="401Q"/>
    <x v="65"/>
    <s v="17LTIP - Perf"/>
    <n v="10257"/>
    <n v="10"/>
    <x v="54"/>
    <n v="9260"/>
    <x v="0"/>
    <n v="2000"/>
    <n v="0"/>
    <n v="0"/>
    <s v="42857401Q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18"/>
    <n v="13390"/>
    <s v="42857390RPSU"/>
    <s v="390R"/>
    <x v="195"/>
    <s v="17LTIP - Perf"/>
    <n v="10257"/>
    <n v="60"/>
    <x v="24"/>
    <n v="9260"/>
    <x v="0"/>
    <n v="30000"/>
    <n v="0"/>
    <n v="0"/>
    <s v="42857390R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19"/>
    <n v="14957"/>
    <s v="42857957RPSU"/>
    <s v="957R"/>
    <x v="101"/>
    <s v="17LTIP - Perf"/>
    <n v="10257"/>
    <n v="80"/>
    <x v="81"/>
    <n v="9260"/>
    <x v="0"/>
    <n v="190000"/>
    <n v="0"/>
    <n v="0"/>
    <s v="42857957R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20"/>
    <n v="13439"/>
    <s v="42857439RPSU"/>
    <s v="439R"/>
    <x v="68"/>
    <s v="17LTIP - Perf"/>
    <n v="10257"/>
    <n v="60"/>
    <x v="57"/>
    <n v="9260"/>
    <x v="0"/>
    <n v="81000"/>
    <n v="0"/>
    <n v="0"/>
    <s v="42857439R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21"/>
    <n v="11983"/>
    <s v="42857983SPSU"/>
    <s v="983S"/>
    <x v="49"/>
    <s v="17LTIP - Perf"/>
    <n v="10257"/>
    <n v="50"/>
    <x v="41"/>
    <n v="9260"/>
    <x v="0"/>
    <n v="91000"/>
    <n v="0"/>
    <n v="0"/>
    <s v="42857983S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22"/>
    <n v="19012"/>
    <s v="42857012SPSU"/>
    <s v="012S"/>
    <x v="179"/>
    <s v="17LTIP - Perf"/>
    <n v="10257"/>
    <n v="10"/>
    <x v="128"/>
    <n v="4264"/>
    <x v="0"/>
    <n v="2000"/>
    <n v="0"/>
    <n v="0"/>
    <s v="42857012S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23"/>
    <n v="11128"/>
    <s v="42857128SPSU"/>
    <s v="128S"/>
    <x v="31"/>
    <s v="17LTIP - Perf"/>
    <n v="10257"/>
    <n v="70"/>
    <x v="25"/>
    <n v="9260"/>
    <x v="0"/>
    <n v="170000"/>
    <n v="0"/>
    <n v="0"/>
    <s v="42857128S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24"/>
    <n v="15070"/>
    <s v="4285770SlPSU"/>
    <s v="70Sl"/>
    <x v="104"/>
    <s v="17LTIP - Perf"/>
    <n v="10257"/>
    <n v="80"/>
    <x v="84"/>
    <n v="9260"/>
    <x v="0"/>
    <n v="190000"/>
    <n v="0"/>
    <n v="0"/>
    <s v="4285770Sl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25"/>
    <n v="14713"/>
    <s v="42857713SPSU"/>
    <s v="713S"/>
    <x v="92"/>
    <s v="17LTIP - Perf"/>
    <n v="10257"/>
    <n v="180"/>
    <x v="75"/>
    <n v="9260"/>
    <x v="0"/>
    <n v="700000"/>
    <n v="0"/>
    <n v="0"/>
    <s v="42857713S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26"/>
    <n v="14088"/>
    <s v="42857088SPSU"/>
    <s v="088S"/>
    <x v="74"/>
    <s v="17LTIP - Perf"/>
    <n v="10257"/>
    <n v="10"/>
    <x v="61"/>
    <n v="9260"/>
    <x v="0"/>
    <n v="2000"/>
    <n v="0"/>
    <n v="0"/>
    <s v="42857088S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27"/>
    <n v="14938"/>
    <s v="42857938SPSU"/>
    <s v="938S"/>
    <x v="99"/>
    <s v="17LTIP - Perf"/>
    <n v="10257"/>
    <n v="180"/>
    <x v="75"/>
    <n v="9260"/>
    <x v="0"/>
    <n v="700000"/>
    <n v="0"/>
    <n v="0"/>
    <s v="42857938S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28"/>
    <n v="14813"/>
    <s v="42857813SPSU"/>
    <s v="813S"/>
    <x v="95"/>
    <s v="17LTIP - Perf"/>
    <n v="10257"/>
    <n v="80"/>
    <x v="63"/>
    <n v="9260"/>
    <x v="0"/>
    <n v="190000"/>
    <n v="0"/>
    <n v="0"/>
    <s v="42857813S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29"/>
    <n v="17542"/>
    <s v="42857542SPSU"/>
    <s v="542S"/>
    <x v="156"/>
    <s v="17LTIP - Perf"/>
    <n v="10257"/>
    <n v="10"/>
    <x v="116"/>
    <n v="9260"/>
    <x v="0"/>
    <n v="2000"/>
    <n v="0"/>
    <n v="0"/>
    <s v="42857542S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730"/>
    <n v="10401"/>
    <s v="42857401SPSU"/>
    <s v="401S"/>
    <x v="19"/>
    <s v="17LTIP - Perf"/>
    <n v="10257"/>
    <n v="10"/>
    <x v="14"/>
    <n v="9260"/>
    <x v="0"/>
    <n v="2000"/>
    <n v="0"/>
    <n v="0"/>
    <s v="42857401S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31"/>
    <n v="14951"/>
    <s v="42857951TPSU"/>
    <s v="951T"/>
    <x v="100"/>
    <s v="17LTIP - Perf"/>
    <n v="10257"/>
    <n v="80"/>
    <x v="80"/>
    <n v="9260"/>
    <x v="0"/>
    <n v="190000"/>
    <n v="0"/>
    <n v="0"/>
    <s v="42857951T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32"/>
    <n v="24491"/>
    <s v="42857491TPSU"/>
    <s v="491T"/>
    <x v="187"/>
    <s v="17LTIP - Perf"/>
    <n v="10257"/>
    <n v="10"/>
    <x v="132"/>
    <n v="9260"/>
    <x v="0"/>
    <n v="2000"/>
    <n v="0"/>
    <n v="0"/>
    <s v="42857491TPSU17LTIP - Perf"/>
    <s v="LTIP - Perf"/>
    <s v="LTIP - Perf - 05/02/2017"/>
    <s v="3 years"/>
    <d v="2017-05-02T00:00:00"/>
    <d v="2019-09-30T00:00:00"/>
    <n v="835"/>
    <n v="0"/>
    <n v="0"/>
    <n v="0"/>
    <m/>
    <n v="131.84649999999999"/>
    <n v="-65.965000000000032"/>
    <n v="900.88149999999996"/>
    <n v="1.0789"/>
    <s v=""/>
    <n v="0"/>
    <n v="67618.3"/>
    <n v="0"/>
    <n v="0"/>
    <n v="0"/>
    <s v=""/>
    <n v="10676.92957"/>
    <n v="-5341.8457000000026"/>
    <n v="72953.383869999991"/>
    <n v="900.88149999999996"/>
    <n v="0"/>
    <n v="0"/>
    <n v="900.88149999999996"/>
    <n v="80.98"/>
    <n v="72953.383870000005"/>
    <n v="-1457.9004232580801"/>
    <n v="71495.483446741928"/>
    <n v="0"/>
    <n v="0"/>
    <n v="0"/>
    <n v="0"/>
    <n v="71495.483446741928"/>
    <n v="65.233105334618543"/>
    <n v="274"/>
    <n v="17873.87"/>
    <n v="17873.87"/>
    <n v="53621.613446741932"/>
    <n v="0"/>
    <n v="0"/>
    <n v="0"/>
    <n v="17873.87"/>
    <n v="0"/>
    <n v="17873.87"/>
    <n v="0"/>
    <m/>
    <n v="0"/>
    <n v="0"/>
    <n v="0"/>
    <n v="0"/>
    <n v="0"/>
    <n v="0"/>
    <n v="0"/>
    <n v="0"/>
    <n v="0"/>
    <n v="17082.349999999999"/>
    <n v="791.52"/>
    <n v="17873.87"/>
    <n v="17873.87"/>
  </r>
  <r>
    <n v="733"/>
    <n v="13553"/>
    <s v="42857553TPSU"/>
    <s v="553T"/>
    <x v="72"/>
    <s v="17LTIP - Perf"/>
    <n v="10257"/>
    <n v="10"/>
    <x v="44"/>
    <n v="9260"/>
    <x v="0"/>
    <n v="2000"/>
    <n v="0"/>
    <n v="0"/>
    <s v="42857553T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34"/>
    <n v="15416"/>
    <s v="42857416WPSU"/>
    <s v="416W"/>
    <x v="116"/>
    <s v="17LTIP - Perf"/>
    <n v="10257"/>
    <n v="80"/>
    <x v="63"/>
    <n v="9260"/>
    <x v="0"/>
    <n v="190000"/>
    <n v="0"/>
    <n v="0"/>
    <s v="42857416WPSU17LTIP - Perf"/>
    <s v="LTIP - Perf"/>
    <s v="LTIP - Perf - 05/02/2017"/>
    <s v="3 years"/>
    <d v="2017-05-02T00:00:00"/>
    <d v="2019-09-30T00:00:00"/>
    <n v="240"/>
    <n v="0"/>
    <n v="0"/>
    <n v="0"/>
    <m/>
    <n v="37.895999999999958"/>
    <n v="-18.95999999999998"/>
    <n v="258.93599999999998"/>
    <n v="1.0789"/>
    <s v=""/>
    <n v="0"/>
    <n v="19435.2"/>
    <n v="0"/>
    <n v="0"/>
    <n v="0"/>
    <s v=""/>
    <n v="3068.8180799999968"/>
    <n v="-1535.3807999999983"/>
    <n v="20968.637279999999"/>
    <n v="258.93599999999998"/>
    <n v="0"/>
    <n v="0"/>
    <n v="258.93599999999998"/>
    <n v="80.98"/>
    <n v="20968.637279999999"/>
    <n v="-419.03724740351993"/>
    <n v="20549.600032596478"/>
    <n v="0"/>
    <n v="0"/>
    <n v="0"/>
    <n v="0"/>
    <n v="20549.600032596478"/>
    <n v="18.749635066237662"/>
    <n v="274"/>
    <n v="5137.3999999999996"/>
    <n v="5137.3999999999996"/>
    <n v="15412.200032596478"/>
    <n v="0"/>
    <n v="0"/>
    <n v="0"/>
    <n v="5137.3999999999996"/>
    <n v="0"/>
    <n v="5137.3999999999996"/>
    <n v="0"/>
    <m/>
    <n v="0"/>
    <n v="0"/>
    <n v="0"/>
    <n v="0"/>
    <n v="0"/>
    <n v="0"/>
    <n v="0"/>
    <n v="0"/>
    <n v="0"/>
    <n v="4909.8999999999996"/>
    <n v="227.5"/>
    <n v="5137.3999999999996"/>
    <n v="5137.3999999999996"/>
  </r>
  <r>
    <n v="735"/>
    <n v="14288"/>
    <s v="42857288WPSU"/>
    <s v="288W"/>
    <x v="80"/>
    <s v="17LTIP - Perf"/>
    <n v="10257"/>
    <n v="10"/>
    <x v="12"/>
    <n v="9260"/>
    <x v="0"/>
    <n v="2000"/>
    <n v="0"/>
    <n v="0"/>
    <s v="42857288W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36"/>
    <n v="10101"/>
    <s v="42857101WPSU"/>
    <s v="101W"/>
    <x v="4"/>
    <s v="17LTIP - Perf"/>
    <n v="10257"/>
    <n v="10"/>
    <x v="4"/>
    <n v="9260"/>
    <x v="0"/>
    <n v="2000"/>
    <n v="0"/>
    <n v="0"/>
    <s v="42857101W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37"/>
    <n v="14721"/>
    <s v="42857721WPSU"/>
    <s v="721W"/>
    <x v="93"/>
    <s v="17LTIP - Perf"/>
    <n v="10257"/>
    <n v="10"/>
    <x v="76"/>
    <n v="9260"/>
    <x v="0"/>
    <n v="2000"/>
    <n v="0"/>
    <n v="0"/>
    <s v="42857721W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38"/>
    <n v="11384"/>
    <s v="42857384WPSU"/>
    <s v="384W"/>
    <x v="38"/>
    <s v="17LTIP - Perf"/>
    <n v="10257"/>
    <n v="60"/>
    <x v="31"/>
    <n v="9260"/>
    <x v="0"/>
    <n v="30000"/>
    <n v="0"/>
    <n v="0"/>
    <s v="42857384W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39"/>
    <n v="14707"/>
    <s v="42857707WPSU"/>
    <s v="707W"/>
    <x v="90"/>
    <s v="17LTIP - Perf"/>
    <n v="10257"/>
    <n v="10"/>
    <x v="73"/>
    <n v="9260"/>
    <x v="0"/>
    <n v="2000"/>
    <n v="0"/>
    <n v="0"/>
    <s v="42857707W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40"/>
    <n v="26444"/>
    <s v="42857444YPSU"/>
    <s v="444Y"/>
    <x v="206"/>
    <s v="17LTIP - Perf"/>
    <n v="10257"/>
    <n v="10"/>
    <x v="138"/>
    <n v="9260"/>
    <x v="0"/>
    <n v="2000"/>
    <n v="0"/>
    <n v="0"/>
    <s v="42857444Y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41"/>
    <n v="14510"/>
    <s v="42857510MPSU"/>
    <s v="510M"/>
    <x v="207"/>
    <s v="17LTIP - Perf"/>
    <n v="10257"/>
    <n v="80"/>
    <x v="139"/>
    <n v="9260"/>
    <x v="0"/>
    <n v="190000"/>
    <n v="0"/>
    <n v="0"/>
    <s v="42857510M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42"/>
    <n v="14928"/>
    <s v="42857928SPSU"/>
    <s v="928S"/>
    <x v="208"/>
    <s v="17LTIP - Perf"/>
    <n v="10257"/>
    <n v="180"/>
    <x v="140"/>
    <n v="9260"/>
    <x v="0"/>
    <n v="700000"/>
    <n v="0"/>
    <n v="0"/>
    <s v="42857928S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43"/>
    <n v="23990"/>
    <s v="42857990JPSU"/>
    <s v="990J"/>
    <x v="209"/>
    <s v="17LTIP - Perf"/>
    <n v="10257"/>
    <n v="180"/>
    <x v="71"/>
    <n v="9260"/>
    <x v="0"/>
    <n v="700000"/>
    <n v="0"/>
    <n v="0"/>
    <s v="42857990J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44"/>
    <n v="19588"/>
    <s v="42857588SPSU"/>
    <s v="588S"/>
    <x v="210"/>
    <s v="17LTIP - Perf"/>
    <n v="10257"/>
    <n v="80"/>
    <x v="141"/>
    <n v="9260"/>
    <x v="0"/>
    <n v="190000"/>
    <n v="0"/>
    <n v="0"/>
    <s v="42857588S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45"/>
    <n v="10109"/>
    <s v="42857109DPSU"/>
    <s v="109D"/>
    <x v="211"/>
    <s v="17LTIP - Perf"/>
    <n v="10257"/>
    <n v="20"/>
    <x v="34"/>
    <n v="9260"/>
    <x v="0"/>
    <n v="107000"/>
    <n v="0"/>
    <n v="0"/>
    <s v="42857109D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46"/>
    <n v="13962"/>
    <s v="42857962SPSU"/>
    <s v="962S"/>
    <x v="212"/>
    <s v="17LTIP - Perf"/>
    <n v="10257"/>
    <n v="20"/>
    <x v="52"/>
    <n v="9260"/>
    <x v="0"/>
    <n v="107000"/>
    <n v="0"/>
    <n v="0"/>
    <s v="42857962S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47"/>
    <n v="13100"/>
    <s v="42857100MPSU"/>
    <s v="100M"/>
    <x v="213"/>
    <s v="17LTIP - Perf"/>
    <n v="10257"/>
    <n v="80"/>
    <x v="142"/>
    <n v="9260"/>
    <x v="0"/>
    <n v="190000"/>
    <n v="0"/>
    <n v="0"/>
    <s v="42857100M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48"/>
    <n v="14498"/>
    <s v="42857498JPSU"/>
    <s v="498J"/>
    <x v="214"/>
    <s v="17LTIP - Perf"/>
    <n v="10257"/>
    <n v="80"/>
    <x v="143"/>
    <n v="9260"/>
    <x v="0"/>
    <n v="190000"/>
    <n v="0"/>
    <n v="0"/>
    <s v="42857498J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49"/>
    <n v="18748"/>
    <s v="42857748CPSU"/>
    <s v="748C"/>
    <x v="215"/>
    <s v="17LTIP - Perf"/>
    <n v="10257"/>
    <n v="80"/>
    <x v="144"/>
    <n v="9260"/>
    <x v="0"/>
    <n v="190000"/>
    <n v="0"/>
    <n v="0"/>
    <s v="42857748C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50"/>
    <n v="24256"/>
    <s v="42857256EPSU"/>
    <s v="256E"/>
    <x v="216"/>
    <s v="17LTIP - Perf"/>
    <n v="10257"/>
    <n v="80"/>
    <x v="145"/>
    <n v="9260"/>
    <x v="0"/>
    <n v="190000"/>
    <n v="0"/>
    <n v="0"/>
    <s v="42857256EPSU17LTIP - Perf"/>
    <s v="LTIP - Perf"/>
    <s v="LTIP - Perf - 05/02/2017"/>
    <s v="3 years"/>
    <d v="2017-05-02T00:00:00"/>
    <d v="2019-09-30T00:00:00"/>
    <n v="140"/>
    <n v="0"/>
    <n v="0"/>
    <n v="0"/>
    <m/>
    <n v="22.105999999999995"/>
    <n v="-11.060000000000002"/>
    <n v="151.04599999999999"/>
    <n v="1.0789"/>
    <s v=""/>
    <n v="0"/>
    <n v="11337.2"/>
    <n v="0"/>
    <n v="0"/>
    <n v="0"/>
    <s v=""/>
    <n v="1790.1438799999996"/>
    <n v="-895.63880000000017"/>
    <n v="12231.70508"/>
    <n v="151.04599999999999"/>
    <n v="0"/>
    <n v="0"/>
    <n v="151.04599999999999"/>
    <n v="80.98"/>
    <n v="12231.70508"/>
    <n v="-244.43839431871999"/>
    <n v="11987.266685681279"/>
    <n v="0"/>
    <n v="0"/>
    <n v="0"/>
    <n v="0"/>
    <n v="11987.266685681279"/>
    <n v="10.93728712197197"/>
    <n v="274"/>
    <n v="2996.82"/>
    <n v="2996.82"/>
    <n v="8990.4466856812796"/>
    <n v="0"/>
    <n v="0"/>
    <n v="0"/>
    <n v="2996.82"/>
    <n v="0"/>
    <n v="2996.82"/>
    <n v="0"/>
    <m/>
    <n v="0"/>
    <n v="0"/>
    <n v="0"/>
    <n v="0"/>
    <n v="0"/>
    <n v="0"/>
    <n v="0"/>
    <n v="0"/>
    <n v="0"/>
    <n v="2864.11"/>
    <n v="132.71"/>
    <n v="2996.82"/>
    <n v="2996.82"/>
  </r>
  <r>
    <n v="751"/>
    <n v="27135"/>
    <s v="42863135GPSU"/>
    <s v="135G"/>
    <x v="217"/>
    <s v="17LTIP - Perf"/>
    <n v="10257"/>
    <n v="10"/>
    <x v="54"/>
    <n v="9260"/>
    <x v="0"/>
    <n v="2000"/>
    <n v="0"/>
    <n v="0"/>
    <s v="42863135GPSU17LTIP - Perf"/>
    <s v="LTIP - Perf"/>
    <s v="LTIP - Perf - 05/08/2017"/>
    <s v="3 years"/>
    <d v="2017-05-08T00:00:00"/>
    <d v="2019-09-30T00:00:00"/>
    <n v="140"/>
    <n v="0"/>
    <n v="0"/>
    <n v="0"/>
    <m/>
    <n v="22.105999999999995"/>
    <n v="-11.060000000000002"/>
    <n v="151.04599999999999"/>
    <n v="1.0789"/>
    <s v=""/>
    <n v="0"/>
    <n v="11503.800000000001"/>
    <n v="0"/>
    <n v="0"/>
    <n v="0"/>
    <s v=""/>
    <n v="1816.4500199999995"/>
    <n v="-908.80020000000025"/>
    <n v="12411.449820000002"/>
    <n v="151.04599999999999"/>
    <n v="0"/>
    <n v="0"/>
    <n v="151.04599999999999"/>
    <n v="82.17"/>
    <n v="12411.44982"/>
    <n v="-248.03041320287997"/>
    <n v="12163.41940679712"/>
    <n v="0"/>
    <n v="0"/>
    <n v="0"/>
    <n v="0"/>
    <n v="12163.41940679712"/>
    <n v="11.098010407661606"/>
    <n v="274"/>
    <n v="3040.85"/>
    <n v="3040.85"/>
    <n v="9122.5694067971199"/>
    <n v="0"/>
    <n v="0"/>
    <n v="0"/>
    <n v="3040.85"/>
    <n v="0"/>
    <n v="3040.85"/>
    <n v="0"/>
    <m/>
    <n v="0"/>
    <n v="0"/>
    <n v="0"/>
    <n v="0"/>
    <n v="0"/>
    <n v="0"/>
    <n v="0"/>
    <n v="0"/>
    <n v="0"/>
    <n v="2906.2"/>
    <n v="134.65"/>
    <n v="3040.85"/>
    <n v="3040.85"/>
  </r>
  <r>
    <n v="752"/>
    <n v="18798"/>
    <s v="42863798APSU"/>
    <s v="798A"/>
    <x v="218"/>
    <s v="17LTIP - Perf"/>
    <n v="10257"/>
    <n v="50"/>
    <x v="146"/>
    <n v="9260"/>
    <x v="0"/>
    <n v="91000"/>
    <n v="0"/>
    <n v="0"/>
    <s v="42863798APSU17LTIP - Perf"/>
    <s v="LTIP - Perf"/>
    <s v="LTIP - Perf - 05/08/2017"/>
    <s v="3 years"/>
    <d v="2017-05-08T00:00:00"/>
    <d v="2019-09-30T00:00:00"/>
    <n v="140"/>
    <n v="0"/>
    <n v="0"/>
    <n v="0"/>
    <m/>
    <n v="22.105999999999995"/>
    <n v="-11.060000000000002"/>
    <n v="151.04599999999999"/>
    <n v="1.0789"/>
    <s v=""/>
    <n v="0"/>
    <n v="11503.800000000001"/>
    <n v="0"/>
    <n v="0"/>
    <n v="0"/>
    <s v=""/>
    <n v="1816.4500199999995"/>
    <n v="-908.80020000000025"/>
    <n v="12411.449820000002"/>
    <n v="151.04599999999999"/>
    <n v="0"/>
    <n v="0"/>
    <n v="151.04599999999999"/>
    <n v="82.17"/>
    <n v="12411.44982"/>
    <n v="-248.03041320287997"/>
    <n v="12163.41940679712"/>
    <n v="0"/>
    <n v="0"/>
    <n v="0"/>
    <n v="0"/>
    <n v="12163.41940679712"/>
    <n v="11.098010407661606"/>
    <n v="274"/>
    <n v="3040.85"/>
    <n v="3040.85"/>
    <n v="9122.5694067971199"/>
    <n v="0"/>
    <n v="0"/>
    <n v="0"/>
    <n v="3040.85"/>
    <n v="0"/>
    <n v="3040.85"/>
    <n v="0"/>
    <m/>
    <n v="0"/>
    <n v="0"/>
    <n v="0"/>
    <n v="0"/>
    <n v="0"/>
    <n v="0"/>
    <n v="0"/>
    <n v="0"/>
    <n v="0"/>
    <n v="2906.2"/>
    <n v="134.65"/>
    <n v="3040.85"/>
    <n v="3040.85"/>
  </r>
  <r>
    <n v="753"/>
    <n v="13443"/>
    <s v="42863443MPSU"/>
    <s v="443M"/>
    <x v="219"/>
    <s v="17LTIP - Perf"/>
    <n v="10257"/>
    <n v="70"/>
    <x v="59"/>
    <n v="9260"/>
    <x v="0"/>
    <n v="170000"/>
    <n v="0"/>
    <n v="0"/>
    <s v="42863443MPSU17LTIP - Perf"/>
    <s v="LTIP - Perf"/>
    <s v="LTIP - Perf - 05/08/2017"/>
    <s v="3 years"/>
    <d v="2017-05-08T00:00:00"/>
    <d v="2019-09-30T00:00:00"/>
    <n v="140"/>
    <n v="0"/>
    <n v="0"/>
    <n v="0"/>
    <m/>
    <n v="22.105999999999995"/>
    <n v="-11.060000000000002"/>
    <n v="151.04599999999999"/>
    <n v="1.0789"/>
    <s v=""/>
    <n v="0"/>
    <n v="11503.800000000001"/>
    <n v="0"/>
    <n v="0"/>
    <n v="0"/>
    <s v=""/>
    <n v="1816.4500199999995"/>
    <n v="-908.80020000000025"/>
    <n v="12411.449820000002"/>
    <n v="151.04599999999999"/>
    <n v="0"/>
    <n v="0"/>
    <n v="151.04599999999999"/>
    <n v="82.17"/>
    <n v="12411.44982"/>
    <n v="-248.03041320287997"/>
    <n v="12163.41940679712"/>
    <n v="0"/>
    <n v="0"/>
    <n v="0"/>
    <n v="0"/>
    <n v="12163.41940679712"/>
    <n v="11.098010407661606"/>
    <n v="274"/>
    <n v="3040.85"/>
    <n v="3040.85"/>
    <n v="9122.5694067971199"/>
    <n v="0"/>
    <n v="0"/>
    <n v="0"/>
    <n v="3040.85"/>
    <n v="0"/>
    <n v="3040.85"/>
    <n v="0"/>
    <m/>
    <n v="0"/>
    <n v="0"/>
    <n v="0"/>
    <n v="0"/>
    <n v="0"/>
    <n v="0"/>
    <n v="0"/>
    <n v="0"/>
    <n v="0"/>
    <n v="2906.2"/>
    <n v="134.65"/>
    <n v="3040.85"/>
    <n v="3040.85"/>
  </r>
  <r>
    <n v="754"/>
    <n v="14488"/>
    <s v="42905488PPSU"/>
    <s v="488P"/>
    <x v="220"/>
    <s v="17LTIP - Perf"/>
    <n v="10257"/>
    <n v="80"/>
    <x v="86"/>
    <n v="9260"/>
    <x v="0"/>
    <n v="190000"/>
    <n v="0"/>
    <n v="0"/>
    <s v="42905488PPSU17LTIP - Perf"/>
    <s v="LTIP - Perf"/>
    <s v="LTIP - Perf - 06/19/2017"/>
    <s v="3 years"/>
    <d v="2017-06-19T00:00:00"/>
    <d v="2019-09-30T00:00:00"/>
    <n v="140"/>
    <n v="0"/>
    <n v="0"/>
    <n v="0"/>
    <m/>
    <m/>
    <n v="11.045999999999992"/>
    <n v="151.04599999999999"/>
    <n v="1.0789"/>
    <s v=""/>
    <n v="0"/>
    <n v="11915.4"/>
    <n v="0"/>
    <n v="0"/>
    <n v="0"/>
    <s v=""/>
    <s v=""/>
    <n v="940.12505999999928"/>
    <n v="12855.525059999998"/>
    <n v="151.04599999999999"/>
    <n v="0"/>
    <n v="0"/>
    <n v="151.04599999999999"/>
    <n v="85.11"/>
    <n v="12855.52506"/>
    <n v="-257.13621225011997"/>
    <n v="12598.38884774988"/>
    <n v="0"/>
    <n v="0"/>
    <n v="0"/>
    <n v="0"/>
    <n v="12598.38884774988"/>
    <n v="11.48440186668175"/>
    <n v="274"/>
    <n v="3146.73"/>
    <n v="3146.73"/>
    <n v="9451.6588477498808"/>
    <n v="0"/>
    <n v="0"/>
    <n v="0"/>
    <n v="3149.66"/>
    <n v="0"/>
    <n v="3149.66"/>
    <n v="-2.9299999999998363"/>
    <m/>
    <n v="0"/>
    <n v="0"/>
    <n v="0"/>
    <n v="0"/>
    <n v="0"/>
    <n v="0"/>
    <n v="0"/>
    <n v="0"/>
    <n v="0"/>
    <n v="0"/>
    <n v="3149.66"/>
    <n v="3149.66"/>
    <n v="3149.66"/>
  </r>
  <r>
    <n v="755"/>
    <n v="10005"/>
    <s v="417655McERSU"/>
    <s v="5McE"/>
    <x v="0"/>
    <s v="14LTIP TL(RSUs)"/>
    <n v="10261"/>
    <n v="10"/>
    <x v="0"/>
    <n v="9260"/>
    <x v="1"/>
    <n v="2000"/>
    <n v="0"/>
    <n v="0"/>
    <s v="417655McE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756"/>
    <n v="10015"/>
    <s v="4176515WoRSU"/>
    <s v="15Wo"/>
    <x v="1"/>
    <s v="14LTIP TL(RSUs)"/>
    <n v="10261"/>
    <n v="10"/>
    <x v="1"/>
    <n v="9260"/>
    <x v="1"/>
    <n v="2000"/>
    <n v="0"/>
    <n v="0"/>
    <s v="4176515Wo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757"/>
    <n v="10034"/>
    <s v="4176534MaRSU"/>
    <s v="34Ma"/>
    <x v="2"/>
    <s v="14LTIP TL(RSUs)"/>
    <n v="10261"/>
    <n v="50"/>
    <x v="2"/>
    <n v="9260"/>
    <x v="1"/>
    <n v="91000"/>
    <n v="0"/>
    <n v="0"/>
    <s v="4176534Ma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758"/>
    <n v="10070"/>
    <s v="4176570HaRSU"/>
    <s v="70Ha"/>
    <x v="3"/>
    <s v="14LTIP TL(RSUs)"/>
    <n v="10261"/>
    <n v="20"/>
    <x v="3"/>
    <n v="9260"/>
    <x v="1"/>
    <n v="107000"/>
    <n v="0"/>
    <n v="0"/>
    <s v="4176570HaRSU14LTIP TL(RSUs)"/>
    <s v="LTIP TL(RSU)"/>
    <s v="LTIP TL(RSU) - 05/06/2014"/>
    <s v="3 years"/>
    <d v="2014-05-06T00:00:00"/>
    <d v="2017-05-06T00:00:00"/>
    <n v="1295"/>
    <n v="0"/>
    <n v="0"/>
    <m/>
    <m/>
    <m/>
    <m/>
    <n v="1295"/>
    <n v="1"/>
    <s v=""/>
    <n v="0"/>
    <n v="66070.900000000009"/>
    <n v="0"/>
    <n v="0"/>
    <n v="0"/>
    <s v=""/>
    <s v=""/>
    <s v=""/>
    <n v="66070.900000000009"/>
    <n v="1295"/>
    <n v="-1295"/>
    <n v="0"/>
    <n v="0"/>
    <n v="51.02"/>
    <n v="0"/>
    <n v="0"/>
    <n v="0"/>
    <n v="0"/>
    <n v="0"/>
    <n v="0"/>
    <n v="0"/>
    <n v="66070.900000000009"/>
    <n v="60.228714676390162"/>
    <n v="1097"/>
    <n v="66070.900000000009"/>
    <n v="66070.900000000009"/>
    <n v="0"/>
    <n v="66070.899999999994"/>
    <n v="0"/>
    <n v="0"/>
    <n v="0"/>
    <n v="0"/>
    <n v="66070.899999999994"/>
    <n v="0"/>
    <m/>
    <n v="0"/>
    <n v="0"/>
    <n v="0"/>
    <n v="0"/>
    <n v="0"/>
    <n v="0"/>
    <n v="0"/>
    <n v="0"/>
    <n v="0"/>
    <n v="0"/>
    <n v="0"/>
    <n v="0"/>
    <n v="0"/>
  </r>
  <r>
    <n v="759"/>
    <n v="10101"/>
    <s v="41765101WRSU"/>
    <s v="101W"/>
    <x v="4"/>
    <s v="14LTIP TL(RSUs)"/>
    <n v="10261"/>
    <n v="10"/>
    <x v="4"/>
    <n v="9260"/>
    <x v="1"/>
    <n v="2000"/>
    <n v="0"/>
    <n v="0"/>
    <s v="41765101W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760"/>
    <n v="10105"/>
    <s v="41765105ARSU"/>
    <s v="105A"/>
    <x v="5"/>
    <s v="14LTIP TL(RSUs)"/>
    <n v="10261"/>
    <n v="10"/>
    <x v="5"/>
    <n v="9260"/>
    <x v="1"/>
    <n v="2000"/>
    <n v="0"/>
    <n v="0"/>
    <s v="41765105ARSU14LTIP TL(RSUs)"/>
    <s v="LTIP TL(RSU)"/>
    <s v="LTIP TL(RSU) - 05/06/2014"/>
    <s v="3 years"/>
    <d v="2014-05-06T00:00:00"/>
    <d v="2017-05-06T00:00:00"/>
    <n v="575"/>
    <n v="0"/>
    <n v="0"/>
    <m/>
    <m/>
    <m/>
    <m/>
    <n v="575"/>
    <n v="1"/>
    <s v=""/>
    <n v="0"/>
    <n v="29336.5"/>
    <n v="0"/>
    <n v="0"/>
    <n v="0"/>
    <s v=""/>
    <s v=""/>
    <s v=""/>
    <n v="29336.5"/>
    <n v="575"/>
    <n v="-575"/>
    <n v="0"/>
    <n v="0"/>
    <n v="51.02"/>
    <n v="0"/>
    <n v="0"/>
    <n v="0"/>
    <n v="0"/>
    <n v="0"/>
    <n v="0"/>
    <n v="0"/>
    <n v="29336.5"/>
    <n v="26.742479489516864"/>
    <n v="1097"/>
    <n v="29336.5"/>
    <n v="29336.5"/>
    <n v="0"/>
    <n v="29336.5"/>
    <n v="0"/>
    <n v="0"/>
    <n v="0"/>
    <n v="0"/>
    <n v="29336.5"/>
    <n v="0"/>
    <m/>
    <n v="0"/>
    <n v="0"/>
    <n v="0"/>
    <n v="0"/>
    <n v="0"/>
    <n v="0"/>
    <n v="0"/>
    <n v="0"/>
    <n v="0"/>
    <n v="0"/>
    <n v="0"/>
    <n v="0"/>
    <n v="0"/>
  </r>
  <r>
    <n v="761"/>
    <n v="10106"/>
    <s v="41765106GRSU"/>
    <s v="106G"/>
    <x v="6"/>
    <s v="14LTIP TL(RSUs)"/>
    <n v="10261"/>
    <n v="30"/>
    <x v="6"/>
    <n v="9260"/>
    <x v="1"/>
    <n v="10000"/>
    <n v="0"/>
    <n v="0"/>
    <s v="41765106G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762"/>
    <n v="10107"/>
    <s v="41765107CRSU"/>
    <s v="107C"/>
    <x v="7"/>
    <s v="14LTIP TL(RSUs)"/>
    <n v="10261"/>
    <n v="10"/>
    <x v="7"/>
    <n v="9260"/>
    <x v="1"/>
    <n v="12000"/>
    <n v="0"/>
    <n v="0"/>
    <s v="41765107CRSU14LTIP TL(RSUs)"/>
    <s v="LTIP TL(RSU)"/>
    <s v="LTIP TL(RSU) - 05/06/2014"/>
    <s v="3 years"/>
    <d v="2014-05-06T00:00:00"/>
    <d v="2017-05-06T00:00:00"/>
    <n v="1295"/>
    <n v="0"/>
    <n v="0"/>
    <m/>
    <m/>
    <m/>
    <m/>
    <n v="1295"/>
    <n v="1"/>
    <s v=""/>
    <n v="0"/>
    <n v="66070.900000000009"/>
    <n v="0"/>
    <n v="0"/>
    <n v="0"/>
    <s v=""/>
    <s v=""/>
    <s v=""/>
    <n v="66070.900000000009"/>
    <n v="1295"/>
    <n v="-1295"/>
    <n v="0"/>
    <n v="0"/>
    <n v="51.02"/>
    <n v="0"/>
    <n v="0"/>
    <n v="0"/>
    <n v="0"/>
    <n v="0"/>
    <n v="0"/>
    <n v="0"/>
    <n v="66070.900000000009"/>
    <n v="60.228714676390162"/>
    <n v="1097"/>
    <n v="66070.900000000009"/>
    <n v="66070.900000000009"/>
    <n v="0"/>
    <n v="8735.5499999999993"/>
    <n v="21543.77"/>
    <n v="21602.79"/>
    <n v="14188.79"/>
    <n v="0"/>
    <n v="66070.899999999994"/>
    <n v="0"/>
    <m/>
    <n v="1829.75"/>
    <n v="1770.72"/>
    <n v="1829.74"/>
    <n v="5430.21"/>
    <n v="1829.75"/>
    <n v="1652.67"/>
    <n v="1829.75"/>
    <n v="5312.17"/>
    <n v="1770.72"/>
    <n v="1675.69"/>
    <n v="0"/>
    <n v="3446.41"/>
    <n v="14188.79"/>
  </r>
  <r>
    <n v="763"/>
    <n v="10138"/>
    <s v="41765138JRSU"/>
    <s v="138J"/>
    <x v="8"/>
    <s v="14LTIP TL(RSUs)"/>
    <n v="10261"/>
    <n v="10"/>
    <x v="5"/>
    <n v="9260"/>
    <x v="1"/>
    <n v="2000"/>
    <n v="0"/>
    <n v="0"/>
    <s v="41765138J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764"/>
    <n v="10153"/>
    <s v="41765153PRSU"/>
    <s v="153P"/>
    <x v="9"/>
    <s v="14LTIP TL(RSUs)"/>
    <n v="10261"/>
    <n v="212"/>
    <x v="8"/>
    <n v="9260"/>
    <x v="1"/>
    <n v="821000"/>
    <n v="0"/>
    <n v="0"/>
    <s v="41765153P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22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500000000007"/>
    <n v="0"/>
    <n v="11224.400000000001"/>
    <n v="0"/>
    <m/>
    <n v="310.83999999999997"/>
    <n v="300.82"/>
    <n v="1798.7900000000004"/>
    <n v="2410.4500000000003"/>
    <n v="0"/>
    <n v="0"/>
    <n v="0"/>
    <n v="0"/>
    <n v="0"/>
    <n v="0"/>
    <n v="0"/>
    <n v="0"/>
    <n v="2410.4500000000003"/>
  </r>
  <r>
    <n v="765"/>
    <n v="10155"/>
    <s v="41765155MRSU"/>
    <s v="155M"/>
    <x v="10"/>
    <s v="14LTIP TL(RSUs)"/>
    <n v="10261"/>
    <n v="10"/>
    <x v="4"/>
    <n v="9260"/>
    <x v="1"/>
    <n v="2000"/>
    <n v="0"/>
    <n v="0"/>
    <s v="41765155M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766"/>
    <n v="10219"/>
    <s v="41765219HRSU"/>
    <s v="219H"/>
    <x v="11"/>
    <s v="14LTIP TL(RSUs)"/>
    <n v="10261"/>
    <n v="10"/>
    <x v="5"/>
    <n v="9260"/>
    <x v="1"/>
    <n v="2000"/>
    <n v="0"/>
    <n v="0"/>
    <s v="41765219H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767"/>
    <n v="10239"/>
    <s v="41765239FRSU"/>
    <s v="239F"/>
    <x v="12"/>
    <s v="14LTIP TL(RSUs)"/>
    <n v="10261"/>
    <n v="180"/>
    <x v="9"/>
    <n v="9260"/>
    <x v="1"/>
    <n v="700000"/>
    <n v="0"/>
    <n v="0"/>
    <s v="41765239F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984.69"/>
    <n v="0"/>
    <n v="0"/>
    <n v="984.69"/>
    <n v="4053.94"/>
  </r>
  <r>
    <n v="768"/>
    <n v="10284"/>
    <s v="41765284ARSU"/>
    <s v="284A"/>
    <x v="13"/>
    <s v="14LTIP TL(RSUs)"/>
    <n v="10261"/>
    <n v="60"/>
    <x v="10"/>
    <n v="9260"/>
    <x v="1"/>
    <n v="81000"/>
    <n v="0"/>
    <n v="0"/>
    <s v="41765284A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769"/>
    <n v="10366"/>
    <s v="41765366BRSU"/>
    <s v="366B"/>
    <x v="14"/>
    <s v="14LTIP TL(RSUs)"/>
    <n v="10261"/>
    <n v="50"/>
    <x v="11"/>
    <n v="9260"/>
    <x v="1"/>
    <n v="9000"/>
    <n v="0"/>
    <n v="0"/>
    <s v="41765366B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585.49"/>
    <n v="0"/>
    <n v="0"/>
    <n v="585.49"/>
    <n v="2410.4499999999998"/>
  </r>
  <r>
    <n v="770"/>
    <n v="10368"/>
    <s v="41765368WRSU"/>
    <s v="368W"/>
    <x v="15"/>
    <s v="14LTIP TL(RSUs)"/>
    <n v="10261"/>
    <n v="10"/>
    <x v="5"/>
    <n v="9260"/>
    <x v="1"/>
    <n v="2000"/>
    <n v="0"/>
    <n v="0"/>
    <s v="41765368WRSU14LTIP TL(RSUs)"/>
    <s v="LTIP TL(RSU)"/>
    <s v="LTIP TL(RSU) - 05/06/2014"/>
    <s v="3 years"/>
    <d v="2014-05-06T00:00:00"/>
    <d v="2017-05-06T00:00:00"/>
    <n v="575"/>
    <n v="0"/>
    <n v="0"/>
    <m/>
    <m/>
    <m/>
    <m/>
    <n v="575"/>
    <n v="1"/>
    <s v=""/>
    <n v="0"/>
    <n v="29336.5"/>
    <n v="0"/>
    <n v="0"/>
    <n v="0"/>
    <s v=""/>
    <s v=""/>
    <s v=""/>
    <n v="29336.5"/>
    <n v="575"/>
    <n v="-575"/>
    <n v="0"/>
    <n v="0"/>
    <n v="51.02"/>
    <n v="0"/>
    <n v="0"/>
    <n v="0"/>
    <n v="0"/>
    <n v="0"/>
    <n v="0"/>
    <n v="0"/>
    <n v="29336.5"/>
    <n v="26.742479489516864"/>
    <n v="1097"/>
    <n v="29336.5"/>
    <n v="29336.5"/>
    <n v="0"/>
    <n v="29336.5"/>
    <n v="0"/>
    <n v="0"/>
    <n v="0"/>
    <n v="0"/>
    <n v="29336.5"/>
    <n v="0"/>
    <m/>
    <n v="0"/>
    <n v="0"/>
    <n v="0"/>
    <n v="0"/>
    <n v="0"/>
    <n v="0"/>
    <n v="0"/>
    <n v="0"/>
    <n v="0"/>
    <n v="0"/>
    <n v="0"/>
    <n v="0"/>
    <n v="0"/>
  </r>
  <r>
    <n v="771"/>
    <n v="10375"/>
    <s v="41765375PRSU"/>
    <s v="375P"/>
    <x v="16"/>
    <s v="14LTIP TL(RSUs)"/>
    <n v="10261"/>
    <n v="10"/>
    <x v="12"/>
    <n v="9260"/>
    <x v="1"/>
    <n v="2000"/>
    <n v="0"/>
    <n v="0"/>
    <s v="41765375P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772"/>
    <n v="10382"/>
    <s v="41765382ARSU"/>
    <s v="382A"/>
    <x v="17"/>
    <s v="14LTIP TL(RSUs)"/>
    <n v="10261"/>
    <n v="10"/>
    <x v="1"/>
    <n v="9260"/>
    <x v="1"/>
    <n v="2000"/>
    <n v="0"/>
    <n v="0"/>
    <s v="41765382A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773"/>
    <n v="10399"/>
    <s v="41765399GRSU"/>
    <s v="399G"/>
    <x v="18"/>
    <s v="14LTIP TL(RSUs)"/>
    <n v="10261"/>
    <n v="60"/>
    <x v="13"/>
    <n v="9260"/>
    <x v="1"/>
    <n v="31000"/>
    <n v="0"/>
    <n v="0"/>
    <s v="41765399GRSU14LTIP TL(RSUs)"/>
    <s v="LTIP TL(RSU)"/>
    <s v="LTIP TL(RSU) - 05/06/2014"/>
    <s v="3 years"/>
    <d v="2014-05-06T00:00:00"/>
    <d v="2017-05-06T00:00:00"/>
    <n v="575"/>
    <n v="0"/>
    <n v="0"/>
    <m/>
    <m/>
    <m/>
    <m/>
    <n v="575"/>
    <n v="1"/>
    <s v=""/>
    <n v="0"/>
    <n v="29336.5"/>
    <n v="0"/>
    <n v="0"/>
    <n v="0"/>
    <s v=""/>
    <s v=""/>
    <s v=""/>
    <n v="29336.5"/>
    <n v="575"/>
    <n v="-575"/>
    <n v="0"/>
    <n v="0"/>
    <n v="51.02"/>
    <n v="0"/>
    <n v="0"/>
    <n v="0"/>
    <n v="0"/>
    <n v="0"/>
    <n v="0"/>
    <n v="0"/>
    <n v="29336.5"/>
    <n v="26.742479489516864"/>
    <n v="1097"/>
    <n v="29336.5"/>
    <n v="29336.5"/>
    <n v="0"/>
    <n v="29336.5"/>
    <n v="0"/>
    <n v="0"/>
    <n v="0"/>
    <n v="0"/>
    <n v="29336.5"/>
    <n v="0"/>
    <m/>
    <n v="0"/>
    <n v="0"/>
    <n v="0"/>
    <n v="0"/>
    <n v="0"/>
    <n v="0"/>
    <n v="0"/>
    <n v="0"/>
    <n v="0"/>
    <n v="0"/>
    <n v="0"/>
    <n v="0"/>
    <n v="0"/>
  </r>
  <r>
    <n v="774"/>
    <n v="10401"/>
    <s v="41765401SRSU"/>
    <s v="401S"/>
    <x v="19"/>
    <s v="14LTIP TL(RSUs)"/>
    <n v="10261"/>
    <n v="10"/>
    <x v="14"/>
    <n v="9260"/>
    <x v="1"/>
    <n v="2000"/>
    <n v="0"/>
    <n v="0"/>
    <s v="41765401S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775"/>
    <n v="10449"/>
    <s v="41765449MRSU"/>
    <s v="449M"/>
    <x v="20"/>
    <s v="14LTIP TL(RSUs)"/>
    <n v="10261"/>
    <n v="20"/>
    <x v="15"/>
    <n v="9260"/>
    <x v="1"/>
    <n v="7000"/>
    <n v="0"/>
    <n v="0"/>
    <s v="41765449M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776"/>
    <n v="10452"/>
    <s v="41765452SRSU"/>
    <s v="452S"/>
    <x v="21"/>
    <s v="14LTIP TL(RSUs)"/>
    <n v="10261"/>
    <n v="70"/>
    <x v="16"/>
    <n v="9260"/>
    <x v="1"/>
    <n v="170000"/>
    <n v="0"/>
    <n v="0"/>
    <s v="41765452S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777"/>
    <n v="10473"/>
    <s v="41765473GRSU"/>
    <s v="473G"/>
    <x v="22"/>
    <s v="14LTIP TL(RSUs)"/>
    <n v="10261"/>
    <n v="60"/>
    <x v="17"/>
    <n v="9260"/>
    <x v="1"/>
    <n v="30000"/>
    <n v="0"/>
    <n v="0"/>
    <s v="41765473GRSU14LTIP TL(RSUs)"/>
    <s v="LTIP TL(RSU)"/>
    <s v="LTIP TL(RSU) - 05/06/2014"/>
    <s v="3 years"/>
    <d v="2014-05-06T00:00:00"/>
    <d v="2017-05-06T00:00:00"/>
    <n v="1295"/>
    <n v="0"/>
    <n v="0"/>
    <m/>
    <m/>
    <m/>
    <m/>
    <n v="1295"/>
    <n v="1"/>
    <s v=""/>
    <n v="0"/>
    <n v="66070.900000000009"/>
    <n v="0"/>
    <n v="0"/>
    <n v="0"/>
    <s v=""/>
    <s v=""/>
    <s v=""/>
    <n v="66070.900000000009"/>
    <n v="1295"/>
    <n v="-1295"/>
    <n v="0"/>
    <n v="0"/>
    <n v="51.02"/>
    <n v="0"/>
    <n v="0"/>
    <n v="0"/>
    <n v="0"/>
    <n v="0"/>
    <n v="0"/>
    <n v="0"/>
    <n v="66070.900000000009"/>
    <n v="60.228714676390162"/>
    <n v="1097"/>
    <n v="66070.900000000009"/>
    <n v="66070.900000000009"/>
    <n v="0"/>
    <n v="8735.5499999999993"/>
    <n v="21543.77"/>
    <n v="35791.58"/>
    <n v="0"/>
    <n v="0"/>
    <n v="66070.899999999994"/>
    <n v="0"/>
    <m/>
    <n v="0"/>
    <n v="0"/>
    <n v="0"/>
    <n v="0"/>
    <n v="0"/>
    <n v="0"/>
    <n v="0"/>
    <n v="0"/>
    <n v="0"/>
    <n v="0"/>
    <n v="0"/>
    <n v="0"/>
    <n v="0"/>
  </r>
  <r>
    <n v="778"/>
    <n v="10537"/>
    <s v="4176537ElRSU"/>
    <s v="37El"/>
    <x v="23"/>
    <s v="14LTIP TL(RSUs)"/>
    <n v="10261"/>
    <n v="30"/>
    <x v="18"/>
    <n v="9260"/>
    <x v="1"/>
    <n v="10000"/>
    <n v="0"/>
    <n v="0"/>
    <s v="4176537El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779"/>
    <n v="10552"/>
    <s v="41765552BRSU"/>
    <s v="552B"/>
    <x v="24"/>
    <s v="14LTIP TL(RSUs)"/>
    <n v="10261"/>
    <n v="30"/>
    <x v="19"/>
    <n v="9260"/>
    <x v="1"/>
    <n v="10000"/>
    <n v="0"/>
    <n v="0"/>
    <s v="41765552B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780"/>
    <n v="10593"/>
    <s v="41765593ARSU"/>
    <s v="593A"/>
    <x v="25"/>
    <s v="14LTIP TL(RSUs)"/>
    <n v="10261"/>
    <n v="10"/>
    <x v="20"/>
    <n v="9260"/>
    <x v="1"/>
    <n v="2000"/>
    <n v="0"/>
    <n v="0"/>
    <s v="41765593A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781"/>
    <n v="10606"/>
    <s v="41765606ARSU"/>
    <s v="606A"/>
    <x v="26"/>
    <s v="14LTIP TL(RSUs)"/>
    <n v="10261"/>
    <n v="10"/>
    <x v="21"/>
    <n v="9260"/>
    <x v="1"/>
    <n v="2000"/>
    <n v="0"/>
    <n v="0"/>
    <s v="41765606ARSU14LTIP TL(RSUs)"/>
    <s v="LTIP TL(RSU)"/>
    <s v="LTIP TL(RSU) - 05/06/2014"/>
    <s v="3 years"/>
    <d v="2014-05-06T00:00:00"/>
    <d v="2017-05-06T00:00:00"/>
    <n v="1295"/>
    <n v="0"/>
    <n v="0"/>
    <m/>
    <m/>
    <m/>
    <m/>
    <n v="1295"/>
    <n v="1"/>
    <s v=""/>
    <n v="0"/>
    <n v="66070.900000000009"/>
    <n v="0"/>
    <n v="0"/>
    <n v="0"/>
    <s v=""/>
    <s v=""/>
    <s v=""/>
    <n v="66070.900000000009"/>
    <n v="1295"/>
    <n v="-1295"/>
    <n v="0"/>
    <n v="0"/>
    <n v="51.02"/>
    <n v="0"/>
    <n v="0"/>
    <n v="0"/>
    <n v="0"/>
    <n v="0"/>
    <n v="0"/>
    <n v="0"/>
    <n v="66070.900000000009"/>
    <n v="60.228714676390162"/>
    <n v="1097"/>
    <n v="66070.900000000009"/>
    <n v="66070.900000000009"/>
    <n v="0"/>
    <n v="66070.899999999994"/>
    <n v="0"/>
    <n v="0"/>
    <n v="0"/>
    <n v="0"/>
    <n v="66070.899999999994"/>
    <n v="0"/>
    <m/>
    <n v="0"/>
    <n v="0"/>
    <n v="0"/>
    <n v="0"/>
    <n v="0"/>
    <n v="0"/>
    <n v="0"/>
    <n v="0"/>
    <n v="0"/>
    <n v="0"/>
    <n v="0"/>
    <n v="0"/>
    <n v="0"/>
  </r>
  <r>
    <n v="782"/>
    <n v="10819"/>
    <s v="41765819GRSU"/>
    <s v="819G"/>
    <x v="27"/>
    <s v="14LTIP TL(RSUs)"/>
    <n v="10261"/>
    <n v="70"/>
    <x v="22"/>
    <n v="9260"/>
    <x v="1"/>
    <n v="170000"/>
    <n v="0"/>
    <n v="0"/>
    <s v="41765819GRSU14LTIP TL(RSUs)"/>
    <s v="LTIP TL(RSU)"/>
    <s v="LTIP TL(RSU) - 05/06/2014"/>
    <s v="3 years"/>
    <d v="2014-05-06T00:00:00"/>
    <d v="2017-05-06T00:00:00"/>
    <n v="1295"/>
    <n v="0"/>
    <n v="0"/>
    <m/>
    <m/>
    <m/>
    <m/>
    <n v="1295"/>
    <n v="1"/>
    <s v=""/>
    <n v="0"/>
    <n v="66070.900000000009"/>
    <n v="0"/>
    <n v="0"/>
    <n v="0"/>
    <s v=""/>
    <s v=""/>
    <s v=""/>
    <n v="66070.900000000009"/>
    <n v="1295"/>
    <n v="-1295"/>
    <n v="0"/>
    <n v="0"/>
    <n v="51.02"/>
    <n v="0"/>
    <n v="0"/>
    <n v="0"/>
    <n v="0"/>
    <n v="0"/>
    <n v="0"/>
    <n v="0"/>
    <n v="66070.900000000009"/>
    <n v="60.228714676390162"/>
    <n v="1097"/>
    <n v="66070.900000000009"/>
    <n v="66070.900000000009"/>
    <n v="0"/>
    <n v="8735.5499999999993"/>
    <n v="21543.77"/>
    <n v="21602.79"/>
    <n v="14188.79"/>
    <n v="0"/>
    <n v="66070.899999999994"/>
    <n v="0"/>
    <m/>
    <n v="1829.75"/>
    <n v="1770.72"/>
    <n v="1829.74"/>
    <n v="5430.21"/>
    <n v="1829.75"/>
    <n v="1652.67"/>
    <n v="1829.75"/>
    <n v="5312.17"/>
    <n v="1770.72"/>
    <n v="1675.69"/>
    <n v="0"/>
    <n v="3446.41"/>
    <n v="14188.79"/>
  </r>
  <r>
    <n v="783"/>
    <n v="10845"/>
    <s v="41765845PRSU"/>
    <s v="845P"/>
    <x v="28"/>
    <s v="14LTIP TL(RSUs)"/>
    <n v="10261"/>
    <n v="80"/>
    <x v="23"/>
    <n v="9260"/>
    <x v="1"/>
    <n v="190000"/>
    <n v="0"/>
    <n v="0"/>
    <s v="41765845PRSU14LTIP TL(RSUs)"/>
    <s v="LTIP TL(RSU)"/>
    <s v="LTIP TL(RSU) - 05/06/2014"/>
    <s v="3 years"/>
    <d v="2014-05-06T00:00:00"/>
    <d v="2017-05-06T00:00:00"/>
    <n v="2720"/>
    <n v="0"/>
    <n v="0"/>
    <m/>
    <m/>
    <m/>
    <m/>
    <n v="2720"/>
    <n v="1"/>
    <s v=""/>
    <n v="0"/>
    <n v="138774.39999999999"/>
    <n v="0"/>
    <n v="0"/>
    <n v="0"/>
    <s v=""/>
    <s v=""/>
    <s v=""/>
    <n v="138774.39999999999"/>
    <n v="2720"/>
    <n v="-2720"/>
    <n v="0"/>
    <n v="0"/>
    <n v="51.02"/>
    <n v="0"/>
    <n v="0"/>
    <n v="0"/>
    <n v="0"/>
    <n v="0"/>
    <n v="0"/>
    <n v="0"/>
    <n v="138774.39999999999"/>
    <n v="126.50355515041021"/>
    <n v="1097"/>
    <n v="138774.39999999999"/>
    <n v="138774.39999999999"/>
    <n v="0"/>
    <n v="18348.04"/>
    <n v="45250.23"/>
    <n v="45374.2"/>
    <n v="29801.93"/>
    <n v="0"/>
    <n v="138774.39999999999"/>
    <n v="0"/>
    <m/>
    <n v="3843.17"/>
    <n v="3719.2"/>
    <n v="3843.17"/>
    <n v="11405.54"/>
    <n v="3843.17"/>
    <n v="3471.25"/>
    <n v="3843.17"/>
    <n v="11157.59"/>
    <n v="3719.2"/>
    <n v="3519.6"/>
    <n v="0"/>
    <n v="7238.7999999999993"/>
    <n v="29801.93"/>
  </r>
  <r>
    <n v="784"/>
    <n v="10859"/>
    <s v="41765859CRSU"/>
    <s v="859C"/>
    <x v="29"/>
    <s v="14LTIP TL(RSUs)"/>
    <n v="10261"/>
    <n v="10"/>
    <x v="12"/>
    <n v="9260"/>
    <x v="1"/>
    <n v="2000"/>
    <n v="0"/>
    <n v="0"/>
    <s v="41765859CRSU14LTIP TL(RSUs)"/>
    <s v="LTIP TL(RSU)"/>
    <s v="LTIP TL(RSU) - 05/06/2014"/>
    <s v="3 years"/>
    <d v="2014-05-06T00:00:00"/>
    <d v="2017-05-06T00:00:00"/>
    <n v="575"/>
    <n v="0"/>
    <n v="0"/>
    <m/>
    <m/>
    <m/>
    <m/>
    <n v="575"/>
    <n v="1"/>
    <s v=""/>
    <n v="0"/>
    <n v="29336.5"/>
    <n v="0"/>
    <n v="0"/>
    <n v="0"/>
    <s v=""/>
    <s v=""/>
    <s v=""/>
    <n v="29336.5"/>
    <n v="575"/>
    <n v="-575"/>
    <n v="0"/>
    <n v="0"/>
    <n v="51.02"/>
    <n v="0"/>
    <n v="0"/>
    <n v="0"/>
    <n v="0"/>
    <n v="0"/>
    <n v="0"/>
    <n v="0"/>
    <n v="29336.5"/>
    <n v="26.742479489516864"/>
    <n v="1097"/>
    <n v="29336.5"/>
    <n v="29336.5"/>
    <n v="0"/>
    <n v="3878.72"/>
    <n v="9565.77"/>
    <n v="9591.9699999999993"/>
    <n v="6300.04"/>
    <n v="0"/>
    <n v="29336.5"/>
    <n v="0"/>
    <m/>
    <n v="812.43"/>
    <n v="786.23"/>
    <n v="812.44"/>
    <n v="2411.1"/>
    <n v="812.43"/>
    <n v="733.81"/>
    <n v="812.44"/>
    <n v="2358.6799999999998"/>
    <n v="786.23"/>
    <n v="744.03"/>
    <n v="0"/>
    <n v="1530.26"/>
    <n v="6300.04"/>
  </r>
  <r>
    <n v="785"/>
    <n v="11104"/>
    <s v="41765104WRSU"/>
    <s v="104W"/>
    <x v="30"/>
    <s v="14LTIP TL(RSUs)"/>
    <n v="10261"/>
    <n v="60"/>
    <x v="24"/>
    <n v="9260"/>
    <x v="1"/>
    <n v="30000"/>
    <n v="0"/>
    <n v="0"/>
    <s v="41765104W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786"/>
    <n v="11128"/>
    <s v="41765128SRSU"/>
    <s v="128S"/>
    <x v="31"/>
    <s v="14LTIP TL(RSUs)"/>
    <n v="10261"/>
    <n v="70"/>
    <x v="25"/>
    <n v="9260"/>
    <x v="1"/>
    <n v="170000"/>
    <n v="0"/>
    <n v="0"/>
    <s v="41765128S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787"/>
    <n v="11145"/>
    <s v="41765145ARSU"/>
    <s v="145A"/>
    <x v="32"/>
    <s v="14LTIP TL(RSUs)"/>
    <n v="10261"/>
    <n v="10"/>
    <x v="26"/>
    <n v="9260"/>
    <x v="1"/>
    <n v="2000"/>
    <n v="0"/>
    <n v="0"/>
    <s v="41765145ARSU14LTIP TL(RSUs)"/>
    <s v="LTIP TL(RSU)"/>
    <s v="LTIP TL(RSU) - 05/06/2014"/>
    <s v="3 years"/>
    <d v="2014-05-06T00:00:00"/>
    <d v="2017-05-06T00:00:00"/>
    <n v="1295"/>
    <n v="0"/>
    <n v="0"/>
    <m/>
    <m/>
    <m/>
    <m/>
    <n v="1295"/>
    <n v="1"/>
    <s v=""/>
    <n v="0"/>
    <n v="66070.900000000009"/>
    <n v="0"/>
    <n v="0"/>
    <n v="0"/>
    <s v=""/>
    <s v=""/>
    <s v=""/>
    <n v="66070.900000000009"/>
    <n v="1295"/>
    <n v="-1295"/>
    <n v="0"/>
    <n v="0"/>
    <n v="51.02"/>
    <n v="0"/>
    <n v="0"/>
    <n v="0"/>
    <n v="0"/>
    <n v="0"/>
    <n v="0"/>
    <n v="0"/>
    <n v="66070.900000000009"/>
    <n v="60.228714676390162"/>
    <n v="1097"/>
    <n v="66070.900000000009"/>
    <n v="66070.900000000009"/>
    <n v="0"/>
    <n v="8735.5499999999993"/>
    <n v="21543.77"/>
    <n v="21602.79"/>
    <n v="14188.79"/>
    <n v="0"/>
    <n v="66070.899999999994"/>
    <n v="0"/>
    <m/>
    <n v="1829.75"/>
    <n v="1770.72"/>
    <n v="1829.74"/>
    <n v="5430.21"/>
    <n v="1829.75"/>
    <n v="1652.67"/>
    <n v="1829.75"/>
    <n v="5312.17"/>
    <n v="1770.72"/>
    <n v="1675.69"/>
    <n v="0"/>
    <n v="3446.41"/>
    <n v="14188.79"/>
  </r>
  <r>
    <n v="788"/>
    <n v="11197"/>
    <s v="41765197KRSU"/>
    <s v="197K"/>
    <x v="33"/>
    <s v="14LTIP TL(RSUs)"/>
    <n v="10261"/>
    <n v="30"/>
    <x v="27"/>
    <n v="9260"/>
    <x v="1"/>
    <n v="10000"/>
    <n v="0"/>
    <n v="0"/>
    <s v="41765197K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789"/>
    <n v="11212"/>
    <s v="41765212LRSU"/>
    <s v="212L"/>
    <x v="34"/>
    <s v="14LTIP TL(RSUs)"/>
    <n v="10261"/>
    <n v="50"/>
    <x v="28"/>
    <n v="4264"/>
    <x v="1"/>
    <n v="91000"/>
    <n v="0"/>
    <n v="0"/>
    <s v="41765212L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790"/>
    <n v="11267"/>
    <s v="41765267SRSU"/>
    <s v="267S"/>
    <x v="35"/>
    <s v="14LTIP TL(RSUs)"/>
    <n v="10261"/>
    <n v="10"/>
    <x v="12"/>
    <n v="9260"/>
    <x v="1"/>
    <n v="2000"/>
    <n v="0"/>
    <n v="0"/>
    <s v="41765267SRSU14LTIP TL(RSUs)"/>
    <s v="LTIP TL(RSU)"/>
    <s v="LTIP TL(RSU) - 05/06/2014"/>
    <s v="3 years"/>
    <d v="2014-05-06T00:00:00"/>
    <d v="2017-05-06T00:00:00"/>
    <n v="575"/>
    <n v="0"/>
    <n v="0"/>
    <m/>
    <m/>
    <m/>
    <m/>
    <n v="575"/>
    <n v="1"/>
    <s v=""/>
    <n v="0"/>
    <n v="29336.5"/>
    <n v="0"/>
    <n v="0"/>
    <n v="0"/>
    <s v=""/>
    <s v=""/>
    <s v=""/>
    <n v="29336.5"/>
    <n v="575"/>
    <n v="-575"/>
    <n v="0"/>
    <n v="0"/>
    <n v="51.02"/>
    <n v="0"/>
    <n v="0"/>
    <n v="0"/>
    <n v="0"/>
    <n v="0"/>
    <n v="0"/>
    <n v="0"/>
    <n v="29336.5"/>
    <n v="26.742479489516864"/>
    <n v="1097"/>
    <n v="29336.5"/>
    <n v="29336.5"/>
    <n v="0"/>
    <n v="3878.72"/>
    <n v="25457.78"/>
    <n v="0"/>
    <n v="0"/>
    <n v="0"/>
    <n v="29336.5"/>
    <n v="0"/>
    <m/>
    <n v="0"/>
    <n v="0"/>
    <n v="0"/>
    <n v="0"/>
    <n v="0"/>
    <n v="0"/>
    <n v="0"/>
    <n v="0"/>
    <n v="0"/>
    <n v="0"/>
    <n v="0"/>
    <n v="0"/>
    <n v="0"/>
  </r>
  <r>
    <n v="791"/>
    <n v="11299"/>
    <s v="41765299DRSU"/>
    <s v="299D"/>
    <x v="36"/>
    <s v="14LTIP TL(RSUs)"/>
    <n v="10261"/>
    <n v="50"/>
    <x v="29"/>
    <n v="9260"/>
    <x v="1"/>
    <n v="91000"/>
    <n v="0"/>
    <n v="0"/>
    <s v="41765299D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896.34"/>
    <n v="1487.94"/>
    <n v="0"/>
    <n v="0"/>
    <n v="0"/>
    <n v="0"/>
    <n v="2410.4499999999998"/>
  </r>
  <r>
    <n v="792"/>
    <n v="11381"/>
    <s v="41765381DRSU"/>
    <s v="381D"/>
    <x v="37"/>
    <s v="14LTIP TL(RSUs)"/>
    <n v="10261"/>
    <n v="70"/>
    <x v="30"/>
    <n v="9260"/>
    <x v="1"/>
    <n v="170000"/>
    <n v="0"/>
    <n v="0"/>
    <s v="41765381D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793"/>
    <n v="11384"/>
    <s v="41765384WRSU"/>
    <s v="384W"/>
    <x v="38"/>
    <s v="14LTIP TL(RSUs)"/>
    <n v="10261"/>
    <n v="60"/>
    <x v="31"/>
    <n v="9260"/>
    <x v="1"/>
    <n v="30000"/>
    <n v="0"/>
    <n v="0"/>
    <s v="41765384W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794"/>
    <n v="11385"/>
    <s v="41765385GRSU"/>
    <s v="385G"/>
    <x v="39"/>
    <s v="14LTIP TL(RSUs)"/>
    <n v="10261"/>
    <n v="10"/>
    <x v="32"/>
    <n v="9260"/>
    <x v="1"/>
    <n v="2000"/>
    <n v="0"/>
    <n v="0"/>
    <s v="41765385GRSU14LTIP TL(RSUs)"/>
    <s v="LTIP TL(RSU)"/>
    <s v="LTIP TL(RSU) - 05/06/2014"/>
    <s v="3 years"/>
    <d v="2014-05-06T00:00:00"/>
    <d v="2017-05-06T00:00:00"/>
    <n v="2720"/>
    <n v="0"/>
    <n v="0"/>
    <m/>
    <m/>
    <m/>
    <m/>
    <n v="2720"/>
    <n v="1"/>
    <s v=""/>
    <n v="0"/>
    <n v="138774.39999999999"/>
    <n v="0"/>
    <n v="0"/>
    <n v="0"/>
    <s v=""/>
    <s v=""/>
    <s v=""/>
    <n v="138774.39999999999"/>
    <n v="2720"/>
    <n v="-2720"/>
    <n v="0"/>
    <n v="0"/>
    <n v="51.02"/>
    <n v="0"/>
    <n v="0"/>
    <n v="0"/>
    <n v="0"/>
    <n v="0"/>
    <n v="0"/>
    <n v="0"/>
    <n v="138774.39999999999"/>
    <n v="126.50355515041021"/>
    <n v="1097"/>
    <n v="138774.39999999999"/>
    <n v="138774.39999999999"/>
    <n v="0"/>
    <n v="18348.04"/>
    <n v="120426.36"/>
    <n v="0"/>
    <n v="0"/>
    <n v="0"/>
    <n v="138774.39999999999"/>
    <n v="0"/>
    <m/>
    <n v="0"/>
    <n v="0"/>
    <n v="0"/>
    <n v="0"/>
    <n v="0"/>
    <n v="0"/>
    <n v="0"/>
    <n v="0"/>
    <n v="0"/>
    <n v="0"/>
    <n v="0"/>
    <n v="0"/>
    <n v="0"/>
  </r>
  <r>
    <n v="795"/>
    <n v="11400"/>
    <s v="41765400HRSU"/>
    <s v="400H"/>
    <x v="40"/>
    <s v="14LTIP TL(RSUs)"/>
    <n v="10261"/>
    <n v="20"/>
    <x v="33"/>
    <n v="9260"/>
    <x v="1"/>
    <n v="107000"/>
    <n v="0"/>
    <n v="0"/>
    <s v="41765400H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6080.42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796"/>
    <n v="11408"/>
    <s v="41765408MRSU"/>
    <s v="408M"/>
    <x v="41"/>
    <s v="14LTIP TL(RSUs)"/>
    <n v="10261"/>
    <n v="20"/>
    <x v="34"/>
    <n v="9260"/>
    <x v="1"/>
    <n v="107000"/>
    <n v="0"/>
    <n v="0"/>
    <s v="41765408M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797"/>
    <n v="11471"/>
    <s v="41765471BRSU"/>
    <s v="471B"/>
    <x v="42"/>
    <s v="14LTIP TL(RSUs)"/>
    <n v="10261"/>
    <n v="70"/>
    <x v="16"/>
    <n v="9260"/>
    <x v="1"/>
    <n v="170000"/>
    <n v="0"/>
    <n v="0"/>
    <s v="41765471B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798"/>
    <n v="11473"/>
    <s v="41765473HRSU"/>
    <s v="473H"/>
    <x v="43"/>
    <s v="14LTIP TL(RSUs)"/>
    <n v="10261"/>
    <n v="20"/>
    <x v="35"/>
    <n v="9260"/>
    <x v="1"/>
    <n v="107000"/>
    <n v="0"/>
    <n v="0"/>
    <s v="41765473H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9740.3700000000008"/>
    <n v="0"/>
    <n v="0"/>
    <n v="0"/>
    <n v="11224.400000000001"/>
    <n v="0"/>
    <m/>
    <n v="0"/>
    <n v="0"/>
    <n v="0"/>
    <n v="0"/>
    <n v="0"/>
    <n v="0"/>
    <n v="0"/>
    <n v="0"/>
    <n v="0"/>
    <n v="0"/>
    <n v="0"/>
    <n v="0"/>
    <n v="0"/>
  </r>
  <r>
    <n v="799"/>
    <n v="11483"/>
    <s v="41765483BRSU"/>
    <s v="483B"/>
    <x v="44"/>
    <s v="14LTIP TL(RSUs)"/>
    <n v="10261"/>
    <n v="20"/>
    <x v="36"/>
    <n v="9260"/>
    <x v="1"/>
    <n v="107000"/>
    <n v="0"/>
    <n v="0"/>
    <s v="41765483B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00"/>
    <n v="11885"/>
    <s v="41765885YRSU"/>
    <s v="885Y"/>
    <x v="45"/>
    <s v="14LTIP TL(RSUs)"/>
    <n v="10261"/>
    <n v="212"/>
    <x v="37"/>
    <n v="9260"/>
    <x v="1"/>
    <n v="824000"/>
    <n v="0"/>
    <n v="0"/>
    <s v="41765885Y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22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01"/>
    <n v="11896"/>
    <s v="41765896GRSU"/>
    <s v="896G"/>
    <x v="46"/>
    <s v="14LTIP TL(RSUs)"/>
    <n v="10261"/>
    <n v="50"/>
    <x v="38"/>
    <n v="9260"/>
    <x v="1"/>
    <n v="91000"/>
    <n v="0"/>
    <n v="0"/>
    <s v="41765896G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585.49"/>
    <n v="0"/>
    <n v="0"/>
    <n v="585.49"/>
    <n v="2410.4499999999998"/>
  </r>
  <r>
    <n v="802"/>
    <n v="11899"/>
    <s v="41765899ERSU"/>
    <s v="899E"/>
    <x v="47"/>
    <s v="14LTIP TL(RSUs)"/>
    <n v="10261"/>
    <n v="50"/>
    <x v="39"/>
    <n v="9260"/>
    <x v="1"/>
    <n v="91000"/>
    <n v="0"/>
    <n v="0"/>
    <s v="41765899E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03"/>
    <n v="11973"/>
    <s v="41765973KRSU"/>
    <s v="973K"/>
    <x v="48"/>
    <s v="14LTIP TL(RSUs)"/>
    <n v="10261"/>
    <n v="70"/>
    <x v="40"/>
    <n v="9260"/>
    <x v="1"/>
    <n v="170000"/>
    <n v="0"/>
    <n v="0"/>
    <s v="41765973K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04"/>
    <n v="11983"/>
    <s v="41765983SRSU"/>
    <s v="983S"/>
    <x v="49"/>
    <s v="14LTIP TL(RSUs)"/>
    <n v="10261"/>
    <n v="50"/>
    <x v="41"/>
    <n v="9260"/>
    <x v="1"/>
    <n v="91000"/>
    <n v="0"/>
    <n v="0"/>
    <s v="41765983S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9740.36"/>
    <n v="0.01"/>
    <n v="0"/>
    <n v="0"/>
    <n v="11224.400000000001"/>
    <n v="0"/>
    <m/>
    <n v="0"/>
    <n v="0"/>
    <n v="0"/>
    <n v="0"/>
    <n v="0"/>
    <n v="0"/>
    <n v="0"/>
    <n v="0"/>
    <n v="0"/>
    <n v="0"/>
    <n v="0"/>
    <n v="0"/>
    <n v="0"/>
  </r>
  <r>
    <n v="805"/>
    <n v="11994"/>
    <s v="41765994CRSU"/>
    <s v="994C"/>
    <x v="50"/>
    <s v="14LTIP TL(RSUs)"/>
    <n v="10261"/>
    <n v="50"/>
    <x v="42"/>
    <n v="9260"/>
    <x v="1"/>
    <n v="91000"/>
    <n v="0"/>
    <n v="0"/>
    <s v="41765994C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06"/>
    <n v="11998"/>
    <s v="41765998NRSU"/>
    <s v="998N"/>
    <x v="51"/>
    <s v="14LTIPTime Lapse(RSUs)"/>
    <n v="10261"/>
    <n v="50"/>
    <x v="43"/>
    <n v="9260"/>
    <x v="1"/>
    <n v="91000"/>
    <n v="0"/>
    <n v="0"/>
    <s v="41765998NRSU14LTIPTime Lapse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07"/>
    <n v="12047"/>
    <s v="4176547AnRSU"/>
    <s v="47An"/>
    <x v="52"/>
    <s v="14LTIP TL(RSUs)"/>
    <n v="10261"/>
    <n v="10"/>
    <x v="44"/>
    <n v="9260"/>
    <x v="1"/>
    <n v="2000"/>
    <n v="0"/>
    <n v="0"/>
    <s v="4176547An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08"/>
    <n v="12327"/>
    <s v="41765327BRSU"/>
    <s v="327B"/>
    <x v="53"/>
    <s v="14LTIP TL(RSUs)"/>
    <n v="10261"/>
    <n v="10"/>
    <x v="45"/>
    <n v="9260"/>
    <x v="1"/>
    <n v="2000"/>
    <n v="0"/>
    <n v="0"/>
    <s v="41765327B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09"/>
    <n v="12357"/>
    <s v="41765357CRSU"/>
    <s v="357C"/>
    <x v="54"/>
    <s v="14LTIP TL(RSUs)"/>
    <n v="10261"/>
    <n v="10"/>
    <x v="46"/>
    <n v="9260"/>
    <x v="1"/>
    <n v="2000"/>
    <n v="0"/>
    <n v="0"/>
    <s v="41765357C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10"/>
    <n v="12388"/>
    <s v="41765388HRSU"/>
    <s v="388H"/>
    <x v="55"/>
    <s v="14LTIP TL(RSUs)"/>
    <n v="10261"/>
    <n v="10"/>
    <x v="47"/>
    <n v="9260"/>
    <x v="1"/>
    <n v="2000"/>
    <n v="0"/>
    <n v="0"/>
    <s v="41765388H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11"/>
    <n v="12499"/>
    <s v="41765499SRSU"/>
    <s v="499S"/>
    <x v="56"/>
    <s v="14LTIP TL(RSUs)"/>
    <n v="10261"/>
    <n v="10"/>
    <x v="48"/>
    <n v="9260"/>
    <x v="1"/>
    <n v="2000"/>
    <n v="0"/>
    <n v="0"/>
    <s v="41765499SRSU14LTIP TL(RSUs)"/>
    <s v="LTIP TL(RSU)"/>
    <s v="LTIP TL(RSU) - 05/06/2014"/>
    <s v="3 years"/>
    <d v="2014-05-06T00:00:00"/>
    <d v="2017-05-06T00:00:00"/>
    <n v="3925"/>
    <n v="0"/>
    <n v="0"/>
    <m/>
    <m/>
    <m/>
    <m/>
    <n v="3925"/>
    <n v="1"/>
    <s v=""/>
    <n v="3925"/>
    <n v="200253.5"/>
    <n v="0"/>
    <n v="0"/>
    <n v="0"/>
    <s v=""/>
    <s v=""/>
    <s v=""/>
    <n v="200253.5"/>
    <n v="3925"/>
    <n v="-3925"/>
    <n v="0"/>
    <n v="0"/>
    <n v="51.02"/>
    <n v="0"/>
    <n v="0"/>
    <n v="0"/>
    <n v="0"/>
    <n v="0"/>
    <n v="0"/>
    <n v="0"/>
    <n v="200253.5"/>
    <n v="182.54649042844122"/>
    <n v="1097"/>
    <n v="200253.5"/>
    <n v="200253.5"/>
    <n v="0"/>
    <n v="26476.49"/>
    <n v="65296.75"/>
    <n v="65475.64"/>
    <n v="43004.619999999988"/>
    <n v="0"/>
    <n v="200253.5"/>
    <n v="0"/>
    <m/>
    <n v="5545.75"/>
    <n v="5366.85"/>
    <n v="32092.01999999999"/>
    <n v="43004.619999999988"/>
    <n v="0"/>
    <n v="0"/>
    <n v="0"/>
    <n v="0"/>
    <n v="0"/>
    <n v="0"/>
    <n v="0"/>
    <n v="0"/>
    <n v="43004.619999999988"/>
  </r>
  <r>
    <n v="812"/>
    <n v="12665"/>
    <s v="41765665GRSU"/>
    <s v="665G"/>
    <x v="57"/>
    <s v="14LTIP TL(RSUs)"/>
    <n v="10261"/>
    <n v="10"/>
    <x v="5"/>
    <n v="9260"/>
    <x v="1"/>
    <n v="2000"/>
    <n v="0"/>
    <n v="0"/>
    <s v="41765665GRSU14LTIP TL(RSUs)"/>
    <s v="LTIP TL(RSU)"/>
    <s v="LTIP TL(RSU) - 05/06/2014"/>
    <s v="3 years"/>
    <d v="2014-05-06T00:00:00"/>
    <d v="2017-05-06T00:00:00"/>
    <n v="3925"/>
    <n v="0"/>
    <n v="0"/>
    <m/>
    <m/>
    <m/>
    <m/>
    <n v="3925"/>
    <n v="1"/>
    <s v=""/>
    <n v="0"/>
    <n v="200253.5"/>
    <n v="0"/>
    <n v="0"/>
    <n v="0"/>
    <s v=""/>
    <s v=""/>
    <s v=""/>
    <n v="200253.5"/>
    <n v="3925"/>
    <n v="-3925"/>
    <n v="0"/>
    <n v="0"/>
    <n v="51.02"/>
    <n v="0"/>
    <n v="0"/>
    <n v="0"/>
    <n v="0"/>
    <n v="0"/>
    <n v="0"/>
    <n v="0"/>
    <n v="200253.5"/>
    <n v="182.54649042844122"/>
    <n v="1097"/>
    <n v="200253.5"/>
    <n v="200253.5"/>
    <n v="0"/>
    <n v="200253.5"/>
    <n v="0"/>
    <n v="0"/>
    <n v="0"/>
    <n v="0"/>
    <n v="200253.5"/>
    <n v="0"/>
    <m/>
    <n v="0"/>
    <n v="0"/>
    <n v="0"/>
    <n v="0"/>
    <n v="0"/>
    <n v="0"/>
    <n v="0"/>
    <n v="0"/>
    <n v="0"/>
    <n v="0"/>
    <n v="0"/>
    <n v="0"/>
    <n v="0"/>
  </r>
  <r>
    <n v="813"/>
    <n v="12737"/>
    <s v="41765737RRSU"/>
    <s v="737R"/>
    <x v="58"/>
    <s v="14LTIP TL(RSUs)"/>
    <n v="10261"/>
    <n v="10"/>
    <x v="49"/>
    <n v="9260"/>
    <x v="1"/>
    <n v="2000"/>
    <n v="0"/>
    <n v="0"/>
    <s v="41765737R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814"/>
    <n v="12742"/>
    <s v="41765742HRSU"/>
    <s v="742H"/>
    <x v="59"/>
    <s v="14LTIP TL(RSUs)"/>
    <n v="10261"/>
    <n v="30"/>
    <x v="50"/>
    <n v="9260"/>
    <x v="1"/>
    <n v="10000"/>
    <n v="0"/>
    <n v="0"/>
    <s v="41765742H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15"/>
    <n v="12866"/>
    <s v="41765866BRSU"/>
    <s v="866B"/>
    <x v="60"/>
    <s v="14LTIP TL(RSUs)"/>
    <n v="10261"/>
    <n v="20"/>
    <x v="51"/>
    <n v="9260"/>
    <x v="1"/>
    <n v="77000"/>
    <n v="0"/>
    <n v="0"/>
    <s v="41765866B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16"/>
    <n v="13109"/>
    <s v="41765109ORSU"/>
    <s v="109O"/>
    <x v="61"/>
    <s v="14LTIP TL(RSUs)"/>
    <n v="10261"/>
    <n v="10"/>
    <x v="5"/>
    <n v="9260"/>
    <x v="1"/>
    <n v="2000"/>
    <n v="0"/>
    <n v="0"/>
    <s v="41765109O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817"/>
    <n v="13202"/>
    <s v="41765202SRSU"/>
    <s v="202S"/>
    <x v="62"/>
    <s v="14LTIP TL(RSUs)"/>
    <n v="10261"/>
    <n v="20"/>
    <x v="52"/>
    <n v="9260"/>
    <x v="1"/>
    <n v="107000"/>
    <n v="0"/>
    <n v="0"/>
    <s v="41765202S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18"/>
    <n v="13297"/>
    <s v="41765297HRSU"/>
    <s v="297H"/>
    <x v="63"/>
    <s v="14LTIP TL(RSUs)"/>
    <n v="10261"/>
    <n v="10"/>
    <x v="47"/>
    <n v="9260"/>
    <x v="1"/>
    <n v="2000"/>
    <n v="0"/>
    <n v="0"/>
    <s v="41765297H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19"/>
    <n v="13369"/>
    <s v="41765369KRSU"/>
    <s v="369K"/>
    <x v="64"/>
    <s v="14LTIP TL(RSUs)"/>
    <n v="10261"/>
    <n v="10"/>
    <x v="53"/>
    <n v="9260"/>
    <x v="1"/>
    <n v="2000"/>
    <n v="0"/>
    <n v="0"/>
    <s v="41765369KRSU14LTIP TL(RSUs)"/>
    <s v="LTIP TL(RSU)"/>
    <s v="LTIP TL(RSU) - 05/06/2014"/>
    <s v="3 years"/>
    <d v="2014-05-06T00:00:00"/>
    <d v="2017-05-06T00:00:00"/>
    <n v="760"/>
    <n v="0"/>
    <n v="0"/>
    <m/>
    <m/>
    <m/>
    <m/>
    <n v="760"/>
    <n v="1"/>
    <s v=""/>
    <n v="0"/>
    <n v="38775.200000000004"/>
    <n v="0"/>
    <n v="0"/>
    <n v="0"/>
    <s v=""/>
    <s v=""/>
    <s v=""/>
    <n v="38775.200000000004"/>
    <n v="760"/>
    <n v="-760"/>
    <n v="0"/>
    <n v="0"/>
    <n v="51.02"/>
    <n v="0"/>
    <n v="0"/>
    <n v="0"/>
    <n v="0"/>
    <n v="0"/>
    <n v="0"/>
    <n v="0"/>
    <n v="38775.200000000004"/>
    <n v="35.346581586144033"/>
    <n v="1097"/>
    <n v="38775.200000000004"/>
    <n v="38775.200000000004"/>
    <n v="0"/>
    <n v="38775.199999999997"/>
    <n v="0"/>
    <n v="0"/>
    <n v="0"/>
    <n v="0"/>
    <n v="38775.199999999997"/>
    <n v="0"/>
    <m/>
    <n v="0"/>
    <n v="0"/>
    <n v="0"/>
    <n v="0"/>
    <n v="0"/>
    <n v="0"/>
    <n v="0"/>
    <n v="0"/>
    <n v="0"/>
    <n v="0"/>
    <n v="0"/>
    <n v="0"/>
    <n v="0"/>
  </r>
  <r>
    <n v="820"/>
    <n v="13401"/>
    <s v="41765401QRSU"/>
    <s v="401Q"/>
    <x v="65"/>
    <s v="14LTIP TL(RSUs)"/>
    <n v="10261"/>
    <n v="10"/>
    <x v="54"/>
    <n v="9260"/>
    <x v="1"/>
    <n v="2000"/>
    <n v="0"/>
    <n v="0"/>
    <s v="41765401Q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21"/>
    <n v="13408"/>
    <s v="4176540MCRSU"/>
    <s v="40MC"/>
    <x v="66"/>
    <s v="14LTIP TL(RSUs)"/>
    <n v="10261"/>
    <n v="10"/>
    <x v="55"/>
    <n v="9260"/>
    <x v="1"/>
    <n v="2000"/>
    <n v="0"/>
    <n v="0"/>
    <s v="4176540MCRSU14LTIP TL(RSUs)"/>
    <s v="LTIP TL(RSU)"/>
    <s v="LTIP TL(RSU) - 05/06/2014"/>
    <s v="3 years"/>
    <d v="2014-05-06T00:00:00"/>
    <d v="2017-05-06T00:00:00"/>
    <n v="760"/>
    <n v="0"/>
    <n v="0"/>
    <m/>
    <m/>
    <m/>
    <m/>
    <n v="760"/>
    <n v="1"/>
    <s v=""/>
    <n v="0"/>
    <n v="38775.200000000004"/>
    <n v="0"/>
    <n v="0"/>
    <n v="0"/>
    <s v=""/>
    <s v=""/>
    <s v=""/>
    <n v="38775.200000000004"/>
    <n v="760"/>
    <n v="-760"/>
    <n v="0"/>
    <n v="0"/>
    <n v="51.02"/>
    <n v="0"/>
    <n v="0"/>
    <n v="0"/>
    <n v="0"/>
    <n v="0"/>
    <n v="0"/>
    <n v="0"/>
    <n v="38775.200000000004"/>
    <n v="35.346581586144033"/>
    <n v="1097"/>
    <n v="38775.200000000004"/>
    <n v="38775.200000000004"/>
    <n v="0"/>
    <n v="5126.66"/>
    <n v="12643.439999999999"/>
    <n v="12678.09"/>
    <n v="8327.01"/>
    <n v="0"/>
    <n v="38775.199999999997"/>
    <n v="0"/>
    <m/>
    <n v="1073.83"/>
    <n v="1039.18"/>
    <n v="1073.83"/>
    <n v="3186.84"/>
    <n v="1073.83"/>
    <n v="969.91"/>
    <n v="1073.82"/>
    <n v="3117.5599999999995"/>
    <n v="1039.19"/>
    <n v="983.42"/>
    <n v="0"/>
    <n v="2022.6100000000001"/>
    <n v="8327.01"/>
  </r>
  <r>
    <n v="822"/>
    <n v="13410"/>
    <s v="41765410MRSU"/>
    <s v="410M"/>
    <x v="67"/>
    <s v="14LTIP TL(RSUs)"/>
    <n v="10261"/>
    <n v="10"/>
    <x v="56"/>
    <n v="9260"/>
    <x v="1"/>
    <n v="2000"/>
    <n v="0"/>
    <n v="0"/>
    <s v="41765410MRSU14LTIP TL(RSUs)"/>
    <s v="LTIP TL(RSU)"/>
    <s v="LTIP TL(RSU) - 05/06/2014"/>
    <s v="3 years"/>
    <d v="2014-05-06T00:00:00"/>
    <d v="2017-05-06T00:00:00"/>
    <n v="760"/>
    <n v="0"/>
    <n v="0"/>
    <m/>
    <m/>
    <m/>
    <m/>
    <n v="760"/>
    <n v="1"/>
    <s v=""/>
    <n v="0"/>
    <n v="38775.200000000004"/>
    <n v="0"/>
    <n v="0"/>
    <n v="0"/>
    <s v=""/>
    <s v=""/>
    <s v=""/>
    <n v="38775.200000000004"/>
    <n v="760"/>
    <n v="-760"/>
    <n v="0"/>
    <n v="0"/>
    <n v="51.02"/>
    <n v="0"/>
    <n v="0"/>
    <n v="0"/>
    <n v="0"/>
    <n v="0"/>
    <n v="0"/>
    <n v="0"/>
    <n v="38775.200000000004"/>
    <n v="35.346581586144033"/>
    <n v="1097"/>
    <n v="38775.200000000004"/>
    <n v="38775.200000000004"/>
    <n v="0"/>
    <n v="5126.66"/>
    <n v="12643.439999999999"/>
    <n v="21005.1"/>
    <n v="0"/>
    <n v="0"/>
    <n v="38775.199999999997"/>
    <n v="0"/>
    <m/>
    <n v="0"/>
    <n v="0"/>
    <n v="0"/>
    <n v="0"/>
    <n v="0"/>
    <n v="0"/>
    <n v="0"/>
    <n v="0"/>
    <n v="0"/>
    <n v="0"/>
    <n v="0"/>
    <n v="0"/>
    <n v="0"/>
  </r>
  <r>
    <n v="823"/>
    <n v="13439"/>
    <s v="41765439RRSU"/>
    <s v="439R"/>
    <x v="68"/>
    <s v="14LTIP TL(RSUs)"/>
    <n v="10261"/>
    <n v="60"/>
    <x v="57"/>
    <n v="9260"/>
    <x v="1"/>
    <n v="81000"/>
    <n v="0"/>
    <n v="0"/>
    <s v="41765439R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24"/>
    <n v="13497"/>
    <s v="41765497GRSU"/>
    <s v="497G"/>
    <x v="69"/>
    <s v="14LTIP TL(RSUs)"/>
    <n v="10261"/>
    <n v="10"/>
    <x v="58"/>
    <n v="9260"/>
    <x v="1"/>
    <n v="12000"/>
    <n v="0"/>
    <n v="0"/>
    <s v="41765497G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825"/>
    <n v="13501"/>
    <s v="41765501MRSU"/>
    <s v="501M"/>
    <x v="70"/>
    <s v="14LTIP TL(RSUs)"/>
    <n v="10261"/>
    <n v="10"/>
    <x v="44"/>
    <n v="9260"/>
    <x v="1"/>
    <n v="2000"/>
    <n v="0"/>
    <n v="0"/>
    <s v="41765501MRSU14LTIP TL(RSUs)"/>
    <s v="LTIP TL(RSU)"/>
    <s v="LTIP TL(RSU) - 05/06/2014"/>
    <s v="3 years"/>
    <d v="2014-05-06T00:00:00"/>
    <d v="2017-05-06T00:00:00"/>
    <n v="760"/>
    <n v="0"/>
    <n v="0"/>
    <m/>
    <m/>
    <m/>
    <m/>
    <n v="760"/>
    <n v="1"/>
    <s v=""/>
    <n v="0"/>
    <n v="38775.200000000004"/>
    <n v="0"/>
    <n v="0"/>
    <n v="0"/>
    <s v=""/>
    <s v=""/>
    <s v=""/>
    <n v="38775.200000000004"/>
    <n v="760"/>
    <n v="-760"/>
    <n v="0"/>
    <n v="0"/>
    <n v="51.02"/>
    <n v="0"/>
    <n v="0"/>
    <n v="0"/>
    <n v="0"/>
    <n v="0"/>
    <n v="0"/>
    <n v="0"/>
    <n v="38775.200000000004"/>
    <n v="35.346581586144033"/>
    <n v="1097"/>
    <n v="38775.200000000004"/>
    <n v="38775.200000000004"/>
    <n v="0"/>
    <n v="5126.66"/>
    <n v="12643.439999999999"/>
    <n v="12678.09"/>
    <n v="8327.01"/>
    <n v="0"/>
    <n v="38775.199999999997"/>
    <n v="0"/>
    <m/>
    <n v="1073.83"/>
    <n v="1039.18"/>
    <n v="1073.83"/>
    <n v="3186.84"/>
    <n v="1073.83"/>
    <n v="969.91"/>
    <n v="1073.82"/>
    <n v="3117.5599999999995"/>
    <n v="1039.19"/>
    <n v="983.42"/>
    <n v="0"/>
    <n v="2022.6100000000001"/>
    <n v="8327.01"/>
  </r>
  <r>
    <n v="826"/>
    <n v="13548"/>
    <s v="41765548CRSU"/>
    <s v="548C"/>
    <x v="71"/>
    <s v="14LTIP TL(RSUs)"/>
    <n v="10261"/>
    <n v="70"/>
    <x v="59"/>
    <n v="9260"/>
    <x v="1"/>
    <n v="170000"/>
    <n v="0"/>
    <n v="0"/>
    <s v="41765548C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m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27"/>
    <n v="13553"/>
    <s v="41765553TRSU"/>
    <s v="553T"/>
    <x v="72"/>
    <s v="14LTIP TL(RSUs)"/>
    <n v="10261"/>
    <n v="10"/>
    <x v="44"/>
    <n v="9260"/>
    <x v="1"/>
    <n v="2000"/>
    <n v="0"/>
    <n v="0"/>
    <s v="41765553T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28"/>
    <n v="13587"/>
    <s v="41765587BRSU"/>
    <s v="587B"/>
    <x v="73"/>
    <s v="14LTIP TL(RSUs)"/>
    <n v="10261"/>
    <n v="10"/>
    <x v="60"/>
    <n v="9260"/>
    <x v="1"/>
    <n v="2000"/>
    <n v="0"/>
    <n v="0"/>
    <s v="41765587B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829"/>
    <n v="14088"/>
    <s v="41765088SRSU"/>
    <s v="088S"/>
    <x v="74"/>
    <s v="14LTIP TL(RSUs)"/>
    <n v="10261"/>
    <n v="10"/>
    <x v="61"/>
    <n v="9260"/>
    <x v="1"/>
    <n v="2000"/>
    <n v="0"/>
    <n v="0"/>
    <s v="41765088S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896.34"/>
    <n v="1487.94"/>
    <n v="0"/>
    <n v="0"/>
    <n v="0"/>
    <n v="0"/>
    <n v="2410.4499999999998"/>
  </r>
  <r>
    <n v="830"/>
    <n v="14108"/>
    <s v="41765108MRSU"/>
    <s v="108M"/>
    <x v="75"/>
    <s v="14LTIP TL(RSUs)"/>
    <n v="10261"/>
    <n v="10"/>
    <x v="62"/>
    <n v="9260"/>
    <x v="1"/>
    <n v="12000"/>
    <n v="0"/>
    <n v="0"/>
    <s v="41765108M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31"/>
    <n v="14162"/>
    <s v="41765162RRSU"/>
    <s v="162R"/>
    <x v="76"/>
    <s v="14LTIP TL(RSUs)"/>
    <n v="10261"/>
    <n v="80"/>
    <x v="63"/>
    <n v="9260"/>
    <x v="1"/>
    <n v="190000"/>
    <n v="0"/>
    <n v="0"/>
    <s v="41765162R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832"/>
    <n v="14178"/>
    <s v="41765178BRSU"/>
    <s v="178B"/>
    <x v="77"/>
    <s v="14LTIP TL(RSUs)"/>
    <n v="10261"/>
    <n v="10"/>
    <x v="14"/>
    <n v="9260"/>
    <x v="1"/>
    <n v="2000"/>
    <n v="0"/>
    <n v="0"/>
    <s v="41765178B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833"/>
    <n v="14180"/>
    <s v="41765180FRSU"/>
    <s v="180F"/>
    <x v="78"/>
    <s v="14LTIP TL(RSUs)"/>
    <n v="10261"/>
    <n v="30"/>
    <x v="64"/>
    <n v="9260"/>
    <x v="1"/>
    <n v="10000"/>
    <n v="0"/>
    <n v="0"/>
    <s v="41765180F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34"/>
    <n v="14237"/>
    <s v="41765237FRSU"/>
    <s v="237F"/>
    <x v="79"/>
    <s v="14LTIP TL(RSUs)"/>
    <n v="10261"/>
    <n v="10"/>
    <x v="65"/>
    <n v="9260"/>
    <x v="1"/>
    <n v="2000"/>
    <n v="0"/>
    <n v="0"/>
    <s v="41765237FRSU14LTIP TL(RSUs)"/>
    <s v="LTIP TL(RSU)"/>
    <s v="LTIP TL(RSU) - 05/06/2014"/>
    <s v="3 years"/>
    <d v="2014-05-06T00:00:00"/>
    <d v="2017-05-06T00:00:00"/>
    <n v="1295"/>
    <n v="0"/>
    <n v="0"/>
    <m/>
    <m/>
    <m/>
    <m/>
    <n v="1295"/>
    <n v="1"/>
    <s v=""/>
    <n v="0"/>
    <n v="66070.900000000009"/>
    <n v="0"/>
    <n v="0"/>
    <n v="0"/>
    <s v=""/>
    <s v=""/>
    <s v=""/>
    <n v="66070.900000000009"/>
    <n v="1295"/>
    <n v="-1295"/>
    <n v="0"/>
    <n v="0"/>
    <n v="51.02"/>
    <n v="0"/>
    <n v="0"/>
    <n v="0"/>
    <n v="0"/>
    <n v="0"/>
    <n v="0"/>
    <n v="0"/>
    <n v="66070.900000000009"/>
    <n v="60.228714676390162"/>
    <n v="1097"/>
    <n v="66070.900000000009"/>
    <n v="66070.900000000009"/>
    <n v="0"/>
    <n v="8735.5499999999993"/>
    <n v="21543.77"/>
    <n v="21602.79"/>
    <n v="14188.79"/>
    <n v="0"/>
    <n v="66070.899999999994"/>
    <n v="0"/>
    <m/>
    <n v="1829.75"/>
    <n v="1770.72"/>
    <n v="1829.74"/>
    <n v="5430.21"/>
    <n v="1829.75"/>
    <n v="1652.67"/>
    <n v="1829.75"/>
    <n v="5312.17"/>
    <n v="1770.72"/>
    <n v="1675.69"/>
    <n v="0"/>
    <n v="3446.41"/>
    <n v="14188.79"/>
  </r>
  <r>
    <n v="835"/>
    <n v="14288"/>
    <s v="41765288WRSU"/>
    <s v="288W"/>
    <x v="80"/>
    <s v="14LTIP TL(RSUs)"/>
    <n v="10261"/>
    <n v="10"/>
    <x v="12"/>
    <n v="9260"/>
    <x v="1"/>
    <n v="2000"/>
    <n v="0"/>
    <n v="0"/>
    <s v="41765288W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36"/>
    <n v="14311"/>
    <s v="41765311CRSU"/>
    <s v="311C"/>
    <x v="81"/>
    <s v="14LTIP TL(RSUs)"/>
    <n v="10261"/>
    <n v="80"/>
    <x v="66"/>
    <n v="9260"/>
    <x v="1"/>
    <n v="190000"/>
    <n v="0"/>
    <n v="0"/>
    <s v="41765311C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837"/>
    <n v="14370"/>
    <s v="41765370SRSU"/>
    <s v="370S"/>
    <x v="82"/>
    <s v="14LTIP TL(RSUs)"/>
    <n v="10261"/>
    <n v="10"/>
    <x v="67"/>
    <n v="9260"/>
    <x v="1"/>
    <n v="2000"/>
    <n v="0"/>
    <n v="0"/>
    <s v="41765370S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838"/>
    <n v="14383"/>
    <s v="41765383KRSU"/>
    <s v="383K"/>
    <x v="83"/>
    <s v="14LTIP TL(RSUs)"/>
    <n v="10261"/>
    <n v="80"/>
    <x v="68"/>
    <n v="9260"/>
    <x v="1"/>
    <n v="190000"/>
    <n v="0"/>
    <n v="0"/>
    <s v="41765383K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839"/>
    <n v="14468"/>
    <s v="41765468RRSU"/>
    <s v="468R"/>
    <x v="84"/>
    <s v="14LTIP TL(RSUs)"/>
    <n v="10261"/>
    <n v="80"/>
    <x v="69"/>
    <n v="9260"/>
    <x v="1"/>
    <n v="190000"/>
    <n v="0"/>
    <n v="0"/>
    <s v="41765468R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40"/>
    <n v="14474"/>
    <s v="41765474MRSU"/>
    <s v="474M"/>
    <x v="85"/>
    <s v="14LTIP TL(RSUs)"/>
    <n v="10261"/>
    <n v="10"/>
    <x v="12"/>
    <n v="9260"/>
    <x v="1"/>
    <n v="2000"/>
    <n v="0"/>
    <n v="0"/>
    <s v="41765474M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41"/>
    <n v="14482"/>
    <s v="41765482DRSU"/>
    <s v="482D"/>
    <x v="86"/>
    <s v="14LTIP TL(RSUs)"/>
    <n v="10261"/>
    <n v="10"/>
    <x v="70"/>
    <n v="9260"/>
    <x v="1"/>
    <n v="12000"/>
    <n v="0"/>
    <n v="0"/>
    <s v="41765482D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842"/>
    <n v="14484"/>
    <s v="41765484WRSU"/>
    <s v="484W"/>
    <x v="87"/>
    <s v="14LTIP TL(RSUs)"/>
    <n v="10261"/>
    <n v="10"/>
    <x v="5"/>
    <n v="9260"/>
    <x v="1"/>
    <n v="2000"/>
    <n v="0"/>
    <n v="0"/>
    <s v="41765484W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16381.529999999999"/>
    <n v="0"/>
    <n v="0"/>
    <n v="0"/>
    <n v="18877.399999999998"/>
    <n v="0"/>
    <m/>
    <n v="0"/>
    <n v="0"/>
    <n v="0"/>
    <n v="0"/>
    <n v="0"/>
    <n v="0"/>
    <n v="0"/>
    <n v="0"/>
    <n v="0"/>
    <n v="0"/>
    <n v="0"/>
    <n v="0"/>
    <n v="0"/>
  </r>
  <r>
    <n v="843"/>
    <n v="14492"/>
    <s v="41765492YRSU"/>
    <s v="492Y"/>
    <x v="88"/>
    <s v="14LTIP TL(RSUs)"/>
    <n v="10261"/>
    <n v="180"/>
    <x v="71"/>
    <n v="9260"/>
    <x v="1"/>
    <n v="700000"/>
    <n v="0"/>
    <n v="0"/>
    <s v="41765492Y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844"/>
    <n v="14593"/>
    <s v="41765593ERSU"/>
    <s v="593E"/>
    <x v="89"/>
    <s v="14LTIP TL(RSUs)"/>
    <n v="10261"/>
    <n v="180"/>
    <x v="72"/>
    <n v="9260"/>
    <x v="1"/>
    <n v="700000"/>
    <n v="0"/>
    <n v="0"/>
    <s v="41765593ERSU14LTIP TL(RSUs)"/>
    <s v="LTIP TL(RSU)"/>
    <s v="LTIP TL(RSU) - 05/06/2014"/>
    <s v="3 years"/>
    <d v="2014-05-06T00:00:00"/>
    <d v="2017-05-06T00:00:00"/>
    <n v="2720"/>
    <n v="0"/>
    <n v="0"/>
    <m/>
    <m/>
    <m/>
    <m/>
    <n v="2720"/>
    <n v="1"/>
    <s v=""/>
    <n v="0"/>
    <n v="138774.39999999999"/>
    <n v="0"/>
    <n v="0"/>
    <n v="0"/>
    <s v=""/>
    <s v=""/>
    <s v=""/>
    <n v="138774.39999999999"/>
    <n v="2720"/>
    <n v="-2720"/>
    <n v="0"/>
    <n v="0"/>
    <n v="51.02"/>
    <n v="0"/>
    <n v="0"/>
    <n v="0"/>
    <n v="0"/>
    <n v="0"/>
    <n v="0"/>
    <n v="0"/>
    <n v="138774.39999999999"/>
    <n v="126.50355515041021"/>
    <n v="1097"/>
    <n v="138774.39999999999"/>
    <n v="138774.39999999999"/>
    <n v="0"/>
    <n v="138774.39999999999"/>
    <n v="0"/>
    <n v="0"/>
    <n v="0"/>
    <n v="0"/>
    <n v="138774.39999999999"/>
    <n v="0"/>
    <m/>
    <n v="0"/>
    <n v="0"/>
    <n v="0"/>
    <n v="0"/>
    <n v="0"/>
    <n v="0"/>
    <n v="0"/>
    <n v="0"/>
    <n v="0"/>
    <n v="0"/>
    <n v="0"/>
    <n v="0"/>
    <n v="0"/>
  </r>
  <r>
    <n v="845"/>
    <n v="14707"/>
    <s v="41765707WRSU"/>
    <s v="707W"/>
    <x v="90"/>
    <s v="14LTIP TL(RSUs)"/>
    <n v="10261"/>
    <n v="10"/>
    <x v="73"/>
    <n v="9260"/>
    <x v="1"/>
    <n v="2000"/>
    <n v="0"/>
    <n v="0"/>
    <s v="41765707W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46"/>
    <n v="14712"/>
    <s v="41765712PRSU"/>
    <s v="712P"/>
    <x v="91"/>
    <s v="14LTIP TL(RSUs)"/>
    <n v="10261"/>
    <n v="10"/>
    <x v="74"/>
    <n v="9260"/>
    <x v="1"/>
    <n v="2000"/>
    <n v="0"/>
    <n v="0"/>
    <s v="41765712P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47"/>
    <n v="14713"/>
    <s v="41765713SRSU"/>
    <s v="713S"/>
    <x v="92"/>
    <s v="14LTIP TL(RSUs)"/>
    <n v="10261"/>
    <n v="180"/>
    <x v="75"/>
    <n v="9260"/>
    <x v="1"/>
    <n v="700000"/>
    <n v="0"/>
    <n v="0"/>
    <s v="41765713S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48"/>
    <n v="14721"/>
    <s v="41765721WRSU"/>
    <s v="721W"/>
    <x v="93"/>
    <s v="14LTIP TL(RSUs)"/>
    <n v="10261"/>
    <n v="10"/>
    <x v="76"/>
    <n v="9260"/>
    <x v="1"/>
    <n v="2000"/>
    <n v="0"/>
    <n v="0"/>
    <s v="41765721W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49"/>
    <n v="14796"/>
    <s v="41765796KRSU"/>
    <s v="796K"/>
    <x v="94"/>
    <s v="14LTIP TL(RSUs)"/>
    <n v="10261"/>
    <n v="80"/>
    <x v="77"/>
    <n v="9260"/>
    <x v="1"/>
    <n v="190000"/>
    <n v="0"/>
    <n v="0"/>
    <s v="41765796K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850"/>
    <n v="14813"/>
    <s v="41765813SRSU"/>
    <s v="813S"/>
    <x v="95"/>
    <s v="14LTIP TL(RSUs)"/>
    <n v="10261"/>
    <n v="80"/>
    <x v="63"/>
    <n v="9260"/>
    <x v="1"/>
    <n v="190000"/>
    <n v="0"/>
    <n v="0"/>
    <s v="41765813S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51"/>
    <n v="14859"/>
    <s v="41765859ARSU"/>
    <s v="859A"/>
    <x v="96"/>
    <s v="14LTIP TL(RSUs)"/>
    <n v="10261"/>
    <n v="30"/>
    <x v="19"/>
    <n v="9260"/>
    <x v="1"/>
    <n v="10000"/>
    <n v="0"/>
    <n v="0"/>
    <s v="41765859A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896.34"/>
    <n v="1487.94"/>
    <n v="0"/>
    <n v="0"/>
    <n v="0"/>
    <n v="0"/>
    <n v="2410.4499999999998"/>
  </r>
  <r>
    <n v="852"/>
    <n v="14866"/>
    <s v="41765866MRSU"/>
    <s v="866M"/>
    <x v="97"/>
    <s v="14LTIP TL(RSUs)"/>
    <n v="10261"/>
    <n v="80"/>
    <x v="78"/>
    <n v="9260"/>
    <x v="1"/>
    <n v="190000"/>
    <n v="0"/>
    <n v="0"/>
    <s v="41765866M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853"/>
    <n v="14917"/>
    <s v="41765917MRSU"/>
    <s v="917M"/>
    <x v="98"/>
    <s v="14LTIP TL(RSUs)"/>
    <n v="10261"/>
    <n v="80"/>
    <x v="79"/>
    <n v="9260"/>
    <x v="1"/>
    <n v="190000"/>
    <n v="0"/>
    <n v="0"/>
    <s v="41765917M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54"/>
    <n v="14938"/>
    <s v="41765938SRSU"/>
    <s v="938S"/>
    <x v="99"/>
    <s v="14LTIP TL(RSUs)"/>
    <n v="10261"/>
    <n v="180"/>
    <x v="75"/>
    <n v="9260"/>
    <x v="1"/>
    <n v="700000"/>
    <n v="0"/>
    <n v="0"/>
    <s v="41765938S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55"/>
    <n v="14951"/>
    <s v="41765951TRSU"/>
    <s v="951T"/>
    <x v="100"/>
    <s v="14LTIP TL(RSUs)"/>
    <n v="10261"/>
    <n v="80"/>
    <x v="80"/>
    <n v="9260"/>
    <x v="1"/>
    <n v="190000"/>
    <n v="0"/>
    <n v="0"/>
    <s v="41765951T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6080.42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56"/>
    <n v="14957"/>
    <s v="41765957RRSU"/>
    <s v="957R"/>
    <x v="101"/>
    <s v="14LTIP TL(RSUs)"/>
    <n v="10261"/>
    <n v="80"/>
    <x v="81"/>
    <n v="9260"/>
    <x v="1"/>
    <n v="190000"/>
    <n v="0"/>
    <n v="0"/>
    <s v="41765957R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57"/>
    <n v="15053"/>
    <s v="4176553MaRSU"/>
    <s v="53Ma"/>
    <x v="102"/>
    <s v="14LTIP TL(RSUs)"/>
    <n v="10261"/>
    <n v="10"/>
    <x v="82"/>
    <n v="9260"/>
    <x v="1"/>
    <n v="2000"/>
    <n v="0"/>
    <n v="0"/>
    <s v="4176553Ma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58"/>
    <n v="15063"/>
    <s v="4176563BrRSU"/>
    <s v="63Br"/>
    <x v="103"/>
    <s v="14LTIP TL(RSUs)"/>
    <n v="10261"/>
    <n v="10"/>
    <x v="83"/>
    <n v="9260"/>
    <x v="1"/>
    <n v="2000"/>
    <n v="0"/>
    <n v="0"/>
    <s v="4176563Br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59"/>
    <n v="15070"/>
    <s v="4176570SlRSU"/>
    <s v="70Sl"/>
    <x v="104"/>
    <s v="14LTIP TL(RSUs)"/>
    <n v="10261"/>
    <n v="80"/>
    <x v="84"/>
    <n v="9260"/>
    <x v="1"/>
    <n v="190000"/>
    <n v="0"/>
    <n v="0"/>
    <s v="4176570Sl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60"/>
    <n v="15102"/>
    <s v="41765102ERSU"/>
    <s v="102E"/>
    <x v="105"/>
    <s v="14LTIP TL(RSUs)"/>
    <n v="10261"/>
    <n v="10"/>
    <x v="85"/>
    <n v="9260"/>
    <x v="1"/>
    <n v="2000"/>
    <n v="0"/>
    <n v="0"/>
    <s v="41765102E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10226.17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861"/>
    <n v="15207"/>
    <s v="41765207VRSU"/>
    <s v="207V"/>
    <x v="106"/>
    <s v="14LTIP TL(RSUs)"/>
    <n v="10261"/>
    <n v="80"/>
    <x v="86"/>
    <n v="9260"/>
    <x v="1"/>
    <n v="190000"/>
    <n v="0"/>
    <n v="0"/>
    <s v="41765207V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62"/>
    <n v="15232"/>
    <s v="41765232WRSU"/>
    <s v="232W"/>
    <x v="107"/>
    <s v="14LTIP TL(RSUs)"/>
    <n v="10261"/>
    <n v="80"/>
    <x v="87"/>
    <n v="9260"/>
    <x v="1"/>
    <n v="190000"/>
    <n v="0"/>
    <n v="0"/>
    <s v="41765232W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863"/>
    <n v="15234"/>
    <s v="41765234DRSU"/>
    <s v="234D"/>
    <x v="108"/>
    <s v="14LTIP TL(RSUs)"/>
    <n v="10261"/>
    <n v="80"/>
    <x v="88"/>
    <n v="9260"/>
    <x v="1"/>
    <n v="190000"/>
    <n v="0"/>
    <n v="0"/>
    <s v="41765234D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64"/>
    <n v="15304"/>
    <s v="41765304GRSU"/>
    <s v="304G"/>
    <x v="109"/>
    <s v="14LTIP TL(RSUs)"/>
    <n v="10261"/>
    <n v="180"/>
    <x v="75"/>
    <n v="9260"/>
    <x v="1"/>
    <n v="700000"/>
    <n v="0"/>
    <n v="0"/>
    <s v="41765304GRSU14LTIP TL(RSUs)"/>
    <s v="LTIP TL(RSU)"/>
    <s v="LTIP TL(RSU) - 05/06/2014"/>
    <s v="3 years"/>
    <d v="2014-05-06T00:00:00"/>
    <d v="2017-05-06T00:00:00"/>
    <n v="575"/>
    <n v="0"/>
    <n v="0"/>
    <m/>
    <m/>
    <m/>
    <m/>
    <n v="575"/>
    <n v="1"/>
    <s v=""/>
    <n v="0"/>
    <n v="29336.5"/>
    <n v="0"/>
    <n v="0"/>
    <n v="0"/>
    <s v=""/>
    <s v=""/>
    <s v=""/>
    <n v="29336.5"/>
    <n v="575"/>
    <n v="-575"/>
    <n v="0"/>
    <n v="0"/>
    <n v="51.02"/>
    <n v="0"/>
    <n v="0"/>
    <n v="0"/>
    <n v="0"/>
    <n v="0"/>
    <n v="0"/>
    <n v="0"/>
    <n v="29336.5"/>
    <n v="26.742479489516864"/>
    <n v="1097"/>
    <n v="29336.5"/>
    <n v="29336.5"/>
    <n v="0"/>
    <n v="29336.5"/>
    <n v="0"/>
    <n v="0"/>
    <n v="0"/>
    <n v="0"/>
    <n v="29336.5"/>
    <n v="0"/>
    <m/>
    <n v="0"/>
    <n v="0"/>
    <n v="0"/>
    <n v="0"/>
    <n v="0"/>
    <n v="0"/>
    <n v="0"/>
    <n v="0"/>
    <n v="0"/>
    <n v="0"/>
    <n v="0"/>
    <n v="0"/>
    <n v="0"/>
  </r>
  <r>
    <n v="865"/>
    <n v="15319"/>
    <s v="41765319HRSU"/>
    <s v="319H"/>
    <x v="110"/>
    <s v="14LTIP TL(RSUs)"/>
    <n v="10261"/>
    <n v="180"/>
    <x v="72"/>
    <n v="9260"/>
    <x v="1"/>
    <n v="700000"/>
    <n v="0"/>
    <n v="0"/>
    <s v="41765319H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866"/>
    <n v="15331"/>
    <s v="41765331FRSU"/>
    <s v="331F"/>
    <x v="111"/>
    <s v="14LTIP TL(RSUs)"/>
    <n v="10261"/>
    <n v="10"/>
    <x v="89"/>
    <n v="9260"/>
    <x v="1"/>
    <n v="2000"/>
    <n v="0"/>
    <n v="0"/>
    <s v="41765331F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867"/>
    <n v="15365"/>
    <s v="41765365PRSU"/>
    <s v="365P"/>
    <x v="112"/>
    <s v="14LTIP TL(RSUs)"/>
    <n v="10261"/>
    <n v="10"/>
    <x v="90"/>
    <n v="9260"/>
    <x v="1"/>
    <n v="2000"/>
    <n v="0"/>
    <n v="0"/>
    <s v="41765365PRSU14LTIP TL(RSUs)"/>
    <s v="LTIP TL(RSU)"/>
    <s v="LTIP TL(RSU) - 05/06/2014"/>
    <s v="3 years"/>
    <d v="2014-05-06T00:00:00"/>
    <d v="2017-05-06T00:00:00"/>
    <n v="760"/>
    <n v="0"/>
    <n v="0"/>
    <m/>
    <m/>
    <m/>
    <m/>
    <n v="760"/>
    <n v="1"/>
    <s v=""/>
    <n v="0"/>
    <n v="38775.200000000004"/>
    <n v="0"/>
    <n v="0"/>
    <n v="0"/>
    <s v=""/>
    <s v=""/>
    <s v=""/>
    <n v="38775.200000000004"/>
    <n v="760"/>
    <n v="-760"/>
    <n v="0"/>
    <n v="0"/>
    <n v="51.02"/>
    <n v="0"/>
    <n v="0"/>
    <n v="0"/>
    <n v="0"/>
    <n v="0"/>
    <n v="0"/>
    <n v="0"/>
    <n v="38775.200000000004"/>
    <n v="35.346581586144033"/>
    <n v="1097"/>
    <n v="38775.200000000004"/>
    <n v="38775.200000000004"/>
    <n v="0"/>
    <n v="5126.66"/>
    <n v="12643.439999999999"/>
    <n v="12678.09"/>
    <n v="8327.01"/>
    <n v="0"/>
    <n v="38775.199999999997"/>
    <n v="0"/>
    <m/>
    <n v="1073.83"/>
    <n v="1039.18"/>
    <n v="1073.83"/>
    <n v="3186.84"/>
    <n v="1073.83"/>
    <n v="969.91"/>
    <n v="1073.82"/>
    <n v="3117.5599999999995"/>
    <n v="1039.19"/>
    <n v="983.42"/>
    <n v="0"/>
    <n v="2022.6100000000001"/>
    <n v="8327.01"/>
  </r>
  <r>
    <n v="868"/>
    <n v="15379"/>
    <s v="41765379BRSU"/>
    <s v="379B"/>
    <x v="113"/>
    <s v="14LTIP TL(RSUs)"/>
    <n v="10261"/>
    <n v="80"/>
    <x v="91"/>
    <n v="9260"/>
    <x v="1"/>
    <n v="190000"/>
    <n v="0"/>
    <n v="0"/>
    <s v="41765379B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69"/>
    <n v="15388"/>
    <s v="41765388GRSU"/>
    <s v="388G"/>
    <x v="114"/>
    <s v="14LTIP TL(RSUs)"/>
    <n v="10261"/>
    <n v="10"/>
    <x v="45"/>
    <n v="9260"/>
    <x v="1"/>
    <n v="2000"/>
    <n v="0"/>
    <n v="0"/>
    <s v="41765388G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870"/>
    <n v="15402"/>
    <s v="41765402ERSU"/>
    <s v="402E"/>
    <x v="115"/>
    <s v="14LTIP TL(RSUs)"/>
    <n v="10261"/>
    <n v="180"/>
    <x v="75"/>
    <n v="9260"/>
    <x v="1"/>
    <n v="700000"/>
    <n v="0"/>
    <n v="0"/>
    <s v="41765402E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71"/>
    <n v="15416"/>
    <s v="41765416WRSU"/>
    <s v="416W"/>
    <x v="116"/>
    <s v="14LTIP TL(RSUs)"/>
    <n v="10261"/>
    <n v="80"/>
    <x v="63"/>
    <n v="9260"/>
    <x v="1"/>
    <n v="190000"/>
    <n v="0"/>
    <n v="0"/>
    <s v="41765416W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72"/>
    <n v="15465"/>
    <s v="41765465MRSU"/>
    <s v="465M"/>
    <x v="117"/>
    <s v="14LTIP TL(RSUs)"/>
    <n v="10261"/>
    <n v="10"/>
    <x v="21"/>
    <n v="9260"/>
    <x v="1"/>
    <n v="2000"/>
    <n v="0"/>
    <n v="0"/>
    <s v="41765465M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73"/>
    <n v="15507"/>
    <s v="41765507TRSU"/>
    <s v="507T"/>
    <x v="118"/>
    <s v="14LTIP TL(RSUs)"/>
    <n v="10261"/>
    <n v="80"/>
    <x v="92"/>
    <n v="9260"/>
    <x v="1"/>
    <n v="190000"/>
    <n v="0"/>
    <n v="0"/>
    <s v="41765507T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874"/>
    <n v="15518"/>
    <s v="41765518MRSU"/>
    <s v="518M"/>
    <x v="119"/>
    <s v="14LTIP TL(RSUs)"/>
    <n v="10261"/>
    <n v="10"/>
    <x v="74"/>
    <n v="9260"/>
    <x v="1"/>
    <n v="2000"/>
    <n v="0"/>
    <n v="0"/>
    <s v="41765518M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75"/>
    <n v="15605"/>
    <s v="41765605JRSU"/>
    <s v="605J"/>
    <x v="120"/>
    <s v="14LTIP TL(RSUs)"/>
    <n v="10261"/>
    <n v="80"/>
    <x v="93"/>
    <n v="9260"/>
    <x v="1"/>
    <n v="190000"/>
    <n v="0"/>
    <n v="0"/>
    <s v="41765605J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76"/>
    <n v="15620"/>
    <s v="41765620KRSU"/>
    <s v="620K"/>
    <x v="121"/>
    <s v="14LTIP TL(RSUs)"/>
    <n v="10261"/>
    <n v="80"/>
    <x v="94"/>
    <n v="9260"/>
    <x v="1"/>
    <n v="190000"/>
    <n v="0"/>
    <n v="0"/>
    <s v="41765620K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77"/>
    <n v="15656"/>
    <s v="41765656DRSU"/>
    <s v="656D"/>
    <x v="122"/>
    <s v="14LTIP TL(RSUs)"/>
    <n v="10261"/>
    <n v="80"/>
    <x v="95"/>
    <n v="9260"/>
    <x v="1"/>
    <n v="190000"/>
    <n v="0"/>
    <n v="0"/>
    <s v="41765656D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78"/>
    <n v="15748"/>
    <s v="41765748HRSU"/>
    <s v="748H"/>
    <x v="123"/>
    <s v="14LTIP TL(RSUs)"/>
    <n v="10261"/>
    <n v="60"/>
    <x v="96"/>
    <n v="9260"/>
    <x v="1"/>
    <n v="30000"/>
    <n v="0"/>
    <n v="0"/>
    <s v="41765748H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79"/>
    <n v="15754"/>
    <s v="41765754WRSU"/>
    <s v="754W"/>
    <x v="124"/>
    <s v="14LTIP TL(RSUs)"/>
    <n v="10261"/>
    <n v="50"/>
    <x v="2"/>
    <n v="9260"/>
    <x v="1"/>
    <n v="91000"/>
    <n v="0"/>
    <n v="0"/>
    <s v="41765754WRSU14LTIP TL(RSUs)"/>
    <s v="LTIP TL(RSU)"/>
    <s v="LTIP TL(RSU) - 05/06/2014"/>
    <s v="3 years"/>
    <d v="2014-05-06T00:00:00"/>
    <d v="2017-05-06T00:00:00"/>
    <n v="575"/>
    <n v="0"/>
    <n v="0"/>
    <m/>
    <m/>
    <m/>
    <m/>
    <n v="575"/>
    <n v="1"/>
    <s v=""/>
    <n v="0"/>
    <n v="29336.5"/>
    <n v="0"/>
    <n v="0"/>
    <n v="0"/>
    <s v=""/>
    <s v=""/>
    <s v=""/>
    <n v="29336.5"/>
    <n v="575"/>
    <n v="0"/>
    <n v="-575"/>
    <n v="0"/>
    <n v="51.02"/>
    <n v="0"/>
    <n v="0"/>
    <n v="0"/>
    <n v="0"/>
    <n v="0"/>
    <n v="0"/>
    <n v="0"/>
    <n v="0"/>
    <n v="0"/>
    <n v="1097"/>
    <n v="0"/>
    <n v="0"/>
    <n v="0"/>
    <n v="3878.72"/>
    <n v="9565.77"/>
    <n v="-13444.49"/>
    <n v="0"/>
    <n v="0"/>
    <n v="0"/>
    <n v="0"/>
    <m/>
    <n v="0"/>
    <n v="0"/>
    <n v="0"/>
    <n v="0"/>
    <n v="0"/>
    <n v="0"/>
    <n v="0"/>
    <n v="0"/>
    <n v="0"/>
    <n v="0"/>
    <n v="0"/>
    <n v="0"/>
    <n v="0"/>
  </r>
  <r>
    <n v="880"/>
    <n v="15832"/>
    <s v="41765832DRSU"/>
    <s v="832D"/>
    <x v="125"/>
    <s v="14LTIP TL(RSUs)"/>
    <n v="10261"/>
    <n v="180"/>
    <x v="75"/>
    <n v="9260"/>
    <x v="1"/>
    <n v="700000"/>
    <n v="0"/>
    <n v="0"/>
    <s v="41765832DRSU14LTIP TL(RSUs)"/>
    <s v="LTIP TL(RSU)"/>
    <s v="LTIP TL(RSU) - 05/06/2014"/>
    <s v="3 years"/>
    <d v="2014-05-06T00:00:00"/>
    <d v="2017-05-06T00:00:00"/>
    <n v="575"/>
    <n v="0"/>
    <n v="0"/>
    <m/>
    <m/>
    <m/>
    <m/>
    <n v="575"/>
    <n v="1"/>
    <s v=""/>
    <n v="0"/>
    <n v="29336.5"/>
    <n v="0"/>
    <n v="0"/>
    <n v="0"/>
    <s v=""/>
    <s v=""/>
    <s v=""/>
    <n v="29336.5"/>
    <n v="575"/>
    <n v="-575"/>
    <n v="0"/>
    <n v="0"/>
    <n v="51.02"/>
    <n v="0"/>
    <n v="0"/>
    <n v="0"/>
    <n v="0"/>
    <n v="0"/>
    <n v="0"/>
    <n v="0"/>
    <n v="29336.5"/>
    <n v="26.742479489516864"/>
    <n v="1097"/>
    <n v="29336.5"/>
    <n v="29336.5"/>
    <n v="0"/>
    <n v="3878.72"/>
    <n v="9565.77"/>
    <n v="9591.9699999999993"/>
    <n v="6300.04"/>
    <n v="0"/>
    <n v="29336.5"/>
    <n v="0"/>
    <m/>
    <n v="812.43"/>
    <n v="786.23"/>
    <n v="812.44"/>
    <n v="2411.1"/>
    <n v="812.43"/>
    <n v="733.81"/>
    <n v="812.44"/>
    <n v="2358.6799999999998"/>
    <n v="786.23"/>
    <n v="744.03"/>
    <n v="0"/>
    <n v="1530.26"/>
    <n v="6300.04"/>
  </r>
  <r>
    <n v="881"/>
    <n v="16273"/>
    <s v="41765273PRSU"/>
    <s v="273P"/>
    <x v="126"/>
    <s v="14LTIP TL(RSUs)"/>
    <n v="10261"/>
    <n v="30"/>
    <x v="97"/>
    <n v="9260"/>
    <x v="1"/>
    <n v="10000"/>
    <n v="0"/>
    <n v="0"/>
    <s v="41765273P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882"/>
    <n v="16555"/>
    <s v="41765555GRSU"/>
    <s v="555G"/>
    <x v="127"/>
    <s v="14LTIP TL(RSUs)"/>
    <n v="10261"/>
    <n v="10"/>
    <x v="98"/>
    <n v="9260"/>
    <x v="1"/>
    <n v="2000"/>
    <n v="0"/>
    <n v="0"/>
    <s v="41765555G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883"/>
    <n v="16600"/>
    <s v="41765600PRSU"/>
    <s v="600P"/>
    <x v="128"/>
    <s v="14LTIP TL(RSUs)"/>
    <n v="10261"/>
    <n v="70"/>
    <x v="99"/>
    <n v="9260"/>
    <x v="1"/>
    <n v="170000"/>
    <n v="0"/>
    <n v="0"/>
    <s v="41765600P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84"/>
    <n v="16949"/>
    <s v="41765949HRSU"/>
    <s v="949H"/>
    <x v="129"/>
    <s v="14LTIP TL(RSUs)"/>
    <n v="10261"/>
    <n v="10"/>
    <x v="5"/>
    <n v="9260"/>
    <x v="1"/>
    <n v="2000"/>
    <n v="0"/>
    <n v="0"/>
    <s v="41765949H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885"/>
    <n v="16950"/>
    <s v="41765950DRSU"/>
    <s v="950D"/>
    <x v="130"/>
    <s v="14LTIP TL(RSUs)"/>
    <n v="10261"/>
    <n v="50"/>
    <x v="100"/>
    <n v="9260"/>
    <x v="1"/>
    <n v="91000"/>
    <n v="0"/>
    <n v="0"/>
    <s v="41765950D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886"/>
    <n v="16986"/>
    <s v="41765986ARSU"/>
    <s v="986A"/>
    <x v="131"/>
    <s v="14LTIP TL(RSUs)"/>
    <n v="10261"/>
    <n v="10"/>
    <x v="101"/>
    <n v="9260"/>
    <x v="1"/>
    <n v="2000"/>
    <n v="0"/>
    <n v="0"/>
    <s v="41765986A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887"/>
    <n v="16987"/>
    <s v="41765987BRSU"/>
    <s v="987B"/>
    <x v="132"/>
    <s v="14LTIP TL(RSUs)"/>
    <n v="10261"/>
    <n v="212"/>
    <x v="102"/>
    <n v="9260"/>
    <x v="1"/>
    <n v="821000"/>
    <n v="0"/>
    <n v="0"/>
    <s v="41765987BRSU14LTIP TL(RSUs)"/>
    <s v="LTIP TL(RSU)"/>
    <s v="LTIP TL(RSU) - 05/06/2014"/>
    <s v="3 years"/>
    <d v="2014-05-06T00:00:00"/>
    <d v="2017-05-06T00:00:00"/>
    <n v="575"/>
    <n v="0"/>
    <n v="0"/>
    <m/>
    <m/>
    <m/>
    <m/>
    <n v="575"/>
    <n v="1"/>
    <s v=""/>
    <n v="575"/>
    <n v="29336.5"/>
    <n v="0"/>
    <n v="0"/>
    <n v="0"/>
    <s v=""/>
    <s v=""/>
    <s v=""/>
    <n v="29336.5"/>
    <n v="575"/>
    <n v="-575"/>
    <n v="0"/>
    <n v="0"/>
    <n v="51.02"/>
    <n v="0"/>
    <n v="0"/>
    <n v="0"/>
    <n v="0"/>
    <n v="0"/>
    <n v="0"/>
    <n v="0"/>
    <n v="29336.5"/>
    <n v="26.742479489516864"/>
    <n v="1097"/>
    <n v="29336.5"/>
    <n v="29336.5"/>
    <n v="0"/>
    <n v="29336.5"/>
    <n v="0"/>
    <n v="0"/>
    <n v="0"/>
    <n v="0"/>
    <n v="29336.5"/>
    <n v="0"/>
    <m/>
    <n v="0"/>
    <n v="0"/>
    <n v="0"/>
    <n v="0"/>
    <n v="0"/>
    <n v="0"/>
    <n v="0"/>
    <n v="0"/>
    <n v="0"/>
    <n v="0"/>
    <n v="0"/>
    <n v="0"/>
    <n v="0"/>
  </r>
  <r>
    <n v="888"/>
    <n v="16995"/>
    <s v="41765995BRSU"/>
    <s v="995B"/>
    <x v="133"/>
    <s v="14LTIP TL(RSUs)"/>
    <n v="10261"/>
    <n v="10"/>
    <x v="101"/>
    <n v="9260"/>
    <x v="1"/>
    <n v="2000"/>
    <n v="0"/>
    <n v="0"/>
    <s v="41765995BRSU14LTIP TL(RSUs)"/>
    <s v="LTIP TL(RSU)"/>
    <s v="LTIP TL(RSU) - 05/06/2014"/>
    <s v="3 years"/>
    <d v="2014-05-06T00:00:00"/>
    <d v="2017-05-06T00:00:00"/>
    <n v="2720"/>
    <n v="0"/>
    <n v="0"/>
    <m/>
    <m/>
    <m/>
    <m/>
    <n v="2720"/>
    <n v="1"/>
    <s v=""/>
    <n v="0"/>
    <n v="138774.39999999999"/>
    <n v="0"/>
    <n v="0"/>
    <n v="0"/>
    <s v=""/>
    <s v=""/>
    <s v=""/>
    <n v="138774.39999999999"/>
    <n v="2720"/>
    <n v="-2720"/>
    <n v="0"/>
    <n v="0"/>
    <n v="51.02"/>
    <n v="0"/>
    <n v="0"/>
    <n v="0"/>
    <n v="0"/>
    <n v="0"/>
    <n v="0"/>
    <n v="0"/>
    <n v="138774.39999999999"/>
    <n v="126.50355515041021"/>
    <n v="1097"/>
    <n v="138774.39999999999"/>
    <n v="138774.39999999999"/>
    <n v="0"/>
    <n v="18348.04"/>
    <n v="45250.23"/>
    <n v="45374.2"/>
    <n v="29801.93"/>
    <n v="0"/>
    <n v="138774.39999999999"/>
    <n v="0"/>
    <m/>
    <n v="3843.17"/>
    <n v="3719.2"/>
    <n v="3843.17"/>
    <n v="11405.54"/>
    <n v="3843.17"/>
    <n v="3471.25"/>
    <n v="3843.17"/>
    <n v="11157.59"/>
    <n v="3719.2"/>
    <n v="3519.6"/>
    <n v="0"/>
    <n v="7238.7999999999993"/>
    <n v="29801.93"/>
  </r>
  <r>
    <n v="889"/>
    <n v="16997"/>
    <s v="41765997BRSU"/>
    <s v="997B"/>
    <x v="134"/>
    <s v="14LTIP TL(RSUs)"/>
    <n v="10261"/>
    <n v="10"/>
    <x v="5"/>
    <n v="9260"/>
    <x v="1"/>
    <n v="2000"/>
    <n v="0"/>
    <n v="0"/>
    <s v="41765997B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0"/>
    <n v="-220"/>
    <n v="0"/>
    <n v="51.02"/>
    <n v="0"/>
    <n v="0"/>
    <n v="0"/>
    <n v="0"/>
    <n v="0"/>
    <n v="0"/>
    <n v="0"/>
    <n v="0"/>
    <n v="0"/>
    <n v="1097"/>
    <n v="0"/>
    <n v="0"/>
    <n v="0"/>
    <n v="1484.03"/>
    <n v="-1484.0299999999997"/>
    <n v="0"/>
    <n v="0"/>
    <n v="0"/>
    <n v="2.2737367544323206E-13"/>
    <n v="-2.2737367544323206E-13"/>
    <m/>
    <n v="0"/>
    <n v="0"/>
    <n v="0"/>
    <n v="0"/>
    <n v="0"/>
    <n v="0"/>
    <n v="0"/>
    <n v="0"/>
    <n v="0"/>
    <n v="0"/>
    <n v="0"/>
    <n v="0"/>
    <n v="0"/>
  </r>
  <r>
    <n v="890"/>
    <n v="17010"/>
    <s v="4176510DaRSU"/>
    <s v="10Da"/>
    <x v="135"/>
    <s v="14LTIP TL(RSUs)"/>
    <n v="10261"/>
    <n v="10"/>
    <x v="103"/>
    <n v="9260"/>
    <x v="1"/>
    <n v="2000"/>
    <n v="0"/>
    <n v="0"/>
    <s v="4176510Da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891"/>
    <n v="17017"/>
    <s v="4176517ElRSU"/>
    <s v="17El"/>
    <x v="136"/>
    <s v="14LTIP TL(RSUs)"/>
    <n v="10261"/>
    <n v="212"/>
    <x v="102"/>
    <n v="9260"/>
    <x v="1"/>
    <n v="824000"/>
    <n v="0"/>
    <n v="0"/>
    <s v="4176517ElRSU14LTIP TL(RSUs)"/>
    <s v="LTIP TL(RSU)"/>
    <s v="LTIP TL(RSU) - 05/06/2014"/>
    <s v="3 years"/>
    <d v="2014-05-06T00:00:00"/>
    <d v="2017-05-06T00:00:00"/>
    <n v="575"/>
    <n v="0"/>
    <n v="0"/>
    <m/>
    <m/>
    <m/>
    <m/>
    <n v="575"/>
    <n v="1"/>
    <s v=""/>
    <n v="575"/>
    <n v="29336.5"/>
    <n v="0"/>
    <n v="0"/>
    <n v="0"/>
    <s v=""/>
    <s v=""/>
    <s v=""/>
    <n v="29336.5"/>
    <n v="575"/>
    <n v="-575"/>
    <n v="0"/>
    <n v="0"/>
    <n v="51.02"/>
    <n v="0"/>
    <n v="0"/>
    <n v="0"/>
    <n v="0"/>
    <n v="0"/>
    <n v="0"/>
    <n v="0"/>
    <n v="29336.5"/>
    <n v="26.742479489516864"/>
    <n v="1097"/>
    <n v="29336.5"/>
    <n v="29336.5"/>
    <n v="0"/>
    <n v="3878.72"/>
    <n v="9565.77"/>
    <n v="9591.9699999999993"/>
    <n v="6300.0400000000027"/>
    <n v="0"/>
    <n v="29336.5"/>
    <n v="0"/>
    <m/>
    <n v="812.43"/>
    <n v="786.23"/>
    <n v="4701.3800000000028"/>
    <n v="6300.0400000000027"/>
    <n v="0"/>
    <n v="0"/>
    <n v="0"/>
    <n v="0"/>
    <n v="0"/>
    <n v="0"/>
    <n v="0"/>
    <n v="0"/>
    <n v="6300.0400000000027"/>
  </r>
  <r>
    <n v="892"/>
    <n v="17019"/>
    <s v="4176519FeRSU"/>
    <s v="19Fe"/>
    <x v="137"/>
    <s v="14LTIP TL(RSUs)"/>
    <n v="10261"/>
    <n v="10"/>
    <x v="101"/>
    <n v="9260"/>
    <x v="1"/>
    <n v="2000"/>
    <n v="0"/>
    <n v="0"/>
    <s v="4176519Fe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893"/>
    <n v="17037"/>
    <s v="4176537LeRSU"/>
    <s v="37Le"/>
    <x v="138"/>
    <s v="14LTIP TL(RSUs)"/>
    <n v="10261"/>
    <n v="212"/>
    <x v="104"/>
    <n v="9260"/>
    <x v="1"/>
    <n v="821000"/>
    <n v="0"/>
    <n v="0"/>
    <s v="4176537Le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37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00000000023"/>
    <n v="0"/>
    <n v="18877.400000000001"/>
    <n v="0"/>
    <m/>
    <n v="522.79"/>
    <n v="505.92"/>
    <n v="3025.2300000000023"/>
    <n v="4053.9400000000023"/>
    <n v="0"/>
    <n v="0"/>
    <n v="0"/>
    <n v="0"/>
    <n v="0"/>
    <n v="0"/>
    <n v="0"/>
    <n v="0"/>
    <n v="4053.9400000000023"/>
  </r>
  <r>
    <n v="894"/>
    <n v="17041"/>
    <s v="4176541LiRSU"/>
    <s v="41Li"/>
    <x v="139"/>
    <s v="14LTIP TL(RSUs)"/>
    <n v="10261"/>
    <n v="212"/>
    <x v="105"/>
    <n v="9260"/>
    <x v="1"/>
    <n v="824000"/>
    <n v="0"/>
    <n v="0"/>
    <s v="4176541Li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37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00000000023"/>
    <n v="0"/>
    <n v="18877.400000000001"/>
    <n v="0"/>
    <m/>
    <n v="522.79"/>
    <n v="505.92"/>
    <n v="3025.2300000000023"/>
    <n v="4053.9400000000023"/>
    <n v="0"/>
    <n v="0"/>
    <n v="0"/>
    <n v="0"/>
    <n v="0"/>
    <n v="0"/>
    <n v="0"/>
    <n v="0"/>
    <n v="4053.9400000000023"/>
  </r>
  <r>
    <n v="895"/>
    <n v="17042"/>
    <s v="4176542MaRSU"/>
    <s v="42Ma"/>
    <x v="140"/>
    <s v="14LTIP TL(RSUs)"/>
    <n v="10261"/>
    <n v="10"/>
    <x v="106"/>
    <n v="9260"/>
    <x v="1"/>
    <n v="2000"/>
    <n v="0"/>
    <n v="0"/>
    <s v="4176542MaRSU14LTIP TL(RSUs)"/>
    <s v="LTIP TL(RSU)"/>
    <s v="LTIP TL(RSU) - 05/06/2014"/>
    <s v="3 years"/>
    <d v="2014-05-06T00:00:00"/>
    <d v="2017-05-06T00:00:00"/>
    <n v="1295"/>
    <n v="0"/>
    <n v="0"/>
    <m/>
    <m/>
    <m/>
    <m/>
    <n v="1295"/>
    <n v="1"/>
    <s v=""/>
    <n v="0"/>
    <n v="66070.900000000009"/>
    <n v="0"/>
    <n v="0"/>
    <n v="0"/>
    <s v=""/>
    <s v=""/>
    <s v=""/>
    <n v="66070.900000000009"/>
    <n v="1295"/>
    <n v="-1295"/>
    <n v="0"/>
    <n v="0"/>
    <n v="51.02"/>
    <n v="0"/>
    <n v="0"/>
    <n v="0"/>
    <n v="0"/>
    <n v="0"/>
    <n v="0"/>
    <n v="0"/>
    <n v="66070.900000000009"/>
    <n v="60.228714676390162"/>
    <n v="1097"/>
    <n v="66070.900000000009"/>
    <n v="66070.900000000009"/>
    <n v="0"/>
    <n v="8735.5499999999993"/>
    <n v="21543.77"/>
    <n v="21602.79"/>
    <n v="14188.79"/>
    <n v="0"/>
    <n v="66070.899999999994"/>
    <n v="0"/>
    <m/>
    <n v="1829.75"/>
    <n v="1770.72"/>
    <n v="1829.74"/>
    <n v="5430.21"/>
    <n v="1829.75"/>
    <n v="1652.67"/>
    <n v="1829.75"/>
    <n v="5312.17"/>
    <n v="1770.72"/>
    <n v="1675.69"/>
    <n v="0"/>
    <n v="3446.41"/>
    <n v="14188.79"/>
  </r>
  <r>
    <n v="896"/>
    <n v="17043"/>
    <s v="4176543MaRSU"/>
    <s v="43Ma"/>
    <x v="141"/>
    <s v="14LTIP TL(RSUs)"/>
    <n v="10261"/>
    <n v="212"/>
    <x v="107"/>
    <n v="9260"/>
    <x v="1"/>
    <n v="821000"/>
    <n v="0"/>
    <n v="0"/>
    <s v="4176543Ma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37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00000000023"/>
    <n v="0"/>
    <n v="18877.400000000001"/>
    <n v="0"/>
    <m/>
    <n v="522.79"/>
    <n v="505.92"/>
    <n v="3025.2300000000023"/>
    <n v="4053.9400000000023"/>
    <n v="0"/>
    <n v="0"/>
    <n v="0"/>
    <n v="0"/>
    <n v="0"/>
    <n v="0"/>
    <n v="0"/>
    <n v="0"/>
    <n v="4053.9400000000023"/>
  </r>
  <r>
    <n v="897"/>
    <n v="17057"/>
    <s v="4176557RaRSU"/>
    <s v="57Ra"/>
    <x v="142"/>
    <s v="14LTIP TL(RSUs)"/>
    <n v="10261"/>
    <n v="212"/>
    <x v="108"/>
    <n v="9260"/>
    <x v="1"/>
    <n v="821000"/>
    <n v="0"/>
    <n v="0"/>
    <s v="4176557Ra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22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98"/>
    <n v="17058"/>
    <s v="4176558ReRSU"/>
    <s v="58Re"/>
    <x v="143"/>
    <s v="14LTIP TL(RSUs)"/>
    <n v="10261"/>
    <n v="212"/>
    <x v="109"/>
    <n v="9260"/>
    <x v="1"/>
    <n v="821000"/>
    <n v="0"/>
    <n v="0"/>
    <s v="4176558Re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22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899"/>
    <n v="17061"/>
    <s v="4176561RoRSU"/>
    <s v="61Ro"/>
    <x v="144"/>
    <s v="14LTIP TL(RSUs)"/>
    <n v="10261"/>
    <n v="212"/>
    <x v="110"/>
    <n v="9260"/>
    <x v="1"/>
    <n v="834000"/>
    <n v="0"/>
    <n v="0"/>
    <s v="4176561Ro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37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00000000023"/>
    <n v="0"/>
    <n v="18877.400000000001"/>
    <n v="0"/>
    <m/>
    <n v="522.79"/>
    <n v="505.92"/>
    <n v="3025.2300000000023"/>
    <n v="4053.9400000000023"/>
    <n v="0"/>
    <n v="0"/>
    <n v="0"/>
    <n v="0"/>
    <n v="0"/>
    <n v="0"/>
    <n v="0"/>
    <n v="0"/>
    <n v="4053.9400000000023"/>
  </r>
  <r>
    <n v="900"/>
    <n v="17062"/>
    <s v="4176562RoRSU"/>
    <s v="62Ro"/>
    <x v="145"/>
    <s v="14LTIP TL(RSUs)"/>
    <n v="10261"/>
    <n v="212"/>
    <x v="108"/>
    <n v="9260"/>
    <x v="1"/>
    <n v="821000"/>
    <n v="0"/>
    <n v="0"/>
    <s v="4176562Ro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22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901"/>
    <n v="17063"/>
    <s v="4176563RuRSU"/>
    <s v="63Ru"/>
    <x v="146"/>
    <s v="14LTIP TL(RSUs)"/>
    <n v="10261"/>
    <n v="212"/>
    <x v="104"/>
    <n v="9260"/>
    <x v="1"/>
    <n v="821000"/>
    <n v="0"/>
    <n v="0"/>
    <s v="4176563Ru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37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00000000023"/>
    <n v="0"/>
    <n v="18877.400000000001"/>
    <n v="0"/>
    <m/>
    <n v="522.79"/>
    <n v="505.92"/>
    <n v="3025.2300000000023"/>
    <n v="4053.9400000000023"/>
    <n v="0"/>
    <n v="0"/>
    <n v="0"/>
    <n v="0"/>
    <n v="0"/>
    <n v="0"/>
    <n v="0"/>
    <n v="0"/>
    <n v="4053.9400000000023"/>
  </r>
  <r>
    <n v="902"/>
    <n v="17064"/>
    <s v="4176564SaRSU"/>
    <s v="64Sa"/>
    <x v="147"/>
    <s v="14LTIP TL(RSUs)"/>
    <n v="10261"/>
    <n v="212"/>
    <x v="104"/>
    <n v="9260"/>
    <x v="1"/>
    <n v="821000"/>
    <n v="0"/>
    <n v="0"/>
    <s v="4176564SaRSU14LTIP TL(RSUs)"/>
    <s v="LTIP TL(RSU)"/>
    <s v="LTIP TL(RSU) - 05/06/2014"/>
    <s v="3 years"/>
    <d v="2014-05-06T00:00:00"/>
    <d v="2017-05-06T00:00:00"/>
    <n v="575"/>
    <n v="0"/>
    <n v="0"/>
    <m/>
    <m/>
    <m/>
    <m/>
    <n v="575"/>
    <n v="1"/>
    <s v=""/>
    <n v="575"/>
    <n v="29336.5"/>
    <n v="0"/>
    <n v="0"/>
    <n v="0"/>
    <s v=""/>
    <s v=""/>
    <s v=""/>
    <n v="29336.5"/>
    <n v="575"/>
    <n v="-575"/>
    <n v="0"/>
    <n v="0"/>
    <n v="51.02"/>
    <n v="0"/>
    <n v="0"/>
    <n v="0"/>
    <n v="0"/>
    <n v="0"/>
    <n v="0"/>
    <n v="0"/>
    <n v="29336.5"/>
    <n v="26.742479489516864"/>
    <n v="1097"/>
    <n v="29336.5"/>
    <n v="29336.5"/>
    <n v="0"/>
    <n v="3878.72"/>
    <n v="9565.77"/>
    <n v="9591.9699999999993"/>
    <n v="6300.0400000000027"/>
    <n v="0"/>
    <n v="29336.5"/>
    <n v="0"/>
    <m/>
    <n v="812.43"/>
    <n v="786.23"/>
    <n v="4701.3800000000028"/>
    <n v="6300.0400000000027"/>
    <n v="0"/>
    <n v="0"/>
    <n v="0"/>
    <n v="0"/>
    <n v="0"/>
    <n v="0"/>
    <n v="0"/>
    <n v="0"/>
    <n v="6300.0400000000027"/>
  </r>
  <r>
    <n v="903"/>
    <n v="17082"/>
    <s v="4176582TuRSU"/>
    <s v="82Tu"/>
    <x v="148"/>
    <s v="14LTIP TL(RSUs)"/>
    <n v="10261"/>
    <n v="212"/>
    <x v="111"/>
    <n v="9260"/>
    <x v="1"/>
    <n v="824000"/>
    <n v="0"/>
    <n v="0"/>
    <s v="4176582Tu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37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00000000023"/>
    <n v="0"/>
    <n v="18877.400000000001"/>
    <n v="0"/>
    <m/>
    <n v="522.79"/>
    <n v="505.92"/>
    <n v="3025.2300000000023"/>
    <n v="4053.9400000000023"/>
    <n v="0"/>
    <n v="0"/>
    <n v="0"/>
    <n v="0"/>
    <n v="0"/>
    <n v="0"/>
    <n v="0"/>
    <n v="0"/>
    <n v="4053.9400000000023"/>
  </r>
  <r>
    <n v="904"/>
    <n v="17084"/>
    <s v="4176584ViRSU"/>
    <s v="84Vi"/>
    <x v="149"/>
    <s v="14LTIP TL(RSUs)"/>
    <n v="10261"/>
    <n v="212"/>
    <x v="102"/>
    <n v="9260"/>
    <x v="1"/>
    <n v="821000"/>
    <n v="0"/>
    <n v="0"/>
    <s v="4176584Vi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37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00000000023"/>
    <n v="0"/>
    <n v="18877.400000000001"/>
    <n v="0"/>
    <m/>
    <n v="522.79"/>
    <n v="505.92"/>
    <n v="3025.2300000000023"/>
    <n v="4053.9400000000023"/>
    <n v="0"/>
    <n v="0"/>
    <n v="0"/>
    <n v="0"/>
    <n v="0"/>
    <n v="0"/>
    <n v="0"/>
    <n v="0"/>
    <n v="4053.9400000000023"/>
  </r>
  <r>
    <n v="905"/>
    <n v="17089"/>
    <s v="4176589WeRSU"/>
    <s v="89We"/>
    <x v="150"/>
    <s v="14LTIP TL(RSUs)"/>
    <n v="10261"/>
    <n v="212"/>
    <x v="112"/>
    <n v="9260"/>
    <x v="1"/>
    <n v="824000"/>
    <n v="0"/>
    <n v="0"/>
    <s v="4176589We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37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00000000023"/>
    <n v="0"/>
    <n v="18877.400000000001"/>
    <n v="0"/>
    <m/>
    <n v="522.79"/>
    <n v="505.92"/>
    <n v="3025.2300000000023"/>
    <n v="4053.9400000000023"/>
    <n v="0"/>
    <n v="0"/>
    <n v="0"/>
    <n v="0"/>
    <n v="0"/>
    <n v="0"/>
    <n v="0"/>
    <n v="0"/>
    <n v="4053.9400000000023"/>
  </r>
  <r>
    <n v="906"/>
    <n v="17090"/>
    <s v="4176590WhRSU"/>
    <s v="90Wh"/>
    <x v="151"/>
    <s v="14LTIP TL(RSUs)"/>
    <n v="10261"/>
    <n v="212"/>
    <x v="104"/>
    <n v="9260"/>
    <x v="1"/>
    <n v="821000"/>
    <n v="0"/>
    <n v="0"/>
    <s v="4176590Wh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22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500000000007"/>
    <n v="0"/>
    <n v="11224.400000000001"/>
    <n v="0"/>
    <m/>
    <n v="310.83999999999997"/>
    <n v="300.82"/>
    <n v="1798.7900000000004"/>
    <n v="2410.4500000000003"/>
    <n v="0"/>
    <n v="0"/>
    <n v="0"/>
    <n v="0"/>
    <n v="0"/>
    <n v="0"/>
    <n v="0"/>
    <n v="0"/>
    <n v="2410.4500000000003"/>
  </r>
  <r>
    <n v="907"/>
    <n v="17130"/>
    <s v="41765130ERSU"/>
    <s v="130E"/>
    <x v="152"/>
    <s v="14LTIP TL(RSUs)"/>
    <n v="10261"/>
    <n v="10"/>
    <x v="113"/>
    <n v="9260"/>
    <x v="1"/>
    <n v="2000"/>
    <n v="0"/>
    <n v="0"/>
    <s v="41765130E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08"/>
    <n v="17247"/>
    <s v="41765247FRSU"/>
    <s v="247F"/>
    <x v="153"/>
    <s v="14LTIP TL(RSUs)"/>
    <n v="10261"/>
    <n v="80"/>
    <x v="114"/>
    <n v="9260"/>
    <x v="1"/>
    <n v="190000"/>
    <n v="0"/>
    <n v="0"/>
    <s v="41765247F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909"/>
    <n v="17279"/>
    <s v="41765279CRSU"/>
    <s v="279C"/>
    <x v="154"/>
    <s v="14LTIP TL(RSUs)"/>
    <n v="10261"/>
    <n v="10"/>
    <x v="115"/>
    <n v="9260"/>
    <x v="1"/>
    <n v="2000"/>
    <n v="0"/>
    <n v="0"/>
    <s v="41765279CRSU14LTIP TL(RSUs)"/>
    <s v="LTIP TL(RSU)"/>
    <s v="LTIP TL(RSU) - 05/06/2014"/>
    <s v="3 years"/>
    <d v="2014-05-06T00:00:00"/>
    <d v="2017-05-06T00:00:00"/>
    <n v="22350"/>
    <n v="0"/>
    <n v="0"/>
    <m/>
    <m/>
    <m/>
    <m/>
    <n v="22350"/>
    <n v="1"/>
    <s v=""/>
    <n v="0"/>
    <n v="1140297"/>
    <n v="0"/>
    <n v="0"/>
    <n v="0"/>
    <s v=""/>
    <s v=""/>
    <s v=""/>
    <n v="1140297"/>
    <n v="22350"/>
    <n v="-22350"/>
    <n v="0"/>
    <n v="0"/>
    <n v="51.02"/>
    <n v="0"/>
    <n v="0"/>
    <n v="0"/>
    <n v="0"/>
    <n v="0"/>
    <n v="0"/>
    <n v="0"/>
    <n v="1140297"/>
    <n v="1039.4685505925252"/>
    <n v="1097"/>
    <n v="1140297"/>
    <n v="1140297"/>
    <n v="0"/>
    <n v="1140297"/>
    <n v="0"/>
    <n v="0"/>
    <n v="0"/>
    <n v="0"/>
    <n v="1140297"/>
    <n v="0"/>
    <m/>
    <n v="0"/>
    <n v="0"/>
    <n v="0"/>
    <n v="0"/>
    <n v="0"/>
    <n v="0"/>
    <n v="0"/>
    <n v="0"/>
    <n v="0"/>
    <n v="0"/>
    <n v="0"/>
    <n v="0"/>
    <n v="0"/>
  </r>
  <r>
    <n v="910"/>
    <n v="17505"/>
    <s v="41765505ARSU"/>
    <s v="505A"/>
    <x v="155"/>
    <s v="14LTIP TL(RSUs)"/>
    <n v="10261"/>
    <n v="212"/>
    <x v="105"/>
    <n v="9260"/>
    <x v="1"/>
    <n v="834000"/>
    <n v="0"/>
    <n v="0"/>
    <s v="41765505A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37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00000000023"/>
    <n v="0"/>
    <n v="18877.400000000001"/>
    <n v="0"/>
    <m/>
    <n v="522.79"/>
    <n v="505.92"/>
    <n v="3025.2300000000023"/>
    <n v="4053.9400000000023"/>
    <n v="0"/>
    <n v="0"/>
    <n v="0"/>
    <n v="0"/>
    <n v="0"/>
    <n v="0"/>
    <n v="0"/>
    <n v="0"/>
    <n v="4053.9400000000023"/>
  </r>
  <r>
    <n v="911"/>
    <n v="17542"/>
    <s v="41765542SRSU"/>
    <s v="542S"/>
    <x v="156"/>
    <s v="14LTIP TL(RSUs)"/>
    <n v="10261"/>
    <n v="10"/>
    <x v="116"/>
    <n v="9260"/>
    <x v="1"/>
    <n v="2000"/>
    <n v="0"/>
    <n v="0"/>
    <s v="41765542S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12"/>
    <n v="17561"/>
    <s v="41765561MRSU"/>
    <s v="561M"/>
    <x v="157"/>
    <s v="14LTIP TL(RSUs)"/>
    <n v="10261"/>
    <n v="10"/>
    <x v="1"/>
    <n v="9260"/>
    <x v="1"/>
    <n v="2000"/>
    <n v="0"/>
    <n v="0"/>
    <s v="41765561M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913"/>
    <n v="17773"/>
    <s v="41765773HRSU"/>
    <s v="773H"/>
    <x v="158"/>
    <s v="14LTIP TL(RSUs)"/>
    <n v="10261"/>
    <n v="212"/>
    <x v="117"/>
    <n v="9260"/>
    <x v="1"/>
    <n v="821000"/>
    <n v="0"/>
    <n v="0"/>
    <s v="41765773H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22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500000000007"/>
    <n v="0"/>
    <n v="11224.400000000001"/>
    <n v="0"/>
    <m/>
    <n v="310.83999999999997"/>
    <n v="300.82"/>
    <n v="1798.7900000000004"/>
    <n v="2410.4500000000003"/>
    <n v="0"/>
    <n v="0"/>
    <n v="0"/>
    <n v="0"/>
    <n v="0"/>
    <n v="0"/>
    <n v="0"/>
    <n v="0"/>
    <n v="2410.4500000000003"/>
  </r>
  <r>
    <n v="914"/>
    <n v="17858"/>
    <s v="41765858MRSU"/>
    <s v="858M"/>
    <x v="159"/>
    <s v="14LTIP TL(RSUs)"/>
    <n v="10261"/>
    <n v="10"/>
    <x v="4"/>
    <n v="9260"/>
    <x v="1"/>
    <n v="2000"/>
    <n v="0"/>
    <n v="0"/>
    <s v="41765858M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915"/>
    <n v="17922"/>
    <s v="41765922GRSU"/>
    <s v="922G"/>
    <x v="160"/>
    <s v="14LTIP TL(RSUs)"/>
    <n v="10261"/>
    <n v="10"/>
    <x v="1"/>
    <n v="9260"/>
    <x v="1"/>
    <n v="2000"/>
    <n v="0"/>
    <n v="0"/>
    <s v="41765922GRSU14LTIP TL(RSUs)"/>
    <s v="LTIP TL(RSU)"/>
    <s v="LTIP TL(RSU) - 05/06/2014"/>
    <s v="3 years"/>
    <d v="2014-05-06T00:00:00"/>
    <d v="2017-05-06T00:00:00"/>
    <n v="2720"/>
    <n v="0"/>
    <n v="0"/>
    <m/>
    <m/>
    <m/>
    <m/>
    <n v="2720"/>
    <n v="1"/>
    <s v=""/>
    <n v="0"/>
    <n v="138774.39999999999"/>
    <n v="0"/>
    <n v="0"/>
    <n v="0"/>
    <s v=""/>
    <s v=""/>
    <s v=""/>
    <n v="138774.39999999999"/>
    <n v="2720"/>
    <n v="-2720"/>
    <n v="0"/>
    <n v="0"/>
    <n v="51.02"/>
    <n v="0"/>
    <n v="0"/>
    <n v="0"/>
    <n v="0"/>
    <n v="0"/>
    <n v="0"/>
    <n v="0"/>
    <n v="138774.39999999999"/>
    <n v="126.50355515041021"/>
    <n v="1097"/>
    <n v="138774.39999999999"/>
    <n v="138774.39999999999"/>
    <n v="0"/>
    <n v="138774.39999999999"/>
    <n v="0"/>
    <n v="0"/>
    <n v="0"/>
    <n v="0"/>
    <n v="138774.39999999999"/>
    <n v="0"/>
    <m/>
    <n v="0"/>
    <n v="0"/>
    <n v="0"/>
    <n v="0"/>
    <n v="0"/>
    <n v="0"/>
    <n v="0"/>
    <n v="0"/>
    <n v="0"/>
    <n v="0"/>
    <n v="0"/>
    <n v="0"/>
    <n v="0"/>
  </r>
  <r>
    <n v="916"/>
    <n v="18035"/>
    <s v="41765035FRSU"/>
    <s v="035F"/>
    <x v="161"/>
    <s v="14LTIP TL(RSUs)"/>
    <n v="10261"/>
    <n v="60"/>
    <x v="13"/>
    <n v="9260"/>
    <x v="1"/>
    <n v="31000"/>
    <n v="0"/>
    <n v="0"/>
    <s v="41765035F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17"/>
    <n v="18162"/>
    <s v="41765162MRSU"/>
    <s v="162M"/>
    <x v="162"/>
    <s v="14LTIP TL(RSUs)"/>
    <n v="10261"/>
    <n v="10"/>
    <x v="1"/>
    <n v="9260"/>
    <x v="1"/>
    <n v="2000"/>
    <n v="0"/>
    <n v="0"/>
    <s v="41765162M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918"/>
    <n v="18245"/>
    <s v="41765245ERSU"/>
    <s v="245E"/>
    <x v="163"/>
    <s v="14LTIP TL(RSUs)"/>
    <n v="10261"/>
    <n v="180"/>
    <x v="118"/>
    <n v="9260"/>
    <x v="1"/>
    <n v="700000"/>
    <n v="0"/>
    <n v="0"/>
    <s v="41765245E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19"/>
    <n v="18246"/>
    <s v="41765246HRSU"/>
    <s v="246H"/>
    <x v="164"/>
    <s v="14LTIP TL(RSUs)"/>
    <n v="10261"/>
    <n v="10"/>
    <x v="119"/>
    <n v="9260"/>
    <x v="1"/>
    <n v="2000"/>
    <n v="0"/>
    <n v="0"/>
    <s v="41765246HRSU14LTIP TL(RSUs)"/>
    <s v="LTIP TL(RSU)"/>
    <s v="LTIP TL(RSU) - 05/06/2014"/>
    <s v="3 years"/>
    <d v="2014-05-06T00:00:00"/>
    <d v="2017-05-06T00:00:00"/>
    <n v="3925"/>
    <n v="0"/>
    <n v="0"/>
    <m/>
    <m/>
    <m/>
    <m/>
    <n v="3925"/>
    <n v="1"/>
    <s v=""/>
    <n v="0"/>
    <n v="200253.5"/>
    <n v="0"/>
    <n v="0"/>
    <n v="0"/>
    <s v=""/>
    <s v=""/>
    <s v=""/>
    <n v="200253.5"/>
    <n v="3925"/>
    <n v="-3925"/>
    <n v="0"/>
    <n v="0"/>
    <n v="51.02"/>
    <n v="0"/>
    <n v="0"/>
    <n v="0"/>
    <n v="0"/>
    <n v="0"/>
    <n v="0"/>
    <n v="0"/>
    <n v="200253.5"/>
    <n v="182.54649042844122"/>
    <n v="1097"/>
    <n v="200253.5"/>
    <n v="200253.5"/>
    <n v="0"/>
    <n v="26476.49"/>
    <n v="173777.01"/>
    <n v="0"/>
    <n v="0"/>
    <n v="0"/>
    <n v="200253.5"/>
    <n v="0"/>
    <m/>
    <n v="0"/>
    <n v="0"/>
    <n v="0"/>
    <n v="0"/>
    <n v="0"/>
    <n v="0"/>
    <n v="0"/>
    <n v="0"/>
    <n v="0"/>
    <n v="0"/>
    <n v="0"/>
    <n v="0"/>
    <n v="0"/>
  </r>
  <r>
    <n v="920"/>
    <n v="18325"/>
    <s v="41765325JRSU"/>
    <s v="325J"/>
    <x v="165"/>
    <s v="14LTIP TL(RSUs)"/>
    <n v="10261"/>
    <n v="10"/>
    <x v="4"/>
    <n v="9260"/>
    <x v="1"/>
    <n v="2000"/>
    <n v="0"/>
    <n v="0"/>
    <s v="41765325J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21"/>
    <n v="18513"/>
    <s v="41765513ERSU"/>
    <s v="513E"/>
    <x v="166"/>
    <s v="14LTIP TL(RSUs)"/>
    <n v="10261"/>
    <n v="10"/>
    <x v="7"/>
    <n v="9260"/>
    <x v="1"/>
    <n v="12000"/>
    <n v="0"/>
    <n v="0"/>
    <s v="41765513E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22"/>
    <n v="18547"/>
    <s v="41765547MRSU"/>
    <s v="547M"/>
    <x v="167"/>
    <s v="14LTIP TL(RSUs)"/>
    <n v="10261"/>
    <n v="10"/>
    <x v="120"/>
    <n v="9260"/>
    <x v="1"/>
    <n v="2000"/>
    <n v="0"/>
    <n v="0"/>
    <s v="41765547M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23"/>
    <n v="18568"/>
    <s v="41765568KRSU"/>
    <s v="568K"/>
    <x v="168"/>
    <s v="14LTIP TL(RSUs)"/>
    <n v="10261"/>
    <n v="10"/>
    <x v="121"/>
    <n v="9260"/>
    <x v="1"/>
    <n v="2000"/>
    <n v="0"/>
    <n v="0"/>
    <s v="41765568K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24"/>
    <n v="18570"/>
    <s v="41765570GRSU"/>
    <s v="570G"/>
    <x v="169"/>
    <s v="14LTIP TL(RSUs)"/>
    <n v="10261"/>
    <n v="10"/>
    <x v="0"/>
    <n v="9260"/>
    <x v="1"/>
    <n v="2000"/>
    <n v="0"/>
    <n v="0"/>
    <s v="41765570G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984.69"/>
    <n v="0"/>
    <n v="0"/>
    <n v="984.69"/>
    <n v="4053.94"/>
  </r>
  <r>
    <n v="925"/>
    <n v="18601"/>
    <s v="41765601MRSU"/>
    <s v="601M"/>
    <x v="170"/>
    <s v="14LTIP TL(RSUs)"/>
    <n v="10261"/>
    <n v="70"/>
    <x v="122"/>
    <n v="9260"/>
    <x v="1"/>
    <n v="170000"/>
    <n v="0"/>
    <n v="0"/>
    <s v="41765601M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26"/>
    <n v="18645"/>
    <s v="41765645LRSU"/>
    <s v="645L"/>
    <x v="171"/>
    <s v="14LTIP TL(RSUs)"/>
    <n v="10261"/>
    <n v="30"/>
    <x v="123"/>
    <n v="9260"/>
    <x v="1"/>
    <n v="10000"/>
    <n v="0"/>
    <n v="0"/>
    <s v="41765645L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27"/>
    <n v="18652"/>
    <s v="41765652PRSU"/>
    <s v="652P"/>
    <x v="172"/>
    <s v="14LTIP TL(RSUs)"/>
    <n v="10261"/>
    <n v="10"/>
    <x v="5"/>
    <n v="9260"/>
    <x v="1"/>
    <n v="2000"/>
    <n v="0"/>
    <n v="0"/>
    <s v="41765652P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28"/>
    <n v="18731"/>
    <s v="41765731HRSU"/>
    <s v="731H"/>
    <x v="173"/>
    <s v="14LTIP TL(RSUs)"/>
    <n v="10261"/>
    <n v="10"/>
    <x v="54"/>
    <n v="9260"/>
    <x v="1"/>
    <n v="2000"/>
    <n v="0"/>
    <n v="0"/>
    <s v="41765731H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29"/>
    <n v="18779"/>
    <s v="41765779WRSU"/>
    <s v="779W"/>
    <x v="174"/>
    <s v="14LTIP TL(RSUs)"/>
    <n v="10261"/>
    <n v="212"/>
    <x v="124"/>
    <n v="9260"/>
    <x v="1"/>
    <n v="832000"/>
    <n v="0"/>
    <n v="0"/>
    <s v="41765779W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22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1224.4"/>
    <n v="0"/>
    <n v="0"/>
    <n v="0"/>
    <n v="0"/>
    <n v="11224.4"/>
    <n v="0"/>
    <m/>
    <n v="0"/>
    <n v="0"/>
    <n v="0"/>
    <n v="0"/>
    <n v="0"/>
    <n v="0"/>
    <n v="0"/>
    <n v="0"/>
    <n v="0"/>
    <n v="0"/>
    <n v="0"/>
    <n v="0"/>
    <n v="0"/>
  </r>
  <r>
    <n v="930"/>
    <n v="18837"/>
    <s v="41765837NRSU"/>
    <s v="837N"/>
    <x v="175"/>
    <s v="14LTIP TL(RSUs)"/>
    <n v="10261"/>
    <n v="60"/>
    <x v="125"/>
    <n v="9260"/>
    <x v="1"/>
    <n v="30000"/>
    <n v="0"/>
    <n v="0"/>
    <s v="41765837N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31"/>
    <n v="18912"/>
    <s v="41765912SRSU"/>
    <s v="912S"/>
    <x v="176"/>
    <s v="14LTIP TL(RSUs)"/>
    <n v="10261"/>
    <n v="10"/>
    <x v="126"/>
    <n v="9260"/>
    <x v="1"/>
    <n v="2000"/>
    <n v="0"/>
    <n v="0"/>
    <s v="41765912S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932"/>
    <n v="18915"/>
    <s v="41765915SRSU"/>
    <s v="915S"/>
    <x v="177"/>
    <s v="14LTIP TL(RSUs)"/>
    <n v="10261"/>
    <n v="10"/>
    <x v="1"/>
    <n v="9260"/>
    <x v="1"/>
    <n v="2000"/>
    <n v="0"/>
    <n v="0"/>
    <s v="41765915S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33"/>
    <n v="18991"/>
    <s v="41765991LRSU"/>
    <s v="991L"/>
    <x v="178"/>
    <s v="14LTIP TL(RSUs)"/>
    <n v="10261"/>
    <n v="10"/>
    <x v="127"/>
    <n v="9260"/>
    <x v="1"/>
    <n v="12000"/>
    <n v="0"/>
    <n v="0"/>
    <s v="41765991L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934"/>
    <n v="19012"/>
    <s v="41765012SRSU"/>
    <s v="012S"/>
    <x v="179"/>
    <s v="14LTIP TL(RSUs)"/>
    <n v="10261"/>
    <n v="10"/>
    <x v="128"/>
    <n v="4264"/>
    <x v="1"/>
    <n v="2000"/>
    <n v="0"/>
    <n v="0"/>
    <s v="41765012S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35"/>
    <n v="19149"/>
    <s v="41765149HRSU"/>
    <s v="149H"/>
    <x v="180"/>
    <s v="14LTIP TL(RSUs)"/>
    <n v="10261"/>
    <n v="80"/>
    <x v="129"/>
    <n v="9260"/>
    <x v="1"/>
    <n v="190000"/>
    <n v="0"/>
    <n v="0"/>
    <s v="41765149H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18877.400000000001"/>
    <n v="0"/>
    <n v="0"/>
    <n v="0"/>
    <n v="0"/>
    <n v="18877.400000000001"/>
    <n v="0"/>
    <m/>
    <n v="0"/>
    <n v="0"/>
    <n v="0"/>
    <n v="0"/>
    <n v="0"/>
    <n v="0"/>
    <n v="0"/>
    <n v="0"/>
    <n v="0"/>
    <n v="0"/>
    <n v="0"/>
    <n v="0"/>
    <n v="0"/>
  </r>
  <r>
    <n v="936"/>
    <n v="19160"/>
    <s v="41765160SRSU"/>
    <s v="160S"/>
    <x v="181"/>
    <s v="14LTIP TL(RSUs)"/>
    <n v="10261"/>
    <n v="212"/>
    <x v="130"/>
    <n v="9260"/>
    <x v="1"/>
    <n v="827000"/>
    <n v="0"/>
    <n v="0"/>
    <s v="41765160S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37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16381.529999999999"/>
    <n v="0"/>
    <n v="0"/>
    <n v="0"/>
    <n v="18877.399999999998"/>
    <n v="0"/>
    <m/>
    <n v="0"/>
    <n v="0"/>
    <n v="0"/>
    <n v="0"/>
    <n v="0"/>
    <n v="0"/>
    <n v="0"/>
    <n v="0"/>
    <n v="0"/>
    <n v="0"/>
    <n v="0"/>
    <n v="0"/>
    <n v="0"/>
  </r>
  <r>
    <n v="937"/>
    <n v="19167"/>
    <s v="41765167BRSU"/>
    <s v="167B"/>
    <x v="182"/>
    <s v="14LTIP TL(RSUs)"/>
    <n v="10261"/>
    <n v="10"/>
    <x v="131"/>
    <n v="9260"/>
    <x v="1"/>
    <n v="2000"/>
    <n v="0"/>
    <n v="0"/>
    <s v="41765167B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938"/>
    <n v="19198"/>
    <s v="41765198FRSU"/>
    <s v="198F"/>
    <x v="183"/>
    <s v="14LTIP TL(RSUs)"/>
    <n v="10261"/>
    <n v="10"/>
    <x v="5"/>
    <n v="9260"/>
    <x v="1"/>
    <n v="2000"/>
    <n v="0"/>
    <n v="0"/>
    <s v="41765198F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39"/>
    <n v="23416"/>
    <s v="41765416MRSU"/>
    <s v="416M"/>
    <x v="184"/>
    <s v="14LTIP TL(RSUs)"/>
    <n v="10261"/>
    <n v="60"/>
    <x v="17"/>
    <n v="9260"/>
    <x v="1"/>
    <n v="30000"/>
    <n v="0"/>
    <n v="0"/>
    <s v="41765416M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40"/>
    <n v="23537"/>
    <s v="41765537ERSU"/>
    <s v="537E"/>
    <x v="185"/>
    <s v="14LTIP TL(RSUs)"/>
    <n v="10261"/>
    <n v="10"/>
    <x v="65"/>
    <n v="9260"/>
    <x v="1"/>
    <n v="2000"/>
    <n v="0"/>
    <n v="0"/>
    <s v="41765537ERSU14LTIP TL(RSUs)"/>
    <s v="LTIP TL(RSU)"/>
    <s v="LTIP TL(RSU) - 05/06/2014"/>
    <s v="3 years"/>
    <d v="2014-05-06T00:00:00"/>
    <d v="2017-05-06T00:00:00"/>
    <n v="5650"/>
    <n v="0"/>
    <n v="0"/>
    <m/>
    <m/>
    <m/>
    <m/>
    <n v="5650"/>
    <n v="1"/>
    <s v=""/>
    <n v="0"/>
    <n v="288263"/>
    <n v="0"/>
    <n v="0"/>
    <n v="0"/>
    <s v=""/>
    <s v=""/>
    <s v=""/>
    <n v="288263"/>
    <n v="5650"/>
    <n v="0"/>
    <n v="-5650"/>
    <n v="0"/>
    <n v="51.02"/>
    <n v="0"/>
    <n v="0"/>
    <n v="0"/>
    <n v="0"/>
    <n v="0"/>
    <n v="0"/>
    <n v="0"/>
    <n v="0"/>
    <n v="0"/>
    <n v="1097"/>
    <n v="0"/>
    <n v="0"/>
    <n v="0"/>
    <n v="38112.65"/>
    <n v="93994.050000000017"/>
    <n v="94251.56"/>
    <n v="-226358.26"/>
    <n v="0"/>
    <n v="0"/>
    <n v="0"/>
    <m/>
    <n v="7983.05"/>
    <n v="7725.54"/>
    <n v="7983.05"/>
    <n v="23691.64"/>
    <n v="7983.06"/>
    <n v="-258032.96"/>
    <n v="0"/>
    <n v="-250049.9"/>
    <n v="0"/>
    <n v="0"/>
    <n v="0"/>
    <n v="0"/>
    <n v="-226358.26"/>
  </r>
  <r>
    <n v="941"/>
    <n v="24451"/>
    <s v="41765451RRSU"/>
    <s v="451R"/>
    <x v="186"/>
    <s v="14LTIP TL(RSUs)"/>
    <n v="10261"/>
    <n v="10"/>
    <x v="0"/>
    <n v="9260"/>
    <x v="1"/>
    <n v="2000"/>
    <n v="0"/>
    <n v="0"/>
    <s v="41765451R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942"/>
    <n v="24491"/>
    <s v="41765491TRSU"/>
    <s v="491T"/>
    <x v="187"/>
    <s v="14LTIP TL(RSUs)"/>
    <n v="10261"/>
    <n v="10"/>
    <x v="132"/>
    <n v="9260"/>
    <x v="1"/>
    <n v="2000"/>
    <n v="0"/>
    <n v="0"/>
    <s v="41765491T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43"/>
    <n v="24541"/>
    <s v="41765541BRSU"/>
    <s v="541B"/>
    <x v="188"/>
    <s v="14LTIP TL(RSUs)"/>
    <n v="10261"/>
    <n v="180"/>
    <x v="75"/>
    <n v="9260"/>
    <x v="1"/>
    <n v="700000"/>
    <n v="0"/>
    <n v="0"/>
    <s v="41765541BRSU14LTIP TL(RSUs)"/>
    <s v="LTIP TL(RSU)"/>
    <s v="LTIP TL(RSU) - 05/06/2014"/>
    <s v="3 years"/>
    <d v="2014-05-06T00:00:00"/>
    <d v="2017-05-06T00:00:00"/>
    <n v="370"/>
    <n v="0"/>
    <n v="0"/>
    <m/>
    <m/>
    <m/>
    <m/>
    <n v="370"/>
    <n v="1"/>
    <s v=""/>
    <n v="0"/>
    <n v="18877.400000000001"/>
    <n v="0"/>
    <n v="0"/>
    <n v="0"/>
    <s v=""/>
    <s v=""/>
    <s v=""/>
    <n v="18877.400000000001"/>
    <n v="370"/>
    <n v="-370"/>
    <n v="0"/>
    <n v="0"/>
    <n v="51.02"/>
    <n v="0"/>
    <n v="0"/>
    <n v="0"/>
    <n v="0"/>
    <n v="0"/>
    <n v="0"/>
    <n v="0"/>
    <n v="18877.400000000001"/>
    <n v="17.208204193254332"/>
    <n v="1097"/>
    <n v="18877.400000000001"/>
    <n v="18877.400000000001"/>
    <n v="0"/>
    <n v="2495.87"/>
    <n v="6155.3600000000006"/>
    <n v="6172.23"/>
    <n v="4053.94"/>
    <n v="0"/>
    <n v="18877.399999999998"/>
    <n v="0"/>
    <m/>
    <n v="522.79"/>
    <n v="505.92"/>
    <n v="522.78"/>
    <n v="1551.49"/>
    <n v="522.78"/>
    <n v="472.2"/>
    <n v="522.78"/>
    <n v="1517.76"/>
    <n v="505.92"/>
    <n v="478.77"/>
    <n v="0"/>
    <n v="984.69"/>
    <n v="4053.94"/>
  </r>
  <r>
    <n v="944"/>
    <n v="24582"/>
    <s v="41765582FRSU"/>
    <s v="582F"/>
    <x v="189"/>
    <s v="14LTIP TL(RSUs)"/>
    <n v="10261"/>
    <n v="10"/>
    <x v="5"/>
    <n v="9260"/>
    <x v="1"/>
    <n v="2000"/>
    <n v="0"/>
    <n v="0"/>
    <s v="41765582FRSU14LTIP TL(RSUs)"/>
    <s v="LTIP TL(RSU)"/>
    <s v="LTIP TL(RSU) - 05/06/2014"/>
    <s v="3 years"/>
    <d v="2014-05-06T00:00:00"/>
    <d v="2017-05-06T00:00:00"/>
    <n v="220"/>
    <n v="0"/>
    <n v="0"/>
    <m/>
    <m/>
    <m/>
    <m/>
    <n v="220"/>
    <n v="1"/>
    <s v=""/>
    <n v="0"/>
    <n v="11224.400000000001"/>
    <n v="0"/>
    <n v="0"/>
    <n v="0"/>
    <s v=""/>
    <s v=""/>
    <s v=""/>
    <n v="11224.400000000001"/>
    <n v="220"/>
    <n v="-220"/>
    <n v="0"/>
    <n v="0"/>
    <n v="51.02"/>
    <n v="0"/>
    <n v="0"/>
    <n v="0"/>
    <n v="0"/>
    <n v="0"/>
    <n v="0"/>
    <n v="0"/>
    <n v="11224.400000000001"/>
    <n v="10.231905195989063"/>
    <n v="1097"/>
    <n v="11224.400000000001"/>
    <n v="11224.400000000001"/>
    <n v="0"/>
    <n v="1484.03"/>
    <n v="3659.95"/>
    <n v="3669.9700000000003"/>
    <n v="2410.4499999999998"/>
    <n v="0"/>
    <n v="11224.400000000001"/>
    <n v="0"/>
    <m/>
    <n v="310.83999999999997"/>
    <n v="300.82"/>
    <n v="310.85000000000002"/>
    <n v="922.51"/>
    <n v="310.83999999999997"/>
    <n v="280.76"/>
    <n v="310.85000000000002"/>
    <n v="902.44999999999993"/>
    <n v="300.82"/>
    <n v="284.67"/>
    <n v="0"/>
    <n v="585.49"/>
    <n v="2410.4499999999998"/>
  </r>
  <r>
    <n v="945"/>
    <n v="15389"/>
    <s v="41825389CRSU"/>
    <s v="389C"/>
    <x v="190"/>
    <s v="14LTIP TL(RSUs)"/>
    <n v="10261"/>
    <n v="80"/>
    <x v="79"/>
    <n v="9260"/>
    <x v="1"/>
    <n v="190000"/>
    <n v="0"/>
    <n v="0"/>
    <s v="41825389CRSU14LTIP TL(RSUs)"/>
    <s v="LTIP TL(RSU)"/>
    <s v="LTIP TL(RSU) - 07/05/2014"/>
    <s v="3 years"/>
    <d v="2014-07-05T00:00:00"/>
    <d v="2017-07-05T00:00:00"/>
    <n v="220"/>
    <n v="0"/>
    <n v="0"/>
    <m/>
    <m/>
    <m/>
    <m/>
    <n v="220"/>
    <n v="1"/>
    <s v=""/>
    <n v="0"/>
    <n v="11333.3"/>
    <n v="0"/>
    <n v="0"/>
    <n v="0"/>
    <s v=""/>
    <s v=""/>
    <s v=""/>
    <n v="11333.3"/>
    <n v="220"/>
    <n v="0"/>
    <n v="0"/>
    <n v="220"/>
    <n v="51.515000000000001"/>
    <n v="11333.3"/>
    <n v="-226.68866659999998"/>
    <n v="11106.6113334"/>
    <n v="0"/>
    <n v="0"/>
    <n v="0"/>
    <n v="0"/>
    <n v="11333.3"/>
    <n v="10.331175934366453"/>
    <n v="1097"/>
    <n v="11333.3"/>
    <n v="11333.3"/>
    <n v="0"/>
    <n v="11333.3"/>
    <n v="0"/>
    <n v="0"/>
    <n v="0"/>
    <n v="0"/>
    <n v="11333.3"/>
    <n v="0"/>
    <m/>
    <n v="0"/>
    <n v="0"/>
    <n v="0"/>
    <n v="0"/>
    <n v="0"/>
    <n v="0"/>
    <n v="0"/>
    <n v="0"/>
    <n v="0"/>
    <n v="0"/>
    <n v="0"/>
    <n v="0"/>
    <n v="0"/>
  </r>
  <r>
    <n v="946"/>
    <n v="14468"/>
    <s v="41839468RRSU"/>
    <s v="468R"/>
    <x v="84"/>
    <s v="14LTIP TL(RSUs)"/>
    <n v="10261"/>
    <n v="80"/>
    <x v="69"/>
    <n v="9260"/>
    <x v="1"/>
    <n v="190000"/>
    <n v="0"/>
    <n v="0"/>
    <s v="41839468RRSU14LTIP TL(RSUs)"/>
    <s v="LTIP TL(RSU)"/>
    <s v="LTIP TL(RSU) - 07/19/2014"/>
    <s v="3 years"/>
    <d v="2014-07-19T00:00:00"/>
    <d v="2017-07-19T00:00:00"/>
    <n v="150"/>
    <n v="0"/>
    <n v="0"/>
    <m/>
    <m/>
    <m/>
    <m/>
    <n v="150"/>
    <n v="1"/>
    <s v=""/>
    <n v="0"/>
    <n v="7645.5"/>
    <n v="0"/>
    <n v="0"/>
    <n v="0"/>
    <s v=""/>
    <s v=""/>
    <s v=""/>
    <n v="7645.5"/>
    <n v="150"/>
    <n v="0"/>
    <n v="0"/>
    <n v="150"/>
    <n v="50.97"/>
    <n v="7645.5"/>
    <n v="-152.92529099999999"/>
    <n v="7492.5747090000004"/>
    <n v="0"/>
    <n v="0"/>
    <n v="0"/>
    <n v="0"/>
    <n v="7645.5"/>
    <n v="6.969462169553327"/>
    <n v="1097"/>
    <n v="7645.5"/>
    <n v="7645.5"/>
    <n v="0"/>
    <n v="7645.5"/>
    <n v="0"/>
    <n v="0"/>
    <n v="0"/>
    <n v="0"/>
    <n v="7645.5"/>
    <n v="0"/>
    <m/>
    <n v="0"/>
    <n v="0"/>
    <n v="0"/>
    <n v="0"/>
    <n v="0"/>
    <n v="0"/>
    <n v="0"/>
    <n v="0"/>
    <n v="0"/>
    <n v="0"/>
    <n v="0"/>
    <n v="0"/>
    <n v="0"/>
  </r>
  <r>
    <n v="947"/>
    <n v="10005"/>
    <s v="421295McERSU"/>
    <s v="5McE"/>
    <x v="0"/>
    <s v="15LTIP TL(RSUs)"/>
    <n v="10261"/>
    <n v="10"/>
    <x v="0"/>
    <n v="9260"/>
    <x v="1"/>
    <n v="2000"/>
    <n v="0"/>
    <n v="0"/>
    <s v="421295McE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48"/>
    <n v="10015"/>
    <s v="4212915WoRSU"/>
    <s v="15Wo"/>
    <x v="1"/>
    <s v="15LTIP TL(RSUs)"/>
    <n v="10261"/>
    <n v="10"/>
    <x v="1"/>
    <n v="9260"/>
    <x v="1"/>
    <n v="2000"/>
    <n v="0"/>
    <n v="0"/>
    <s v="4212915Wo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949"/>
    <n v="10034"/>
    <s v="4212934MaRSU"/>
    <s v="34Ma"/>
    <x v="2"/>
    <s v="15LTIP TL(RSUs)"/>
    <n v="10261"/>
    <n v="50"/>
    <x v="2"/>
    <n v="9260"/>
    <x v="1"/>
    <n v="91000"/>
    <n v="0"/>
    <n v="0"/>
    <s v="4212934Ma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950"/>
    <n v="10070"/>
    <s v="4212970HaRSU"/>
    <s v="70Ha"/>
    <x v="3"/>
    <s v="15LTIP TL(RSUs)"/>
    <n v="10261"/>
    <n v="20"/>
    <x v="3"/>
    <n v="9260"/>
    <x v="1"/>
    <n v="107000"/>
    <n v="0"/>
    <n v="0"/>
    <s v="4212970Ha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7628.800000000003"/>
    <n v="52.533090246125802"/>
    <n v="1097"/>
    <n v="57628.800000000003"/>
    <n v="57628.800000000003"/>
    <n v="0"/>
    <n v="0"/>
    <n v="57628.800000000003"/>
    <n v="0"/>
    <n v="0"/>
    <n v="0"/>
    <n v="57628.800000000003"/>
    <n v="0"/>
    <m/>
    <n v="0"/>
    <n v="0"/>
    <n v="0"/>
    <n v="0"/>
    <n v="0"/>
    <n v="0"/>
    <n v="0"/>
    <n v="0"/>
    <n v="0"/>
    <n v="0"/>
    <n v="0"/>
    <n v="0"/>
    <n v="0"/>
  </r>
  <r>
    <n v="951"/>
    <n v="10101"/>
    <s v="42129101WRSU"/>
    <s v="101W"/>
    <x v="4"/>
    <s v="15LTIP TL(RSUs)"/>
    <n v="10261"/>
    <n v="10"/>
    <x v="4"/>
    <n v="9260"/>
    <x v="1"/>
    <n v="2000"/>
    <n v="0"/>
    <n v="0"/>
    <s v="42129101W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952"/>
    <n v="10105"/>
    <s v="42129105ARSU"/>
    <s v="105A"/>
    <x v="5"/>
    <s v="15LTIP TL(RSUs)"/>
    <n v="10261"/>
    <n v="10"/>
    <x v="5"/>
    <n v="9260"/>
    <x v="1"/>
    <n v="2000"/>
    <n v="0"/>
    <n v="0"/>
    <s v="42129105ARSU15LTIP TL(RSUs)"/>
    <s v="LTIP TL(RSU)"/>
    <s v="LTIP TL(RSU) - 05/05/2015"/>
    <s v="3 years"/>
    <d v="2015-05-05T00:00:00"/>
    <d v="2018-05-05T00:00:00"/>
    <n v="480"/>
    <n v="0"/>
    <n v="0"/>
    <m/>
    <m/>
    <m/>
    <m/>
    <n v="480"/>
    <n v="1"/>
    <s v=""/>
    <n v="0"/>
    <n v="25612.799999999999"/>
    <n v="0"/>
    <n v="0"/>
    <n v="0"/>
    <s v=""/>
    <s v=""/>
    <s v="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612.799999999999"/>
    <n v="23.348040109389242"/>
    <n v="1097"/>
    <n v="25612.799999999999"/>
    <n v="25612.799999999999"/>
    <n v="0"/>
    <n v="0"/>
    <n v="25612.799999999999"/>
    <n v="0"/>
    <n v="0"/>
    <n v="0"/>
    <n v="25612.799999999999"/>
    <n v="0"/>
    <m/>
    <n v="0"/>
    <n v="0"/>
    <n v="0"/>
    <n v="0"/>
    <n v="0"/>
    <n v="0"/>
    <n v="0"/>
    <n v="0"/>
    <n v="0"/>
    <n v="0"/>
    <n v="0"/>
    <n v="0"/>
    <n v="0"/>
  </r>
  <r>
    <n v="953"/>
    <n v="10106"/>
    <s v="42129106GRSU"/>
    <s v="106G"/>
    <x v="6"/>
    <s v="15LTIP TL(RSUs)"/>
    <n v="10261"/>
    <n v="30"/>
    <x v="6"/>
    <n v="9260"/>
    <x v="1"/>
    <n v="10000"/>
    <n v="0"/>
    <n v="0"/>
    <s v="42129106G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954"/>
    <n v="10107"/>
    <s v="42129107CRSU"/>
    <s v="107C"/>
    <x v="7"/>
    <s v="15LTIP TL(RSUs)"/>
    <n v="10261"/>
    <n v="10"/>
    <x v="7"/>
    <n v="9260"/>
    <x v="1"/>
    <n v="12000"/>
    <n v="0"/>
    <n v="0"/>
    <s v="42129107C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788"/>
    <n v="40568.07"/>
    <n v="40568.07"/>
    <n v="15908.0387424"/>
    <n v="0"/>
    <n v="7670.87"/>
    <n v="18842.530000000002"/>
    <n v="14054.669999999998"/>
    <n v="0"/>
    <n v="40568.07"/>
    <n v="0"/>
    <m/>
    <n v="1595.95"/>
    <n v="1544.47"/>
    <n v="1595.95"/>
    <n v="4736.37"/>
    <n v="1595.95"/>
    <n v="1441.51"/>
    <n v="1595.95"/>
    <n v="4633.41"/>
    <n v="1544.47"/>
    <n v="1595.95"/>
    <n v="1544.47"/>
    <n v="4684.8900000000003"/>
    <n v="14054.669999999998"/>
  </r>
  <r>
    <n v="955"/>
    <n v="10138"/>
    <s v="42129138JRSU"/>
    <s v="138J"/>
    <x v="8"/>
    <s v="15LTIP TL(RSUs)"/>
    <n v="10261"/>
    <n v="10"/>
    <x v="5"/>
    <n v="9260"/>
    <x v="1"/>
    <n v="2000"/>
    <n v="0"/>
    <n v="0"/>
    <s v="42129138J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1313.99"/>
    <n v="3227.66"/>
    <n v="5329.95"/>
    <n v="0"/>
    <n v="9871.5999999999985"/>
    <n v="0"/>
    <m/>
    <n v="273.38"/>
    <n v="264.56"/>
    <n v="273.38"/>
    <n v="811.32"/>
    <n v="273.38"/>
    <n v="246.93"/>
    <n v="273.38"/>
    <n v="793.68999999999994"/>
    <n v="264.56"/>
    <n v="3460.38"/>
    <n v="0"/>
    <n v="3724.94"/>
    <n v="5329.95"/>
  </r>
  <r>
    <n v="956"/>
    <n v="10153"/>
    <s v="42129153PRSU"/>
    <s v="153P"/>
    <x v="9"/>
    <s v="15LTIP TL(RSUs)"/>
    <n v="10261"/>
    <n v="212"/>
    <x v="8"/>
    <n v="9260"/>
    <x v="1"/>
    <n v="821000"/>
    <n v="0"/>
    <n v="0"/>
    <s v="42129153P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185"/>
    <n v="9871.6"/>
    <n v="0"/>
    <n v="0"/>
    <n v="0"/>
    <s v=""/>
    <s v=""/>
    <s v=""/>
    <n v="9871.6"/>
    <n v="185"/>
    <n v="-185"/>
    <n v="0"/>
    <n v="0"/>
    <n v="53.36"/>
    <n v="0"/>
    <n v="0"/>
    <n v="0"/>
    <n v="0"/>
    <n v="0"/>
    <n v="0"/>
    <n v="0"/>
    <n v="9871.6"/>
    <n v="8.9987237921604386"/>
    <n v="1097"/>
    <n v="9871.6"/>
    <n v="9871.6"/>
    <n v="0"/>
    <n v="0"/>
    <n v="1313.99"/>
    <n v="3227.66"/>
    <n v="5329.9500000000007"/>
    <n v="0"/>
    <n v="9871.6"/>
    <n v="0"/>
    <m/>
    <n v="273.38"/>
    <n v="264.56"/>
    <n v="4792.0100000000011"/>
    <n v="5329.9500000000007"/>
    <n v="0"/>
    <n v="0"/>
    <n v="0"/>
    <n v="0"/>
    <n v="0"/>
    <n v="0"/>
    <n v="0"/>
    <n v="0"/>
    <n v="5329.9500000000007"/>
  </r>
  <r>
    <n v="957"/>
    <n v="10155"/>
    <s v="42129155MRSU"/>
    <s v="155M"/>
    <x v="10"/>
    <s v="15LTIP TL(RSUs)"/>
    <n v="10261"/>
    <n v="10"/>
    <x v="4"/>
    <n v="9260"/>
    <x v="1"/>
    <n v="2000"/>
    <n v="0"/>
    <n v="0"/>
    <s v="42129155M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958"/>
    <n v="10219"/>
    <s v="42129219HRSU"/>
    <s v="219H"/>
    <x v="11"/>
    <s v="15LTIP TL(RSUs)"/>
    <n v="10261"/>
    <n v="10"/>
    <x v="5"/>
    <n v="9260"/>
    <x v="1"/>
    <n v="2000"/>
    <n v="0"/>
    <n v="0"/>
    <s v="42129219H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959"/>
    <n v="10239"/>
    <s v="42129239FRSU"/>
    <s v="239F"/>
    <x v="12"/>
    <s v="15LTIP TL(RSUs)"/>
    <n v="10261"/>
    <n v="180"/>
    <x v="9"/>
    <n v="9260"/>
    <x v="1"/>
    <n v="700000"/>
    <n v="0"/>
    <n v="0"/>
    <s v="42129239F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2201.8199999999997"/>
    <n v="5408.51"/>
    <n v="8931.27"/>
    <n v="0"/>
    <n v="16541.599999999999"/>
    <n v="0"/>
    <m/>
    <n v="458.09"/>
    <n v="443.32"/>
    <n v="458.1"/>
    <n v="1359.51"/>
    <n v="458.1"/>
    <n v="413.76"/>
    <n v="458.1"/>
    <n v="1329.96"/>
    <n v="6241.8"/>
    <n v="0"/>
    <n v="0"/>
    <n v="6241.8"/>
    <n v="8931.27"/>
  </r>
  <r>
    <n v="960"/>
    <n v="10284"/>
    <s v="42129284ARSU"/>
    <s v="284A"/>
    <x v="13"/>
    <s v="15LTIP TL(RSUs)"/>
    <n v="10261"/>
    <n v="60"/>
    <x v="10"/>
    <n v="9260"/>
    <x v="1"/>
    <n v="81000"/>
    <n v="0"/>
    <n v="0"/>
    <s v="42129284A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961"/>
    <n v="10366"/>
    <s v="42129366BRSU"/>
    <s v="366B"/>
    <x v="14"/>
    <s v="15LTIP TL(RSUs)"/>
    <n v="10261"/>
    <n v="50"/>
    <x v="11"/>
    <n v="9260"/>
    <x v="1"/>
    <n v="9000"/>
    <n v="0"/>
    <n v="0"/>
    <s v="42129366B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1313.99"/>
    <n v="3227.66"/>
    <n v="5329.95"/>
    <n v="0"/>
    <n v="9871.5999999999985"/>
    <n v="0"/>
    <m/>
    <n v="273.38"/>
    <n v="264.56"/>
    <n v="273.38"/>
    <n v="811.32"/>
    <n v="273.38"/>
    <n v="246.93"/>
    <n v="273.38"/>
    <n v="793.68999999999994"/>
    <n v="3724.94"/>
    <n v="0"/>
    <n v="0"/>
    <n v="3724.94"/>
    <n v="5329.95"/>
  </r>
  <r>
    <n v="962"/>
    <n v="10368"/>
    <s v="42129368WRSU"/>
    <s v="368W"/>
    <x v="15"/>
    <s v="15LTIP TL(RSUs)"/>
    <n v="10261"/>
    <n v="10"/>
    <x v="5"/>
    <n v="9260"/>
    <x v="1"/>
    <n v="2000"/>
    <n v="0"/>
    <n v="0"/>
    <s v="42129368WRSU15LTIP TL(RSUs)"/>
    <s v="LTIP TL(RSU)"/>
    <s v="LTIP TL(RSU) - 05/05/2015"/>
    <s v="3 years"/>
    <d v="2015-05-05T00:00:00"/>
    <d v="2018-05-05T00:00:00"/>
    <n v="480"/>
    <n v="0"/>
    <n v="0"/>
    <m/>
    <m/>
    <m/>
    <m/>
    <n v="480"/>
    <n v="1"/>
    <s v=""/>
    <n v="0"/>
    <n v="25612.799999999999"/>
    <n v="0"/>
    <n v="0"/>
    <n v="0"/>
    <s v=""/>
    <s v=""/>
    <s v="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612.799999999999"/>
    <n v="23.348040109389242"/>
    <n v="1097"/>
    <n v="25612.799999999999"/>
    <n v="25612.799999999999"/>
    <n v="0"/>
    <n v="0"/>
    <n v="25612.799999999999"/>
    <n v="0"/>
    <n v="0"/>
    <n v="0"/>
    <n v="25612.799999999999"/>
    <n v="0"/>
    <m/>
    <n v="0"/>
    <n v="0"/>
    <n v="0"/>
    <n v="0"/>
    <n v="0"/>
    <n v="0"/>
    <n v="0"/>
    <n v="0"/>
    <n v="0"/>
    <n v="0"/>
    <n v="0"/>
    <n v="0"/>
    <n v="0"/>
  </r>
  <r>
    <n v="963"/>
    <n v="10382"/>
    <s v="42129382ARSU"/>
    <s v="382A"/>
    <x v="17"/>
    <s v="15LTIP TL(RSUs)"/>
    <n v="10261"/>
    <n v="10"/>
    <x v="1"/>
    <n v="9260"/>
    <x v="1"/>
    <n v="2000"/>
    <n v="0"/>
    <n v="0"/>
    <s v="42129382A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964"/>
    <n v="10399"/>
    <s v="42129399GRSU"/>
    <s v="399G"/>
    <x v="18"/>
    <s v="15LTIP TL(RSUs)"/>
    <n v="10261"/>
    <n v="60"/>
    <x v="13"/>
    <n v="9260"/>
    <x v="1"/>
    <n v="31000"/>
    <n v="0"/>
    <n v="0"/>
    <s v="42129399GRSU15LTIP TL(RSUs)"/>
    <s v="LTIP TL(RSU)"/>
    <s v="LTIP TL(RSU) - 05/05/2015"/>
    <s v="3 years"/>
    <d v="2015-05-05T00:00:00"/>
    <d v="2018-05-05T00:00:00"/>
    <n v="480"/>
    <n v="0"/>
    <n v="0"/>
    <m/>
    <m/>
    <m/>
    <m/>
    <n v="480"/>
    <n v="1"/>
    <s v=""/>
    <n v="0"/>
    <n v="25612.799999999999"/>
    <n v="0"/>
    <n v="0"/>
    <n v="0"/>
    <s v=""/>
    <s v=""/>
    <s v="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612.799999999999"/>
    <n v="23.348040109389242"/>
    <n v="1097"/>
    <n v="25612.799999999999"/>
    <n v="25612.799999999999"/>
    <n v="0"/>
    <n v="0"/>
    <n v="25612.799999999999"/>
    <n v="0"/>
    <n v="0"/>
    <n v="0"/>
    <n v="25612.799999999999"/>
    <n v="0"/>
    <m/>
    <n v="0"/>
    <n v="0"/>
    <n v="0"/>
    <n v="0"/>
    <n v="0"/>
    <n v="0"/>
    <n v="0"/>
    <n v="0"/>
    <n v="0"/>
    <n v="0"/>
    <n v="0"/>
    <n v="0"/>
    <n v="0"/>
  </r>
  <r>
    <n v="965"/>
    <n v="10401"/>
    <s v="42129401SRSU"/>
    <s v="401S"/>
    <x v="19"/>
    <s v="15LTIP TL(RSUs)"/>
    <n v="10261"/>
    <n v="10"/>
    <x v="14"/>
    <n v="9260"/>
    <x v="1"/>
    <n v="2000"/>
    <n v="0"/>
    <n v="0"/>
    <s v="42129401S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966"/>
    <n v="10449"/>
    <s v="42129449MRSU"/>
    <s v="449M"/>
    <x v="20"/>
    <s v="15LTIP TL(RSUs)"/>
    <n v="10261"/>
    <n v="20"/>
    <x v="15"/>
    <n v="9260"/>
    <x v="1"/>
    <n v="7000"/>
    <n v="0"/>
    <n v="0"/>
    <s v="42129449M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67"/>
    <n v="10452"/>
    <s v="42129452SRSU"/>
    <s v="452S"/>
    <x v="21"/>
    <s v="15LTIP TL(RSUs)"/>
    <n v="10261"/>
    <n v="70"/>
    <x v="16"/>
    <n v="9260"/>
    <x v="1"/>
    <n v="170000"/>
    <n v="0"/>
    <n v="0"/>
    <s v="42129452S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68"/>
    <n v="10473"/>
    <s v="42129473GRSU"/>
    <s v="473G"/>
    <x v="22"/>
    <s v="15LTIP TL(RSUs)"/>
    <n v="10261"/>
    <n v="60"/>
    <x v="17"/>
    <n v="9260"/>
    <x v="1"/>
    <n v="30000"/>
    <n v="0"/>
    <n v="0"/>
    <s v="42129473G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7628.800000000003"/>
    <n v="52.533090246125802"/>
    <n v="1097"/>
    <n v="57628.800000000003"/>
    <n v="57628.800000000003"/>
    <n v="0"/>
    <n v="0"/>
    <n v="7670.87"/>
    <n v="49957.930000000008"/>
    <n v="0"/>
    <n v="0"/>
    <n v="57628.80000000001"/>
    <n v="0"/>
    <m/>
    <n v="0"/>
    <n v="0"/>
    <n v="0"/>
    <n v="0"/>
    <n v="0"/>
    <n v="0"/>
    <n v="0"/>
    <n v="0"/>
    <n v="0"/>
    <n v="0"/>
    <n v="0"/>
    <n v="0"/>
    <n v="0"/>
  </r>
  <r>
    <n v="969"/>
    <n v="10537"/>
    <s v="4212937ElRSU"/>
    <s v="37El"/>
    <x v="23"/>
    <s v="15LTIP TL(RSUs)"/>
    <n v="10261"/>
    <n v="30"/>
    <x v="18"/>
    <n v="9260"/>
    <x v="1"/>
    <n v="10000"/>
    <n v="0"/>
    <n v="0"/>
    <s v="4212937El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970"/>
    <n v="10552"/>
    <s v="42129552BRSU"/>
    <s v="552B"/>
    <x v="24"/>
    <s v="15LTIP TL(RSUs)"/>
    <n v="10261"/>
    <n v="30"/>
    <x v="19"/>
    <n v="9260"/>
    <x v="1"/>
    <n v="10000"/>
    <n v="0"/>
    <n v="0"/>
    <s v="42129552B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71"/>
    <n v="10593"/>
    <s v="42129593ARSU"/>
    <s v="593A"/>
    <x v="25"/>
    <s v="15LTIP TL(RSUs)"/>
    <n v="10261"/>
    <n v="10"/>
    <x v="20"/>
    <n v="9260"/>
    <x v="1"/>
    <n v="2000"/>
    <n v="0"/>
    <n v="0"/>
    <s v="42129593A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72"/>
    <n v="10606"/>
    <s v="42129606ARSU"/>
    <s v="606A"/>
    <x v="26"/>
    <s v="15LTIP TL(RSUs)"/>
    <n v="10261"/>
    <n v="10"/>
    <x v="21"/>
    <n v="9260"/>
    <x v="1"/>
    <n v="2000"/>
    <n v="0"/>
    <n v="0"/>
    <s v="42129606A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7628.800000000003"/>
    <n v="52.533090246125802"/>
    <n v="1097"/>
    <n v="57628.800000000003"/>
    <n v="57628.800000000003"/>
    <n v="0"/>
    <n v="0"/>
    <n v="57628.800000000003"/>
    <n v="0"/>
    <n v="0"/>
    <n v="0"/>
    <n v="57628.800000000003"/>
    <n v="0"/>
    <m/>
    <n v="0"/>
    <n v="0"/>
    <n v="0"/>
    <n v="0"/>
    <n v="0"/>
    <n v="0"/>
    <n v="0"/>
    <n v="0"/>
    <n v="0"/>
    <n v="0"/>
    <n v="0"/>
    <n v="0"/>
    <n v="0"/>
  </r>
  <r>
    <n v="973"/>
    <n v="10819"/>
    <s v="42129819GRSU"/>
    <s v="819G"/>
    <x v="27"/>
    <s v="15LTIP TL(RSUs)"/>
    <n v="10261"/>
    <n v="70"/>
    <x v="22"/>
    <n v="9260"/>
    <x v="1"/>
    <n v="170000"/>
    <n v="0"/>
    <n v="0"/>
    <s v="42129819G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788"/>
    <n v="40568.07"/>
    <n v="40568.07"/>
    <n v="15908.0387424"/>
    <n v="0"/>
    <n v="7670.87"/>
    <n v="18842.530000000002"/>
    <n v="14054.669999999998"/>
    <n v="0"/>
    <n v="40568.07"/>
    <n v="0"/>
    <m/>
    <n v="1595.95"/>
    <n v="1544.47"/>
    <n v="1595.95"/>
    <n v="4736.37"/>
    <n v="1595.95"/>
    <n v="1441.51"/>
    <n v="1595.95"/>
    <n v="4633.41"/>
    <n v="1544.47"/>
    <n v="1595.95"/>
    <n v="1544.47"/>
    <n v="4684.8900000000003"/>
    <n v="14054.669999999998"/>
  </r>
  <r>
    <n v="974"/>
    <n v="10845"/>
    <s v="42129845PRSU"/>
    <s v="845P"/>
    <x v="28"/>
    <s v="15LTIP TL(RSUs)"/>
    <n v="10261"/>
    <n v="80"/>
    <x v="23"/>
    <n v="9260"/>
    <x v="1"/>
    <n v="190000"/>
    <n v="0"/>
    <n v="0"/>
    <s v="42129845PRSU15LTIP TL(RSUs)"/>
    <s v="LTIP TL(RSU)"/>
    <s v="LTIP TL(RSU) - 05/05/2015"/>
    <s v="3 years"/>
    <d v="2015-05-05T00:00:00"/>
    <d v="2018-05-05T00:00:00"/>
    <n v="2265"/>
    <n v="0"/>
    <n v="0"/>
    <m/>
    <m/>
    <m/>
    <m/>
    <n v="2265"/>
    <n v="1"/>
    <s v=""/>
    <n v="0"/>
    <n v="120860.4"/>
    <n v="0"/>
    <n v="0"/>
    <n v="0"/>
    <s v=""/>
    <s v=""/>
    <s v=""/>
    <n v="120860.4"/>
    <n v="2265"/>
    <n v="0"/>
    <n v="0"/>
    <n v="2265"/>
    <n v="53.36"/>
    <n v="120860.4"/>
    <n v="-2417.4497207999998"/>
    <n v="118442.9502792"/>
    <n v="0"/>
    <n v="0"/>
    <n v="0"/>
    <n v="0"/>
    <n v="118442.9502792"/>
    <n v="107.96987263372834"/>
    <n v="788"/>
    <n v="85080.26"/>
    <n v="85080.26"/>
    <n v="33362.690279200004"/>
    <n v="0"/>
    <n v="16087.51"/>
    <n v="39516.97"/>
    <n v="29475.78"/>
    <n v="0"/>
    <n v="85080.260000000009"/>
    <n v="0"/>
    <m/>
    <n v="3347.07"/>
    <n v="3239.1"/>
    <n v="3347.06"/>
    <n v="9933.23"/>
    <n v="3347.07"/>
    <n v="3023.16"/>
    <n v="3347.06"/>
    <n v="9717.2899999999991"/>
    <n v="3239.1"/>
    <n v="3347.06"/>
    <n v="3239.1"/>
    <n v="9825.26"/>
    <n v="29475.78"/>
  </r>
  <r>
    <n v="975"/>
    <n v="10859"/>
    <s v="42129859CRSU"/>
    <s v="859C"/>
    <x v="29"/>
    <s v="15LTIP TL(RSUs)"/>
    <n v="10261"/>
    <n v="10"/>
    <x v="12"/>
    <n v="9260"/>
    <x v="1"/>
    <n v="2000"/>
    <n v="0"/>
    <n v="0"/>
    <s v="42129859CRSU15LTIP TL(RSUs)"/>
    <s v="LTIP TL(RSU)"/>
    <s v="LTIP TL(RSU) - 05/05/2015"/>
    <s v="3 years"/>
    <d v="2015-05-05T00:00:00"/>
    <d v="2018-05-05T00:00:00"/>
    <n v="480"/>
    <n v="0"/>
    <n v="0"/>
    <m/>
    <m/>
    <m/>
    <m/>
    <n v="480"/>
    <n v="1"/>
    <s v=""/>
    <n v="0"/>
    <n v="25612.799999999999"/>
    <n v="0"/>
    <n v="0"/>
    <n v="0"/>
    <s v=""/>
    <s v=""/>
    <s v="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100.492774399998"/>
    <n v="22.881032611121238"/>
    <n v="788"/>
    <n v="18030.25"/>
    <n v="18030.25"/>
    <n v="7070.2427743999979"/>
    <n v="0"/>
    <n v="3409.27"/>
    <n v="8374.4599999999991"/>
    <n v="6246.52"/>
    <n v="0"/>
    <n v="18030.25"/>
    <n v="0"/>
    <m/>
    <n v="709.31"/>
    <n v="686.43"/>
    <n v="709.32"/>
    <n v="2105.06"/>
    <n v="709.31"/>
    <n v="640.66999999999996"/>
    <n v="709.31"/>
    <n v="2059.29"/>
    <n v="686.43"/>
    <n v="709.31"/>
    <n v="686.43"/>
    <n v="2082.1699999999996"/>
    <n v="6246.52"/>
  </r>
  <r>
    <n v="976"/>
    <n v="11104"/>
    <s v="42129104WRSU"/>
    <s v="104W"/>
    <x v="30"/>
    <s v="15LTIP TL(RSUs)"/>
    <n v="10261"/>
    <n v="60"/>
    <x v="24"/>
    <n v="9260"/>
    <x v="1"/>
    <n v="30000"/>
    <n v="0"/>
    <n v="0"/>
    <s v="42129104W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77"/>
    <n v="11128"/>
    <s v="42129128SRSU"/>
    <s v="128S"/>
    <x v="31"/>
    <s v="15LTIP TL(RSUs)"/>
    <n v="10261"/>
    <n v="70"/>
    <x v="25"/>
    <n v="9260"/>
    <x v="1"/>
    <n v="170000"/>
    <n v="0"/>
    <n v="0"/>
    <s v="42129128S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78"/>
    <n v="11145"/>
    <s v="42129145ARSU"/>
    <s v="145A"/>
    <x v="32"/>
    <s v="15LTIP TL(RSUs)"/>
    <n v="10261"/>
    <n v="10"/>
    <x v="26"/>
    <n v="9260"/>
    <x v="1"/>
    <n v="2000"/>
    <n v="0"/>
    <n v="0"/>
    <s v="42129145A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788"/>
    <n v="40568.07"/>
    <n v="40568.07"/>
    <n v="15908.0387424"/>
    <n v="0"/>
    <n v="7670.87"/>
    <n v="18842.530000000002"/>
    <n v="14054.669999999998"/>
    <n v="0"/>
    <n v="40568.07"/>
    <n v="0"/>
    <m/>
    <n v="1595.95"/>
    <n v="1544.47"/>
    <n v="1595.95"/>
    <n v="4736.37"/>
    <n v="1595.95"/>
    <n v="1441.51"/>
    <n v="1595.95"/>
    <n v="4633.41"/>
    <n v="1544.47"/>
    <n v="1595.95"/>
    <n v="1544.47"/>
    <n v="4684.8900000000003"/>
    <n v="14054.669999999998"/>
  </r>
  <r>
    <n v="979"/>
    <n v="11197"/>
    <s v="42129197KRSU"/>
    <s v="197K"/>
    <x v="33"/>
    <s v="15LTIP TL(RSUs)"/>
    <n v="10261"/>
    <n v="30"/>
    <x v="27"/>
    <n v="9260"/>
    <x v="1"/>
    <n v="10000"/>
    <n v="0"/>
    <n v="0"/>
    <s v="42129197K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80"/>
    <n v="11267"/>
    <s v="42129267SRSU"/>
    <s v="267S"/>
    <x v="35"/>
    <s v="15LTIP TL(RSUs)"/>
    <n v="10261"/>
    <n v="10"/>
    <x v="12"/>
    <n v="9260"/>
    <x v="1"/>
    <n v="2000"/>
    <n v="0"/>
    <n v="0"/>
    <s v="42129267SRSU15LTIP TL(RSUs)"/>
    <s v="LTIP TL(RSU)"/>
    <s v="LTIP TL(RSU) - 05/05/2015"/>
    <s v="3 years"/>
    <d v="2015-05-05T00:00:00"/>
    <d v="2018-05-05T00:00:00"/>
    <n v="480"/>
    <n v="0"/>
    <n v="0"/>
    <m/>
    <m/>
    <m/>
    <m/>
    <n v="480"/>
    <n v="1"/>
    <s v=""/>
    <n v="0"/>
    <n v="25612.799999999999"/>
    <n v="0"/>
    <n v="0"/>
    <n v="0"/>
    <s v=""/>
    <s v=""/>
    <s v="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612.799999999999"/>
    <n v="23.348040109389242"/>
    <n v="1097"/>
    <n v="25612.799999999999"/>
    <n v="25612.799999999999"/>
    <n v="0"/>
    <n v="0"/>
    <n v="25612.799999999999"/>
    <n v="0"/>
    <n v="0"/>
    <n v="0"/>
    <n v="25612.799999999999"/>
    <n v="0"/>
    <m/>
    <n v="0"/>
    <n v="0"/>
    <n v="0"/>
    <n v="0"/>
    <n v="0"/>
    <n v="0"/>
    <n v="0"/>
    <n v="0"/>
    <n v="0"/>
    <n v="0"/>
    <n v="0"/>
    <n v="0"/>
    <n v="0"/>
  </r>
  <r>
    <n v="981"/>
    <n v="11299"/>
    <s v="42129299DRSU"/>
    <s v="299D"/>
    <x v="36"/>
    <s v="15LTIP TL(RSUs)"/>
    <n v="10261"/>
    <n v="50"/>
    <x v="29"/>
    <n v="9260"/>
    <x v="1"/>
    <n v="91000"/>
    <n v="0"/>
    <n v="0"/>
    <s v="42129299D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1313.99"/>
    <n v="3227.66"/>
    <n v="5329.95"/>
    <n v="0"/>
    <n v="9871.5999999999985"/>
    <n v="0"/>
    <m/>
    <n v="273.38"/>
    <n v="264.56"/>
    <n v="273.38"/>
    <n v="811.32"/>
    <n v="273.38"/>
    <n v="246.93"/>
    <n v="3998.32"/>
    <n v="4518.63"/>
    <n v="0"/>
    <n v="0"/>
    <n v="0"/>
    <n v="0"/>
    <n v="5329.95"/>
  </r>
  <r>
    <n v="982"/>
    <n v="11381"/>
    <s v="42129381DRSU"/>
    <s v="381D"/>
    <x v="37"/>
    <s v="15LTIP TL(RSUs)"/>
    <n v="10261"/>
    <n v="70"/>
    <x v="30"/>
    <n v="9260"/>
    <x v="1"/>
    <n v="170000"/>
    <n v="0"/>
    <n v="0"/>
    <s v="42129381D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83"/>
    <n v="11384"/>
    <s v="42129384WRSU"/>
    <s v="384W"/>
    <x v="38"/>
    <s v="15LTIP TL(RSUs)"/>
    <n v="10261"/>
    <n v="60"/>
    <x v="31"/>
    <n v="9260"/>
    <x v="1"/>
    <n v="30000"/>
    <n v="0"/>
    <n v="0"/>
    <s v="42129384W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984"/>
    <n v="11385"/>
    <s v="42129385GRSU"/>
    <s v="385G"/>
    <x v="39"/>
    <s v="15LTIP TL(RSUs)"/>
    <n v="10261"/>
    <n v="10"/>
    <x v="32"/>
    <n v="9260"/>
    <x v="1"/>
    <n v="2000"/>
    <n v="0"/>
    <n v="0"/>
    <s v="42129385GRSU15LTIP TL(RSUs)"/>
    <s v="LTIP TL(RSU)"/>
    <s v="LTIP TL(RSU) - 05/05/2015"/>
    <s v="3 years"/>
    <d v="2015-05-05T00:00:00"/>
    <d v="2018-05-05T00:00:00"/>
    <n v="2265"/>
    <n v="0"/>
    <n v="0"/>
    <m/>
    <m/>
    <m/>
    <m/>
    <n v="2265"/>
    <n v="1"/>
    <s v=""/>
    <n v="0"/>
    <n v="120860.4"/>
    <n v="0"/>
    <n v="0"/>
    <n v="0"/>
    <s v=""/>
    <s v=""/>
    <s v=""/>
    <n v="120860.4"/>
    <n v="2265"/>
    <n v="0"/>
    <n v="0"/>
    <n v="2265"/>
    <n v="53.36"/>
    <n v="120860.4"/>
    <n v="-2417.4497207999998"/>
    <n v="118442.9502792"/>
    <n v="0"/>
    <n v="0"/>
    <n v="0"/>
    <n v="0"/>
    <n v="120860.4"/>
    <n v="110.17356426618049"/>
    <n v="1097"/>
    <n v="120860.4"/>
    <n v="120860.4"/>
    <n v="0"/>
    <n v="0"/>
    <n v="120860.4"/>
    <n v="0"/>
    <n v="0"/>
    <n v="0"/>
    <n v="120860.4"/>
    <n v="0"/>
    <m/>
    <n v="0"/>
    <n v="0"/>
    <n v="0"/>
    <n v="0"/>
    <n v="0"/>
    <n v="0"/>
    <n v="0"/>
    <n v="0"/>
    <n v="0"/>
    <n v="0"/>
    <n v="0"/>
    <n v="0"/>
    <n v="0"/>
  </r>
  <r>
    <n v="985"/>
    <n v="11400"/>
    <s v="42129400HRSU"/>
    <s v="400H"/>
    <x v="40"/>
    <s v="15LTIP TL(RSUs)"/>
    <n v="10261"/>
    <n v="20"/>
    <x v="33"/>
    <n v="9260"/>
    <x v="1"/>
    <n v="107000"/>
    <n v="0"/>
    <n v="0"/>
    <s v="42129400H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1313.99"/>
    <n v="8557.61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86"/>
    <n v="11408"/>
    <s v="42129408MRSU"/>
    <s v="408M"/>
    <x v="41"/>
    <s v="15LTIP TL(RSUs)"/>
    <n v="10261"/>
    <n v="20"/>
    <x v="34"/>
    <n v="9260"/>
    <x v="1"/>
    <n v="107000"/>
    <n v="0"/>
    <n v="0"/>
    <s v="42129408M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87"/>
    <n v="11471"/>
    <s v="42129471BRSU"/>
    <s v="471B"/>
    <x v="42"/>
    <s v="15LTIP TL(RSUs)"/>
    <n v="10261"/>
    <n v="70"/>
    <x v="16"/>
    <n v="9260"/>
    <x v="1"/>
    <n v="170000"/>
    <n v="0"/>
    <n v="0"/>
    <s v="42129471B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88"/>
    <n v="11473"/>
    <s v="42129473HRSU"/>
    <s v="473H"/>
    <x v="43"/>
    <s v="15LTIP TL(RSUs)"/>
    <n v="10261"/>
    <n v="20"/>
    <x v="35"/>
    <n v="9260"/>
    <x v="1"/>
    <n v="107000"/>
    <n v="0"/>
    <n v="0"/>
    <s v="42129473H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89"/>
    <n v="11483"/>
    <s v="42129483BRSU"/>
    <s v="483B"/>
    <x v="44"/>
    <s v="15LTIP TL(RSUs)"/>
    <n v="10261"/>
    <n v="20"/>
    <x v="36"/>
    <n v="9260"/>
    <x v="1"/>
    <n v="107000"/>
    <n v="0"/>
    <n v="0"/>
    <s v="42129483B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90"/>
    <n v="11885"/>
    <s v="42129885YRSU"/>
    <s v="885Y"/>
    <x v="45"/>
    <s v="15LTIP TL(RSUs)"/>
    <n v="10261"/>
    <n v="212"/>
    <x v="37"/>
    <n v="9260"/>
    <x v="1"/>
    <n v="824000"/>
    <n v="0"/>
    <n v="0"/>
    <s v="42129885Y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185"/>
    <n v="9871.6"/>
    <n v="0"/>
    <n v="0"/>
    <n v="0"/>
    <s v=""/>
    <s v=""/>
    <s v=""/>
    <n v="9871.6"/>
    <n v="185"/>
    <n v="-185"/>
    <n v="0"/>
    <n v="0"/>
    <n v="53.36"/>
    <n v="0"/>
    <n v="0"/>
    <n v="0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91"/>
    <n v="11896"/>
    <s v="42129896GRSU"/>
    <s v="896G"/>
    <x v="46"/>
    <s v="15LTIP TL(RSUs)"/>
    <n v="10261"/>
    <n v="50"/>
    <x v="38"/>
    <n v="9260"/>
    <x v="1"/>
    <n v="91000"/>
    <n v="0"/>
    <n v="0"/>
    <s v="42129896G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1313.99"/>
    <n v="3227.66"/>
    <n v="5329.95"/>
    <n v="0"/>
    <n v="9871.5999999999985"/>
    <n v="0"/>
    <m/>
    <n v="273.38"/>
    <n v="264.56"/>
    <n v="273.38"/>
    <n v="811.32"/>
    <n v="273.38"/>
    <n v="246.93"/>
    <n v="273.38"/>
    <n v="793.68999999999994"/>
    <n v="3724.94"/>
    <n v="0"/>
    <n v="0"/>
    <n v="3724.94"/>
    <n v="5329.95"/>
  </r>
  <r>
    <n v="992"/>
    <n v="11899"/>
    <s v="42129899ERSU"/>
    <s v="899E"/>
    <x v="47"/>
    <s v="15LTIP TL(RSUs)"/>
    <n v="10261"/>
    <n v="50"/>
    <x v="39"/>
    <n v="9260"/>
    <x v="1"/>
    <n v="91000"/>
    <n v="0"/>
    <n v="0"/>
    <s v="42129899E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93"/>
    <n v="11973"/>
    <s v="42129973KRSU"/>
    <s v="973K"/>
    <x v="48"/>
    <s v="15LTIP TL(RSUs)"/>
    <n v="10261"/>
    <n v="70"/>
    <x v="40"/>
    <n v="9260"/>
    <x v="1"/>
    <n v="170000"/>
    <n v="0"/>
    <n v="0"/>
    <s v="42129973K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94"/>
    <n v="11983"/>
    <s v="42129983SRSU"/>
    <s v="983S"/>
    <x v="49"/>
    <s v="15LTIP TL(RSUs)"/>
    <n v="10261"/>
    <n v="50"/>
    <x v="41"/>
    <n v="9260"/>
    <x v="1"/>
    <n v="91000"/>
    <n v="0"/>
    <n v="0"/>
    <s v="42129983S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95"/>
    <n v="11994"/>
    <s v="42129994CRSU"/>
    <s v="994C"/>
    <x v="50"/>
    <s v="15LTIP TL(RSUs)"/>
    <n v="10261"/>
    <n v="50"/>
    <x v="42"/>
    <n v="9260"/>
    <x v="1"/>
    <n v="91000"/>
    <n v="0"/>
    <n v="0"/>
    <s v="42129994C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96"/>
    <n v="11998"/>
    <s v="42129998NRSU"/>
    <s v="998N"/>
    <x v="51"/>
    <s v="15LTIP TL(RSUs)"/>
    <n v="10261"/>
    <n v="50"/>
    <x v="43"/>
    <n v="9260"/>
    <x v="1"/>
    <n v="91000"/>
    <n v="0"/>
    <n v="0"/>
    <s v="42129998N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97"/>
    <n v="12047"/>
    <s v="4212947AnRSU"/>
    <s v="47An"/>
    <x v="52"/>
    <s v="15LTIP TL(RSUs)"/>
    <n v="10261"/>
    <n v="10"/>
    <x v="44"/>
    <n v="9260"/>
    <x v="1"/>
    <n v="2000"/>
    <n v="0"/>
    <n v="0"/>
    <s v="4212947An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998"/>
    <n v="12327"/>
    <s v="42129327BRSU"/>
    <s v="327B"/>
    <x v="53"/>
    <s v="15LTIP TL(RSUs)"/>
    <n v="10261"/>
    <n v="10"/>
    <x v="45"/>
    <n v="9260"/>
    <x v="1"/>
    <n v="2000"/>
    <n v="0"/>
    <n v="0"/>
    <s v="42129327B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999"/>
    <n v="12357"/>
    <s v="42129357CRSU"/>
    <s v="357C"/>
    <x v="54"/>
    <s v="15LTIP TL(RSUs)"/>
    <n v="10261"/>
    <n v="10"/>
    <x v="46"/>
    <n v="9260"/>
    <x v="1"/>
    <n v="2000"/>
    <n v="0"/>
    <n v="0"/>
    <s v="42129357C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00"/>
    <n v="12388"/>
    <s v="42129388HRSU"/>
    <s v="388H"/>
    <x v="55"/>
    <s v="15LTIP TL(RSUs)"/>
    <n v="10261"/>
    <n v="10"/>
    <x v="47"/>
    <n v="9260"/>
    <x v="1"/>
    <n v="2000"/>
    <n v="0"/>
    <n v="0"/>
    <s v="42129388H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01"/>
    <n v="12499"/>
    <s v="42129499SRSU"/>
    <s v="499S"/>
    <x v="56"/>
    <s v="15LTIP TL(RSUs)"/>
    <n v="10261"/>
    <n v="10"/>
    <x v="48"/>
    <n v="9260"/>
    <x v="1"/>
    <n v="2000"/>
    <n v="0"/>
    <n v="0"/>
    <s v="42129499SRSU15LTIP TL(RSUs)"/>
    <s v="LTIP TL(RSU)"/>
    <s v="LTIP TL(RSU) - 05/05/2015"/>
    <s v="3 years"/>
    <d v="2015-05-05T00:00:00"/>
    <d v="2018-05-05T00:00:00"/>
    <n v="3265"/>
    <n v="0"/>
    <n v="0"/>
    <m/>
    <m/>
    <m/>
    <m/>
    <n v="3265"/>
    <n v="1"/>
    <n v="0"/>
    <n v="3265"/>
    <n v="174220.4"/>
    <n v="0"/>
    <n v="0"/>
    <n v="0"/>
    <s v=""/>
    <s v=""/>
    <s v=""/>
    <n v="174220.4"/>
    <n v="3265"/>
    <n v="0"/>
    <n v="0"/>
    <n v="3265"/>
    <n v="53.36"/>
    <n v="174220.4"/>
    <n v="-3484.7564407999998"/>
    <n v="170735.64355919999"/>
    <n v="0"/>
    <n v="0"/>
    <n v="0"/>
    <n v="0"/>
    <n v="174220.4"/>
    <n v="158.81531449407476"/>
    <n v="1097"/>
    <n v="174220.4"/>
    <n v="174220.4"/>
    <n v="0"/>
    <n v="0"/>
    <n v="23190.16"/>
    <n v="56963.770000000004"/>
    <n v="94066.469999999987"/>
    <n v="0"/>
    <n v="174220.4"/>
    <n v="0"/>
    <m/>
    <n v="4824.8"/>
    <n v="4669.16"/>
    <n v="84572.51"/>
    <n v="94066.47"/>
    <n v="0"/>
    <n v="0"/>
    <n v="0"/>
    <n v="0"/>
    <n v="0"/>
    <n v="0"/>
    <n v="0"/>
    <n v="0"/>
    <n v="94066.47"/>
  </r>
  <r>
    <n v="1002"/>
    <n v="12665"/>
    <s v="42129665GRSU"/>
    <s v="665G"/>
    <x v="57"/>
    <s v="15LTIP TL(RSUs)"/>
    <n v="10261"/>
    <n v="10"/>
    <x v="5"/>
    <n v="9260"/>
    <x v="1"/>
    <n v="2000"/>
    <n v="0"/>
    <n v="0"/>
    <s v="42129665GRSU15LTIP TL(RSUs)"/>
    <s v="LTIP TL(RSU)"/>
    <s v="LTIP TL(RSU) - 05/05/2015"/>
    <s v="3 years"/>
    <d v="2015-05-05T00:00:00"/>
    <d v="2018-05-05T00:00:00"/>
    <n v="3265"/>
    <n v="0"/>
    <n v="0"/>
    <m/>
    <m/>
    <m/>
    <m/>
    <n v="3265"/>
    <n v="1"/>
    <s v=""/>
    <n v="0"/>
    <n v="174220.4"/>
    <n v="0"/>
    <n v="0"/>
    <n v="0"/>
    <s v=""/>
    <s v=""/>
    <s v=""/>
    <n v="174220.4"/>
    <n v="3265"/>
    <n v="0"/>
    <n v="0"/>
    <n v="3265"/>
    <n v="53.36"/>
    <n v="174220.4"/>
    <n v="-3484.7564407999998"/>
    <n v="170735.64355919999"/>
    <n v="0"/>
    <n v="0"/>
    <n v="0"/>
    <n v="0"/>
    <n v="174220.4"/>
    <n v="158.81531449407476"/>
    <n v="1097"/>
    <n v="174220.4"/>
    <n v="174220.4"/>
    <n v="0"/>
    <n v="0"/>
    <n v="174220.4"/>
    <n v="0"/>
    <n v="0"/>
    <n v="0"/>
    <n v="174220.4"/>
    <n v="0"/>
    <m/>
    <n v="0"/>
    <n v="0"/>
    <n v="0"/>
    <n v="0"/>
    <n v="0"/>
    <n v="0"/>
    <n v="0"/>
    <n v="0"/>
    <n v="0"/>
    <n v="0"/>
    <n v="0"/>
    <n v="0"/>
    <n v="0"/>
  </r>
  <r>
    <n v="1003"/>
    <n v="12737"/>
    <s v="42129737RRSU"/>
    <s v="737R"/>
    <x v="58"/>
    <s v="15LTIP TL(RSUs)"/>
    <n v="10261"/>
    <n v="10"/>
    <x v="49"/>
    <n v="9260"/>
    <x v="1"/>
    <n v="2000"/>
    <n v="0"/>
    <n v="0"/>
    <s v="42129737R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004"/>
    <n v="12742"/>
    <s v="42129742HRSU"/>
    <s v="742H"/>
    <x v="59"/>
    <s v="15LTIP TL(RSUs)"/>
    <n v="10261"/>
    <n v="30"/>
    <x v="50"/>
    <n v="9260"/>
    <x v="1"/>
    <n v="10000"/>
    <n v="0"/>
    <n v="0"/>
    <s v="42129742H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05"/>
    <n v="12866"/>
    <s v="42129866BRSU"/>
    <s v="866B"/>
    <x v="60"/>
    <s v="15LTIP TL(RSUs)"/>
    <n v="10261"/>
    <n v="20"/>
    <x v="51"/>
    <n v="9260"/>
    <x v="1"/>
    <n v="77000"/>
    <n v="0"/>
    <n v="0"/>
    <s v="42129866B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06"/>
    <n v="13109"/>
    <s v="42129109ORSU"/>
    <s v="109O"/>
    <x v="61"/>
    <s v="15LTIP TL(RSUs)"/>
    <n v="10261"/>
    <n v="10"/>
    <x v="5"/>
    <n v="9260"/>
    <x v="1"/>
    <n v="2000"/>
    <n v="0"/>
    <n v="0"/>
    <s v="42129109O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07"/>
    <n v="13202"/>
    <s v="42129202SRSU"/>
    <s v="202S"/>
    <x v="62"/>
    <s v="15LTIP TL(RSUs)"/>
    <n v="10261"/>
    <n v="20"/>
    <x v="52"/>
    <n v="9260"/>
    <x v="1"/>
    <n v="107000"/>
    <n v="0"/>
    <n v="0"/>
    <s v="42129202S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08"/>
    <n v="13297"/>
    <s v="42129297HRSU"/>
    <s v="297H"/>
    <x v="63"/>
    <s v="15LTIP TL(RSUs)"/>
    <n v="10261"/>
    <n v="10"/>
    <x v="47"/>
    <n v="9260"/>
    <x v="1"/>
    <n v="2000"/>
    <n v="0"/>
    <n v="0"/>
    <s v="42129297H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09"/>
    <n v="13369"/>
    <s v="42129369KRSU"/>
    <s v="369K"/>
    <x v="64"/>
    <s v="15LTIP TL(RSUs)"/>
    <n v="10261"/>
    <n v="10"/>
    <x v="53"/>
    <n v="9260"/>
    <x v="1"/>
    <n v="2000"/>
    <n v="0"/>
    <n v="0"/>
    <s v="42129369K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7628.800000000003"/>
    <n v="52.533090246125802"/>
    <n v="1097"/>
    <n v="57628.800000000003"/>
    <n v="57628.800000000003"/>
    <n v="0"/>
    <n v="0"/>
    <n v="57628.800000000003"/>
    <n v="0"/>
    <n v="0"/>
    <n v="0"/>
    <n v="57628.800000000003"/>
    <n v="0"/>
    <m/>
    <n v="0"/>
    <n v="0"/>
    <n v="0"/>
    <n v="0"/>
    <n v="0"/>
    <n v="0"/>
    <n v="0"/>
    <n v="0"/>
    <n v="0"/>
    <n v="0"/>
    <n v="0"/>
    <n v="0"/>
    <n v="0"/>
  </r>
  <r>
    <n v="1010"/>
    <n v="13401"/>
    <s v="42129401QRSU"/>
    <s v="401Q"/>
    <x v="65"/>
    <s v="15LTIP TL(RSUs)"/>
    <n v="10261"/>
    <n v="10"/>
    <x v="54"/>
    <n v="9260"/>
    <x v="1"/>
    <n v="2000"/>
    <n v="0"/>
    <n v="0"/>
    <s v="42129401Q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11"/>
    <n v="13408"/>
    <s v="4212940MCRSU"/>
    <s v="40MC"/>
    <x v="66"/>
    <s v="15LTIP TL(RSUs)"/>
    <n v="10261"/>
    <n v="10"/>
    <x v="55"/>
    <n v="9260"/>
    <x v="1"/>
    <n v="2000"/>
    <n v="0"/>
    <n v="0"/>
    <s v="4212940MC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788"/>
    <n v="40568.07"/>
    <n v="40568.07"/>
    <n v="15908.0387424"/>
    <n v="0"/>
    <n v="7670.87"/>
    <n v="18842.530000000002"/>
    <n v="14054.669999999998"/>
    <n v="0"/>
    <n v="40568.07"/>
    <n v="0"/>
    <m/>
    <n v="1595.95"/>
    <n v="1544.47"/>
    <n v="1595.95"/>
    <n v="4736.37"/>
    <n v="1595.95"/>
    <n v="1441.51"/>
    <n v="1595.95"/>
    <n v="4633.41"/>
    <n v="1544.47"/>
    <n v="1595.95"/>
    <n v="1544.47"/>
    <n v="4684.8900000000003"/>
    <n v="14054.669999999998"/>
  </r>
  <r>
    <n v="1012"/>
    <n v="13410"/>
    <s v="42129410MRSU"/>
    <s v="410M"/>
    <x v="67"/>
    <s v="15LTIP TL(RSUs)"/>
    <n v="10261"/>
    <n v="10"/>
    <x v="56"/>
    <n v="9260"/>
    <x v="1"/>
    <n v="2000"/>
    <n v="0"/>
    <n v="0"/>
    <s v="42129410M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7628.800000000003"/>
    <n v="52.533090246125802"/>
    <n v="1097"/>
    <n v="57628.800000000003"/>
    <n v="57628.800000000003"/>
    <n v="0"/>
    <n v="0"/>
    <n v="7670.87"/>
    <n v="49957.93"/>
    <n v="0"/>
    <n v="0"/>
    <n v="57628.800000000003"/>
    <n v="0"/>
    <m/>
    <n v="0"/>
    <n v="0"/>
    <n v="0"/>
    <n v="0"/>
    <n v="0"/>
    <n v="0"/>
    <n v="0"/>
    <n v="0"/>
    <n v="0"/>
    <n v="0"/>
    <n v="0"/>
    <n v="0"/>
    <n v="0"/>
  </r>
  <r>
    <n v="1013"/>
    <n v="13439"/>
    <s v="42129439RRSU"/>
    <s v="439R"/>
    <x v="68"/>
    <s v="15LTIP TL(RSUs)"/>
    <n v="10261"/>
    <n v="60"/>
    <x v="57"/>
    <n v="9260"/>
    <x v="1"/>
    <n v="81000"/>
    <n v="0"/>
    <n v="0"/>
    <s v="42129439R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14"/>
    <n v="13497"/>
    <s v="42129497GRSU"/>
    <s v="497G"/>
    <x v="69"/>
    <s v="15LTIP TL(RSUs)"/>
    <n v="10261"/>
    <n v="10"/>
    <x v="58"/>
    <n v="9260"/>
    <x v="1"/>
    <n v="12000"/>
    <n v="0"/>
    <n v="0"/>
    <s v="42129497G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15"/>
    <n v="13501"/>
    <s v="42129501MRSU"/>
    <s v="501M"/>
    <x v="70"/>
    <s v="15LTIP TL(RSUs)"/>
    <n v="10261"/>
    <n v="10"/>
    <x v="44"/>
    <n v="9260"/>
    <x v="1"/>
    <n v="2000"/>
    <n v="0"/>
    <n v="0"/>
    <s v="42129501M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788"/>
    <n v="40568.07"/>
    <n v="40568.07"/>
    <n v="15908.0387424"/>
    <n v="0"/>
    <n v="7670.87"/>
    <n v="18842.530000000002"/>
    <n v="14054.669999999998"/>
    <n v="0"/>
    <n v="40568.07"/>
    <n v="0"/>
    <m/>
    <n v="1595.95"/>
    <n v="1544.47"/>
    <n v="1595.95"/>
    <n v="4736.37"/>
    <n v="1595.95"/>
    <n v="1441.51"/>
    <n v="1595.95"/>
    <n v="4633.41"/>
    <n v="1544.47"/>
    <n v="1595.95"/>
    <n v="1544.47"/>
    <n v="4684.8900000000003"/>
    <n v="14054.669999999998"/>
  </r>
  <r>
    <n v="1016"/>
    <n v="13548"/>
    <s v="42129548CRSU"/>
    <s v="548C"/>
    <x v="71"/>
    <s v="15LTIP TL(RSUs)"/>
    <n v="10261"/>
    <n v="70"/>
    <x v="59"/>
    <n v="9260"/>
    <x v="1"/>
    <n v="170000"/>
    <n v="0"/>
    <n v="0"/>
    <s v="42129548C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-185"/>
    <m/>
    <n v="0"/>
    <n v="53.36"/>
    <n v="0"/>
    <n v="0"/>
    <n v="0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17"/>
    <n v="13553"/>
    <s v="42129553TRSU"/>
    <s v="553T"/>
    <x v="72"/>
    <s v="15LTIP TL(RSUs)"/>
    <n v="10261"/>
    <n v="10"/>
    <x v="44"/>
    <n v="9260"/>
    <x v="1"/>
    <n v="2000"/>
    <n v="0"/>
    <n v="0"/>
    <s v="42129553T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18"/>
    <n v="13587"/>
    <s v="42129587BRSU"/>
    <s v="587B"/>
    <x v="73"/>
    <s v="15LTIP TL(RSUs)"/>
    <n v="10261"/>
    <n v="10"/>
    <x v="60"/>
    <n v="9260"/>
    <x v="1"/>
    <n v="2000"/>
    <n v="0"/>
    <n v="0"/>
    <s v="42129587B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19"/>
    <n v="14088"/>
    <s v="42129088SRSU"/>
    <s v="088S"/>
    <x v="74"/>
    <s v="15LTIP TL(RSUs)"/>
    <n v="10261"/>
    <n v="10"/>
    <x v="61"/>
    <n v="9260"/>
    <x v="1"/>
    <n v="2000"/>
    <n v="0"/>
    <n v="0"/>
    <s v="42129088S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1313.99"/>
    <n v="3227.66"/>
    <n v="5329.95"/>
    <n v="0"/>
    <n v="9871.5999999999985"/>
    <n v="0"/>
    <m/>
    <n v="273.38"/>
    <n v="264.56"/>
    <n v="273.38"/>
    <n v="811.32"/>
    <n v="273.38"/>
    <n v="246.93"/>
    <n v="3998.32"/>
    <n v="4518.63"/>
    <n v="0"/>
    <n v="0"/>
    <n v="0"/>
    <n v="0"/>
    <n v="5329.95"/>
  </r>
  <r>
    <n v="1020"/>
    <n v="14108"/>
    <s v="42129108MRSU"/>
    <s v="108M"/>
    <x v="75"/>
    <s v="15LTIP TL(RSUs)"/>
    <n v="10261"/>
    <n v="10"/>
    <x v="62"/>
    <n v="9260"/>
    <x v="1"/>
    <n v="12000"/>
    <n v="0"/>
    <n v="0"/>
    <s v="42129108M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21"/>
    <n v="14162"/>
    <s v="42129162RRSU"/>
    <s v="162R"/>
    <x v="76"/>
    <s v="15LTIP TL(RSUs)"/>
    <n v="10261"/>
    <n v="80"/>
    <x v="63"/>
    <n v="9260"/>
    <x v="1"/>
    <n v="190000"/>
    <n v="0"/>
    <n v="0"/>
    <s v="42129162R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22"/>
    <n v="14178"/>
    <s v="42129178BRSU"/>
    <s v="178B"/>
    <x v="77"/>
    <s v="15LTIP TL(RSUs)"/>
    <n v="10261"/>
    <n v="10"/>
    <x v="14"/>
    <n v="9260"/>
    <x v="1"/>
    <n v="2000"/>
    <n v="0"/>
    <n v="0"/>
    <s v="42129178B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023"/>
    <n v="14180"/>
    <s v="42129180FRSU"/>
    <s v="180F"/>
    <x v="78"/>
    <s v="15LTIP TL(RSUs)"/>
    <n v="10261"/>
    <n v="30"/>
    <x v="64"/>
    <n v="9260"/>
    <x v="1"/>
    <n v="10000"/>
    <n v="0"/>
    <n v="0"/>
    <s v="42129180F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24"/>
    <n v="14237"/>
    <s v="42129237FRSU"/>
    <s v="237F"/>
    <x v="79"/>
    <s v="15LTIP TL(RSUs)"/>
    <n v="10261"/>
    <n v="10"/>
    <x v="65"/>
    <n v="9260"/>
    <x v="1"/>
    <n v="2000"/>
    <n v="0"/>
    <n v="0"/>
    <s v="42129237F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788"/>
    <n v="40568.07"/>
    <n v="40568.07"/>
    <n v="15908.0387424"/>
    <n v="0"/>
    <n v="7670.87"/>
    <n v="18842.530000000002"/>
    <n v="14054.669999999998"/>
    <n v="0"/>
    <n v="40568.07"/>
    <n v="0"/>
    <m/>
    <n v="1595.95"/>
    <n v="1544.47"/>
    <n v="1595.95"/>
    <n v="4736.37"/>
    <n v="1595.95"/>
    <n v="1441.51"/>
    <n v="1595.95"/>
    <n v="4633.41"/>
    <n v="1544.47"/>
    <n v="1595.95"/>
    <n v="1544.47"/>
    <n v="4684.8900000000003"/>
    <n v="14054.669999999998"/>
  </r>
  <r>
    <n v="1025"/>
    <n v="14288"/>
    <s v="42129288WRSU"/>
    <s v="288W"/>
    <x v="80"/>
    <s v="15LTIP TL(RSUs)"/>
    <n v="10261"/>
    <n v="10"/>
    <x v="12"/>
    <n v="9260"/>
    <x v="1"/>
    <n v="2000"/>
    <n v="0"/>
    <n v="0"/>
    <s v="42129288W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26"/>
    <n v="14311"/>
    <s v="42129311CRSU"/>
    <s v="311C"/>
    <x v="81"/>
    <s v="15LTIP TL(RSUs)"/>
    <n v="10261"/>
    <n v="80"/>
    <x v="66"/>
    <n v="9260"/>
    <x v="1"/>
    <n v="190000"/>
    <n v="0"/>
    <n v="0"/>
    <s v="42129311C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027"/>
    <n v="14370"/>
    <s v="42129370SRSU"/>
    <s v="370S"/>
    <x v="82"/>
    <s v="15LTIP TL(RSUs)"/>
    <n v="10261"/>
    <n v="10"/>
    <x v="67"/>
    <n v="9260"/>
    <x v="1"/>
    <n v="2000"/>
    <n v="0"/>
    <n v="0"/>
    <s v="42129370S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028"/>
    <n v="14383"/>
    <s v="42129383KRSU"/>
    <s v="383K"/>
    <x v="83"/>
    <s v="15LTIP TL(RSUs)"/>
    <n v="10261"/>
    <n v="80"/>
    <x v="68"/>
    <n v="9260"/>
    <x v="1"/>
    <n v="190000"/>
    <n v="0"/>
    <n v="0"/>
    <s v="42129383K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029"/>
    <n v="14468"/>
    <s v="42129468RRSU"/>
    <s v="468R"/>
    <x v="84"/>
    <s v="15LTIP TL(RSUs)"/>
    <n v="10261"/>
    <n v="80"/>
    <x v="69"/>
    <n v="9260"/>
    <x v="1"/>
    <n v="190000"/>
    <n v="0"/>
    <n v="0"/>
    <s v="42129468R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30"/>
    <n v="14474"/>
    <s v="42129474MRSU"/>
    <s v="474M"/>
    <x v="85"/>
    <s v="15LTIP TL(RSUs)"/>
    <n v="10261"/>
    <n v="10"/>
    <x v="12"/>
    <n v="9260"/>
    <x v="1"/>
    <n v="2000"/>
    <n v="0"/>
    <n v="0"/>
    <s v="42129474M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31"/>
    <n v="14482"/>
    <s v="42129482DRSU"/>
    <s v="482D"/>
    <x v="86"/>
    <s v="15LTIP TL(RSUs)"/>
    <n v="10261"/>
    <n v="10"/>
    <x v="70"/>
    <n v="9260"/>
    <x v="1"/>
    <n v="12000"/>
    <n v="0"/>
    <n v="0"/>
    <s v="42129482D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032"/>
    <n v="14484"/>
    <s v="42129484WRSU"/>
    <s v="484W"/>
    <x v="87"/>
    <s v="15LTIP TL(RSUs)"/>
    <n v="10261"/>
    <n v="10"/>
    <x v="5"/>
    <n v="9260"/>
    <x v="1"/>
    <n v="2000"/>
    <n v="0"/>
    <n v="0"/>
    <s v="42129484W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600000000002"/>
    <n v="0"/>
    <n v="0"/>
    <n v="0"/>
    <n v="16541.600000000002"/>
    <n v="0"/>
    <m/>
    <n v="0"/>
    <n v="0"/>
    <n v="0"/>
    <n v="0"/>
    <n v="0"/>
    <n v="0"/>
    <n v="0"/>
    <n v="0"/>
    <n v="0"/>
    <n v="0"/>
    <n v="0"/>
    <n v="0"/>
    <n v="0"/>
  </r>
  <r>
    <n v="1033"/>
    <n v="14492"/>
    <s v="42129492YRSU"/>
    <s v="492Y"/>
    <x v="88"/>
    <s v="15LTIP TL(RSUs)"/>
    <n v="10261"/>
    <n v="180"/>
    <x v="71"/>
    <n v="9260"/>
    <x v="1"/>
    <n v="700000"/>
    <n v="0"/>
    <n v="0"/>
    <s v="42129492Y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34"/>
    <n v="14593"/>
    <s v="42129593ERSU"/>
    <s v="593E"/>
    <x v="89"/>
    <s v="15LTIP TL(RSUs)"/>
    <n v="10261"/>
    <n v="180"/>
    <x v="72"/>
    <n v="9260"/>
    <x v="1"/>
    <n v="700000"/>
    <n v="0"/>
    <n v="0"/>
    <s v="42129593ERSU15LTIP TL(RSUs)"/>
    <s v="LTIP TL(RSU)"/>
    <s v="LTIP TL(RSU) - 05/05/2015"/>
    <s v="3 years"/>
    <d v="2015-05-05T00:00:00"/>
    <d v="2018-05-05T00:00:00"/>
    <n v="2265"/>
    <n v="0"/>
    <n v="0"/>
    <m/>
    <m/>
    <m/>
    <m/>
    <n v="2265"/>
    <n v="1"/>
    <s v=""/>
    <n v="0"/>
    <n v="120860.4"/>
    <n v="0"/>
    <n v="0"/>
    <n v="0"/>
    <s v=""/>
    <s v=""/>
    <s v=""/>
    <n v="120860.4"/>
    <n v="2265"/>
    <n v="0"/>
    <n v="0"/>
    <n v="2265"/>
    <n v="53.36"/>
    <n v="120860.4"/>
    <n v="-2417.4497207999998"/>
    <n v="118442.9502792"/>
    <n v="0"/>
    <n v="0"/>
    <n v="0"/>
    <n v="0"/>
    <n v="120860.4"/>
    <n v="110.17356426618049"/>
    <n v="1097"/>
    <n v="120860.4"/>
    <n v="120860.4"/>
    <n v="0"/>
    <n v="0"/>
    <n v="120860.4"/>
    <n v="0"/>
    <n v="0"/>
    <n v="0"/>
    <n v="120860.4"/>
    <n v="0"/>
    <m/>
    <n v="0"/>
    <n v="0"/>
    <n v="0"/>
    <n v="0"/>
    <n v="0"/>
    <n v="0"/>
    <n v="0"/>
    <n v="0"/>
    <n v="0"/>
    <n v="0"/>
    <n v="0"/>
    <n v="0"/>
    <n v="0"/>
  </r>
  <r>
    <n v="1035"/>
    <n v="14707"/>
    <s v="42129707WRSU"/>
    <s v="707W"/>
    <x v="90"/>
    <s v="15LTIP TL(RSUs)"/>
    <n v="10261"/>
    <n v="10"/>
    <x v="73"/>
    <n v="9260"/>
    <x v="1"/>
    <n v="2000"/>
    <n v="0"/>
    <n v="0"/>
    <s v="42129707W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36"/>
    <n v="14712"/>
    <s v="42129712PRSU"/>
    <s v="712P"/>
    <x v="91"/>
    <s v="15LTIP TL(RSUs)"/>
    <n v="10261"/>
    <n v="10"/>
    <x v="74"/>
    <n v="9260"/>
    <x v="1"/>
    <n v="2000"/>
    <n v="0"/>
    <n v="0"/>
    <s v="42129712P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1313.99"/>
    <n v="3227.66"/>
    <n v="5329.95"/>
    <n v="0"/>
    <n v="9871.5999999999985"/>
    <n v="0"/>
    <m/>
    <n v="273.38"/>
    <n v="264.56"/>
    <n v="273.38"/>
    <n v="811.32"/>
    <n v="273.38"/>
    <n v="246.93"/>
    <n v="273.38"/>
    <n v="793.68999999999994"/>
    <n v="264.56"/>
    <n v="3460.38"/>
    <n v="0"/>
    <n v="3724.94"/>
    <n v="5329.95"/>
  </r>
  <r>
    <n v="1037"/>
    <n v="14713"/>
    <s v="42129713SRSU"/>
    <s v="713S"/>
    <x v="92"/>
    <s v="15LTIP TL(RSUs)"/>
    <n v="10261"/>
    <n v="180"/>
    <x v="75"/>
    <n v="9260"/>
    <x v="1"/>
    <n v="700000"/>
    <n v="0"/>
    <n v="0"/>
    <s v="42129713S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38"/>
    <n v="14721"/>
    <s v="42129721WRSU"/>
    <s v="721W"/>
    <x v="93"/>
    <s v="15LTIP TL(RSUs)"/>
    <n v="10261"/>
    <n v="10"/>
    <x v="76"/>
    <n v="9260"/>
    <x v="1"/>
    <n v="2000"/>
    <n v="0"/>
    <n v="0"/>
    <s v="42129721W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39"/>
    <n v="14796"/>
    <s v="42129796KRSU"/>
    <s v="796K"/>
    <x v="94"/>
    <s v="15LTIP TL(RSUs)"/>
    <n v="10261"/>
    <n v="80"/>
    <x v="77"/>
    <n v="9260"/>
    <x v="1"/>
    <n v="190000"/>
    <n v="0"/>
    <n v="0"/>
    <s v="42129796K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40"/>
    <n v="14813"/>
    <s v="42129813SRSU"/>
    <s v="813S"/>
    <x v="95"/>
    <s v="15LTIP TL(RSUs)"/>
    <n v="10261"/>
    <n v="80"/>
    <x v="63"/>
    <n v="9260"/>
    <x v="1"/>
    <n v="190000"/>
    <n v="0"/>
    <n v="0"/>
    <s v="42129813S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41"/>
    <n v="14859"/>
    <s v="42129859ARSU"/>
    <s v="859A"/>
    <x v="96"/>
    <s v="15LTIP TL(RSUs)"/>
    <n v="10261"/>
    <n v="30"/>
    <x v="19"/>
    <n v="9260"/>
    <x v="1"/>
    <n v="10000"/>
    <n v="0"/>
    <n v="0"/>
    <s v="42129859A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1313.99"/>
    <n v="3227.66"/>
    <n v="5329.95"/>
    <n v="0"/>
    <n v="9871.5999999999985"/>
    <n v="0"/>
    <m/>
    <n v="273.38"/>
    <n v="264.56"/>
    <n v="273.38"/>
    <n v="811.32"/>
    <n v="273.38"/>
    <n v="246.93"/>
    <n v="3998.32"/>
    <n v="4518.63"/>
    <n v="0"/>
    <n v="0"/>
    <n v="0"/>
    <n v="0"/>
    <n v="5329.95"/>
  </r>
  <r>
    <n v="1042"/>
    <n v="14866"/>
    <s v="42129866MRSU"/>
    <s v="866M"/>
    <x v="97"/>
    <s v="15LTIP TL(RSUs)"/>
    <n v="10261"/>
    <n v="80"/>
    <x v="78"/>
    <n v="9260"/>
    <x v="1"/>
    <n v="190000"/>
    <n v="0"/>
    <n v="0"/>
    <s v="42129866M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043"/>
    <n v="14938"/>
    <s v="42129938SRSU"/>
    <s v="938S"/>
    <x v="99"/>
    <s v="15LTIP TL(RSUs)"/>
    <n v="10261"/>
    <n v="180"/>
    <x v="75"/>
    <n v="9260"/>
    <x v="1"/>
    <n v="700000"/>
    <n v="0"/>
    <n v="0"/>
    <s v="42129938S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44"/>
    <n v="14951"/>
    <s v="42129951TRSU"/>
    <s v="951T"/>
    <x v="100"/>
    <s v="15LTIP TL(RSUs)"/>
    <n v="10261"/>
    <n v="80"/>
    <x v="80"/>
    <n v="9260"/>
    <x v="1"/>
    <n v="190000"/>
    <n v="0"/>
    <n v="0"/>
    <s v="42129951T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1313.99"/>
    <n v="8557.61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45"/>
    <n v="14957"/>
    <s v="42129957RRSU"/>
    <s v="957R"/>
    <x v="101"/>
    <s v="15LTIP TL(RSUs)"/>
    <n v="10261"/>
    <n v="80"/>
    <x v="81"/>
    <n v="9260"/>
    <x v="1"/>
    <n v="190000"/>
    <n v="0"/>
    <n v="0"/>
    <s v="42129957R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46"/>
    <n v="15053"/>
    <s v="4212953MaRSU"/>
    <s v="53Ma"/>
    <x v="102"/>
    <s v="15LTIP TL(RSUs)"/>
    <n v="10261"/>
    <n v="10"/>
    <x v="82"/>
    <n v="9260"/>
    <x v="1"/>
    <n v="2000"/>
    <n v="0"/>
    <n v="0"/>
    <s v="4212953Ma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47"/>
    <n v="15063"/>
    <s v="4212963BrRSU"/>
    <s v="63Br"/>
    <x v="103"/>
    <s v="15LTIP TL(RSUs)"/>
    <n v="10261"/>
    <n v="10"/>
    <x v="83"/>
    <n v="9260"/>
    <x v="1"/>
    <n v="2000"/>
    <n v="0"/>
    <n v="0"/>
    <s v="4212963Br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48"/>
    <n v="15070"/>
    <s v="4212970SlRSU"/>
    <s v="70Sl"/>
    <x v="104"/>
    <s v="15LTIP TL(RSUs)"/>
    <n v="10261"/>
    <n v="80"/>
    <x v="84"/>
    <n v="9260"/>
    <x v="1"/>
    <n v="190000"/>
    <n v="0"/>
    <n v="0"/>
    <s v="4212970Sl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49"/>
    <n v="15102"/>
    <s v="42129102ERSU"/>
    <s v="102E"/>
    <x v="105"/>
    <s v="15LTIP TL(RSUs)"/>
    <n v="10261"/>
    <n v="10"/>
    <x v="85"/>
    <n v="9260"/>
    <x v="1"/>
    <n v="2000"/>
    <n v="0"/>
    <n v="0"/>
    <s v="42129102E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2201.8199999999997"/>
    <n v="14339.78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50"/>
    <n v="15207"/>
    <s v="42129207VRSU"/>
    <s v="207V"/>
    <x v="106"/>
    <s v="15LTIP TL(RSUs)"/>
    <n v="10261"/>
    <n v="80"/>
    <x v="86"/>
    <n v="9260"/>
    <x v="1"/>
    <n v="190000"/>
    <n v="0"/>
    <n v="0"/>
    <s v="42129207V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51"/>
    <n v="15232"/>
    <s v="42129232WRSU"/>
    <s v="232W"/>
    <x v="107"/>
    <s v="15LTIP TL(RSUs)"/>
    <n v="10261"/>
    <n v="80"/>
    <x v="87"/>
    <n v="9260"/>
    <x v="1"/>
    <n v="190000"/>
    <n v="0"/>
    <n v="0"/>
    <s v="42129232W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52"/>
    <n v="15234"/>
    <s v="42129234DRSU"/>
    <s v="234D"/>
    <x v="108"/>
    <s v="15LTIP TL(RSUs)"/>
    <n v="10261"/>
    <n v="80"/>
    <x v="88"/>
    <n v="9260"/>
    <x v="1"/>
    <n v="190000"/>
    <n v="0"/>
    <n v="0"/>
    <s v="42129234D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53"/>
    <n v="15304"/>
    <s v="42129304GRSU"/>
    <s v="304G"/>
    <x v="109"/>
    <s v="15LTIP TL(RSUs)"/>
    <n v="10261"/>
    <n v="180"/>
    <x v="75"/>
    <n v="9260"/>
    <x v="1"/>
    <n v="700000"/>
    <n v="0"/>
    <n v="0"/>
    <s v="42129304GRSU15LTIP TL(RSUs)"/>
    <s v="LTIP TL(RSU)"/>
    <s v="LTIP TL(RSU) - 05/05/2015"/>
    <s v="3 years"/>
    <d v="2015-05-05T00:00:00"/>
    <d v="2018-05-05T00:00:00"/>
    <n v="480"/>
    <n v="0"/>
    <n v="0"/>
    <m/>
    <m/>
    <m/>
    <m/>
    <n v="480"/>
    <n v="1"/>
    <s v=""/>
    <n v="0"/>
    <n v="25612.799999999999"/>
    <n v="0"/>
    <n v="0"/>
    <n v="0"/>
    <s v=""/>
    <s v=""/>
    <s v="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612.799999999999"/>
    <n v="23.348040109389242"/>
    <n v="1097"/>
    <n v="25612.799999999999"/>
    <n v="25612.799999999999"/>
    <n v="0"/>
    <n v="0"/>
    <n v="25612.799999999999"/>
    <n v="0"/>
    <n v="0"/>
    <n v="0"/>
    <n v="25612.799999999999"/>
    <n v="0"/>
    <m/>
    <n v="0"/>
    <n v="0"/>
    <n v="0"/>
    <n v="0"/>
    <n v="0"/>
    <n v="0"/>
    <n v="0"/>
    <n v="0"/>
    <n v="0"/>
    <n v="0"/>
    <n v="0"/>
    <n v="0"/>
    <n v="0"/>
  </r>
  <r>
    <n v="1054"/>
    <n v="15319"/>
    <s v="42129319HRSU"/>
    <s v="319H"/>
    <x v="110"/>
    <s v="15LTIP TL(RSUs)"/>
    <n v="10261"/>
    <n v="180"/>
    <x v="72"/>
    <n v="9260"/>
    <x v="1"/>
    <n v="700000"/>
    <n v="0"/>
    <n v="0"/>
    <s v="42129319H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55"/>
    <n v="15331"/>
    <s v="42129331FRSU"/>
    <s v="331F"/>
    <x v="111"/>
    <s v="15LTIP TL(RSUs)"/>
    <n v="10261"/>
    <n v="10"/>
    <x v="89"/>
    <n v="9260"/>
    <x v="1"/>
    <n v="2000"/>
    <n v="0"/>
    <n v="0"/>
    <s v="42129331F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56"/>
    <n v="15365"/>
    <s v="42129365PRSU"/>
    <s v="365P"/>
    <x v="112"/>
    <s v="15LTIP TL(RSUs)"/>
    <n v="10261"/>
    <n v="10"/>
    <x v="90"/>
    <n v="9260"/>
    <x v="1"/>
    <n v="2000"/>
    <n v="0"/>
    <n v="0"/>
    <s v="42129365P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788"/>
    <n v="40568.07"/>
    <n v="40568.07"/>
    <n v="15908.0387424"/>
    <n v="0"/>
    <n v="7670.87"/>
    <n v="18842.530000000002"/>
    <n v="14054.669999999998"/>
    <n v="0"/>
    <n v="40568.07"/>
    <n v="0"/>
    <m/>
    <n v="1595.95"/>
    <n v="1544.47"/>
    <n v="1595.95"/>
    <n v="4736.37"/>
    <n v="1595.95"/>
    <n v="1441.51"/>
    <n v="1595.95"/>
    <n v="4633.41"/>
    <n v="1544.47"/>
    <n v="1595.95"/>
    <n v="1544.47"/>
    <n v="4684.8900000000003"/>
    <n v="14054.669999999998"/>
  </r>
  <r>
    <n v="1057"/>
    <n v="15379"/>
    <s v="42129379BRSU"/>
    <s v="379B"/>
    <x v="113"/>
    <s v="15LTIP TL(RSUs)"/>
    <n v="10261"/>
    <n v="80"/>
    <x v="91"/>
    <n v="9260"/>
    <x v="1"/>
    <n v="190000"/>
    <n v="0"/>
    <n v="0"/>
    <s v="42129379B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58"/>
    <n v="15388"/>
    <s v="42129388GRSU"/>
    <s v="388G"/>
    <x v="114"/>
    <s v="15LTIP TL(RSUs)"/>
    <n v="10261"/>
    <n v="10"/>
    <x v="45"/>
    <n v="9260"/>
    <x v="1"/>
    <n v="2000"/>
    <n v="0"/>
    <n v="0"/>
    <s v="42129388G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59"/>
    <n v="15389"/>
    <s v="42129389CRSU"/>
    <s v="389C"/>
    <x v="190"/>
    <s v="15LTIP TL(RSUs)"/>
    <n v="10261"/>
    <n v="80"/>
    <x v="79"/>
    <n v="9260"/>
    <x v="1"/>
    <n v="190000"/>
    <n v="0"/>
    <n v="0"/>
    <s v="42129389C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60"/>
    <n v="15402"/>
    <s v="42129402ERSU"/>
    <s v="402E"/>
    <x v="115"/>
    <s v="15LTIP TL(RSUs)"/>
    <n v="10261"/>
    <n v="180"/>
    <x v="75"/>
    <n v="9260"/>
    <x v="1"/>
    <n v="700000"/>
    <n v="0"/>
    <n v="0"/>
    <s v="42129402E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61"/>
    <n v="15416"/>
    <s v="42129416WRSU"/>
    <s v="416W"/>
    <x v="116"/>
    <s v="15LTIP TL(RSUs)"/>
    <n v="10261"/>
    <n v="80"/>
    <x v="63"/>
    <n v="9260"/>
    <x v="1"/>
    <n v="190000"/>
    <n v="0"/>
    <n v="0"/>
    <s v="42129416W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62"/>
    <n v="15465"/>
    <s v="42129465MRSU"/>
    <s v="465M"/>
    <x v="117"/>
    <s v="15LTIP TL(RSUs)"/>
    <n v="10261"/>
    <n v="10"/>
    <x v="21"/>
    <n v="9260"/>
    <x v="1"/>
    <n v="2000"/>
    <n v="0"/>
    <n v="0"/>
    <s v="42129465M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63"/>
    <n v="15507"/>
    <s v="42129507TRSU"/>
    <s v="507T"/>
    <x v="118"/>
    <s v="15LTIP TL(RSUs)"/>
    <n v="10261"/>
    <n v="80"/>
    <x v="92"/>
    <n v="9260"/>
    <x v="1"/>
    <n v="190000"/>
    <n v="0"/>
    <n v="0"/>
    <s v="42129507T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64"/>
    <n v="15518"/>
    <s v="42129518MRSU"/>
    <s v="518M"/>
    <x v="119"/>
    <s v="15LTIP TL(RSUs)"/>
    <n v="10261"/>
    <n v="10"/>
    <x v="74"/>
    <n v="9260"/>
    <x v="1"/>
    <n v="2000"/>
    <n v="0"/>
    <n v="0"/>
    <s v="42129518M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65"/>
    <n v="15605"/>
    <s v="42129605JRSU"/>
    <s v="605J"/>
    <x v="120"/>
    <s v="15LTIP TL(RSUs)"/>
    <n v="10261"/>
    <n v="80"/>
    <x v="93"/>
    <n v="9260"/>
    <x v="1"/>
    <n v="190000"/>
    <n v="0"/>
    <n v="0"/>
    <s v="42129605J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66"/>
    <n v="15620"/>
    <s v="42129620KRSU"/>
    <s v="620K"/>
    <x v="121"/>
    <s v="15LTIP TL(RSUs)"/>
    <n v="10261"/>
    <n v="80"/>
    <x v="94"/>
    <n v="9260"/>
    <x v="1"/>
    <n v="190000"/>
    <n v="0"/>
    <n v="0"/>
    <s v="42129620K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67"/>
    <n v="15748"/>
    <s v="42129748HRSU"/>
    <s v="748H"/>
    <x v="123"/>
    <s v="15LTIP TL(RSUs)"/>
    <n v="10261"/>
    <n v="60"/>
    <x v="96"/>
    <n v="9260"/>
    <x v="1"/>
    <n v="30000"/>
    <n v="0"/>
    <n v="0"/>
    <s v="42129748H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68"/>
    <n v="15754"/>
    <s v="42129754WRSU"/>
    <s v="754W"/>
    <x v="124"/>
    <s v="15LTIP TL(RSUs)"/>
    <n v="10261"/>
    <n v="50"/>
    <x v="2"/>
    <n v="9260"/>
    <x v="1"/>
    <n v="91000"/>
    <n v="0"/>
    <n v="0"/>
    <s v="42129754WRSU15LTIP TL(RSUs)"/>
    <s v="LTIP TL(RSU)"/>
    <s v="LTIP TL(RSU) - 05/05/2015"/>
    <s v="3 years"/>
    <d v="2015-05-05T00:00:00"/>
    <d v="2018-05-05T00:00:00"/>
    <n v="480"/>
    <n v="0"/>
    <n v="0"/>
    <m/>
    <m/>
    <m/>
    <m/>
    <n v="480"/>
    <n v="1"/>
    <s v=""/>
    <n v="0"/>
    <n v="25612.799999999999"/>
    <n v="0"/>
    <n v="0"/>
    <n v="0"/>
    <s v=""/>
    <s v=""/>
    <s v=""/>
    <n v="25612.799999999999"/>
    <n v="480"/>
    <n v="0"/>
    <n v="-480"/>
    <n v="0"/>
    <n v="53.36"/>
    <n v="0"/>
    <n v="0"/>
    <n v="0"/>
    <n v="0"/>
    <n v="0"/>
    <n v="0"/>
    <n v="0"/>
    <n v="0"/>
    <n v="0"/>
    <n v="1097"/>
    <n v="0"/>
    <n v="0"/>
    <n v="0"/>
    <n v="0"/>
    <n v="3409.27"/>
    <n v="-3409.27"/>
    <n v="0"/>
    <n v="0"/>
    <n v="0"/>
    <n v="0"/>
    <m/>
    <n v="0"/>
    <n v="0"/>
    <n v="0"/>
    <n v="0"/>
    <n v="0"/>
    <n v="0"/>
    <n v="0"/>
    <n v="0"/>
    <n v="0"/>
    <n v="0"/>
    <n v="0"/>
    <n v="0"/>
    <n v="0"/>
  </r>
  <r>
    <n v="1069"/>
    <n v="15832"/>
    <s v="42129832DRSU"/>
    <s v="832D"/>
    <x v="125"/>
    <s v="15LTIP TL(RSUs)"/>
    <n v="10261"/>
    <n v="180"/>
    <x v="75"/>
    <n v="9260"/>
    <x v="1"/>
    <n v="700000"/>
    <n v="0"/>
    <n v="0"/>
    <s v="42129832DRSU15LTIP TL(RSUs)"/>
    <s v="LTIP TL(RSU)"/>
    <s v="LTIP TL(RSU) - 05/05/2015"/>
    <s v="3 years"/>
    <d v="2015-05-05T00:00:00"/>
    <d v="2018-05-05T00:00:00"/>
    <n v="480"/>
    <n v="0"/>
    <n v="0"/>
    <m/>
    <m/>
    <m/>
    <m/>
    <n v="480"/>
    <n v="1"/>
    <s v=""/>
    <n v="0"/>
    <n v="25612.799999999999"/>
    <n v="0"/>
    <n v="0"/>
    <n v="0"/>
    <s v=""/>
    <s v=""/>
    <s v=""/>
    <n v="25612.799999999999"/>
    <n v="480"/>
    <n v="0"/>
    <n v="0"/>
    <n v="480"/>
    <n v="53.36"/>
    <n v="25612.799999999999"/>
    <n v="-512.30722559999992"/>
    <n v="25100.492774399998"/>
    <n v="0"/>
    <n v="0"/>
    <n v="0"/>
    <n v="0"/>
    <n v="25100.492774399998"/>
    <n v="22.881032611121238"/>
    <n v="788"/>
    <n v="18030.25"/>
    <n v="18030.25"/>
    <n v="7070.2427743999979"/>
    <n v="0"/>
    <n v="3409.27"/>
    <n v="8374.4599999999991"/>
    <n v="6246.52"/>
    <n v="0"/>
    <n v="18030.25"/>
    <n v="0"/>
    <m/>
    <n v="709.31"/>
    <n v="686.43"/>
    <n v="709.32"/>
    <n v="2105.06"/>
    <n v="709.31"/>
    <n v="640.66999999999996"/>
    <n v="709.31"/>
    <n v="2059.29"/>
    <n v="686.43"/>
    <n v="709.31"/>
    <n v="686.43"/>
    <n v="2082.1699999999996"/>
    <n v="6246.52"/>
  </r>
  <r>
    <n v="1070"/>
    <n v="16273"/>
    <s v="42129273PRSU"/>
    <s v="273P"/>
    <x v="126"/>
    <s v="15LTIP TL(RSUs)"/>
    <n v="10261"/>
    <n v="30"/>
    <x v="97"/>
    <n v="9260"/>
    <x v="1"/>
    <n v="10000"/>
    <n v="0"/>
    <n v="0"/>
    <s v="42129273P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071"/>
    <n v="16555"/>
    <s v="42129555GRSU"/>
    <s v="555G"/>
    <x v="127"/>
    <s v="15LTIP TL(RSUs)"/>
    <n v="10261"/>
    <n v="10"/>
    <x v="98"/>
    <n v="9260"/>
    <x v="1"/>
    <n v="2000"/>
    <n v="0"/>
    <n v="0"/>
    <s v="42129555G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072"/>
    <n v="16600"/>
    <s v="42129600PRSU"/>
    <s v="600P"/>
    <x v="128"/>
    <s v="15LTIP TL(RSUs)"/>
    <n v="10261"/>
    <n v="70"/>
    <x v="99"/>
    <n v="9260"/>
    <x v="1"/>
    <n v="170000"/>
    <n v="0"/>
    <n v="0"/>
    <s v="42129600P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73"/>
    <n v="16949"/>
    <s v="42129949HRSU"/>
    <s v="949H"/>
    <x v="129"/>
    <s v="15LTIP TL(RSUs)"/>
    <n v="10261"/>
    <n v="10"/>
    <x v="5"/>
    <n v="9260"/>
    <x v="1"/>
    <n v="2000"/>
    <n v="0"/>
    <n v="0"/>
    <s v="42129949H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074"/>
    <n v="16950"/>
    <s v="42129950DRSU"/>
    <s v="950D"/>
    <x v="130"/>
    <s v="15LTIP TL(RSUs)"/>
    <n v="10261"/>
    <n v="50"/>
    <x v="100"/>
    <n v="9260"/>
    <x v="1"/>
    <n v="91000"/>
    <n v="0"/>
    <n v="0"/>
    <s v="42129950D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75"/>
    <n v="16986"/>
    <s v="42129986ARSU"/>
    <s v="986A"/>
    <x v="131"/>
    <s v="15LTIP TL(RSUs)"/>
    <n v="10261"/>
    <n v="10"/>
    <x v="101"/>
    <n v="9260"/>
    <x v="1"/>
    <n v="2000"/>
    <n v="0"/>
    <n v="0"/>
    <s v="42129986A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076"/>
    <n v="16987"/>
    <s v="42129987BRSU"/>
    <s v="987B"/>
    <x v="132"/>
    <s v="15LTIP TL(RSUs)"/>
    <n v="10261"/>
    <n v="212"/>
    <x v="102"/>
    <n v="9260"/>
    <x v="1"/>
    <n v="821000"/>
    <n v="0"/>
    <n v="0"/>
    <s v="42129987BRSU15LTIP TL(RSUs)"/>
    <s v="LTIP TL(RSU)"/>
    <s v="LTIP TL(RSU) - 05/05/2015"/>
    <s v="3 years"/>
    <d v="2015-05-05T00:00:00"/>
    <d v="2018-05-05T00:00:00"/>
    <n v="480"/>
    <n v="0"/>
    <n v="0"/>
    <m/>
    <m/>
    <m/>
    <m/>
    <n v="480"/>
    <n v="1"/>
    <s v=""/>
    <n v="480"/>
    <n v="25612.799999999999"/>
    <n v="0"/>
    <n v="0"/>
    <n v="0"/>
    <s v=""/>
    <s v=""/>
    <s v=""/>
    <n v="25612.799999999999"/>
    <n v="480"/>
    <n v="-480"/>
    <n v="0"/>
    <n v="0"/>
    <n v="53.36"/>
    <n v="0"/>
    <n v="0"/>
    <n v="0"/>
    <n v="0"/>
    <n v="0"/>
    <n v="0"/>
    <n v="0"/>
    <n v="25612.799999999999"/>
    <n v="23.348040109389242"/>
    <n v="1097"/>
    <n v="25612.799999999999"/>
    <n v="25612.799999999999"/>
    <n v="0"/>
    <n v="0"/>
    <n v="25612.799999999999"/>
    <n v="0"/>
    <n v="0"/>
    <n v="0"/>
    <n v="25612.799999999999"/>
    <n v="0"/>
    <m/>
    <n v="0"/>
    <n v="0"/>
    <n v="0"/>
    <n v="0"/>
    <n v="0"/>
    <n v="0"/>
    <n v="0"/>
    <n v="0"/>
    <n v="0"/>
    <n v="0"/>
    <n v="0"/>
    <n v="0"/>
    <n v="0"/>
  </r>
  <r>
    <n v="1077"/>
    <n v="16995"/>
    <s v="42129995BRSU"/>
    <s v="995B"/>
    <x v="133"/>
    <s v="15LTIP TL(RSUs)"/>
    <n v="10261"/>
    <n v="10"/>
    <x v="101"/>
    <n v="9260"/>
    <x v="1"/>
    <n v="2000"/>
    <n v="0"/>
    <n v="0"/>
    <s v="42129995BRSU15LTIP TL(RSUs)"/>
    <s v="LTIP TL(RSU)"/>
    <s v="LTIP TL(RSU) - 05/05/2015"/>
    <s v="3 years"/>
    <d v="2015-05-05T00:00:00"/>
    <d v="2018-05-05T00:00:00"/>
    <n v="2265"/>
    <n v="0"/>
    <n v="0"/>
    <m/>
    <m/>
    <m/>
    <m/>
    <n v="2265"/>
    <n v="1"/>
    <s v=""/>
    <n v="0"/>
    <n v="120860.4"/>
    <n v="0"/>
    <n v="0"/>
    <n v="0"/>
    <s v=""/>
    <s v=""/>
    <s v=""/>
    <n v="120860.4"/>
    <n v="2265"/>
    <n v="0"/>
    <n v="0"/>
    <n v="2265"/>
    <n v="53.36"/>
    <n v="120860.4"/>
    <n v="-2417.4497207999998"/>
    <n v="118442.9502792"/>
    <n v="0"/>
    <n v="0"/>
    <n v="0"/>
    <n v="0"/>
    <n v="118442.9502792"/>
    <n v="107.96987263372834"/>
    <n v="788"/>
    <n v="85080.26"/>
    <n v="85080.26"/>
    <n v="33362.690279200004"/>
    <n v="0"/>
    <n v="16087.51"/>
    <n v="39516.97"/>
    <n v="29475.78"/>
    <n v="0"/>
    <n v="85080.260000000009"/>
    <n v="0"/>
    <m/>
    <n v="3347.07"/>
    <n v="3239.1"/>
    <n v="3347.06"/>
    <n v="9933.23"/>
    <n v="3347.07"/>
    <n v="3023.16"/>
    <n v="3347.06"/>
    <n v="9717.2899999999991"/>
    <n v="3239.1"/>
    <n v="3347.06"/>
    <n v="3239.1"/>
    <n v="9825.26"/>
    <n v="29475.78"/>
  </r>
  <r>
    <n v="1078"/>
    <n v="17010"/>
    <s v="4212910DaRSU"/>
    <s v="10Da"/>
    <x v="135"/>
    <s v="15LTIP TL(RSUs)"/>
    <n v="10261"/>
    <n v="10"/>
    <x v="103"/>
    <n v="9260"/>
    <x v="1"/>
    <n v="2000"/>
    <n v="0"/>
    <n v="0"/>
    <s v="4212910Da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079"/>
    <n v="17017"/>
    <s v="4212917ElRSU"/>
    <s v="17El"/>
    <x v="136"/>
    <s v="15LTIP TL(RSUs)"/>
    <n v="10261"/>
    <n v="212"/>
    <x v="102"/>
    <n v="9260"/>
    <x v="1"/>
    <n v="824000"/>
    <n v="0"/>
    <n v="0"/>
    <s v="4212917ElRSU15LTIP TL(RSUs)"/>
    <s v="LTIP TL(RSU)"/>
    <s v="LTIP TL(RSU) - 05/05/2015"/>
    <s v="3 years"/>
    <d v="2015-05-05T00:00:00"/>
    <d v="2018-05-05T00:00:00"/>
    <n v="480"/>
    <n v="0"/>
    <n v="0"/>
    <m/>
    <m/>
    <m/>
    <m/>
    <n v="480"/>
    <n v="1"/>
    <s v=""/>
    <n v="480"/>
    <n v="25612.799999999999"/>
    <n v="0"/>
    <n v="0"/>
    <n v="0"/>
    <s v=""/>
    <s v=""/>
    <s v=""/>
    <n v="25612.799999999999"/>
    <n v="480"/>
    <n v="-480"/>
    <n v="0"/>
    <n v="0"/>
    <n v="53.36"/>
    <n v="0"/>
    <n v="0"/>
    <n v="0"/>
    <n v="0"/>
    <n v="0"/>
    <n v="0"/>
    <n v="0"/>
    <n v="25612.799999999999"/>
    <n v="23.348040109389242"/>
    <n v="1097"/>
    <n v="25612.799999999999"/>
    <n v="25612.799999999999"/>
    <n v="0"/>
    <n v="0"/>
    <n v="3409.27"/>
    <n v="8374.4599999999991"/>
    <n v="13829.07"/>
    <n v="0"/>
    <n v="25612.799999999999"/>
    <n v="0"/>
    <m/>
    <n v="709.31"/>
    <n v="686.43"/>
    <n v="12433.33"/>
    <n v="13829.07"/>
    <n v="0"/>
    <n v="0"/>
    <n v="0"/>
    <n v="0"/>
    <n v="0"/>
    <n v="0"/>
    <n v="0"/>
    <n v="0"/>
    <n v="13829.07"/>
  </r>
  <r>
    <n v="1080"/>
    <n v="17019"/>
    <s v="4212919FeRSU"/>
    <s v="19Fe"/>
    <x v="137"/>
    <s v="15LTIP TL(RSUs)"/>
    <n v="10261"/>
    <n v="10"/>
    <x v="101"/>
    <n v="9260"/>
    <x v="1"/>
    <n v="2000"/>
    <n v="0"/>
    <n v="0"/>
    <s v="4212919Fe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081"/>
    <n v="17037"/>
    <s v="4212937LeRSU"/>
    <s v="37Le"/>
    <x v="138"/>
    <s v="15LTIP TL(RSUs)"/>
    <n v="10261"/>
    <n v="212"/>
    <x v="104"/>
    <n v="9260"/>
    <x v="1"/>
    <n v="821000"/>
    <n v="0"/>
    <n v="0"/>
    <s v="4212937Le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310"/>
    <n v="16541.599999999999"/>
    <n v="0"/>
    <n v="0"/>
    <n v="0"/>
    <s v=""/>
    <s v=""/>
    <s v=""/>
    <n v="16541.599999999999"/>
    <n v="310"/>
    <n v="-310"/>
    <n v="0"/>
    <n v="0"/>
    <n v="53.36"/>
    <n v="0"/>
    <n v="0"/>
    <n v="0"/>
    <n v="0"/>
    <n v="0"/>
    <n v="0"/>
    <n v="0"/>
    <n v="16541.599999999999"/>
    <n v="15.078942570647218"/>
    <n v="1097"/>
    <n v="16541.599999999999"/>
    <n v="16541.599999999999"/>
    <n v="0"/>
    <n v="0"/>
    <n v="2201.8199999999997"/>
    <n v="5408.51"/>
    <n v="8931.2699999999986"/>
    <n v="0"/>
    <n v="16541.599999999999"/>
    <n v="0"/>
    <m/>
    <n v="458.09"/>
    <n v="443.32"/>
    <n v="8029.8599999999988"/>
    <n v="8931.2699999999986"/>
    <n v="0"/>
    <n v="0"/>
    <n v="0"/>
    <n v="0"/>
    <n v="0"/>
    <n v="0"/>
    <n v="0"/>
    <n v="0"/>
    <n v="8931.2699999999986"/>
  </r>
  <r>
    <n v="1082"/>
    <n v="17041"/>
    <s v="4212941LiRSU"/>
    <s v="41Li"/>
    <x v="139"/>
    <s v="15LTIP TL(RSUs)"/>
    <n v="10261"/>
    <n v="212"/>
    <x v="105"/>
    <n v="9260"/>
    <x v="1"/>
    <n v="824000"/>
    <n v="0"/>
    <n v="0"/>
    <s v="4212941Li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310"/>
    <n v="16541.599999999999"/>
    <n v="0"/>
    <n v="0"/>
    <n v="0"/>
    <s v=""/>
    <s v=""/>
    <s v=""/>
    <n v="16541.599999999999"/>
    <n v="310"/>
    <n v="-310"/>
    <n v="0"/>
    <n v="0"/>
    <n v="53.36"/>
    <n v="0"/>
    <n v="0"/>
    <n v="0"/>
    <n v="0"/>
    <n v="0"/>
    <n v="0"/>
    <n v="0"/>
    <n v="16541.599999999999"/>
    <n v="15.078942570647218"/>
    <n v="1097"/>
    <n v="16541.599999999999"/>
    <n v="16541.599999999999"/>
    <n v="0"/>
    <n v="0"/>
    <n v="2201.8199999999997"/>
    <n v="5408.51"/>
    <n v="8931.2699999999986"/>
    <n v="0"/>
    <n v="16541.599999999999"/>
    <n v="0"/>
    <m/>
    <n v="458.09"/>
    <n v="443.32"/>
    <n v="8029.8599999999988"/>
    <n v="8931.2699999999986"/>
    <n v="0"/>
    <n v="0"/>
    <n v="0"/>
    <n v="0"/>
    <n v="0"/>
    <n v="0"/>
    <n v="0"/>
    <n v="0"/>
    <n v="8931.2699999999986"/>
  </r>
  <r>
    <n v="1083"/>
    <n v="17042"/>
    <s v="4212942MaRSU"/>
    <s v="42Ma"/>
    <x v="140"/>
    <s v="15LTIP TL(RSUs)"/>
    <n v="10261"/>
    <n v="10"/>
    <x v="106"/>
    <n v="9260"/>
    <x v="1"/>
    <n v="2000"/>
    <n v="0"/>
    <n v="0"/>
    <s v="4212942Ma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788"/>
    <n v="40568.07"/>
    <n v="40568.07"/>
    <n v="15908.0387424"/>
    <n v="0"/>
    <n v="7670.87"/>
    <n v="18842.530000000002"/>
    <n v="14054.669999999998"/>
    <n v="0"/>
    <n v="40568.07"/>
    <n v="0"/>
    <m/>
    <n v="1595.95"/>
    <n v="1544.47"/>
    <n v="1595.95"/>
    <n v="4736.37"/>
    <n v="1595.95"/>
    <n v="1441.51"/>
    <n v="1595.95"/>
    <n v="4633.41"/>
    <n v="1544.47"/>
    <n v="1595.95"/>
    <n v="1544.47"/>
    <n v="4684.8900000000003"/>
    <n v="14054.669999999998"/>
  </r>
  <r>
    <n v="1084"/>
    <n v="17043"/>
    <s v="4212943MaRSU"/>
    <s v="43Ma"/>
    <x v="141"/>
    <s v="15LTIP TL(RSUs)"/>
    <n v="10261"/>
    <n v="212"/>
    <x v="107"/>
    <n v="9260"/>
    <x v="1"/>
    <n v="821000"/>
    <n v="0"/>
    <n v="0"/>
    <s v="4212943Ma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310"/>
    <n v="16541.599999999999"/>
    <n v="0"/>
    <n v="0"/>
    <n v="0"/>
    <s v=""/>
    <s v=""/>
    <s v=""/>
    <n v="16541.599999999999"/>
    <n v="310"/>
    <n v="-310"/>
    <n v="0"/>
    <n v="0"/>
    <n v="53.36"/>
    <n v="0"/>
    <n v="0"/>
    <n v="0"/>
    <n v="0"/>
    <n v="0"/>
    <n v="0"/>
    <n v="0"/>
    <n v="16541.599999999999"/>
    <n v="15.078942570647218"/>
    <n v="1097"/>
    <n v="16541.599999999999"/>
    <n v="16541.599999999999"/>
    <n v="0"/>
    <n v="0"/>
    <n v="2201.8199999999997"/>
    <n v="5408.51"/>
    <n v="8931.2699999999986"/>
    <n v="0"/>
    <n v="16541.599999999999"/>
    <n v="0"/>
    <m/>
    <n v="458.09"/>
    <n v="443.32"/>
    <n v="8029.8599999999988"/>
    <n v="8931.2699999999986"/>
    <n v="0"/>
    <n v="0"/>
    <n v="0"/>
    <n v="0"/>
    <n v="0"/>
    <n v="0"/>
    <n v="0"/>
    <n v="0"/>
    <n v="8931.2699999999986"/>
  </r>
  <r>
    <n v="1085"/>
    <n v="17057"/>
    <s v="4212957RaRSU"/>
    <s v="57Ra"/>
    <x v="142"/>
    <s v="15LTIP TL(RSUs)"/>
    <n v="10261"/>
    <n v="212"/>
    <x v="108"/>
    <n v="9260"/>
    <x v="1"/>
    <n v="821000"/>
    <n v="0"/>
    <n v="0"/>
    <s v="4212957Ra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185"/>
    <n v="9871.6"/>
    <n v="0"/>
    <n v="0"/>
    <n v="0"/>
    <s v=""/>
    <s v=""/>
    <s v=""/>
    <n v="9871.6"/>
    <n v="185"/>
    <n v="-185"/>
    <n v="0"/>
    <n v="0"/>
    <n v="53.36"/>
    <n v="0"/>
    <n v="0"/>
    <n v="0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86"/>
    <n v="17058"/>
    <s v="4212958ReRSU"/>
    <s v="58Re"/>
    <x v="143"/>
    <s v="15LTIP TL(RSUs)"/>
    <n v="10261"/>
    <n v="212"/>
    <x v="109"/>
    <n v="9260"/>
    <x v="1"/>
    <n v="821000"/>
    <n v="0"/>
    <n v="0"/>
    <s v="4212958Re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185"/>
    <n v="9871.6"/>
    <n v="0"/>
    <n v="0"/>
    <n v="0"/>
    <s v=""/>
    <s v=""/>
    <s v=""/>
    <n v="9871.6"/>
    <n v="185"/>
    <n v="-185"/>
    <n v="0"/>
    <n v="0"/>
    <n v="53.36"/>
    <n v="0"/>
    <n v="0"/>
    <n v="0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87"/>
    <n v="17061"/>
    <s v="4212961RoRSU"/>
    <s v="61Ro"/>
    <x v="144"/>
    <s v="15LTIP TL(RSUs)"/>
    <n v="10261"/>
    <n v="212"/>
    <x v="110"/>
    <n v="9260"/>
    <x v="1"/>
    <n v="834000"/>
    <n v="0"/>
    <n v="0"/>
    <s v="4212961Ro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310"/>
    <n v="16541.599999999999"/>
    <n v="0"/>
    <n v="0"/>
    <n v="0"/>
    <s v=""/>
    <s v=""/>
    <s v=""/>
    <n v="16541.599999999999"/>
    <n v="310"/>
    <n v="-310"/>
    <n v="0"/>
    <n v="0"/>
    <n v="53.36"/>
    <n v="0"/>
    <n v="0"/>
    <n v="0"/>
    <n v="0"/>
    <n v="0"/>
    <n v="0"/>
    <n v="0"/>
    <n v="16541.599999999999"/>
    <n v="15.078942570647218"/>
    <n v="1097"/>
    <n v="16541.599999999999"/>
    <n v="16541.599999999999"/>
    <n v="0"/>
    <n v="0"/>
    <n v="2201.8199999999997"/>
    <n v="5408.51"/>
    <n v="8931.2699999999986"/>
    <n v="0"/>
    <n v="16541.599999999999"/>
    <n v="0"/>
    <m/>
    <n v="458.09"/>
    <n v="443.32"/>
    <n v="8029.8599999999988"/>
    <n v="8931.2699999999986"/>
    <n v="0"/>
    <n v="0"/>
    <n v="0"/>
    <n v="0"/>
    <n v="0"/>
    <n v="0"/>
    <n v="0"/>
    <n v="0"/>
    <n v="8931.2699999999986"/>
  </r>
  <r>
    <n v="1088"/>
    <n v="17062"/>
    <s v="4212962RoRSU"/>
    <s v="62Ro"/>
    <x v="145"/>
    <s v="15LTIP TL(RSUs)"/>
    <n v="10261"/>
    <n v="212"/>
    <x v="108"/>
    <n v="9260"/>
    <x v="1"/>
    <n v="821000"/>
    <n v="0"/>
    <n v="0"/>
    <s v="4212962Ro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185"/>
    <n v="9871.6"/>
    <n v="0"/>
    <n v="0"/>
    <n v="0"/>
    <s v=""/>
    <s v=""/>
    <s v=""/>
    <n v="9871.6"/>
    <n v="185"/>
    <n v="-185"/>
    <n v="0"/>
    <n v="0"/>
    <n v="53.36"/>
    <n v="0"/>
    <n v="0"/>
    <n v="0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089"/>
    <n v="17063"/>
    <s v="4212963RuRSU"/>
    <s v="63Ru"/>
    <x v="146"/>
    <s v="15LTIP TL(RSUs)"/>
    <n v="10261"/>
    <n v="212"/>
    <x v="104"/>
    <n v="9260"/>
    <x v="1"/>
    <n v="821000"/>
    <n v="0"/>
    <n v="0"/>
    <s v="4212963Ru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310"/>
    <n v="16541.599999999999"/>
    <n v="0"/>
    <n v="0"/>
    <n v="0"/>
    <s v=""/>
    <s v=""/>
    <s v=""/>
    <n v="16541.599999999999"/>
    <n v="310"/>
    <n v="-310"/>
    <n v="0"/>
    <n v="0"/>
    <n v="53.36"/>
    <n v="0"/>
    <n v="0"/>
    <n v="0"/>
    <n v="0"/>
    <n v="0"/>
    <n v="0"/>
    <n v="0"/>
    <n v="16541.599999999999"/>
    <n v="15.078942570647218"/>
    <n v="1097"/>
    <n v="16541.599999999999"/>
    <n v="16541.599999999999"/>
    <n v="0"/>
    <n v="0"/>
    <n v="2201.8199999999997"/>
    <n v="5408.51"/>
    <n v="8931.2699999999986"/>
    <n v="0"/>
    <n v="16541.599999999999"/>
    <n v="0"/>
    <m/>
    <n v="458.09"/>
    <n v="443.32"/>
    <n v="8029.8599999999988"/>
    <n v="8931.2699999999986"/>
    <n v="0"/>
    <n v="0"/>
    <n v="0"/>
    <n v="0"/>
    <n v="0"/>
    <n v="0"/>
    <n v="0"/>
    <n v="0"/>
    <n v="8931.2699999999986"/>
  </r>
  <r>
    <n v="1090"/>
    <n v="17064"/>
    <s v="4212964SaRSU"/>
    <s v="64Sa"/>
    <x v="147"/>
    <s v="15LTIP TL(RSUs)"/>
    <n v="10261"/>
    <n v="212"/>
    <x v="104"/>
    <n v="9260"/>
    <x v="1"/>
    <n v="821000"/>
    <n v="0"/>
    <n v="0"/>
    <s v="4212964SaRSU15LTIP TL(RSUs)"/>
    <s v="LTIP TL(RSU)"/>
    <s v="LTIP TL(RSU) - 05/05/2015"/>
    <s v="3 years"/>
    <d v="2015-05-05T00:00:00"/>
    <d v="2018-05-05T00:00:00"/>
    <n v="480"/>
    <n v="0"/>
    <n v="0"/>
    <m/>
    <m/>
    <m/>
    <m/>
    <n v="480"/>
    <n v="1"/>
    <s v=""/>
    <n v="480"/>
    <n v="25612.799999999999"/>
    <n v="0"/>
    <n v="0"/>
    <n v="0"/>
    <s v=""/>
    <s v=""/>
    <s v=""/>
    <n v="25612.799999999999"/>
    <n v="480"/>
    <n v="-480"/>
    <n v="0"/>
    <n v="0"/>
    <n v="53.36"/>
    <n v="0"/>
    <n v="0"/>
    <n v="0"/>
    <n v="0"/>
    <n v="0"/>
    <n v="0"/>
    <n v="0"/>
    <n v="25612.799999999999"/>
    <n v="23.348040109389242"/>
    <n v="1097"/>
    <n v="25612.799999999999"/>
    <n v="25612.799999999999"/>
    <n v="0"/>
    <n v="0"/>
    <n v="3409.27"/>
    <n v="8374.4599999999991"/>
    <n v="13829.07"/>
    <n v="0"/>
    <n v="25612.799999999999"/>
    <n v="0"/>
    <m/>
    <n v="709.31"/>
    <n v="686.43"/>
    <n v="12433.33"/>
    <n v="13829.07"/>
    <n v="0"/>
    <n v="0"/>
    <n v="0"/>
    <n v="0"/>
    <n v="0"/>
    <n v="0"/>
    <n v="0"/>
    <n v="0"/>
    <n v="13829.07"/>
  </r>
  <r>
    <n v="1091"/>
    <n v="17082"/>
    <s v="4212982TuRSU"/>
    <s v="82Tu"/>
    <x v="148"/>
    <s v="15LTIP TL(RSUs)"/>
    <n v="10261"/>
    <n v="212"/>
    <x v="111"/>
    <n v="9260"/>
    <x v="1"/>
    <n v="824000"/>
    <n v="0"/>
    <n v="0"/>
    <s v="4212982Tu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310"/>
    <n v="16541.599999999999"/>
    <n v="0"/>
    <n v="0"/>
    <n v="0"/>
    <s v=""/>
    <s v=""/>
    <s v=""/>
    <n v="16541.599999999999"/>
    <n v="310"/>
    <n v="-310"/>
    <n v="0"/>
    <n v="0"/>
    <n v="53.36"/>
    <n v="0"/>
    <n v="0"/>
    <n v="0"/>
    <n v="0"/>
    <n v="0"/>
    <n v="0"/>
    <n v="0"/>
    <n v="16541.599999999999"/>
    <n v="15.078942570647218"/>
    <n v="1097"/>
    <n v="16541.599999999999"/>
    <n v="16541.599999999999"/>
    <n v="0"/>
    <n v="0"/>
    <n v="2201.8199999999997"/>
    <n v="5408.51"/>
    <n v="8931.2699999999986"/>
    <n v="0"/>
    <n v="16541.599999999999"/>
    <n v="0"/>
    <m/>
    <n v="458.09"/>
    <n v="443.32"/>
    <n v="8029.8599999999988"/>
    <n v="8931.2699999999986"/>
    <n v="0"/>
    <n v="0"/>
    <n v="0"/>
    <n v="0"/>
    <n v="0"/>
    <n v="0"/>
    <n v="0"/>
    <n v="0"/>
    <n v="8931.2699999999986"/>
  </r>
  <r>
    <n v="1092"/>
    <n v="17084"/>
    <s v="4212984ViRSU"/>
    <s v="84Vi"/>
    <x v="149"/>
    <s v="15LTIP TL(RSUs)"/>
    <n v="10261"/>
    <n v="212"/>
    <x v="102"/>
    <n v="9260"/>
    <x v="1"/>
    <n v="821000"/>
    <n v="0"/>
    <n v="0"/>
    <s v="4212984Vi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310"/>
    <n v="16541.599999999999"/>
    <n v="0"/>
    <n v="0"/>
    <n v="0"/>
    <s v=""/>
    <s v=""/>
    <s v=""/>
    <n v="16541.599999999999"/>
    <n v="310"/>
    <n v="-310"/>
    <n v="0"/>
    <n v="0"/>
    <n v="53.36"/>
    <n v="0"/>
    <n v="0"/>
    <n v="0"/>
    <n v="0"/>
    <n v="0"/>
    <n v="0"/>
    <n v="0"/>
    <n v="16541.599999999999"/>
    <n v="15.078942570647218"/>
    <n v="1097"/>
    <n v="16541.599999999999"/>
    <n v="16541.599999999999"/>
    <n v="0"/>
    <n v="0"/>
    <n v="2201.8199999999997"/>
    <n v="5408.51"/>
    <n v="8931.2699999999986"/>
    <n v="0"/>
    <n v="16541.599999999999"/>
    <n v="0"/>
    <m/>
    <n v="458.09"/>
    <n v="443.32"/>
    <n v="8029.8599999999988"/>
    <n v="8931.2699999999986"/>
    <n v="0"/>
    <n v="0"/>
    <n v="0"/>
    <n v="0"/>
    <n v="0"/>
    <n v="0"/>
    <n v="0"/>
    <n v="0"/>
    <n v="8931.2699999999986"/>
  </r>
  <r>
    <n v="1093"/>
    <n v="17089"/>
    <s v="4212989WeRSU"/>
    <s v="89We"/>
    <x v="150"/>
    <s v="15LTIP TL(RSUs)"/>
    <n v="10261"/>
    <n v="212"/>
    <x v="112"/>
    <n v="9260"/>
    <x v="1"/>
    <n v="824000"/>
    <n v="0"/>
    <n v="0"/>
    <s v="4212989We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310"/>
    <n v="16541.599999999999"/>
    <n v="0"/>
    <n v="0"/>
    <n v="0"/>
    <s v=""/>
    <s v=""/>
    <s v=""/>
    <n v="16541.599999999999"/>
    <n v="310"/>
    <n v="-310"/>
    <n v="0"/>
    <n v="0"/>
    <n v="53.36"/>
    <n v="0"/>
    <n v="0"/>
    <n v="0"/>
    <n v="0"/>
    <n v="0"/>
    <n v="0"/>
    <n v="0"/>
    <n v="16541.599999999999"/>
    <n v="15.078942570647218"/>
    <n v="1097"/>
    <n v="16541.599999999999"/>
    <n v="16541.599999999999"/>
    <n v="0"/>
    <n v="0"/>
    <n v="2201.8199999999997"/>
    <n v="5408.51"/>
    <n v="8931.2699999999986"/>
    <n v="0"/>
    <n v="16541.599999999999"/>
    <n v="0"/>
    <m/>
    <n v="458.09"/>
    <n v="443.32"/>
    <n v="8029.8599999999988"/>
    <n v="8931.2699999999986"/>
    <n v="0"/>
    <n v="0"/>
    <n v="0"/>
    <n v="0"/>
    <n v="0"/>
    <n v="0"/>
    <n v="0"/>
    <n v="0"/>
    <n v="8931.2699999999986"/>
  </r>
  <r>
    <n v="1094"/>
    <n v="17090"/>
    <s v="4212990WhRSU"/>
    <s v="90Wh"/>
    <x v="151"/>
    <s v="15LTIP TL(RSUs)"/>
    <n v="10261"/>
    <n v="212"/>
    <x v="104"/>
    <n v="9260"/>
    <x v="1"/>
    <n v="821000"/>
    <n v="0"/>
    <n v="0"/>
    <s v="4212990Wh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185"/>
    <n v="9871.6"/>
    <n v="0"/>
    <n v="0"/>
    <n v="0"/>
    <s v=""/>
    <s v=""/>
    <s v=""/>
    <n v="9871.6"/>
    <n v="185"/>
    <n v="-185"/>
    <n v="0"/>
    <n v="0"/>
    <n v="53.36"/>
    <n v="0"/>
    <n v="0"/>
    <n v="0"/>
    <n v="0"/>
    <n v="0"/>
    <n v="0"/>
    <n v="0"/>
    <n v="9871.6"/>
    <n v="8.9987237921604386"/>
    <n v="1097"/>
    <n v="9871.6"/>
    <n v="9871.6"/>
    <n v="0"/>
    <n v="0"/>
    <n v="1313.99"/>
    <n v="3227.66"/>
    <n v="5329.9500000000007"/>
    <n v="0"/>
    <n v="9871.6"/>
    <n v="0"/>
    <m/>
    <n v="273.38"/>
    <n v="264.56"/>
    <n v="4792.0100000000011"/>
    <n v="5329.9500000000007"/>
    <n v="0"/>
    <n v="0"/>
    <n v="0"/>
    <n v="0"/>
    <n v="0"/>
    <n v="0"/>
    <n v="0"/>
    <n v="0"/>
    <n v="5329.9500000000007"/>
  </r>
  <r>
    <n v="1095"/>
    <n v="17130"/>
    <s v="42129130ERSU"/>
    <s v="130E"/>
    <x v="152"/>
    <s v="15LTIP TL(RSUs)"/>
    <n v="10261"/>
    <n v="10"/>
    <x v="113"/>
    <n v="9260"/>
    <x v="1"/>
    <n v="2000"/>
    <n v="0"/>
    <n v="0"/>
    <s v="42129130E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096"/>
    <n v="17247"/>
    <s v="42129247FRSU"/>
    <s v="247F"/>
    <x v="153"/>
    <s v="15LTIP TL(RSUs)"/>
    <n v="10261"/>
    <n v="80"/>
    <x v="114"/>
    <n v="9260"/>
    <x v="1"/>
    <n v="190000"/>
    <n v="0"/>
    <n v="0"/>
    <s v="42129247F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097"/>
    <n v="17279"/>
    <s v="42129279CRSU"/>
    <s v="279C"/>
    <x v="154"/>
    <s v="15LTIP TL(RSUs)"/>
    <n v="10261"/>
    <n v="10"/>
    <x v="115"/>
    <n v="9260"/>
    <x v="1"/>
    <n v="2000"/>
    <n v="0"/>
    <n v="0"/>
    <s v="42129279CRSU15LTIP TL(RSUs)"/>
    <s v="LTIP TL(RSU)"/>
    <s v="LTIP TL(RSU) - 05/05/2015"/>
    <s v="3 years"/>
    <d v="2015-05-05T00:00:00"/>
    <d v="2018-05-05T00:00:00"/>
    <n v="18610"/>
    <n v="0"/>
    <n v="0"/>
    <m/>
    <m/>
    <m/>
    <m/>
    <n v="18610"/>
    <n v="1"/>
    <s v=""/>
    <n v="0"/>
    <n v="993029.6"/>
    <n v="0"/>
    <n v="0"/>
    <n v="0"/>
    <s v=""/>
    <s v=""/>
    <s v=""/>
    <n v="993029.6"/>
    <n v="18610"/>
    <n v="0"/>
    <n v="0"/>
    <n v="18610"/>
    <n v="53.36"/>
    <n v="993029.6"/>
    <n v="-19862.578059199997"/>
    <n v="973167.02194080001"/>
    <n v="0"/>
    <n v="0"/>
    <n v="0"/>
    <n v="0"/>
    <n v="993029.6"/>
    <n v="905.22297174111213"/>
    <n v="1097"/>
    <n v="993029.6"/>
    <n v="993029.6"/>
    <n v="0"/>
    <n v="0"/>
    <n v="993029.6"/>
    <n v="0"/>
    <n v="0"/>
    <n v="0"/>
    <n v="993029.6"/>
    <n v="0"/>
    <m/>
    <n v="0"/>
    <n v="0"/>
    <n v="0"/>
    <n v="0"/>
    <n v="0"/>
    <n v="0"/>
    <n v="0"/>
    <n v="0"/>
    <n v="0"/>
    <n v="0"/>
    <n v="0"/>
    <n v="0"/>
    <n v="0"/>
  </r>
  <r>
    <n v="1098"/>
    <n v="17505"/>
    <s v="42129505ARSU"/>
    <s v="505A"/>
    <x v="155"/>
    <s v="15LTIP TL(RSUs)"/>
    <n v="10261"/>
    <n v="212"/>
    <x v="105"/>
    <n v="9260"/>
    <x v="1"/>
    <n v="834000"/>
    <n v="0"/>
    <n v="0"/>
    <s v="42129505A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310"/>
    <n v="16541.599999999999"/>
    <n v="0"/>
    <n v="0"/>
    <n v="0"/>
    <s v=""/>
    <s v=""/>
    <s v=""/>
    <n v="16541.599999999999"/>
    <n v="310"/>
    <n v="-310"/>
    <n v="0"/>
    <n v="0"/>
    <n v="53.36"/>
    <n v="0"/>
    <n v="0"/>
    <n v="0"/>
    <n v="0"/>
    <n v="0"/>
    <n v="0"/>
    <n v="0"/>
    <n v="16541.599999999999"/>
    <n v="15.078942570647218"/>
    <n v="1097"/>
    <n v="16541.599999999999"/>
    <n v="16541.599999999999"/>
    <n v="0"/>
    <n v="0"/>
    <n v="2201.8199999999997"/>
    <n v="5408.51"/>
    <n v="8931.2699999999986"/>
    <n v="0"/>
    <n v="16541.599999999999"/>
    <n v="0"/>
    <m/>
    <n v="458.09"/>
    <n v="443.32"/>
    <n v="8029.8599999999988"/>
    <n v="8931.2699999999986"/>
    <n v="0"/>
    <n v="0"/>
    <n v="0"/>
    <n v="0"/>
    <n v="0"/>
    <n v="0"/>
    <n v="0"/>
    <n v="0"/>
    <n v="8931.2699999999986"/>
  </r>
  <r>
    <n v="1099"/>
    <n v="17542"/>
    <s v="42129542SRSU"/>
    <s v="542S"/>
    <x v="156"/>
    <s v="15LTIP TL(RSUs)"/>
    <n v="10261"/>
    <n v="10"/>
    <x v="116"/>
    <n v="9260"/>
    <x v="1"/>
    <n v="2000"/>
    <n v="0"/>
    <n v="0"/>
    <s v="42129542S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00"/>
    <n v="17561"/>
    <s v="42129561MRSU"/>
    <s v="561M"/>
    <x v="157"/>
    <s v="15LTIP TL(RSUs)"/>
    <n v="10261"/>
    <n v="10"/>
    <x v="1"/>
    <n v="9260"/>
    <x v="1"/>
    <n v="2000"/>
    <n v="0"/>
    <n v="0"/>
    <s v="42129561M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101"/>
    <n v="17773"/>
    <s v="42129773HRSU"/>
    <s v="773H"/>
    <x v="158"/>
    <s v="15LTIP TL(RSUs)"/>
    <n v="10261"/>
    <n v="212"/>
    <x v="117"/>
    <n v="9260"/>
    <x v="1"/>
    <n v="821000"/>
    <n v="0"/>
    <n v="0"/>
    <s v="42129773H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185"/>
    <n v="9871.6"/>
    <n v="0"/>
    <n v="0"/>
    <n v="0"/>
    <s v=""/>
    <s v=""/>
    <s v=""/>
    <n v="9871.6"/>
    <n v="185"/>
    <n v="-185"/>
    <n v="0"/>
    <n v="0"/>
    <n v="53.36"/>
    <n v="0"/>
    <n v="0"/>
    <n v="0"/>
    <n v="0"/>
    <n v="0"/>
    <n v="0"/>
    <n v="0"/>
    <n v="9871.6"/>
    <n v="8.9987237921604386"/>
    <n v="1097"/>
    <n v="9871.6"/>
    <n v="9871.6"/>
    <n v="0"/>
    <n v="0"/>
    <n v="1313.99"/>
    <n v="3227.66"/>
    <n v="5329.9500000000007"/>
    <n v="0"/>
    <n v="9871.6"/>
    <n v="0"/>
    <m/>
    <n v="273.38"/>
    <n v="264.56"/>
    <n v="4792.0100000000011"/>
    <n v="5329.9500000000007"/>
    <n v="0"/>
    <n v="0"/>
    <n v="0"/>
    <n v="0"/>
    <n v="0"/>
    <n v="0"/>
    <n v="0"/>
    <n v="0"/>
    <n v="5329.9500000000007"/>
  </r>
  <r>
    <n v="1102"/>
    <n v="17858"/>
    <s v="42129858MRSU"/>
    <s v="858M"/>
    <x v="159"/>
    <s v="15LTIP TL(RSUs)"/>
    <n v="10261"/>
    <n v="10"/>
    <x v="4"/>
    <n v="9260"/>
    <x v="1"/>
    <n v="2000"/>
    <n v="0"/>
    <n v="0"/>
    <s v="42129858M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103"/>
    <n v="17922"/>
    <s v="42129922GRSU"/>
    <s v="922G"/>
    <x v="160"/>
    <s v="15LTIP TL(RSUs)"/>
    <n v="10261"/>
    <n v="10"/>
    <x v="1"/>
    <n v="9260"/>
    <x v="1"/>
    <n v="2000"/>
    <n v="0"/>
    <n v="0"/>
    <s v="42129922GRSU15LTIP TL(RSUs)"/>
    <s v="LTIP TL(RSU)"/>
    <s v="LTIP TL(RSU) - 05/05/2015"/>
    <s v="3 years"/>
    <d v="2015-05-05T00:00:00"/>
    <d v="2018-05-05T00:00:00"/>
    <n v="2265"/>
    <n v="0"/>
    <n v="0"/>
    <m/>
    <m/>
    <m/>
    <m/>
    <n v="2265"/>
    <n v="1"/>
    <s v=""/>
    <n v="0"/>
    <n v="120860.4"/>
    <n v="0"/>
    <n v="0"/>
    <n v="0"/>
    <s v=""/>
    <s v=""/>
    <s v=""/>
    <n v="120860.4"/>
    <n v="2265"/>
    <n v="0"/>
    <n v="0"/>
    <n v="2265"/>
    <n v="53.36"/>
    <n v="120860.4"/>
    <n v="-2417.4497207999998"/>
    <n v="118442.9502792"/>
    <n v="0"/>
    <n v="0"/>
    <n v="0"/>
    <n v="0"/>
    <n v="120860.4"/>
    <n v="110.17356426618049"/>
    <n v="1097"/>
    <n v="120860.4"/>
    <n v="120860.4"/>
    <n v="0"/>
    <n v="0"/>
    <n v="120860.4"/>
    <n v="0"/>
    <n v="0"/>
    <n v="0"/>
    <n v="120860.4"/>
    <n v="0"/>
    <m/>
    <n v="0"/>
    <n v="0"/>
    <n v="0"/>
    <n v="0"/>
    <n v="0"/>
    <n v="0"/>
    <n v="0"/>
    <n v="0"/>
    <n v="0"/>
    <n v="0"/>
    <n v="0"/>
    <n v="0"/>
    <n v="0"/>
  </r>
  <r>
    <n v="1104"/>
    <n v="18035"/>
    <s v="42129035FRSU"/>
    <s v="035F"/>
    <x v="161"/>
    <s v="15LTIP TL(RSUs)"/>
    <n v="10261"/>
    <n v="60"/>
    <x v="13"/>
    <n v="9260"/>
    <x v="1"/>
    <n v="31000"/>
    <n v="0"/>
    <n v="0"/>
    <s v="42129035F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05"/>
    <n v="18162"/>
    <s v="42129162MRSU"/>
    <s v="162M"/>
    <x v="162"/>
    <s v="15LTIP TL(RSUs)"/>
    <n v="10261"/>
    <n v="10"/>
    <x v="1"/>
    <n v="9260"/>
    <x v="1"/>
    <n v="2000"/>
    <n v="0"/>
    <n v="0"/>
    <s v="42129162M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106"/>
    <n v="18245"/>
    <s v="42129245ERSU"/>
    <s v="245E"/>
    <x v="163"/>
    <s v="15LTIP TL(RSUs)"/>
    <n v="10261"/>
    <n v="180"/>
    <x v="118"/>
    <n v="9260"/>
    <x v="1"/>
    <n v="700000"/>
    <n v="0"/>
    <n v="0"/>
    <s v="42129245E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07"/>
    <n v="18246"/>
    <s v="42129246HRSU"/>
    <s v="246H"/>
    <x v="164"/>
    <s v="15LTIP TL(RSUs)"/>
    <n v="10261"/>
    <n v="10"/>
    <x v="119"/>
    <n v="9260"/>
    <x v="1"/>
    <n v="2000"/>
    <n v="0"/>
    <n v="0"/>
    <s v="42129246HRSU15LTIP TL(RSUs)"/>
    <s v="LTIP TL(RSU)"/>
    <s v="LTIP TL(RSU) - 05/05/2015"/>
    <s v="3 years"/>
    <d v="2015-05-05T00:00:00"/>
    <d v="2018-05-05T00:00:00"/>
    <n v="5120"/>
    <n v="0"/>
    <n v="0"/>
    <m/>
    <m/>
    <m/>
    <m/>
    <n v="5120"/>
    <n v="1"/>
    <s v=""/>
    <n v="0"/>
    <n v="273203.20000000001"/>
    <n v="0"/>
    <n v="0"/>
    <n v="0"/>
    <s v=""/>
    <s v=""/>
    <s v=""/>
    <n v="273203.20000000001"/>
    <n v="5120"/>
    <n v="0"/>
    <n v="0"/>
    <n v="5120"/>
    <n v="53.36"/>
    <n v="273203.20000000001"/>
    <n v="-5464.6104064000001"/>
    <n v="267738.58959360002"/>
    <n v="0"/>
    <n v="0"/>
    <n v="0"/>
    <n v="0"/>
    <n v="273203.20000000001"/>
    <n v="249.04576116681861"/>
    <n v="1097"/>
    <n v="273203.20000000001"/>
    <n v="273203.20000000001"/>
    <n v="0"/>
    <n v="0"/>
    <n v="273203.20000000001"/>
    <n v="0"/>
    <n v="0"/>
    <n v="0"/>
    <n v="273203.20000000001"/>
    <n v="0"/>
    <m/>
    <n v="0"/>
    <n v="0"/>
    <n v="0"/>
    <n v="0"/>
    <n v="0"/>
    <n v="0"/>
    <n v="0"/>
    <n v="0"/>
    <n v="0"/>
    <n v="0"/>
    <n v="0"/>
    <n v="0"/>
    <n v="0"/>
  </r>
  <r>
    <n v="1108"/>
    <n v="18325"/>
    <s v="42129325JRSU"/>
    <s v="325J"/>
    <x v="165"/>
    <s v="15LTIP TL(RSUs)"/>
    <n v="10261"/>
    <n v="10"/>
    <x v="4"/>
    <n v="9260"/>
    <x v="1"/>
    <n v="2000"/>
    <n v="0"/>
    <n v="0"/>
    <s v="42129325J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09"/>
    <n v="18513"/>
    <s v="42129513ERSU"/>
    <s v="513E"/>
    <x v="166"/>
    <s v="15LTIP TL(RSUs)"/>
    <n v="10261"/>
    <n v="10"/>
    <x v="7"/>
    <n v="9260"/>
    <x v="1"/>
    <n v="12000"/>
    <n v="0"/>
    <n v="0"/>
    <s v="42129513E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10"/>
    <n v="18547"/>
    <s v="42129547MRSU"/>
    <s v="547M"/>
    <x v="167"/>
    <s v="15LTIP TL(RSUs)"/>
    <n v="10261"/>
    <n v="10"/>
    <x v="120"/>
    <n v="9260"/>
    <x v="1"/>
    <n v="2000"/>
    <n v="0"/>
    <n v="0"/>
    <s v="42129547M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11"/>
    <n v="18568"/>
    <s v="42129568KRSU"/>
    <s v="568K"/>
    <x v="168"/>
    <s v="15LTIP TL(RSUs)"/>
    <n v="10261"/>
    <n v="10"/>
    <x v="121"/>
    <n v="9260"/>
    <x v="1"/>
    <n v="2000"/>
    <n v="0"/>
    <n v="0"/>
    <s v="42129568K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12"/>
    <n v="18570"/>
    <s v="42129570GRSU"/>
    <s v="570G"/>
    <x v="169"/>
    <s v="15LTIP TL(RSUs)"/>
    <n v="10261"/>
    <n v="10"/>
    <x v="0"/>
    <n v="9260"/>
    <x v="1"/>
    <n v="2000"/>
    <n v="0"/>
    <n v="0"/>
    <s v="42129570G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2201.8199999999997"/>
    <n v="5408.51"/>
    <n v="8931.27"/>
    <n v="0"/>
    <n v="16541.599999999999"/>
    <n v="0"/>
    <m/>
    <n v="458.09"/>
    <n v="443.32"/>
    <n v="458.1"/>
    <n v="1359.51"/>
    <n v="458.1"/>
    <n v="413.76"/>
    <n v="458.1"/>
    <n v="1329.96"/>
    <n v="6241.8"/>
    <n v="0"/>
    <n v="0"/>
    <n v="6241.8"/>
    <n v="8931.27"/>
  </r>
  <r>
    <n v="1113"/>
    <n v="18601"/>
    <s v="42129601MRSU"/>
    <s v="601M"/>
    <x v="170"/>
    <s v="15LTIP TL(RSUs)"/>
    <n v="10261"/>
    <n v="70"/>
    <x v="122"/>
    <n v="9260"/>
    <x v="1"/>
    <n v="170000"/>
    <n v="0"/>
    <n v="0"/>
    <s v="42129601M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14"/>
    <n v="18645"/>
    <s v="42129645LRSU"/>
    <s v="645L"/>
    <x v="171"/>
    <s v="15LTIP TL(RSUs)"/>
    <n v="10261"/>
    <n v="30"/>
    <x v="123"/>
    <n v="9260"/>
    <x v="1"/>
    <n v="10000"/>
    <n v="0"/>
    <n v="0"/>
    <s v="42129645L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115"/>
    <n v="18652"/>
    <s v="42129652PRSU"/>
    <s v="652P"/>
    <x v="172"/>
    <s v="15LTIP TL(RSUs)"/>
    <n v="10261"/>
    <n v="10"/>
    <x v="5"/>
    <n v="9260"/>
    <x v="1"/>
    <n v="2000"/>
    <n v="0"/>
    <n v="0"/>
    <s v="42129652P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-185"/>
    <n v="0"/>
    <n v="53.36"/>
    <n v="0"/>
    <n v="0"/>
    <n v="0"/>
    <n v="0"/>
    <n v="0"/>
    <n v="0"/>
    <n v="0"/>
    <n v="0"/>
    <n v="0"/>
    <n v="1097"/>
    <n v="0"/>
    <n v="0"/>
    <n v="0"/>
    <n v="0"/>
    <n v="1313.99"/>
    <n v="3227.66"/>
    <n v="-4541.6499999999996"/>
    <n v="0"/>
    <n v="0"/>
    <n v="0"/>
    <m/>
    <n v="273.38"/>
    <n v="264.56"/>
    <n v="273.38"/>
    <n v="811.32"/>
    <n v="273.38"/>
    <n v="246.93"/>
    <n v="273.38"/>
    <n v="793.68999999999994"/>
    <n v="264.56"/>
    <n v="273.38"/>
    <n v="-6684.6"/>
    <n v="-6146.66"/>
    <n v="-4541.6499999999996"/>
  </r>
  <r>
    <n v="1116"/>
    <n v="18731"/>
    <s v="42129731HRSU"/>
    <s v="731H"/>
    <x v="173"/>
    <s v="15LTIP TL(RSUs)"/>
    <n v="10261"/>
    <n v="10"/>
    <x v="54"/>
    <n v="9260"/>
    <x v="1"/>
    <n v="2000"/>
    <n v="0"/>
    <n v="0"/>
    <s v="42129731H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17"/>
    <n v="18776"/>
    <s v="42129776HRSU"/>
    <s v="776H"/>
    <x v="191"/>
    <s v="15LTIP TL(RSUs)"/>
    <n v="10261"/>
    <n v="10"/>
    <x v="133"/>
    <n v="9260"/>
    <x v="1"/>
    <n v="2000"/>
    <n v="0"/>
    <n v="0"/>
    <s v="42129776H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18"/>
    <n v="18779"/>
    <s v="42129779WRSU"/>
    <s v="779W"/>
    <x v="174"/>
    <s v="15LTIP TL(RSUs)"/>
    <n v="10261"/>
    <n v="212"/>
    <x v="124"/>
    <n v="9260"/>
    <x v="1"/>
    <n v="832000"/>
    <n v="0"/>
    <n v="0"/>
    <s v="42129779W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185"/>
    <n v="9871.6"/>
    <n v="0"/>
    <n v="0"/>
    <n v="0"/>
    <s v=""/>
    <s v=""/>
    <s v=""/>
    <n v="9871.6"/>
    <n v="185"/>
    <n v="-185"/>
    <n v="0"/>
    <n v="0"/>
    <n v="53.36"/>
    <n v="0"/>
    <n v="0"/>
    <n v="0"/>
    <n v="0"/>
    <n v="0"/>
    <n v="0"/>
    <n v="0"/>
    <n v="9871.6"/>
    <n v="8.9987237921604386"/>
    <n v="1097"/>
    <n v="9871.6"/>
    <n v="9871.6"/>
    <n v="0"/>
    <n v="0"/>
    <n v="9871.6"/>
    <n v="0"/>
    <n v="0"/>
    <n v="0"/>
    <n v="9871.6"/>
    <n v="0"/>
    <m/>
    <n v="0"/>
    <n v="0"/>
    <n v="0"/>
    <n v="0"/>
    <n v="0"/>
    <n v="0"/>
    <n v="0"/>
    <n v="0"/>
    <n v="0"/>
    <n v="0"/>
    <n v="0"/>
    <n v="0"/>
    <n v="0"/>
  </r>
  <r>
    <n v="1119"/>
    <n v="18837"/>
    <s v="42129837NRSU"/>
    <s v="837N"/>
    <x v="175"/>
    <s v="15LTIP TL(RSUs)"/>
    <n v="10261"/>
    <n v="60"/>
    <x v="125"/>
    <n v="9260"/>
    <x v="1"/>
    <n v="30000"/>
    <n v="0"/>
    <n v="0"/>
    <s v="42129837N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20"/>
    <n v="18912"/>
    <s v="42129912SRSU"/>
    <s v="912S"/>
    <x v="176"/>
    <s v="15LTIP TL(RSUs)"/>
    <n v="10261"/>
    <n v="10"/>
    <x v="126"/>
    <n v="9260"/>
    <x v="1"/>
    <n v="2000"/>
    <n v="0"/>
    <n v="0"/>
    <s v="42129912S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121"/>
    <n v="18915"/>
    <s v="42129915SRSU"/>
    <s v="915S"/>
    <x v="177"/>
    <s v="15LTIP TL(RSUs)"/>
    <n v="10261"/>
    <n v="10"/>
    <x v="1"/>
    <n v="9260"/>
    <x v="1"/>
    <n v="2000"/>
    <n v="0"/>
    <n v="0"/>
    <s v="42129915S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22"/>
    <n v="18991"/>
    <s v="42129991LRSU"/>
    <s v="991L"/>
    <x v="178"/>
    <s v="15LTIP TL(RSUs)"/>
    <n v="10261"/>
    <n v="10"/>
    <x v="127"/>
    <n v="9260"/>
    <x v="1"/>
    <n v="12000"/>
    <n v="0"/>
    <n v="0"/>
    <s v="42129991L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123"/>
    <n v="19012"/>
    <s v="42129012SRSU"/>
    <s v="012S"/>
    <x v="179"/>
    <s v="15LTIP TL(RSUs)"/>
    <n v="10261"/>
    <n v="10"/>
    <x v="128"/>
    <n v="4264"/>
    <x v="1"/>
    <n v="2000"/>
    <n v="0"/>
    <n v="0"/>
    <s v="42129012S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24"/>
    <n v="19149"/>
    <s v="42129149HRSU"/>
    <s v="149H"/>
    <x v="180"/>
    <s v="15LTIP TL(RSUs)"/>
    <n v="10261"/>
    <n v="80"/>
    <x v="129"/>
    <n v="9260"/>
    <x v="1"/>
    <n v="190000"/>
    <n v="0"/>
    <n v="0"/>
    <s v="42129149H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541.599999999999"/>
    <n v="15.078942570647218"/>
    <n v="1097"/>
    <n v="16541.599999999999"/>
    <n v="16541.599999999999"/>
    <n v="0"/>
    <n v="0"/>
    <n v="16541.599999999999"/>
    <n v="0"/>
    <n v="0"/>
    <n v="0"/>
    <n v="16541.599999999999"/>
    <n v="0"/>
    <m/>
    <n v="0"/>
    <n v="0"/>
    <n v="0"/>
    <n v="0"/>
    <n v="0"/>
    <n v="0"/>
    <n v="0"/>
    <n v="0"/>
    <n v="0"/>
    <n v="0"/>
    <n v="0"/>
    <n v="0"/>
    <n v="0"/>
  </r>
  <r>
    <n v="1125"/>
    <n v="19160"/>
    <s v="42129160SRSU"/>
    <s v="160S"/>
    <x v="181"/>
    <s v="15LTIP TL(RSUs)"/>
    <n v="10261"/>
    <n v="212"/>
    <x v="130"/>
    <n v="9260"/>
    <x v="1"/>
    <n v="827000"/>
    <n v="0"/>
    <n v="0"/>
    <s v="42129160S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310"/>
    <n v="16541.599999999999"/>
    <n v="0"/>
    <n v="0"/>
    <n v="0"/>
    <s v=""/>
    <s v=""/>
    <s v=""/>
    <n v="16541.599999999999"/>
    <n v="310"/>
    <n v="-310"/>
    <n v="0"/>
    <n v="0"/>
    <n v="53.36"/>
    <n v="0"/>
    <n v="0"/>
    <n v="0"/>
    <n v="0"/>
    <n v="0"/>
    <n v="0"/>
    <n v="0"/>
    <n v="16541.599999999999"/>
    <n v="15.078942570647218"/>
    <n v="1097"/>
    <n v="16541.599999999999"/>
    <n v="16541.599999999999"/>
    <n v="0"/>
    <n v="0"/>
    <n v="16541.600000000002"/>
    <n v="0"/>
    <n v="0"/>
    <n v="0"/>
    <n v="16541.600000000002"/>
    <n v="0"/>
    <m/>
    <n v="0"/>
    <n v="0"/>
    <n v="0"/>
    <n v="0"/>
    <n v="0"/>
    <n v="0"/>
    <n v="0"/>
    <n v="0"/>
    <n v="0"/>
    <n v="0"/>
    <n v="0"/>
    <n v="0"/>
    <n v="0"/>
  </r>
  <r>
    <n v="1126"/>
    <n v="19167"/>
    <s v="42129167BRSU"/>
    <s v="167B"/>
    <x v="182"/>
    <s v="15LTIP TL(RSUs)"/>
    <n v="10261"/>
    <n v="10"/>
    <x v="131"/>
    <n v="9260"/>
    <x v="1"/>
    <n v="2000"/>
    <n v="0"/>
    <n v="0"/>
    <s v="42129167B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127"/>
    <n v="19198"/>
    <s v="42129198FRSU"/>
    <s v="198F"/>
    <x v="183"/>
    <s v="15LTIP TL(RSUs)"/>
    <n v="10261"/>
    <n v="10"/>
    <x v="5"/>
    <n v="9260"/>
    <x v="1"/>
    <n v="2000"/>
    <n v="0"/>
    <n v="0"/>
    <s v="42129198F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28"/>
    <n v="19383"/>
    <s v="42129383BRSU"/>
    <s v="383B"/>
    <x v="192"/>
    <s v="15LTIP TL(RSUs)"/>
    <n v="10261"/>
    <n v="10"/>
    <x v="47"/>
    <n v="9260"/>
    <x v="1"/>
    <n v="2000"/>
    <n v="0"/>
    <n v="0"/>
    <s v="42129383B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29"/>
    <n v="23416"/>
    <s v="42129416MRSU"/>
    <s v="416M"/>
    <x v="184"/>
    <s v="15LTIP TL(RSUs)"/>
    <n v="10261"/>
    <n v="60"/>
    <x v="17"/>
    <n v="9260"/>
    <x v="1"/>
    <n v="30000"/>
    <n v="0"/>
    <n v="0"/>
    <s v="42129416M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30"/>
    <n v="23537"/>
    <s v="42129537ERSU"/>
    <s v="537E"/>
    <x v="185"/>
    <s v="15LTIP TL(RSUs)"/>
    <n v="10261"/>
    <n v="10"/>
    <x v="65"/>
    <n v="9260"/>
    <x v="1"/>
    <n v="2000"/>
    <n v="0"/>
    <n v="0"/>
    <s v="42129537ERSU15LTIP TL(RSUs)"/>
    <s v="LTIP TL(RSU)"/>
    <s v="LTIP TL(RSU) - 05/05/2015"/>
    <s v="3 years"/>
    <d v="2015-05-05T00:00:00"/>
    <d v="2018-05-05T00:00:00"/>
    <n v="4695"/>
    <n v="0"/>
    <n v="0"/>
    <m/>
    <m/>
    <m/>
    <m/>
    <n v="4695"/>
    <n v="1"/>
    <s v=""/>
    <n v="0"/>
    <n v="250525.2"/>
    <n v="0"/>
    <n v="0"/>
    <n v="0"/>
    <s v=""/>
    <s v=""/>
    <s v=""/>
    <n v="250525.2"/>
    <n v="4695"/>
    <n v="0"/>
    <n v="-4695"/>
    <n v="0"/>
    <n v="53.36"/>
    <n v="0"/>
    <n v="0"/>
    <n v="0"/>
    <n v="0"/>
    <n v="0"/>
    <n v="0"/>
    <n v="0"/>
    <n v="0"/>
    <n v="0"/>
    <n v="1097"/>
    <n v="0"/>
    <n v="0"/>
    <n v="0"/>
    <n v="0"/>
    <n v="33346.959999999999"/>
    <n v="81912.670000000013"/>
    <n v="-115259.62999999998"/>
    <n v="0"/>
    <n v="2.9103830456733704E-11"/>
    <n v="-2.9103830456733704E-11"/>
    <m/>
    <n v="6937.95"/>
    <n v="6714.16"/>
    <n v="6937.96"/>
    <n v="20590.07"/>
    <n v="6937.95"/>
    <n v="-142787.65"/>
    <n v="0"/>
    <n v="-135849.69999999998"/>
    <n v="0"/>
    <n v="0"/>
    <n v="0"/>
    <n v="0"/>
    <n v="-115259.62999999998"/>
  </r>
  <r>
    <n v="1131"/>
    <n v="24451"/>
    <s v="42129451RRSU"/>
    <s v="451R"/>
    <x v="186"/>
    <s v="15LTIP TL(RSUs)"/>
    <n v="10261"/>
    <n v="10"/>
    <x v="0"/>
    <n v="9260"/>
    <x v="1"/>
    <n v="2000"/>
    <n v="0"/>
    <n v="0"/>
    <s v="42129451RRSU15LTIP TL(RSUs)"/>
    <s v="LTIP TL(RSU)"/>
    <s v="LTIP TL(RSU) - 05/05/2015"/>
    <s v="3 years"/>
    <d v="2015-05-05T00:00:00"/>
    <d v="2018-05-05T00:00:00"/>
    <n v="1080"/>
    <n v="0"/>
    <n v="0"/>
    <m/>
    <m/>
    <m/>
    <m/>
    <n v="1080"/>
    <n v="1"/>
    <s v=""/>
    <n v="0"/>
    <n v="57628.800000000003"/>
    <n v="0"/>
    <n v="0"/>
    <n v="0"/>
    <s v=""/>
    <s v=""/>
    <s v=""/>
    <n v="57628.800000000003"/>
    <n v="1080"/>
    <n v="0"/>
    <n v="0"/>
    <n v="1080"/>
    <n v="53.36"/>
    <n v="57628.800000000003"/>
    <n v="-1152.6912576"/>
    <n v="56476.1087424"/>
    <n v="0"/>
    <n v="0"/>
    <n v="0"/>
    <n v="0"/>
    <n v="56476.1087424"/>
    <n v="51.482323375022787"/>
    <n v="788"/>
    <n v="40568.07"/>
    <n v="40568.07"/>
    <n v="15908.0387424"/>
    <n v="0"/>
    <n v="7670.87"/>
    <n v="18842.530000000002"/>
    <n v="14054.669999999998"/>
    <n v="0"/>
    <n v="40568.07"/>
    <n v="0"/>
    <m/>
    <n v="1595.95"/>
    <n v="1544.47"/>
    <n v="1595.95"/>
    <n v="4736.37"/>
    <n v="1595.95"/>
    <n v="1441.51"/>
    <n v="1595.95"/>
    <n v="4633.41"/>
    <n v="1544.47"/>
    <n v="1595.95"/>
    <n v="1544.47"/>
    <n v="4684.8900000000003"/>
    <n v="14054.669999999998"/>
  </r>
  <r>
    <n v="1132"/>
    <n v="24491"/>
    <s v="42129491TRSU"/>
    <s v="491T"/>
    <x v="187"/>
    <s v="15LTIP TL(RSUs)"/>
    <n v="10261"/>
    <n v="10"/>
    <x v="132"/>
    <n v="9260"/>
    <x v="1"/>
    <n v="2000"/>
    <n v="0"/>
    <n v="0"/>
    <s v="42129491T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33"/>
    <n v="24541"/>
    <s v="42129541BRSU"/>
    <s v="541B"/>
    <x v="188"/>
    <s v="15LTIP TL(RSUs)"/>
    <n v="10261"/>
    <n v="180"/>
    <x v="75"/>
    <n v="9260"/>
    <x v="1"/>
    <n v="700000"/>
    <n v="0"/>
    <n v="0"/>
    <s v="42129541BRSU15LTIP TL(RSUs)"/>
    <s v="LTIP TL(RSU)"/>
    <s v="LTIP TL(RSU) - 05/05/2015"/>
    <s v="3 years"/>
    <d v="2015-05-05T00:00:00"/>
    <d v="2018-05-05T00:00:00"/>
    <n v="310"/>
    <n v="0"/>
    <n v="0"/>
    <m/>
    <m/>
    <m/>
    <m/>
    <n v="310"/>
    <n v="1"/>
    <s v=""/>
    <n v="0"/>
    <n v="16541.599999999999"/>
    <n v="0"/>
    <n v="0"/>
    <n v="0"/>
    <s v=""/>
    <s v=""/>
    <s v=""/>
    <n v="16541.599999999999"/>
    <n v="310"/>
    <n v="0"/>
    <n v="0"/>
    <n v="310"/>
    <n v="53.36"/>
    <n v="16541.599999999999"/>
    <n v="-330.86508319999996"/>
    <n v="16210.734916799998"/>
    <n v="0"/>
    <n v="0"/>
    <n v="0"/>
    <n v="0"/>
    <n v="16210.734916799998"/>
    <n v="14.777333561349133"/>
    <n v="788"/>
    <n v="11644.54"/>
    <n v="11644.54"/>
    <n v="4566.1949167999974"/>
    <n v="0"/>
    <n v="2201.8199999999997"/>
    <n v="5408.51"/>
    <n v="4034.21"/>
    <n v="0"/>
    <n v="11644.54"/>
    <n v="0"/>
    <m/>
    <n v="458.09"/>
    <n v="443.32"/>
    <n v="458.1"/>
    <n v="1359.51"/>
    <n v="458.1"/>
    <n v="413.76"/>
    <n v="458.1"/>
    <n v="1329.96"/>
    <n v="443.32"/>
    <n v="458.1"/>
    <n v="443.32"/>
    <n v="1344.74"/>
    <n v="4034.21"/>
  </r>
  <r>
    <n v="1134"/>
    <n v="24582"/>
    <s v="42129582FRSU"/>
    <s v="582F"/>
    <x v="189"/>
    <s v="15LTIP TL(RSUs)"/>
    <n v="10261"/>
    <n v="10"/>
    <x v="5"/>
    <n v="9260"/>
    <x v="1"/>
    <n v="2000"/>
    <n v="0"/>
    <n v="0"/>
    <s v="42129582FRSU15LTIP TL(RSUs)"/>
    <s v="LTIP TL(RSU)"/>
    <s v="LTIP TL(RSU) - 05/05/2015"/>
    <s v="3 years"/>
    <d v="2015-05-05T00:00:00"/>
    <d v="2018-05-05T00:00:00"/>
    <n v="185"/>
    <n v="0"/>
    <n v="0"/>
    <m/>
    <m/>
    <m/>
    <m/>
    <n v="185"/>
    <n v="1"/>
    <s v=""/>
    <n v="0"/>
    <n v="9871.6"/>
    <n v="0"/>
    <n v="0"/>
    <n v="0"/>
    <s v=""/>
    <s v=""/>
    <s v=""/>
    <n v="9871.6"/>
    <n v="185"/>
    <n v="0"/>
    <n v="0"/>
    <n v="185"/>
    <n v="53.36"/>
    <n v="9871.6"/>
    <n v="-197.45174320000001"/>
    <n v="9674.148256800001"/>
    <n v="0"/>
    <n v="0"/>
    <n v="0"/>
    <n v="0"/>
    <n v="9674.148256800001"/>
    <n v="8.818731318869645"/>
    <n v="788"/>
    <n v="6949.16"/>
    <n v="6949.16"/>
    <n v="2724.9882568000012"/>
    <n v="0"/>
    <n v="1313.99"/>
    <n v="3227.66"/>
    <n v="2407.5100000000002"/>
    <n v="0"/>
    <n v="6949.16"/>
    <n v="0"/>
    <m/>
    <n v="273.38"/>
    <n v="264.56"/>
    <n v="273.38"/>
    <n v="811.32"/>
    <n v="273.38"/>
    <n v="246.93"/>
    <n v="273.38"/>
    <n v="793.68999999999994"/>
    <n v="264.56"/>
    <n v="273.38"/>
    <n v="264.56"/>
    <n v="802.5"/>
    <n v="2407.5100000000002"/>
  </r>
  <r>
    <n v="1135"/>
    <n v="26049"/>
    <s v="4215649HaRSU"/>
    <s v="49Ha"/>
    <x v="193"/>
    <s v="15LTIP TL(RSUs)"/>
    <n v="10261"/>
    <n v="10"/>
    <x v="5"/>
    <n v="9260"/>
    <x v="1"/>
    <n v="2000"/>
    <n v="0"/>
    <n v="0"/>
    <s v="4215649HaRSU15LTIP TL(RSUs)"/>
    <s v="LTIP TL(RSU)"/>
    <s v="LTIP TL(RSU) - 06/01/2015"/>
    <s v="3 years"/>
    <d v="2015-06-01T00:00:00"/>
    <d v="2018-06-01T00:00:00"/>
    <n v="310"/>
    <n v="0"/>
    <n v="0"/>
    <m/>
    <m/>
    <m/>
    <m/>
    <n v="310"/>
    <n v="1"/>
    <s v=""/>
    <n v="0"/>
    <n v="16786.5"/>
    <n v="0"/>
    <n v="0"/>
    <n v="0"/>
    <s v=""/>
    <s v=""/>
    <s v=""/>
    <n v="16786.5"/>
    <n v="310"/>
    <n v="0"/>
    <n v="0"/>
    <n v="310"/>
    <n v="54.15"/>
    <n v="16786.5"/>
    <n v="-335.76357300000001"/>
    <n v="16450.736427"/>
    <n v="0"/>
    <n v="0"/>
    <n v="0"/>
    <n v="0"/>
    <n v="16450.736427"/>
    <n v="14.996113424794896"/>
    <n v="761"/>
    <n v="11412.04"/>
    <n v="11412.04"/>
    <n v="5038.6964269999989"/>
    <n v="0"/>
    <n v="1829.5300000000002"/>
    <n v="5488.57"/>
    <n v="4093.94"/>
    <n v="0"/>
    <n v="11412.04"/>
    <n v="0"/>
    <m/>
    <n v="464.88"/>
    <n v="449.89"/>
    <n v="464.88"/>
    <n v="1379.65"/>
    <n v="464.88"/>
    <n v="419.89"/>
    <n v="464.88"/>
    <n v="1349.65"/>
    <n v="449.88"/>
    <n v="464.88"/>
    <n v="449.88"/>
    <n v="1364.6399999999999"/>
    <n v="4093.94"/>
  </r>
  <r>
    <n v="1136"/>
    <n v="13121"/>
    <s v="42175121PRSU"/>
    <s v="121P"/>
    <x v="194"/>
    <s v="15LTIP TL(RSUs)"/>
    <n v="10261"/>
    <n v="80"/>
    <x v="86"/>
    <n v="9260"/>
    <x v="1"/>
    <n v="190000"/>
    <n v="0"/>
    <n v="0"/>
    <s v="42175121PRSU15LTIP TL(RSUs)"/>
    <s v="LTIP TL(RSU)"/>
    <s v="LTIP TL(RSU) - 06/20/2015"/>
    <s v="3 years"/>
    <d v="2015-06-20T00:00:00"/>
    <d v="2018-06-20T00:00:00"/>
    <n v="185"/>
    <n v="0"/>
    <n v="0"/>
    <m/>
    <m/>
    <m/>
    <m/>
    <n v="185"/>
    <n v="1"/>
    <s v=""/>
    <n v="0"/>
    <n v="9743.9500000000007"/>
    <n v="0"/>
    <n v="0"/>
    <n v="0"/>
    <s v=""/>
    <s v=""/>
    <s v=""/>
    <n v="9743.9500000000007"/>
    <n v="185"/>
    <n v="0"/>
    <n v="0"/>
    <n v="185"/>
    <n v="52.67"/>
    <n v="9743.9500000000007"/>
    <n v="-194.89848789999999"/>
    <n v="9549.0515121000008"/>
    <n v="0"/>
    <n v="0"/>
    <n v="0"/>
    <n v="0"/>
    <n v="9549.0515121000008"/>
    <n v="8.7046960000911575"/>
    <n v="742"/>
    <n v="6458.88"/>
    <n v="6458.88"/>
    <n v="3090.1715121000007"/>
    <n v="0"/>
    <n v="896.58"/>
    <n v="3185.92"/>
    <n v="2376.38"/>
    <n v="0"/>
    <n v="6458.88"/>
    <n v="0"/>
    <m/>
    <n v="269.85000000000002"/>
    <n v="261.14"/>
    <n v="269.83999999999997"/>
    <n v="800.82999999999993"/>
    <n v="269.85000000000002"/>
    <n v="243.73"/>
    <n v="269.85000000000002"/>
    <n v="783.43000000000006"/>
    <n v="261.14"/>
    <n v="269.83999999999997"/>
    <n v="261.14"/>
    <n v="792.12"/>
    <n v="2376.38"/>
  </r>
  <r>
    <n v="1137"/>
    <n v="13390"/>
    <s v="42175390RRSU"/>
    <s v="390R"/>
    <x v="195"/>
    <s v="15LTIP TL(RSUs)"/>
    <n v="10261"/>
    <n v="60"/>
    <x v="24"/>
    <n v="9260"/>
    <x v="1"/>
    <n v="30000"/>
    <n v="0"/>
    <n v="0"/>
    <s v="42175390RRSU15LTIP TL(RSUs)"/>
    <s v="LTIP TL(RSU)"/>
    <s v="LTIP TL(RSU) - 06/20/2015"/>
    <s v="3 years"/>
    <d v="2015-06-20T00:00:00"/>
    <d v="2018-06-20T00:00:00"/>
    <n v="185"/>
    <n v="0"/>
    <n v="0"/>
    <m/>
    <m/>
    <m/>
    <m/>
    <n v="185"/>
    <n v="1"/>
    <s v=""/>
    <n v="0"/>
    <n v="9743.9500000000007"/>
    <n v="0"/>
    <n v="0"/>
    <n v="0"/>
    <s v=""/>
    <s v=""/>
    <s v=""/>
    <n v="9743.9500000000007"/>
    <n v="185"/>
    <n v="0"/>
    <n v="0"/>
    <n v="185"/>
    <n v="52.67"/>
    <n v="9743.9500000000007"/>
    <n v="-194.89848789999999"/>
    <n v="9549.0515121000008"/>
    <n v="0"/>
    <n v="0"/>
    <n v="0"/>
    <n v="0"/>
    <n v="9549.0515121000008"/>
    <n v="8.7046960000911575"/>
    <n v="742"/>
    <n v="6458.88"/>
    <n v="6458.88"/>
    <n v="3090.1715121000007"/>
    <n v="0"/>
    <n v="896.58"/>
    <n v="3185.92"/>
    <n v="2376.38"/>
    <n v="0"/>
    <n v="6458.88"/>
    <n v="0"/>
    <m/>
    <n v="269.85000000000002"/>
    <n v="261.14"/>
    <n v="269.83999999999997"/>
    <n v="800.82999999999993"/>
    <n v="269.85000000000002"/>
    <n v="243.73"/>
    <n v="269.85000000000002"/>
    <n v="783.43000000000006"/>
    <n v="261.14"/>
    <n v="269.83999999999997"/>
    <n v="261.14"/>
    <n v="792.12"/>
    <n v="2376.38"/>
  </r>
  <r>
    <n v="1138"/>
    <n v="19153"/>
    <s v="42175153CRSU"/>
    <s v="153C"/>
    <x v="196"/>
    <s v="15LTIP TL(RSUs)"/>
    <n v="10261"/>
    <n v="10"/>
    <x v="134"/>
    <n v="9260"/>
    <x v="1"/>
    <n v="2000"/>
    <n v="0"/>
    <n v="0"/>
    <s v="42175153CRSU15LTIP TL(RSUs)"/>
    <s v="LTIP TL(RSU)"/>
    <s v="LTIP TL(RSU) - 06/20/2015"/>
    <s v="3 years"/>
    <d v="2015-06-20T00:00:00"/>
    <d v="2018-06-20T00:00:00"/>
    <n v="185"/>
    <n v="0"/>
    <n v="0"/>
    <m/>
    <m/>
    <m/>
    <m/>
    <n v="185"/>
    <n v="1"/>
    <s v=""/>
    <n v="0"/>
    <n v="9743.9500000000007"/>
    <n v="0"/>
    <n v="0"/>
    <n v="0"/>
    <s v=""/>
    <s v=""/>
    <s v=""/>
    <n v="9743.9500000000007"/>
    <n v="185"/>
    <n v="0"/>
    <n v="0"/>
    <n v="185"/>
    <n v="52.67"/>
    <n v="9743.9500000000007"/>
    <n v="-194.89848789999999"/>
    <n v="9549.0515121000008"/>
    <n v="0"/>
    <n v="0"/>
    <n v="0"/>
    <n v="0"/>
    <n v="9549.0515121000008"/>
    <n v="8.7046960000911575"/>
    <n v="742"/>
    <n v="6458.88"/>
    <n v="6458.88"/>
    <n v="3090.1715121000007"/>
    <n v="0"/>
    <n v="896.58"/>
    <n v="3185.92"/>
    <n v="2376.38"/>
    <n v="0"/>
    <n v="6458.88"/>
    <n v="0"/>
    <m/>
    <n v="269.85000000000002"/>
    <n v="261.14"/>
    <n v="269.83999999999997"/>
    <n v="800.82999999999993"/>
    <n v="269.85000000000002"/>
    <n v="243.73"/>
    <n v="269.85000000000002"/>
    <n v="783.43000000000006"/>
    <n v="261.14"/>
    <n v="269.83999999999997"/>
    <n v="261.14"/>
    <n v="792.12"/>
    <n v="2376.38"/>
  </r>
  <r>
    <n v="1139"/>
    <n v="26172"/>
    <s v="42226172GRSU"/>
    <s v="172G"/>
    <x v="197"/>
    <s v="15LTIP TL(RSUs)"/>
    <n v="10261"/>
    <n v="10"/>
    <x v="5"/>
    <n v="9260"/>
    <x v="1"/>
    <n v="2000"/>
    <n v="0"/>
    <n v="0"/>
    <s v="42226172GRSU15LTIP TL(RSUs)"/>
    <s v="LTIP TL(RSU)"/>
    <s v="LTIP TL(RSU) - 08/10/2015"/>
    <s v="3 years"/>
    <d v="2015-08-10T00:00:00"/>
    <d v="2018-08-10T00:00:00"/>
    <n v="185"/>
    <n v="0"/>
    <n v="0"/>
    <m/>
    <m/>
    <m/>
    <m/>
    <n v="185"/>
    <n v="1"/>
    <s v=""/>
    <n v="0"/>
    <n v="10278.6"/>
    <n v="0"/>
    <n v="0"/>
    <n v="0"/>
    <s v=""/>
    <s v=""/>
    <s v=""/>
    <n v="10278.6"/>
    <n v="185"/>
    <n v="0"/>
    <n v="0"/>
    <n v="185"/>
    <n v="55.56"/>
    <n v="10278.6"/>
    <n v="-205.59255719999999"/>
    <n v="10073.007442800001"/>
    <n v="0"/>
    <n v="0"/>
    <n v="0"/>
    <n v="0"/>
    <n v="10073.007442800001"/>
    <n v="9.1823221903372847"/>
    <n v="691"/>
    <n v="6344.98"/>
    <n v="6344.98"/>
    <n v="3728.0274428000012"/>
    <n v="0"/>
    <n v="477.48"/>
    <n v="3360.73"/>
    <n v="2506.77"/>
    <n v="0"/>
    <n v="6344.98"/>
    <n v="0"/>
    <m/>
    <n v="284.64999999999998"/>
    <n v="275.47000000000003"/>
    <n v="284.64999999999998"/>
    <n v="844.77"/>
    <n v="284.66000000000003"/>
    <n v="257.10000000000002"/>
    <n v="284.64999999999998"/>
    <n v="826.41"/>
    <n v="275.47000000000003"/>
    <n v="284.64999999999998"/>
    <n v="275.47000000000003"/>
    <n v="835.59"/>
    <n v="2506.77"/>
  </r>
  <r>
    <n v="1140"/>
    <n v="17279"/>
    <s v="42494279CRSU"/>
    <s v="279C"/>
    <x v="154"/>
    <s v="16LTIP TL(RSUs)"/>
    <n v="10261"/>
    <n v="10"/>
    <x v="115"/>
    <n v="9260"/>
    <x v="1"/>
    <n v="2000"/>
    <n v="0"/>
    <n v="0"/>
    <s v="42494279CRSU16LTIP TL(RSUs)"/>
    <s v="LTIP TL(RSU)"/>
    <s v="LTIP TL(RSU) - 05/04/2016"/>
    <s v="3 years"/>
    <d v="2016-05-04T00:00:00"/>
    <d v="2019-05-04T00:00:00"/>
    <n v="16835"/>
    <n v="0"/>
    <n v="0"/>
    <m/>
    <m/>
    <m/>
    <m/>
    <n v="16835"/>
    <n v="1"/>
    <s v=""/>
    <n v="0"/>
    <n v="1241412.8999999999"/>
    <n v="0"/>
    <n v="0"/>
    <n v="0"/>
    <s v=""/>
    <s v=""/>
    <s v=""/>
    <n v="1241412.8999999999"/>
    <n v="16835"/>
    <n v="0"/>
    <n v="0"/>
    <n v="16835"/>
    <n v="73.739999999999995"/>
    <n v="1241412.8999999999"/>
    <n v="-24808.395393599996"/>
    <n v="1216604.5046063999"/>
    <n v="0"/>
    <n v="0"/>
    <n v="0"/>
    <n v="0"/>
    <n v="1241412.8999999999"/>
    <n v="1132.676003649635"/>
    <n v="1096"/>
    <n v="1241412.8999999999"/>
    <n v="1241412.8999999999"/>
    <n v="0"/>
    <n v="0"/>
    <n v="0"/>
    <n v="1241412.8999999999"/>
    <n v="0"/>
    <n v="0"/>
    <n v="1241412.8999999999"/>
    <n v="0"/>
    <m/>
    <n v="0"/>
    <n v="0"/>
    <n v="0"/>
    <n v="0"/>
    <n v="0"/>
    <n v="0"/>
    <n v="0"/>
    <n v="0"/>
    <n v="0"/>
    <n v="0"/>
    <n v="0"/>
    <n v="0"/>
    <n v="0"/>
  </r>
  <r>
    <n v="1141"/>
    <n v="18246"/>
    <s v="42494246HRSU"/>
    <s v="246H"/>
    <x v="164"/>
    <s v="16LTIP TL(RSUs)"/>
    <n v="10261"/>
    <n v="10"/>
    <x v="119"/>
    <n v="9260"/>
    <x v="1"/>
    <n v="2000"/>
    <n v="0"/>
    <n v="0"/>
    <s v="42494246HRSU16LTIP TL(RSUs)"/>
    <s v="LTIP TL(RSU)"/>
    <s v="LTIP TL(RSU) - 05/04/2016"/>
    <s v="3 years"/>
    <d v="2016-05-04T00:00:00"/>
    <d v="2019-05-04T00:00:00"/>
    <n v="7530"/>
    <n v="0"/>
    <n v="0"/>
    <m/>
    <m/>
    <m/>
    <m/>
    <n v="7530"/>
    <n v="1"/>
    <s v=""/>
    <n v="0"/>
    <n v="555262.19999999995"/>
    <n v="0"/>
    <n v="0"/>
    <n v="0"/>
    <s v=""/>
    <s v=""/>
    <s v=""/>
    <n v="555262.19999999995"/>
    <n v="7530"/>
    <n v="0"/>
    <n v="0"/>
    <n v="7530"/>
    <n v="73.739999999999995"/>
    <n v="555262.19999999995"/>
    <n v="-11096.359804799999"/>
    <n v="544165.84019519994"/>
    <n v="0"/>
    <n v="0"/>
    <n v="0"/>
    <n v="0"/>
    <n v="555262.19999999995"/>
    <n v="506.6260948905109"/>
    <n v="1096"/>
    <n v="555262.19999999995"/>
    <n v="555262.19999999995"/>
    <n v="0"/>
    <n v="0"/>
    <n v="0"/>
    <n v="555262.19999999995"/>
    <n v="0"/>
    <n v="0"/>
    <n v="555262.19999999995"/>
    <n v="0"/>
    <m/>
    <n v="0"/>
    <n v="0"/>
    <n v="0"/>
    <n v="0"/>
    <n v="0"/>
    <n v="0"/>
    <n v="0"/>
    <n v="0"/>
    <n v="0"/>
    <n v="0"/>
    <n v="0"/>
    <n v="0"/>
    <n v="0"/>
  </r>
  <r>
    <n v="1142"/>
    <n v="23537"/>
    <s v="42494537ERSU"/>
    <s v="537E"/>
    <x v="185"/>
    <s v="16LTIP TL(RSUs)"/>
    <n v="10261"/>
    <n v="10"/>
    <x v="65"/>
    <n v="9260"/>
    <x v="1"/>
    <n v="2000"/>
    <n v="0"/>
    <n v="0"/>
    <s v="42494537ERSU16LTIP TL(RSUs)"/>
    <s v="LTIP TL(RSU)"/>
    <s v="LTIP TL(RSU) - 05/04/2016"/>
    <s v="3 years"/>
    <d v="2016-05-04T00:00:00"/>
    <d v="2019-05-04T00:00:00"/>
    <n v="4245"/>
    <n v="0"/>
    <n v="0"/>
    <m/>
    <m/>
    <m/>
    <m/>
    <n v="4245"/>
    <n v="1"/>
    <s v=""/>
    <n v="0"/>
    <n v="313026.3"/>
    <n v="0"/>
    <n v="0"/>
    <n v="0"/>
    <s v=""/>
    <s v=""/>
    <s v=""/>
    <n v="313026.3"/>
    <n v="4245"/>
    <n v="0"/>
    <n v="-4245"/>
    <n v="0"/>
    <n v="73.739999999999995"/>
    <n v="0"/>
    <n v="0"/>
    <n v="0"/>
    <n v="0"/>
    <n v="0"/>
    <n v="0"/>
    <n v="0"/>
    <n v="0"/>
    <n v="0"/>
    <n v="1096"/>
    <n v="0"/>
    <n v="0"/>
    <n v="0"/>
    <n v="0"/>
    <n v="0"/>
    <n v="41985.05"/>
    <n v="-41985.05"/>
    <n v="0"/>
    <n v="0"/>
    <n v="0"/>
    <m/>
    <n v="8676.91"/>
    <n v="8397.01"/>
    <n v="8676.91"/>
    <n v="25750.829999999998"/>
    <n v="8676.92"/>
    <n v="-76412.800000000003"/>
    <n v="0"/>
    <n v="-67735.88"/>
    <n v="0"/>
    <n v="0"/>
    <n v="0"/>
    <n v="0"/>
    <n v="-41985.05"/>
  </r>
  <r>
    <n v="1143"/>
    <n v="12665"/>
    <s v="42494665GRSU"/>
    <s v="665G"/>
    <x v="57"/>
    <s v="16LTIP TL(RSUs)"/>
    <n v="10261"/>
    <n v="10"/>
    <x v="5"/>
    <n v="9260"/>
    <x v="1"/>
    <n v="2000"/>
    <n v="0"/>
    <n v="0"/>
    <s v="42494665GRSU16LTIP TL(RSUs)"/>
    <s v="LTIP TL(RSU)"/>
    <s v="LTIP TL(RSU) - 05/04/2016"/>
    <s v="3 years"/>
    <d v="2016-05-04T00:00:00"/>
    <d v="2019-05-04T00:00:00"/>
    <n v="2950"/>
    <n v="0"/>
    <n v="0"/>
    <m/>
    <m/>
    <m/>
    <m/>
    <n v="2950"/>
    <n v="1"/>
    <s v=""/>
    <n v="0"/>
    <n v="217532.99999999997"/>
    <n v="0"/>
    <n v="0"/>
    <n v="0"/>
    <s v=""/>
    <s v=""/>
    <s v=""/>
    <n v="217532.99999999997"/>
    <n v="2950"/>
    <n v="0"/>
    <n v="0"/>
    <n v="2950"/>
    <n v="73.739999999999995"/>
    <n v="217532.99999999997"/>
    <n v="-4347.1794719999989"/>
    <n v="213185.82052799998"/>
    <n v="0"/>
    <n v="0"/>
    <n v="0"/>
    <n v="0"/>
    <n v="217532.99999999997"/>
    <n v="198.47901459854012"/>
    <n v="1096"/>
    <n v="217532.99999999997"/>
    <n v="217532.99999999997"/>
    <n v="0"/>
    <n v="0"/>
    <n v="0"/>
    <n v="217533"/>
    <n v="0"/>
    <n v="0"/>
    <n v="217533"/>
    <n v="0"/>
    <m/>
    <n v="0"/>
    <n v="0"/>
    <n v="0"/>
    <n v="0"/>
    <n v="0"/>
    <n v="0"/>
    <n v="0"/>
    <n v="0"/>
    <n v="0"/>
    <n v="0"/>
    <n v="0"/>
    <n v="0"/>
    <n v="0"/>
  </r>
  <r>
    <n v="1144"/>
    <n v="12499"/>
    <s v="42494499SRSU"/>
    <s v="499S"/>
    <x v="56"/>
    <s v="16LTIP TL(RSUs)"/>
    <n v="10261"/>
    <n v="10"/>
    <x v="48"/>
    <n v="9260"/>
    <x v="1"/>
    <n v="2000"/>
    <n v="0"/>
    <n v="0"/>
    <s v="42494499SRSU16LTIP TL(RSUs)"/>
    <s v="LTIP TL(RSU)"/>
    <s v="LTIP TL(RSU) - 05/04/2016"/>
    <s v="3 years"/>
    <d v="2016-05-04T00:00:00"/>
    <d v="2019-05-04T00:00:00"/>
    <n v="2950"/>
    <n v="0"/>
    <n v="0"/>
    <m/>
    <m/>
    <m/>
    <m/>
    <n v="2950"/>
    <n v="1"/>
    <n v="0"/>
    <n v="2950"/>
    <n v="217532.99999999997"/>
    <n v="0"/>
    <n v="0"/>
    <n v="0"/>
    <s v=""/>
    <s v=""/>
    <s v=""/>
    <n v="217532.99999999997"/>
    <n v="2950"/>
    <n v="0"/>
    <n v="0"/>
    <n v="2950"/>
    <n v="73.739999999999995"/>
    <n v="217532.99999999997"/>
    <n v="-4347.1794719999989"/>
    <n v="213185.82052799998"/>
    <n v="0"/>
    <n v="0"/>
    <n v="0"/>
    <n v="0"/>
    <n v="217532.99999999997"/>
    <n v="198.47901459854012"/>
    <n v="1096"/>
    <n v="217532.99999999997"/>
    <n v="217532.99999999997"/>
    <n v="0"/>
    <n v="0"/>
    <n v="0"/>
    <n v="29176.89"/>
    <n v="188356.10999999996"/>
    <n v="0"/>
    <n v="217532.99999999994"/>
    <n v="0"/>
    <m/>
    <n v="6029.89"/>
    <n v="5835.38"/>
    <n v="176490.83999999997"/>
    <n v="188356.10999999996"/>
    <n v="0"/>
    <n v="0"/>
    <n v="0"/>
    <n v="0"/>
    <n v="0"/>
    <n v="0"/>
    <n v="0"/>
    <n v="0"/>
    <n v="188356.10999999996"/>
  </r>
  <r>
    <n v="1145"/>
    <n v="16995"/>
    <s v="42494995BRSU"/>
    <s v="995B"/>
    <x v="133"/>
    <s v="16LTIP TL(RSUs)"/>
    <n v="10261"/>
    <n v="10"/>
    <x v="101"/>
    <n v="9260"/>
    <x v="1"/>
    <n v="2000"/>
    <n v="0"/>
    <n v="0"/>
    <s v="42494995BRSU16LTIP TL(RSUs)"/>
    <s v="LTIP TL(RSU)"/>
    <s v="LTIP TL(RSU) - 05/04/2016"/>
    <s v="3 years"/>
    <d v="2016-05-04T00:00:00"/>
    <d v="2019-05-04T00:00:00"/>
    <n v="2050"/>
    <n v="0"/>
    <n v="0"/>
    <m/>
    <m/>
    <m/>
    <m/>
    <n v="2050"/>
    <n v="1"/>
    <s v=""/>
    <n v="0"/>
    <n v="151167"/>
    <n v="0"/>
    <n v="0"/>
    <n v="0"/>
    <s v=""/>
    <s v=""/>
    <s v=""/>
    <n v="151167"/>
    <n v="2050"/>
    <n v="0"/>
    <n v="0"/>
    <n v="2050"/>
    <n v="73.739999999999995"/>
    <n v="151167"/>
    <n v="-3020.9213279999999"/>
    <n v="148146.078672"/>
    <n v="0"/>
    <n v="0"/>
    <n v="0"/>
    <n v="0"/>
    <n v="148146.078672"/>
    <n v="135.16977981021898"/>
    <n v="423"/>
    <n v="57176.82"/>
    <n v="57176.82"/>
    <n v="90969.258671999996"/>
    <n v="0"/>
    <n v="0"/>
    <n v="20275.47"/>
    <n v="36901.350000000006"/>
    <n v="0"/>
    <n v="57176.820000000007"/>
    <n v="0"/>
    <m/>
    <n v="4190.26"/>
    <n v="4055.09"/>
    <n v="4190.2700000000004"/>
    <n v="12435.62"/>
    <n v="4190.26"/>
    <n v="3784.75"/>
    <n v="4190.2700000000004"/>
    <n v="12165.28"/>
    <n v="4055.09"/>
    <n v="4190.26"/>
    <n v="4055.1"/>
    <n v="12300.45"/>
    <n v="36901.350000000006"/>
  </r>
  <r>
    <n v="1146"/>
    <n v="14593"/>
    <s v="42494593ERSU"/>
    <s v="593E"/>
    <x v="89"/>
    <s v="16LTIP TL(RSUs)"/>
    <n v="10261"/>
    <n v="180"/>
    <x v="72"/>
    <n v="9260"/>
    <x v="1"/>
    <n v="700000"/>
    <n v="0"/>
    <n v="0"/>
    <s v="42494593ERSU16LTIP TL(RSUs)"/>
    <s v="LTIP TL(RSU)"/>
    <s v="LTIP TL(RSU) - 05/04/2016"/>
    <s v="3 years"/>
    <d v="2016-05-04T00:00:00"/>
    <d v="2019-05-04T00:00:00"/>
    <n v="2050"/>
    <n v="0"/>
    <n v="0"/>
    <m/>
    <m/>
    <m/>
    <m/>
    <n v="2050"/>
    <n v="1"/>
    <s v=""/>
    <n v="0"/>
    <n v="151167"/>
    <n v="0"/>
    <n v="0"/>
    <n v="0"/>
    <s v=""/>
    <s v=""/>
    <s v=""/>
    <n v="151167"/>
    <n v="2050"/>
    <n v="0"/>
    <n v="0"/>
    <n v="2050"/>
    <n v="73.739999999999995"/>
    <n v="151167"/>
    <n v="-3020.9213279999999"/>
    <n v="148146.078672"/>
    <n v="0"/>
    <n v="0"/>
    <n v="0"/>
    <n v="0"/>
    <n v="151167"/>
    <n v="137.92609489051094"/>
    <n v="1096"/>
    <n v="151167"/>
    <n v="151167"/>
    <n v="0"/>
    <n v="0"/>
    <n v="0"/>
    <n v="151167"/>
    <n v="0"/>
    <n v="0"/>
    <n v="151167"/>
    <n v="0"/>
    <m/>
    <n v="0"/>
    <n v="0"/>
    <n v="0"/>
    <n v="0"/>
    <n v="0"/>
    <n v="0"/>
    <n v="0"/>
    <n v="0"/>
    <n v="0"/>
    <n v="0"/>
    <n v="0"/>
    <n v="0"/>
    <n v="0"/>
  </r>
  <r>
    <n v="1147"/>
    <n v="17922"/>
    <s v="42494922GRSU"/>
    <s v="922G"/>
    <x v="160"/>
    <s v="16LTIP TL(RSUs)"/>
    <n v="10261"/>
    <n v="10"/>
    <x v="1"/>
    <n v="9260"/>
    <x v="1"/>
    <n v="2000"/>
    <n v="0"/>
    <n v="0"/>
    <s v="42494922GRSU16LTIP TL(RSUs)"/>
    <s v="LTIP TL(RSU)"/>
    <s v="LTIP TL(RSU) - 05/04/2016"/>
    <s v="3 years"/>
    <d v="2016-05-04T00:00:00"/>
    <d v="2019-05-04T00:00:00"/>
    <n v="2050"/>
    <n v="0"/>
    <n v="0"/>
    <m/>
    <m/>
    <m/>
    <m/>
    <n v="2050"/>
    <n v="1"/>
    <s v=""/>
    <n v="0"/>
    <n v="151167"/>
    <n v="0"/>
    <n v="0"/>
    <n v="0"/>
    <s v=""/>
    <s v=""/>
    <s v=""/>
    <n v="151167"/>
    <n v="2050"/>
    <n v="0"/>
    <n v="0"/>
    <n v="2050"/>
    <n v="73.739999999999995"/>
    <n v="151167"/>
    <n v="-3020.9213279999999"/>
    <n v="148146.078672"/>
    <n v="0"/>
    <n v="0"/>
    <n v="0"/>
    <n v="0"/>
    <n v="151167"/>
    <n v="137.92609489051094"/>
    <n v="1096"/>
    <n v="151167"/>
    <n v="151167"/>
    <n v="0"/>
    <n v="0"/>
    <n v="0"/>
    <n v="151167"/>
    <n v="0"/>
    <n v="0"/>
    <n v="151167"/>
    <n v="0"/>
    <m/>
    <n v="0"/>
    <n v="0"/>
    <n v="0"/>
    <n v="0"/>
    <n v="0"/>
    <n v="0"/>
    <n v="0"/>
    <n v="0"/>
    <n v="0"/>
    <n v="0"/>
    <n v="0"/>
    <n v="0"/>
    <n v="0"/>
  </r>
  <r>
    <n v="1148"/>
    <n v="11385"/>
    <s v="42494385GRSU"/>
    <s v="385G"/>
    <x v="39"/>
    <s v="16LTIP TL(RSUs)"/>
    <n v="10261"/>
    <n v="10"/>
    <x v="32"/>
    <n v="9260"/>
    <x v="1"/>
    <n v="2000"/>
    <n v="0"/>
    <n v="0"/>
    <s v="42494385GRSU16LTIP TL(RSUs)"/>
    <s v="LTIP TL(RSU)"/>
    <s v="LTIP TL(RSU) - 05/04/2016"/>
    <s v="3 years"/>
    <d v="2016-05-04T00:00:00"/>
    <d v="2019-05-04T00:00:00"/>
    <n v="2050"/>
    <n v="0"/>
    <n v="0"/>
    <m/>
    <m/>
    <m/>
    <m/>
    <n v="2050"/>
    <n v="1"/>
    <s v=""/>
    <n v="0"/>
    <n v="151167"/>
    <n v="0"/>
    <n v="0"/>
    <n v="0"/>
    <s v=""/>
    <s v=""/>
    <s v=""/>
    <n v="151167"/>
    <n v="2050"/>
    <n v="0"/>
    <n v="0"/>
    <n v="2050"/>
    <n v="73.739999999999995"/>
    <n v="151167"/>
    <n v="-3020.9213279999999"/>
    <n v="148146.078672"/>
    <n v="0"/>
    <n v="0"/>
    <n v="0"/>
    <n v="0"/>
    <n v="151167"/>
    <n v="137.92609489051094"/>
    <n v="1096"/>
    <n v="151167"/>
    <n v="151167"/>
    <n v="0"/>
    <n v="0"/>
    <n v="0"/>
    <n v="151167"/>
    <n v="0"/>
    <n v="0"/>
    <n v="151167"/>
    <n v="0"/>
    <m/>
    <n v="0"/>
    <n v="0"/>
    <n v="0"/>
    <n v="0"/>
    <n v="0"/>
    <n v="0"/>
    <n v="0"/>
    <n v="0"/>
    <n v="0"/>
    <n v="0"/>
    <n v="0"/>
    <n v="0"/>
    <n v="0"/>
  </r>
  <r>
    <n v="1149"/>
    <n v="10845"/>
    <s v="42494845PRSU"/>
    <s v="845P"/>
    <x v="28"/>
    <s v="16LTIP TL(RSUs)"/>
    <n v="10261"/>
    <n v="80"/>
    <x v="23"/>
    <n v="9260"/>
    <x v="1"/>
    <n v="190000"/>
    <n v="0"/>
    <n v="0"/>
    <s v="42494845PRSU16LTIP TL(RSUs)"/>
    <s v="LTIP TL(RSU)"/>
    <s v="LTIP TL(RSU) - 05/04/2016"/>
    <s v="3 years"/>
    <d v="2016-05-04T00:00:00"/>
    <d v="2019-05-04T00:00:00"/>
    <n v="2050"/>
    <n v="0"/>
    <n v="0"/>
    <m/>
    <m/>
    <m/>
    <m/>
    <n v="2050"/>
    <n v="1"/>
    <s v=""/>
    <n v="0"/>
    <n v="151167"/>
    <n v="0"/>
    <n v="0"/>
    <n v="0"/>
    <s v=""/>
    <s v=""/>
    <s v=""/>
    <n v="151167"/>
    <n v="2050"/>
    <n v="0"/>
    <n v="0"/>
    <n v="2050"/>
    <n v="73.739999999999995"/>
    <n v="151167"/>
    <n v="-3020.9213279999999"/>
    <n v="148146.078672"/>
    <n v="0"/>
    <n v="0"/>
    <n v="0"/>
    <n v="0"/>
    <n v="148146.078672"/>
    <n v="135.16977981021898"/>
    <n v="423"/>
    <n v="57176.82"/>
    <n v="57176.82"/>
    <n v="90969.258671999996"/>
    <n v="0"/>
    <n v="0"/>
    <n v="20275.47"/>
    <n v="36901.350000000006"/>
    <n v="0"/>
    <n v="57176.820000000007"/>
    <n v="0"/>
    <m/>
    <n v="4190.26"/>
    <n v="4055.09"/>
    <n v="4190.2700000000004"/>
    <n v="12435.62"/>
    <n v="4190.26"/>
    <n v="3784.75"/>
    <n v="4190.2700000000004"/>
    <n v="12165.28"/>
    <n v="4055.09"/>
    <n v="4190.26"/>
    <n v="4055.1"/>
    <n v="12300.45"/>
    <n v="36901.350000000006"/>
  </r>
  <r>
    <n v="1150"/>
    <n v="11145"/>
    <s v="42494145ARSU"/>
    <s v="145A"/>
    <x v="32"/>
    <s v="16LTIP TL(RSUs)"/>
    <n v="10261"/>
    <n v="10"/>
    <x v="26"/>
    <n v="9260"/>
    <x v="1"/>
    <n v="2000"/>
    <n v="0"/>
    <n v="0"/>
    <s v="42494145A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423"/>
    <n v="27193.85"/>
    <n v="27193.85"/>
    <n v="43265.870344000003"/>
    <n v="0"/>
    <n v="0"/>
    <n v="9643.2099999999991"/>
    <n v="17550.64"/>
    <n v="0"/>
    <n v="27193.85"/>
    <n v="0"/>
    <m/>
    <n v="1992.93"/>
    <n v="1928.64"/>
    <n v="1992.93"/>
    <n v="5914.5"/>
    <n v="1992.93"/>
    <n v="1800.07"/>
    <n v="1992.93"/>
    <n v="5785.93"/>
    <n v="1928.64"/>
    <n v="1992.93"/>
    <n v="1928.64"/>
    <n v="5850.21"/>
    <n v="17550.64"/>
  </r>
  <r>
    <n v="1151"/>
    <n v="10606"/>
    <s v="42494606ARSU"/>
    <s v="606A"/>
    <x v="26"/>
    <s v="16LTIP TL(RSUs)"/>
    <n v="10261"/>
    <n v="10"/>
    <x v="21"/>
    <n v="9260"/>
    <x v="1"/>
    <n v="2000"/>
    <n v="0"/>
    <n v="0"/>
    <s v="42494606A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1896.5"/>
    <n v="65.59899635036497"/>
    <n v="1096"/>
    <n v="71896.5"/>
    <n v="71896.5"/>
    <n v="0"/>
    <n v="0"/>
    <n v="0"/>
    <n v="71896.5"/>
    <n v="0"/>
    <n v="0"/>
    <n v="71896.5"/>
    <n v="0"/>
    <m/>
    <n v="0"/>
    <n v="0"/>
    <n v="0"/>
    <n v="0"/>
    <n v="0"/>
    <n v="0"/>
    <n v="0"/>
    <n v="0"/>
    <n v="0"/>
    <n v="0"/>
    <n v="0"/>
    <n v="0"/>
    <n v="0"/>
  </r>
  <r>
    <n v="1152"/>
    <n v="10107"/>
    <s v="42494107CRSU"/>
    <s v="107C"/>
    <x v="7"/>
    <s v="16LTIP TL(RSUs)"/>
    <n v="10261"/>
    <n v="10"/>
    <x v="7"/>
    <n v="9260"/>
    <x v="1"/>
    <n v="12000"/>
    <n v="0"/>
    <n v="0"/>
    <s v="42494107C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423"/>
    <n v="27193.85"/>
    <n v="27193.85"/>
    <n v="43265.870344000003"/>
    <n v="0"/>
    <n v="0"/>
    <n v="9643.2099999999991"/>
    <n v="17550.64"/>
    <n v="0"/>
    <n v="27193.85"/>
    <n v="0"/>
    <m/>
    <n v="1992.93"/>
    <n v="1928.64"/>
    <n v="1992.93"/>
    <n v="5914.5"/>
    <n v="1992.93"/>
    <n v="1800.07"/>
    <n v="1992.93"/>
    <n v="5785.93"/>
    <n v="1928.64"/>
    <n v="1992.93"/>
    <n v="1928.64"/>
    <n v="5850.21"/>
    <n v="17550.64"/>
  </r>
  <r>
    <n v="1153"/>
    <n v="14237"/>
    <s v="42494237FRSU"/>
    <s v="237F"/>
    <x v="79"/>
    <s v="16LTIP TL(RSUs)"/>
    <n v="10261"/>
    <n v="10"/>
    <x v="65"/>
    <n v="9260"/>
    <x v="1"/>
    <n v="2000"/>
    <n v="0"/>
    <n v="0"/>
    <s v="42494237F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423"/>
    <n v="27193.85"/>
    <n v="27193.85"/>
    <n v="43265.870344000003"/>
    <n v="0"/>
    <n v="0"/>
    <n v="9643.2099999999991"/>
    <n v="17550.64"/>
    <n v="0"/>
    <n v="27193.85"/>
    <n v="0"/>
    <m/>
    <n v="1992.93"/>
    <n v="1928.64"/>
    <n v="1992.93"/>
    <n v="5914.5"/>
    <n v="1992.93"/>
    <n v="1800.07"/>
    <n v="1992.93"/>
    <n v="5785.93"/>
    <n v="1928.64"/>
    <n v="1992.93"/>
    <n v="1928.64"/>
    <n v="5850.21"/>
    <n v="17550.64"/>
  </r>
  <r>
    <n v="1154"/>
    <n v="10819"/>
    <s v="42494819GRSU"/>
    <s v="819G"/>
    <x v="27"/>
    <s v="16LTIP TL(RSUs)"/>
    <n v="10261"/>
    <n v="70"/>
    <x v="22"/>
    <n v="9260"/>
    <x v="1"/>
    <n v="170000"/>
    <n v="0"/>
    <n v="0"/>
    <s v="42494819G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423"/>
    <n v="27193.85"/>
    <n v="27193.85"/>
    <n v="43265.870344000003"/>
    <n v="0"/>
    <n v="0"/>
    <n v="9643.2099999999991"/>
    <n v="17550.64"/>
    <n v="0"/>
    <n v="27193.85"/>
    <n v="0"/>
    <m/>
    <n v="1992.93"/>
    <n v="1928.64"/>
    <n v="1992.93"/>
    <n v="5914.5"/>
    <n v="1992.93"/>
    <n v="1800.07"/>
    <n v="1992.93"/>
    <n v="5785.93"/>
    <n v="1928.64"/>
    <n v="1992.93"/>
    <n v="1928.64"/>
    <n v="5850.21"/>
    <n v="17550.64"/>
  </r>
  <r>
    <n v="1155"/>
    <n v="10473"/>
    <s v="42494473GRSU"/>
    <s v="473G"/>
    <x v="22"/>
    <s v="16LTIP TL(RSUs)"/>
    <n v="10261"/>
    <n v="60"/>
    <x v="17"/>
    <n v="9260"/>
    <x v="1"/>
    <n v="30000"/>
    <n v="0"/>
    <n v="0"/>
    <s v="42494473G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1896.5"/>
    <n v="65.59899635036497"/>
    <n v="1096"/>
    <n v="71896.5"/>
    <n v="71896.5"/>
    <n v="0"/>
    <n v="0"/>
    <n v="0"/>
    <n v="71896.5"/>
    <n v="0"/>
    <n v="0"/>
    <n v="71896.5"/>
    <n v="0"/>
    <m/>
    <n v="0"/>
    <n v="0"/>
    <n v="0"/>
    <n v="0"/>
    <n v="0"/>
    <n v="0"/>
    <n v="0"/>
    <n v="0"/>
    <n v="0"/>
    <n v="0"/>
    <n v="0"/>
    <n v="0"/>
    <n v="0"/>
  </r>
  <r>
    <n v="1156"/>
    <n v="10070"/>
    <s v="4249470HaRSU"/>
    <s v="70Ha"/>
    <x v="3"/>
    <s v="16LTIP TL(RSUs)"/>
    <n v="10261"/>
    <n v="20"/>
    <x v="3"/>
    <n v="9260"/>
    <x v="1"/>
    <n v="107000"/>
    <n v="0"/>
    <n v="0"/>
    <s v="4249470Ha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1896.5"/>
    <n v="65.59899635036497"/>
    <n v="1096"/>
    <n v="71896.5"/>
    <n v="71896.5"/>
    <n v="0"/>
    <n v="0"/>
    <n v="0"/>
    <n v="71896.5"/>
    <n v="0"/>
    <n v="0"/>
    <n v="71896.5"/>
    <n v="0"/>
    <m/>
    <n v="0"/>
    <n v="0"/>
    <n v="0"/>
    <n v="0"/>
    <n v="0"/>
    <n v="0"/>
    <n v="0"/>
    <n v="0"/>
    <n v="0"/>
    <n v="0"/>
    <n v="0"/>
    <n v="0"/>
    <n v="0"/>
  </r>
  <r>
    <n v="1157"/>
    <n v="13369"/>
    <s v="42494369KRSU"/>
    <s v="369K"/>
    <x v="64"/>
    <s v="16LTIP TL(RSUs)"/>
    <n v="10261"/>
    <n v="10"/>
    <x v="53"/>
    <n v="9260"/>
    <x v="1"/>
    <n v="2000"/>
    <n v="0"/>
    <n v="0"/>
    <s v="42494369K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1896.5"/>
    <n v="65.59899635036497"/>
    <n v="1096"/>
    <n v="71896.5"/>
    <n v="71896.5"/>
    <n v="0"/>
    <n v="0"/>
    <n v="0"/>
    <n v="71896.5"/>
    <n v="0"/>
    <n v="0"/>
    <n v="71896.5"/>
    <n v="0"/>
    <m/>
    <n v="0"/>
    <n v="0"/>
    <n v="0"/>
    <n v="0"/>
    <n v="0"/>
    <n v="0"/>
    <n v="0"/>
    <n v="0"/>
    <n v="0"/>
    <n v="0"/>
    <n v="0"/>
    <n v="0"/>
    <n v="0"/>
  </r>
  <r>
    <n v="1158"/>
    <n v="17042"/>
    <s v="4249442MaRSU"/>
    <s v="42Ma"/>
    <x v="140"/>
    <s v="16LTIP TL(RSUs)"/>
    <n v="10261"/>
    <n v="10"/>
    <x v="106"/>
    <n v="9260"/>
    <x v="1"/>
    <n v="2000"/>
    <n v="0"/>
    <n v="0"/>
    <s v="4249442Ma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423"/>
    <n v="27193.85"/>
    <n v="27193.85"/>
    <n v="43265.870344000003"/>
    <n v="0"/>
    <n v="0"/>
    <n v="9643.2099999999991"/>
    <n v="17550.64"/>
    <n v="0"/>
    <n v="27193.85"/>
    <n v="0"/>
    <m/>
    <n v="1992.93"/>
    <n v="1928.64"/>
    <n v="1992.93"/>
    <n v="5914.5"/>
    <n v="1992.93"/>
    <n v="1800.07"/>
    <n v="1992.93"/>
    <n v="5785.93"/>
    <n v="1928.64"/>
    <n v="1992.93"/>
    <n v="1928.64"/>
    <n v="5850.21"/>
    <n v="17550.64"/>
  </r>
  <r>
    <n v="1159"/>
    <n v="18547"/>
    <s v="42494547MRSU"/>
    <s v="547M"/>
    <x v="167"/>
    <s v="16LTIP TL(RSUs)"/>
    <n v="10261"/>
    <n v="10"/>
    <x v="120"/>
    <n v="9260"/>
    <x v="1"/>
    <n v="2000"/>
    <n v="0"/>
    <n v="0"/>
    <s v="42494547M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423"/>
    <n v="27193.85"/>
    <n v="27193.85"/>
    <n v="43265.870344000003"/>
    <n v="0"/>
    <n v="0"/>
    <n v="9643.2099999999991"/>
    <n v="17550.64"/>
    <n v="0"/>
    <n v="27193.85"/>
    <n v="0"/>
    <m/>
    <n v="1992.93"/>
    <n v="1928.64"/>
    <n v="1992.93"/>
    <n v="5914.5"/>
    <n v="1992.93"/>
    <n v="1800.07"/>
    <n v="1992.93"/>
    <n v="5785.93"/>
    <n v="1928.64"/>
    <n v="1992.93"/>
    <n v="1928.64"/>
    <n v="5850.21"/>
    <n v="17550.64"/>
  </r>
  <r>
    <n v="1160"/>
    <n v="13501"/>
    <s v="42494501MRSU"/>
    <s v="501M"/>
    <x v="70"/>
    <s v="16LTIP TL(RSUs)"/>
    <n v="10261"/>
    <n v="10"/>
    <x v="44"/>
    <n v="9260"/>
    <x v="1"/>
    <n v="2000"/>
    <n v="0"/>
    <n v="0"/>
    <s v="42494501M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423"/>
    <n v="27193.85"/>
    <n v="27193.85"/>
    <n v="43265.870344000003"/>
    <n v="0"/>
    <n v="0"/>
    <n v="9643.2099999999991"/>
    <n v="17550.64"/>
    <n v="0"/>
    <n v="27193.85"/>
    <n v="0"/>
    <m/>
    <n v="1992.93"/>
    <n v="1928.64"/>
    <n v="1992.93"/>
    <n v="5914.5"/>
    <n v="1992.93"/>
    <n v="1800.07"/>
    <n v="1992.93"/>
    <n v="5785.93"/>
    <n v="1928.64"/>
    <n v="1992.93"/>
    <n v="1928.64"/>
    <n v="5850.21"/>
    <n v="17550.64"/>
  </r>
  <r>
    <n v="1161"/>
    <n v="13408"/>
    <s v="4249440MCRSU"/>
    <s v="40MC"/>
    <x v="66"/>
    <s v="16LTIP TL(RSUs)"/>
    <n v="10261"/>
    <n v="10"/>
    <x v="55"/>
    <n v="9260"/>
    <x v="1"/>
    <n v="2000"/>
    <n v="0"/>
    <n v="0"/>
    <s v="4249440MC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423"/>
    <n v="27193.85"/>
    <n v="27193.85"/>
    <n v="43265.870344000003"/>
    <n v="0"/>
    <n v="0"/>
    <n v="9643.2099999999991"/>
    <n v="17550.64"/>
    <n v="0"/>
    <n v="27193.85"/>
    <n v="0"/>
    <m/>
    <n v="1992.93"/>
    <n v="1928.64"/>
    <n v="1992.93"/>
    <n v="5914.5"/>
    <n v="1992.93"/>
    <n v="1800.07"/>
    <n v="1992.93"/>
    <n v="5785.93"/>
    <n v="1928.64"/>
    <n v="1992.93"/>
    <n v="1928.64"/>
    <n v="5850.21"/>
    <n v="17550.64"/>
  </r>
  <r>
    <n v="1162"/>
    <n v="13410"/>
    <s v="42494410MRSU"/>
    <s v="410M"/>
    <x v="67"/>
    <s v="16LTIP TL(RSUs)"/>
    <n v="10261"/>
    <n v="10"/>
    <x v="56"/>
    <n v="9260"/>
    <x v="1"/>
    <n v="2000"/>
    <n v="0"/>
    <n v="0"/>
    <s v="42494410M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1896.5"/>
    <n v="65.59899635036497"/>
    <n v="1096"/>
    <n v="71896.5"/>
    <n v="71896.5"/>
    <n v="0"/>
    <n v="0"/>
    <n v="0"/>
    <n v="71896.5"/>
    <n v="0"/>
    <n v="0"/>
    <n v="71896.5"/>
    <n v="0"/>
    <m/>
    <n v="0"/>
    <n v="0"/>
    <n v="0"/>
    <n v="0"/>
    <n v="0"/>
    <n v="0"/>
    <n v="0"/>
    <n v="0"/>
    <n v="0"/>
    <n v="0"/>
    <n v="0"/>
    <n v="0"/>
    <n v="0"/>
  </r>
  <r>
    <n v="1163"/>
    <n v="15365"/>
    <s v="42494365PRSU"/>
    <s v="365P"/>
    <x v="112"/>
    <s v="16LTIP TL(RSUs)"/>
    <n v="10261"/>
    <n v="10"/>
    <x v="90"/>
    <n v="9260"/>
    <x v="1"/>
    <n v="2000"/>
    <n v="0"/>
    <n v="0"/>
    <s v="42494365P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423"/>
    <n v="27193.85"/>
    <n v="27193.85"/>
    <n v="43265.870344000003"/>
    <n v="0"/>
    <n v="0"/>
    <n v="9643.2099999999991"/>
    <n v="17550.64"/>
    <n v="0"/>
    <n v="27193.85"/>
    <n v="0"/>
    <m/>
    <n v="1992.93"/>
    <n v="1928.64"/>
    <n v="1992.93"/>
    <n v="5914.5"/>
    <n v="1992.93"/>
    <n v="1800.07"/>
    <n v="1992.93"/>
    <n v="5785.93"/>
    <n v="1928.64"/>
    <n v="1992.93"/>
    <n v="1928.64"/>
    <n v="5850.21"/>
    <n v="17550.64"/>
  </r>
  <r>
    <n v="1164"/>
    <n v="24451"/>
    <s v="42494451RRSU"/>
    <s v="451R"/>
    <x v="186"/>
    <s v="16LTIP TL(RSUs)"/>
    <n v="10261"/>
    <n v="10"/>
    <x v="0"/>
    <n v="9260"/>
    <x v="1"/>
    <n v="2000"/>
    <n v="0"/>
    <n v="0"/>
    <s v="42494451RRSU16LTIP TL(RSUs)"/>
    <s v="LTIP TL(RSU)"/>
    <s v="LTIP TL(RSU) - 05/04/2016"/>
    <s v="3 years"/>
    <d v="2016-05-04T00:00:00"/>
    <d v="2019-05-04T00:00:00"/>
    <n v="975"/>
    <n v="0"/>
    <n v="0"/>
    <m/>
    <m/>
    <m/>
    <m/>
    <n v="975"/>
    <n v="1"/>
    <s v=""/>
    <n v="0"/>
    <n v="71896.5"/>
    <n v="0"/>
    <n v="0"/>
    <n v="0"/>
    <s v=""/>
    <s v=""/>
    <s v=""/>
    <n v="71896.5"/>
    <n v="975"/>
    <n v="0"/>
    <n v="0"/>
    <n v="975"/>
    <n v="73.739999999999995"/>
    <n v="71896.5"/>
    <n v="-1436.7796559999999"/>
    <n v="70459.720344000001"/>
    <n v="0"/>
    <n v="0"/>
    <n v="0"/>
    <n v="0"/>
    <n v="70459.720344000001"/>
    <n v="64.288066007299278"/>
    <n v="423"/>
    <n v="27193.85"/>
    <n v="27193.85"/>
    <n v="43265.870344000003"/>
    <n v="0"/>
    <n v="0"/>
    <n v="9643.2099999999991"/>
    <n v="17550.64"/>
    <n v="0"/>
    <n v="27193.85"/>
    <n v="0"/>
    <m/>
    <n v="1992.93"/>
    <n v="1928.64"/>
    <n v="1992.93"/>
    <n v="5914.5"/>
    <n v="1992.93"/>
    <n v="1800.07"/>
    <n v="1992.93"/>
    <n v="5785.93"/>
    <n v="1928.64"/>
    <n v="1992.93"/>
    <n v="1928.64"/>
    <n v="5850.21"/>
    <n v="17550.64"/>
  </r>
  <r>
    <n v="1165"/>
    <n v="10105"/>
    <s v="42494105ARSU"/>
    <s v="105A"/>
    <x v="5"/>
    <s v="16LTIP TL(RSUs)"/>
    <n v="10261"/>
    <n v="10"/>
    <x v="5"/>
    <n v="9260"/>
    <x v="1"/>
    <n v="2000"/>
    <n v="0"/>
    <n v="0"/>
    <s v="42494105ARSU16LTIP TL(RSUs)"/>
    <s v="LTIP TL(RSU)"/>
    <s v="LTIP TL(RSU) - 05/04/2016"/>
    <s v="3 years"/>
    <d v="2016-05-04T00:00:00"/>
    <d v="2019-05-04T00:00:00"/>
    <n v="435"/>
    <n v="0"/>
    <n v="0"/>
    <m/>
    <m/>
    <m/>
    <m/>
    <n v="435"/>
    <n v="1"/>
    <s v=""/>
    <n v="0"/>
    <n v="32076.899999999998"/>
    <n v="0"/>
    <n v="0"/>
    <n v="0"/>
    <s v=""/>
    <s v=""/>
    <s v="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2076.899999999998"/>
    <n v="29.267244525547444"/>
    <n v="1096"/>
    <n v="32076.899999999998"/>
    <n v="32076.899999999998"/>
    <n v="0"/>
    <n v="0"/>
    <n v="0"/>
    <n v="32076.9"/>
    <n v="0"/>
    <n v="0"/>
    <n v="32076.9"/>
    <n v="0"/>
    <m/>
    <n v="0"/>
    <n v="0"/>
    <n v="0"/>
    <n v="0"/>
    <n v="0"/>
    <n v="0"/>
    <n v="0"/>
    <n v="0"/>
    <n v="0"/>
    <n v="0"/>
    <n v="0"/>
    <n v="0"/>
    <n v="0"/>
  </r>
  <r>
    <n v="1166"/>
    <n v="16987"/>
    <s v="42494987BRSU"/>
    <s v="987B"/>
    <x v="132"/>
    <s v="16LTIP TL(RSUs)"/>
    <n v="10261"/>
    <n v="212"/>
    <x v="102"/>
    <n v="9260"/>
    <x v="1"/>
    <n v="821000"/>
    <n v="0"/>
    <n v="0"/>
    <s v="42494987BRSU16LTIP TL(RSUs)"/>
    <s v="LTIP TL(RSU)"/>
    <s v="LTIP TL(RSU) - 05/04/2016"/>
    <s v="3 years"/>
    <d v="2016-05-04T00:00:00"/>
    <d v="2019-05-04T00:00:00"/>
    <n v="435"/>
    <n v="0"/>
    <n v="0"/>
    <m/>
    <m/>
    <m/>
    <m/>
    <n v="435"/>
    <n v="1"/>
    <s v=""/>
    <n v="435"/>
    <n v="32076.899999999998"/>
    <n v="0"/>
    <n v="0"/>
    <n v="0"/>
    <s v=""/>
    <s v=""/>
    <s v=""/>
    <n v="32076.899999999998"/>
    <n v="435"/>
    <n v="-435"/>
    <n v="0"/>
    <n v="0"/>
    <n v="73.739999999999995"/>
    <n v="0"/>
    <n v="0"/>
    <n v="0"/>
    <n v="0"/>
    <n v="0"/>
    <n v="0"/>
    <n v="0"/>
    <n v="32076.899999999998"/>
    <n v="29.267244525547444"/>
    <n v="1096"/>
    <n v="32076.899999999998"/>
    <n v="32076.899999999998"/>
    <n v="0"/>
    <n v="0"/>
    <n v="0"/>
    <n v="32076.9"/>
    <n v="0"/>
    <n v="0"/>
    <n v="32076.9"/>
    <n v="0"/>
    <m/>
    <n v="0"/>
    <n v="0"/>
    <n v="0"/>
    <n v="0"/>
    <n v="0"/>
    <n v="0"/>
    <n v="0"/>
    <n v="0"/>
    <n v="0"/>
    <n v="0"/>
    <n v="0"/>
    <n v="0"/>
    <n v="0"/>
  </r>
  <r>
    <n v="1167"/>
    <n v="10859"/>
    <s v="42494859CRSU"/>
    <s v="859C"/>
    <x v="29"/>
    <s v="16LTIP TL(RSUs)"/>
    <n v="10261"/>
    <n v="10"/>
    <x v="12"/>
    <n v="9260"/>
    <x v="1"/>
    <n v="2000"/>
    <n v="0"/>
    <n v="0"/>
    <s v="42494859CRSU16LTIP TL(RSUs)"/>
    <s v="LTIP TL(RSU)"/>
    <s v="LTIP TL(RSU) - 05/04/2016"/>
    <s v="3 years"/>
    <d v="2016-05-04T00:00:00"/>
    <d v="2019-05-04T00:00:00"/>
    <n v="435"/>
    <n v="0"/>
    <n v="0"/>
    <m/>
    <m/>
    <m/>
    <m/>
    <n v="435"/>
    <n v="1"/>
    <s v=""/>
    <n v="0"/>
    <n v="32076.899999999998"/>
    <n v="0"/>
    <n v="0"/>
    <n v="0"/>
    <s v=""/>
    <s v=""/>
    <s v="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1435.875230399997"/>
    <n v="28.682367910948901"/>
    <n v="423"/>
    <n v="12132.64"/>
    <n v="12132.64"/>
    <n v="19303.235230399998"/>
    <n v="0"/>
    <n v="0"/>
    <n v="4302.3599999999997"/>
    <n v="7830.2800000000007"/>
    <n v="0"/>
    <n v="12132.64"/>
    <n v="0"/>
    <m/>
    <n v="889.15"/>
    <n v="860.47"/>
    <n v="889.15"/>
    <n v="2638.77"/>
    <n v="889.16"/>
    <n v="803.1"/>
    <n v="889.16"/>
    <n v="2581.42"/>
    <n v="860.47"/>
    <n v="889.15"/>
    <n v="860.47"/>
    <n v="2610.09"/>
    <n v="7830.2800000000007"/>
  </r>
  <r>
    <n v="1168"/>
    <n v="15832"/>
    <s v="42494832DRSU"/>
    <s v="832D"/>
    <x v="125"/>
    <s v="16LTIP TL(RSUs)"/>
    <n v="10261"/>
    <n v="180"/>
    <x v="75"/>
    <n v="9260"/>
    <x v="1"/>
    <n v="700000"/>
    <n v="0"/>
    <n v="0"/>
    <s v="42494832DRSU16LTIP TL(RSUs)"/>
    <s v="LTIP TL(RSU)"/>
    <s v="LTIP TL(RSU) - 05/04/2016"/>
    <s v="3 years"/>
    <d v="2016-05-04T00:00:00"/>
    <d v="2019-05-04T00:00:00"/>
    <n v="435"/>
    <n v="0"/>
    <n v="0"/>
    <m/>
    <m/>
    <m/>
    <m/>
    <n v="435"/>
    <n v="1"/>
    <s v=""/>
    <n v="0"/>
    <n v="32076.899999999998"/>
    <n v="0"/>
    <n v="0"/>
    <n v="0"/>
    <s v=""/>
    <s v=""/>
    <s v="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1435.875230399997"/>
    <n v="28.682367910948901"/>
    <n v="423"/>
    <n v="12132.64"/>
    <n v="12132.64"/>
    <n v="19303.235230399998"/>
    <n v="0"/>
    <n v="0"/>
    <n v="4302.3599999999997"/>
    <n v="7830.2800000000007"/>
    <n v="0"/>
    <n v="12132.64"/>
    <n v="0"/>
    <m/>
    <n v="889.15"/>
    <n v="860.47"/>
    <n v="889.15"/>
    <n v="2638.77"/>
    <n v="889.16"/>
    <n v="803.1"/>
    <n v="889.16"/>
    <n v="2581.42"/>
    <n v="860.47"/>
    <n v="889.15"/>
    <n v="860.47"/>
    <n v="2610.09"/>
    <n v="7830.2800000000007"/>
  </r>
  <r>
    <n v="1169"/>
    <n v="17017"/>
    <s v="4249417ElRSU"/>
    <s v="17El"/>
    <x v="136"/>
    <s v="16LTIP TL(RSUs)"/>
    <n v="10261"/>
    <n v="212"/>
    <x v="102"/>
    <n v="9260"/>
    <x v="1"/>
    <n v="824000"/>
    <n v="0"/>
    <n v="0"/>
    <s v="4249417ElRSU16LTIP TL(RSUs)"/>
    <s v="LTIP TL(RSU)"/>
    <s v="LTIP TL(RSU) - 05/04/2016"/>
    <s v="3 years"/>
    <d v="2016-05-04T00:00:00"/>
    <d v="2019-05-04T00:00:00"/>
    <n v="435"/>
    <n v="0"/>
    <n v="0"/>
    <m/>
    <m/>
    <m/>
    <m/>
    <n v="435"/>
    <n v="1"/>
    <s v=""/>
    <n v="435"/>
    <n v="32076.899999999998"/>
    <n v="0"/>
    <n v="0"/>
    <n v="0"/>
    <s v=""/>
    <s v=""/>
    <s v=""/>
    <n v="32076.899999999998"/>
    <n v="435"/>
    <n v="-435"/>
    <n v="0"/>
    <n v="0"/>
    <n v="73.739999999999995"/>
    <n v="0"/>
    <n v="0"/>
    <n v="0"/>
    <n v="0"/>
    <n v="0"/>
    <n v="0"/>
    <n v="0"/>
    <n v="32076.899999999998"/>
    <n v="29.267244525547444"/>
    <n v="1096"/>
    <n v="32076.899999999998"/>
    <n v="32076.899999999998"/>
    <n v="0"/>
    <n v="0"/>
    <n v="0"/>
    <n v="4302.3599999999997"/>
    <n v="27774.539999999997"/>
    <n v="0"/>
    <n v="32076.899999999998"/>
    <n v="0"/>
    <m/>
    <n v="889.15"/>
    <n v="860.47"/>
    <n v="26024.92"/>
    <n v="27774.539999999997"/>
    <n v="0"/>
    <n v="0"/>
    <n v="0"/>
    <n v="0"/>
    <n v="0"/>
    <n v="0"/>
    <n v="0"/>
    <n v="0"/>
    <n v="27774.539999999997"/>
  </r>
  <r>
    <n v="1170"/>
    <n v="15304"/>
    <s v="42494304GRSU"/>
    <s v="304G"/>
    <x v="109"/>
    <s v="16LTIP TL(RSUs)"/>
    <n v="10261"/>
    <n v="180"/>
    <x v="75"/>
    <n v="9260"/>
    <x v="1"/>
    <n v="700000"/>
    <n v="0"/>
    <n v="0"/>
    <s v="42494304GRSU16LTIP TL(RSUs)"/>
    <s v="LTIP TL(RSU)"/>
    <s v="LTIP TL(RSU) - 05/04/2016"/>
    <s v="3 years"/>
    <d v="2016-05-04T00:00:00"/>
    <d v="2019-05-04T00:00:00"/>
    <n v="435"/>
    <n v="0"/>
    <n v="0"/>
    <m/>
    <m/>
    <m/>
    <m/>
    <n v="435"/>
    <n v="1"/>
    <s v=""/>
    <n v="0"/>
    <n v="32076.899999999998"/>
    <n v="0"/>
    <n v="0"/>
    <n v="0"/>
    <s v=""/>
    <s v=""/>
    <s v="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2076.899999999998"/>
    <n v="29.267244525547444"/>
    <n v="1096"/>
    <n v="32076.899999999998"/>
    <n v="32076.899999999998"/>
    <n v="0"/>
    <n v="0"/>
    <n v="0"/>
    <n v="32076.9"/>
    <n v="0"/>
    <n v="0"/>
    <n v="32076.9"/>
    <n v="0"/>
    <m/>
    <n v="0"/>
    <n v="0"/>
    <n v="0"/>
    <n v="0"/>
    <n v="0"/>
    <n v="0"/>
    <n v="0"/>
    <n v="0"/>
    <n v="0"/>
    <n v="0"/>
    <n v="0"/>
    <n v="0"/>
    <n v="0"/>
  </r>
  <r>
    <n v="1171"/>
    <n v="14383"/>
    <s v="42494383KRSU"/>
    <s v="383K"/>
    <x v="83"/>
    <s v="16LTIP TL(RSUs)"/>
    <n v="10261"/>
    <n v="80"/>
    <x v="68"/>
    <n v="9260"/>
    <x v="1"/>
    <n v="190000"/>
    <n v="0"/>
    <n v="0"/>
    <s v="42494383KRSU16LTIP TL(RSUs)"/>
    <s v="LTIP TL(RSU)"/>
    <s v="LTIP TL(RSU) - 05/04/2016"/>
    <s v="3 years"/>
    <d v="2016-05-04T00:00:00"/>
    <d v="2019-05-04T00:00:00"/>
    <n v="435"/>
    <n v="0"/>
    <n v="0"/>
    <m/>
    <m/>
    <m/>
    <m/>
    <n v="435"/>
    <n v="1"/>
    <s v=""/>
    <n v="0"/>
    <n v="32076.899999999998"/>
    <n v="0"/>
    <n v="0"/>
    <n v="0"/>
    <s v=""/>
    <s v=""/>
    <s v="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1435.875230399997"/>
    <n v="28.682367910948901"/>
    <n v="423"/>
    <n v="12132.64"/>
    <n v="12132.64"/>
    <n v="19303.235230399998"/>
    <n v="0"/>
    <n v="0"/>
    <n v="4302.3599999999997"/>
    <n v="7830.2800000000007"/>
    <n v="0"/>
    <n v="12132.64"/>
    <n v="0"/>
    <m/>
    <n v="889.15"/>
    <n v="860.47"/>
    <n v="889.15"/>
    <n v="2638.77"/>
    <n v="889.16"/>
    <n v="803.1"/>
    <n v="889.16"/>
    <n v="2581.42"/>
    <n v="860.47"/>
    <n v="889.15"/>
    <n v="860.47"/>
    <n v="2610.09"/>
    <n v="7830.2800000000007"/>
  </r>
  <r>
    <n v="1172"/>
    <n v="17064"/>
    <s v="4249464SaRSU"/>
    <s v="64Sa"/>
    <x v="147"/>
    <s v="16LTIP TL(RSUs)"/>
    <n v="10261"/>
    <n v="212"/>
    <x v="104"/>
    <n v="9260"/>
    <x v="1"/>
    <n v="821000"/>
    <n v="0"/>
    <n v="0"/>
    <s v="4249464SaRSU16LTIP TL(RSUs)"/>
    <s v="LTIP TL(RSU)"/>
    <s v="LTIP TL(RSU) - 05/04/2016"/>
    <s v="3 years"/>
    <d v="2016-05-04T00:00:00"/>
    <d v="2019-05-04T00:00:00"/>
    <n v="435"/>
    <n v="0"/>
    <n v="0"/>
    <m/>
    <m/>
    <m/>
    <m/>
    <n v="435"/>
    <n v="1"/>
    <s v=""/>
    <n v="435"/>
    <n v="32076.899999999998"/>
    <n v="0"/>
    <n v="0"/>
    <n v="0"/>
    <s v=""/>
    <s v=""/>
    <s v=""/>
    <n v="32076.899999999998"/>
    <n v="435"/>
    <n v="-435"/>
    <n v="0"/>
    <n v="0"/>
    <n v="73.739999999999995"/>
    <n v="0"/>
    <n v="0"/>
    <n v="0"/>
    <n v="0"/>
    <n v="0"/>
    <n v="0"/>
    <n v="0"/>
    <n v="32076.899999999998"/>
    <n v="29.267244525547444"/>
    <n v="1096"/>
    <n v="32076.899999999998"/>
    <n v="32076.899999999998"/>
    <n v="0"/>
    <n v="0"/>
    <n v="0"/>
    <n v="4302.3599999999997"/>
    <n v="27774.539999999997"/>
    <n v="0"/>
    <n v="32076.899999999998"/>
    <n v="0"/>
    <m/>
    <n v="889.15"/>
    <n v="860.47"/>
    <n v="26024.92"/>
    <n v="27774.539999999997"/>
    <n v="0"/>
    <n v="0"/>
    <n v="0"/>
    <n v="0"/>
    <n v="0"/>
    <n v="0"/>
    <n v="0"/>
    <n v="0"/>
    <n v="27774.539999999997"/>
  </r>
  <r>
    <n v="1173"/>
    <n v="11267"/>
    <s v="42494267SRSU"/>
    <s v="267S"/>
    <x v="35"/>
    <s v="16LTIP TL(RSUs)"/>
    <n v="10261"/>
    <n v="10"/>
    <x v="12"/>
    <n v="9260"/>
    <x v="1"/>
    <n v="2000"/>
    <n v="0"/>
    <n v="0"/>
    <s v="42494267SRSU16LTIP TL(RSUs)"/>
    <s v="LTIP TL(RSU)"/>
    <s v="LTIP TL(RSU) - 05/04/2016"/>
    <s v="3 years"/>
    <d v="2016-05-04T00:00:00"/>
    <d v="2019-05-04T00:00:00"/>
    <n v="435"/>
    <n v="0"/>
    <n v="0"/>
    <m/>
    <m/>
    <m/>
    <m/>
    <n v="435"/>
    <n v="1"/>
    <s v=""/>
    <n v="0"/>
    <n v="32076.899999999998"/>
    <n v="0"/>
    <n v="0"/>
    <n v="0"/>
    <s v=""/>
    <s v=""/>
    <s v="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2076.899999999998"/>
    <n v="29.267244525547444"/>
    <n v="1096"/>
    <n v="32076.899999999998"/>
    <n v="32076.899999999998"/>
    <n v="0"/>
    <n v="0"/>
    <n v="0"/>
    <n v="32076.9"/>
    <n v="0"/>
    <n v="0"/>
    <n v="32076.9"/>
    <n v="0"/>
    <m/>
    <n v="0"/>
    <n v="0"/>
    <n v="0"/>
    <n v="0"/>
    <n v="0"/>
    <n v="0"/>
    <n v="0"/>
    <n v="0"/>
    <n v="0"/>
    <n v="0"/>
    <n v="0"/>
    <n v="0"/>
    <n v="0"/>
  </r>
  <r>
    <n v="1174"/>
    <n v="10368"/>
    <s v="42494368WRSU"/>
    <s v="368W"/>
    <x v="15"/>
    <s v="16LTIP TL(RSUs)"/>
    <n v="10261"/>
    <n v="10"/>
    <x v="5"/>
    <n v="9260"/>
    <x v="1"/>
    <n v="2000"/>
    <n v="0"/>
    <n v="0"/>
    <s v="42494368WRSU16LTIP TL(RSUs)"/>
    <s v="LTIP TL(RSU)"/>
    <s v="LTIP TL(RSU) - 05/04/2016"/>
    <s v="3 years"/>
    <d v="2016-05-04T00:00:00"/>
    <d v="2019-05-04T00:00:00"/>
    <n v="435"/>
    <n v="0"/>
    <n v="0"/>
    <m/>
    <m/>
    <m/>
    <m/>
    <n v="435"/>
    <n v="1"/>
    <s v=""/>
    <n v="0"/>
    <n v="32076.899999999998"/>
    <n v="0"/>
    <n v="0"/>
    <n v="0"/>
    <s v=""/>
    <s v=""/>
    <s v=""/>
    <n v="32076.899999999998"/>
    <n v="435"/>
    <n v="0"/>
    <n v="0"/>
    <n v="435"/>
    <n v="73.739999999999995"/>
    <n v="32076.899999999998"/>
    <n v="-641.0247695999999"/>
    <n v="31435.875230399997"/>
    <n v="0"/>
    <n v="0"/>
    <n v="0"/>
    <n v="0"/>
    <n v="32076.899999999998"/>
    <n v="29.267244525547444"/>
    <n v="1096"/>
    <n v="32076.899999999998"/>
    <n v="32076.899999999998"/>
    <n v="0"/>
    <n v="0"/>
    <n v="0"/>
    <n v="32076.9"/>
    <n v="0"/>
    <n v="0"/>
    <n v="32076.9"/>
    <n v="0"/>
    <m/>
    <n v="0"/>
    <n v="0"/>
    <n v="0"/>
    <n v="0"/>
    <n v="0"/>
    <n v="0"/>
    <n v="0"/>
    <n v="0"/>
    <n v="0"/>
    <n v="0"/>
    <n v="0"/>
    <n v="0"/>
    <n v="0"/>
  </r>
  <r>
    <n v="1175"/>
    <n v="10382"/>
    <s v="42494382ARSU"/>
    <s v="382A"/>
    <x v="17"/>
    <s v="16LTIP TL(RSUs)"/>
    <n v="10261"/>
    <n v="10"/>
    <x v="1"/>
    <n v="9260"/>
    <x v="1"/>
    <n v="2000"/>
    <n v="0"/>
    <n v="0"/>
    <s v="42494382A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176"/>
    <n v="17505"/>
    <s v="42494505ARSU"/>
    <s v="505A"/>
    <x v="155"/>
    <s v="16LTIP TL(RSUs)"/>
    <n v="10261"/>
    <n v="212"/>
    <x v="105"/>
    <n v="9260"/>
    <x v="1"/>
    <n v="834000"/>
    <n v="0"/>
    <n v="0"/>
    <s v="42494505A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280"/>
    <n v="20647.199999999997"/>
    <n v="0"/>
    <n v="0"/>
    <n v="0"/>
    <s v=""/>
    <s v=""/>
    <s v=""/>
    <n v="20647.199999999997"/>
    <n v="280"/>
    <n v="-280"/>
    <n v="0"/>
    <n v="0"/>
    <n v="73.739999999999995"/>
    <n v="0"/>
    <n v="0"/>
    <n v="0"/>
    <n v="0"/>
    <n v="0"/>
    <n v="0"/>
    <n v="0"/>
    <n v="20647.199999999997"/>
    <n v="18.838686131386858"/>
    <n v="1096"/>
    <n v="20647.199999999997"/>
    <n v="20647.199999999997"/>
    <n v="0"/>
    <n v="0"/>
    <n v="0"/>
    <n v="2769.33"/>
    <n v="17877.869999999995"/>
    <n v="0"/>
    <n v="20647.199999999997"/>
    <n v="0"/>
    <m/>
    <n v="572.33000000000004"/>
    <n v="553.87"/>
    <n v="16751.669999999998"/>
    <n v="17877.87"/>
    <n v="0"/>
    <n v="0"/>
    <n v="0"/>
    <n v="0"/>
    <n v="0"/>
    <n v="0"/>
    <n v="0"/>
    <n v="0"/>
    <n v="17877.87"/>
  </r>
  <r>
    <n v="1177"/>
    <n v="16986"/>
    <s v="42494986ARSU"/>
    <s v="986A"/>
    <x v="131"/>
    <s v="16LTIP TL(RSUs)"/>
    <n v="10261"/>
    <n v="10"/>
    <x v="101"/>
    <n v="9260"/>
    <x v="1"/>
    <n v="2000"/>
    <n v="0"/>
    <n v="0"/>
    <s v="42494986A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178"/>
    <n v="24541"/>
    <s v="42494541BRSU"/>
    <s v="541B"/>
    <x v="188"/>
    <s v="16LTIP TL(RSUs)"/>
    <n v="10261"/>
    <n v="180"/>
    <x v="75"/>
    <n v="9260"/>
    <x v="1"/>
    <n v="700000"/>
    <n v="0"/>
    <n v="0"/>
    <s v="42494541B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179"/>
    <n v="12327"/>
    <s v="42494327BRSU"/>
    <s v="327B"/>
    <x v="53"/>
    <s v="16LTIP TL(RSUs)"/>
    <n v="10261"/>
    <n v="10"/>
    <x v="45"/>
    <n v="9260"/>
    <x v="1"/>
    <n v="2000"/>
    <n v="0"/>
    <n v="0"/>
    <s v="42494327B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180"/>
    <n v="19167"/>
    <s v="42494167BRSU"/>
    <s v="167B"/>
    <x v="182"/>
    <s v="16LTIP TL(RSUs)"/>
    <n v="10261"/>
    <n v="10"/>
    <x v="131"/>
    <n v="9260"/>
    <x v="1"/>
    <n v="2000"/>
    <n v="0"/>
    <n v="0"/>
    <s v="42494167B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181"/>
    <n v="14178"/>
    <s v="42494178BRSU"/>
    <s v="178B"/>
    <x v="77"/>
    <s v="16LTIP TL(RSUs)"/>
    <n v="10261"/>
    <n v="10"/>
    <x v="14"/>
    <n v="9260"/>
    <x v="1"/>
    <n v="2000"/>
    <n v="0"/>
    <n v="0"/>
    <s v="42494178B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182"/>
    <n v="13587"/>
    <s v="42494587BRSU"/>
    <s v="587B"/>
    <x v="73"/>
    <s v="16LTIP TL(RSUs)"/>
    <n v="10261"/>
    <n v="10"/>
    <x v="60"/>
    <n v="9260"/>
    <x v="1"/>
    <n v="2000"/>
    <n v="0"/>
    <n v="0"/>
    <s v="42494587B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183"/>
    <n v="14311"/>
    <s v="42494311CRSU"/>
    <s v="311C"/>
    <x v="81"/>
    <s v="16LTIP TL(RSUs)"/>
    <n v="10261"/>
    <n v="80"/>
    <x v="66"/>
    <n v="9260"/>
    <x v="1"/>
    <n v="190000"/>
    <n v="0"/>
    <n v="0"/>
    <s v="42494311C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184"/>
    <n v="17010"/>
    <s v="4249410DaRSU"/>
    <s v="10Da"/>
    <x v="135"/>
    <s v="16LTIP TL(RSUs)"/>
    <n v="10261"/>
    <n v="10"/>
    <x v="103"/>
    <n v="9260"/>
    <x v="1"/>
    <n v="2000"/>
    <n v="0"/>
    <n v="0"/>
    <s v="4249410Da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185"/>
    <n v="14482"/>
    <s v="42494482DRSU"/>
    <s v="482D"/>
    <x v="86"/>
    <s v="16LTIP TL(RSUs)"/>
    <n v="10261"/>
    <n v="10"/>
    <x v="70"/>
    <n v="9260"/>
    <x v="1"/>
    <n v="12000"/>
    <n v="0"/>
    <n v="0"/>
    <s v="42494482D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186"/>
    <n v="15102"/>
    <s v="42494102ERSU"/>
    <s v="102E"/>
    <x v="105"/>
    <s v="16LTIP TL(RSUs)"/>
    <n v="10261"/>
    <n v="10"/>
    <x v="85"/>
    <n v="9260"/>
    <x v="1"/>
    <n v="2000"/>
    <n v="0"/>
    <n v="0"/>
    <s v="42494102E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187"/>
    <n v="17247"/>
    <s v="42494247FRSU"/>
    <s v="247F"/>
    <x v="153"/>
    <s v="16LTIP TL(RSUs)"/>
    <n v="10261"/>
    <n v="80"/>
    <x v="114"/>
    <n v="9260"/>
    <x v="1"/>
    <n v="190000"/>
    <n v="0"/>
    <n v="0"/>
    <s v="42494247F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188"/>
    <n v="17019"/>
    <s v="4249419FeRSU"/>
    <s v="19Fe"/>
    <x v="137"/>
    <s v="16LTIP TL(RSUs)"/>
    <n v="10261"/>
    <n v="10"/>
    <x v="101"/>
    <n v="9260"/>
    <x v="1"/>
    <n v="2000"/>
    <n v="0"/>
    <n v="0"/>
    <s v="4249419Fe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189"/>
    <n v="15331"/>
    <s v="42494331FRSU"/>
    <s v="331F"/>
    <x v="111"/>
    <s v="16LTIP TL(RSUs)"/>
    <n v="10261"/>
    <n v="10"/>
    <x v="89"/>
    <n v="9260"/>
    <x v="1"/>
    <n v="2000"/>
    <n v="0"/>
    <n v="0"/>
    <s v="42494331F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190"/>
    <n v="10239"/>
    <s v="42494239FRSU"/>
    <s v="239F"/>
    <x v="12"/>
    <s v="16LTIP TL(RSUs)"/>
    <n v="10261"/>
    <n v="180"/>
    <x v="9"/>
    <n v="9260"/>
    <x v="1"/>
    <n v="700000"/>
    <n v="0"/>
    <n v="0"/>
    <s v="42494239F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769.33"/>
    <n v="17877.87"/>
    <n v="0"/>
    <n v="20647.199999999997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14517.75"/>
    <n v="0"/>
    <n v="0"/>
    <n v="14517.75"/>
    <n v="17877.87"/>
  </r>
  <r>
    <n v="1191"/>
    <n v="13497"/>
    <s v="42494497GRSU"/>
    <s v="497G"/>
    <x v="69"/>
    <s v="16LTIP TL(RSUs)"/>
    <n v="10261"/>
    <n v="10"/>
    <x v="58"/>
    <n v="9260"/>
    <x v="1"/>
    <n v="12000"/>
    <n v="0"/>
    <n v="0"/>
    <s v="42494497G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192"/>
    <n v="18570"/>
    <s v="42494570GRSU"/>
    <s v="570G"/>
    <x v="169"/>
    <s v="16LTIP TL(RSUs)"/>
    <n v="10261"/>
    <n v="10"/>
    <x v="0"/>
    <n v="9260"/>
    <x v="1"/>
    <n v="2000"/>
    <n v="0"/>
    <n v="0"/>
    <s v="42494570G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769.33"/>
    <n v="17877.87"/>
    <n v="0"/>
    <n v="20647.199999999997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14517.75"/>
    <n v="0"/>
    <n v="0"/>
    <n v="14517.75"/>
    <n v="17877.87"/>
  </r>
  <r>
    <n v="1193"/>
    <n v="16555"/>
    <s v="42494555GRSU"/>
    <s v="555G"/>
    <x v="127"/>
    <s v="16LTIP TL(RSUs)"/>
    <n v="10261"/>
    <n v="10"/>
    <x v="98"/>
    <n v="9260"/>
    <x v="1"/>
    <n v="2000"/>
    <n v="0"/>
    <n v="0"/>
    <s v="42494555G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194"/>
    <n v="15388"/>
    <s v="42494388GRSU"/>
    <s v="388G"/>
    <x v="114"/>
    <s v="16LTIP TL(RSUs)"/>
    <n v="10261"/>
    <n v="10"/>
    <x v="45"/>
    <n v="9260"/>
    <x v="1"/>
    <n v="2000"/>
    <n v="0"/>
    <n v="0"/>
    <s v="42494388G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195"/>
    <n v="15319"/>
    <s v="42494319HRSU"/>
    <s v="319H"/>
    <x v="110"/>
    <s v="16LTIP TL(RSUs)"/>
    <n v="10261"/>
    <n v="180"/>
    <x v="72"/>
    <n v="9260"/>
    <x v="1"/>
    <n v="700000"/>
    <n v="0"/>
    <n v="0"/>
    <s v="42494319H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196"/>
    <n v="19149"/>
    <s v="42494149HRSU"/>
    <s v="149H"/>
    <x v="180"/>
    <s v="16LTIP TL(RSUs)"/>
    <n v="10261"/>
    <n v="80"/>
    <x v="129"/>
    <n v="9260"/>
    <x v="1"/>
    <n v="190000"/>
    <n v="0"/>
    <n v="0"/>
    <s v="42494149H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197"/>
    <n v="26049"/>
    <s v="4249449HaRSU"/>
    <s v="49Ha"/>
    <x v="193"/>
    <s v="16LTIP TL(RSUs)"/>
    <n v="10261"/>
    <n v="10"/>
    <x v="5"/>
    <n v="9260"/>
    <x v="1"/>
    <n v="2000"/>
    <n v="0"/>
    <n v="0"/>
    <s v="4249449Ha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198"/>
    <n v="16949"/>
    <s v="42494949HRSU"/>
    <s v="949H"/>
    <x v="129"/>
    <s v="16LTIP TL(RSUs)"/>
    <n v="10261"/>
    <n v="10"/>
    <x v="5"/>
    <n v="9260"/>
    <x v="1"/>
    <n v="2000"/>
    <n v="0"/>
    <n v="0"/>
    <s v="42494949H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199"/>
    <n v="17916"/>
    <s v="42494916JRSU"/>
    <s v="916J"/>
    <x v="198"/>
    <s v="16LTIP TL(RSUs)"/>
    <n v="10261"/>
    <n v="180"/>
    <x v="135"/>
    <n v="9260"/>
    <x v="1"/>
    <n v="700000"/>
    <n v="0"/>
    <n v="0"/>
    <s v="42494916J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200"/>
    <n v="14796"/>
    <s v="42494796KRSU"/>
    <s v="796K"/>
    <x v="94"/>
    <s v="16LTIP TL(RSUs)"/>
    <n v="10261"/>
    <n v="80"/>
    <x v="77"/>
    <n v="9260"/>
    <x v="1"/>
    <n v="190000"/>
    <n v="0"/>
    <n v="0"/>
    <s v="42494796K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201"/>
    <n v="18568"/>
    <s v="42494568KRSU"/>
    <s v="568K"/>
    <x v="168"/>
    <s v="16LTIP TL(RSUs)"/>
    <n v="10261"/>
    <n v="10"/>
    <x v="121"/>
    <n v="9260"/>
    <x v="1"/>
    <n v="2000"/>
    <n v="0"/>
    <n v="0"/>
    <s v="42494568K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202"/>
    <n v="18915"/>
    <s v="42494915SRSU"/>
    <s v="915S"/>
    <x v="177"/>
    <s v="16LTIP TL(RSUs)"/>
    <n v="10261"/>
    <n v="10"/>
    <x v="1"/>
    <n v="9260"/>
    <x v="1"/>
    <n v="2000"/>
    <n v="0"/>
    <n v="0"/>
    <s v="42494915S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203"/>
    <n v="17037"/>
    <s v="4249437LeRSU"/>
    <s v="37Le"/>
    <x v="138"/>
    <s v="16LTIP TL(RSUs)"/>
    <n v="10261"/>
    <n v="212"/>
    <x v="104"/>
    <n v="9260"/>
    <x v="1"/>
    <n v="821000"/>
    <n v="0"/>
    <n v="0"/>
    <s v="4249437Le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280"/>
    <n v="20647.199999999997"/>
    <n v="0"/>
    <n v="0"/>
    <n v="0"/>
    <s v=""/>
    <s v=""/>
    <s v=""/>
    <n v="20647.199999999997"/>
    <n v="280"/>
    <n v="-280"/>
    <n v="0"/>
    <n v="0"/>
    <n v="73.739999999999995"/>
    <n v="0"/>
    <n v="0"/>
    <n v="0"/>
    <n v="0"/>
    <n v="0"/>
    <n v="0"/>
    <n v="0"/>
    <n v="20647.199999999997"/>
    <n v="18.838686131386858"/>
    <n v="1096"/>
    <n v="20647.199999999997"/>
    <n v="20647.199999999997"/>
    <n v="0"/>
    <n v="0"/>
    <n v="0"/>
    <n v="2769.33"/>
    <n v="17877.869999999995"/>
    <n v="0"/>
    <n v="20647.199999999997"/>
    <n v="0"/>
    <m/>
    <n v="572.33000000000004"/>
    <n v="553.87"/>
    <n v="16751.669999999998"/>
    <n v="17877.87"/>
    <n v="0"/>
    <n v="0"/>
    <n v="0"/>
    <n v="0"/>
    <n v="0"/>
    <n v="0"/>
    <n v="0"/>
    <n v="0"/>
    <n v="17877.87"/>
  </r>
  <r>
    <n v="1204"/>
    <n v="18991"/>
    <s v="42494991LRSU"/>
    <s v="991L"/>
    <x v="178"/>
    <s v="16LTIP TL(RSUs)"/>
    <n v="10261"/>
    <n v="10"/>
    <x v="127"/>
    <n v="9260"/>
    <x v="1"/>
    <n v="12000"/>
    <n v="0"/>
    <n v="0"/>
    <s v="42494991L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205"/>
    <n v="18645"/>
    <s v="42494645LRSU"/>
    <s v="645L"/>
    <x v="171"/>
    <s v="16LTIP TL(RSUs)"/>
    <n v="10261"/>
    <n v="30"/>
    <x v="123"/>
    <n v="9260"/>
    <x v="1"/>
    <n v="10000"/>
    <n v="0"/>
    <n v="0"/>
    <s v="42494645L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206"/>
    <n v="17041"/>
    <s v="4249441LiRSU"/>
    <s v="41Li"/>
    <x v="139"/>
    <s v="16LTIP TL(RSUs)"/>
    <n v="10261"/>
    <n v="212"/>
    <x v="105"/>
    <n v="9260"/>
    <x v="1"/>
    <n v="824000"/>
    <n v="0"/>
    <n v="0"/>
    <s v="4249441Li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280"/>
    <n v="20647.199999999997"/>
    <n v="0"/>
    <n v="0"/>
    <n v="0"/>
    <s v=""/>
    <s v=""/>
    <s v=""/>
    <n v="20647.199999999997"/>
    <n v="280"/>
    <n v="-280"/>
    <n v="0"/>
    <n v="0"/>
    <n v="73.739999999999995"/>
    <n v="0"/>
    <n v="0"/>
    <n v="0"/>
    <n v="0"/>
    <n v="0"/>
    <n v="0"/>
    <n v="0"/>
    <n v="20647.199999999997"/>
    <n v="18.838686131386858"/>
    <n v="1096"/>
    <n v="20647.199999999997"/>
    <n v="20647.199999999997"/>
    <n v="0"/>
    <n v="0"/>
    <n v="0"/>
    <n v="2769.33"/>
    <n v="17877.869999999995"/>
    <n v="0"/>
    <n v="20647.199999999997"/>
    <n v="0"/>
    <m/>
    <n v="572.33000000000004"/>
    <n v="553.87"/>
    <n v="16751.669999999998"/>
    <n v="17877.87"/>
    <n v="0"/>
    <n v="0"/>
    <n v="0"/>
    <n v="0"/>
    <n v="0"/>
    <n v="0"/>
    <n v="0"/>
    <n v="0"/>
    <n v="17877.87"/>
  </r>
  <r>
    <n v="1207"/>
    <n v="17043"/>
    <s v="4249443MaRSU"/>
    <s v="43Ma"/>
    <x v="141"/>
    <s v="16LTIP TL(RSUs)"/>
    <n v="10261"/>
    <n v="212"/>
    <x v="107"/>
    <n v="9260"/>
    <x v="1"/>
    <n v="821000"/>
    <n v="0"/>
    <n v="0"/>
    <s v="4249443Ma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280"/>
    <n v="20647.199999999997"/>
    <n v="0"/>
    <n v="0"/>
    <n v="0"/>
    <s v=""/>
    <s v=""/>
    <s v=""/>
    <n v="20647.199999999997"/>
    <n v="280"/>
    <n v="-280"/>
    <n v="0"/>
    <n v="0"/>
    <n v="73.739999999999995"/>
    <n v="0"/>
    <n v="0"/>
    <n v="0"/>
    <n v="0"/>
    <n v="0"/>
    <n v="0"/>
    <n v="0"/>
    <n v="20647.199999999997"/>
    <n v="18.838686131386858"/>
    <n v="1096"/>
    <n v="20647.199999999997"/>
    <n v="20647.199999999997"/>
    <n v="0"/>
    <n v="0"/>
    <n v="0"/>
    <n v="2769.33"/>
    <n v="17877.869999999995"/>
    <n v="0"/>
    <n v="20647.199999999997"/>
    <n v="0"/>
    <m/>
    <n v="572.33000000000004"/>
    <n v="553.87"/>
    <n v="16751.669999999998"/>
    <n v="17877.87"/>
    <n v="0"/>
    <n v="0"/>
    <n v="0"/>
    <n v="0"/>
    <n v="0"/>
    <n v="0"/>
    <n v="0"/>
    <n v="0"/>
    <n v="17877.87"/>
  </r>
  <r>
    <n v="1208"/>
    <n v="14866"/>
    <s v="42494866MRSU"/>
    <s v="866M"/>
    <x v="97"/>
    <s v="16LTIP TL(RSUs)"/>
    <n v="10261"/>
    <n v="80"/>
    <x v="78"/>
    <n v="9260"/>
    <x v="1"/>
    <n v="190000"/>
    <n v="0"/>
    <n v="0"/>
    <s v="42494866M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209"/>
    <n v="17561"/>
    <s v="42494561MRSU"/>
    <s v="561M"/>
    <x v="157"/>
    <s v="16LTIP TL(RSUs)"/>
    <n v="10261"/>
    <n v="10"/>
    <x v="1"/>
    <n v="9260"/>
    <x v="1"/>
    <n v="2000"/>
    <n v="0"/>
    <n v="0"/>
    <s v="42494561M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210"/>
    <n v="18162"/>
    <s v="42494162MRSU"/>
    <s v="162M"/>
    <x v="162"/>
    <s v="16LTIP TL(RSUs)"/>
    <n v="10261"/>
    <n v="10"/>
    <x v="1"/>
    <n v="9260"/>
    <x v="1"/>
    <n v="2000"/>
    <n v="0"/>
    <n v="0"/>
    <s v="42494162M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211"/>
    <n v="13109"/>
    <s v="42494109ORSU"/>
    <s v="109O"/>
    <x v="61"/>
    <s v="16LTIP TL(RSUs)"/>
    <n v="10261"/>
    <n v="10"/>
    <x v="5"/>
    <n v="9260"/>
    <x v="1"/>
    <n v="2000"/>
    <n v="0"/>
    <n v="0"/>
    <s v="42494109O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212"/>
    <n v="16273"/>
    <s v="42494273PRSU"/>
    <s v="273P"/>
    <x v="126"/>
    <s v="16LTIP TL(RSUs)"/>
    <n v="10261"/>
    <n v="30"/>
    <x v="97"/>
    <n v="9260"/>
    <x v="1"/>
    <n v="10000"/>
    <n v="0"/>
    <n v="0"/>
    <s v="42494273P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213"/>
    <n v="14162"/>
    <s v="42494162RRSU"/>
    <s v="162R"/>
    <x v="76"/>
    <s v="16LTIP TL(RSUs)"/>
    <n v="10261"/>
    <n v="80"/>
    <x v="63"/>
    <n v="9260"/>
    <x v="1"/>
    <n v="190000"/>
    <n v="0"/>
    <n v="0"/>
    <s v="42494162R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214"/>
    <n v="12737"/>
    <s v="42494737RRSU"/>
    <s v="737R"/>
    <x v="58"/>
    <s v="16LTIP TL(RSUs)"/>
    <n v="10261"/>
    <n v="10"/>
    <x v="49"/>
    <n v="9260"/>
    <x v="1"/>
    <n v="2000"/>
    <n v="0"/>
    <n v="0"/>
    <s v="42494737R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215"/>
    <n v="14468"/>
    <s v="42494468RRSU"/>
    <s v="468R"/>
    <x v="84"/>
    <s v="16LTIP TL(RSUs)"/>
    <n v="10261"/>
    <n v="80"/>
    <x v="69"/>
    <n v="9260"/>
    <x v="1"/>
    <n v="190000"/>
    <n v="0"/>
    <n v="0"/>
    <s v="42494468R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216"/>
    <n v="17061"/>
    <s v="4249461RoRSU"/>
    <s v="61Ro"/>
    <x v="144"/>
    <s v="16LTIP TL(RSUs)"/>
    <n v="10261"/>
    <n v="212"/>
    <x v="110"/>
    <n v="9260"/>
    <x v="1"/>
    <n v="834000"/>
    <n v="0"/>
    <n v="0"/>
    <s v="4249461Ro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280"/>
    <n v="20647.199999999997"/>
    <n v="0"/>
    <n v="0"/>
    <n v="0"/>
    <s v=""/>
    <s v=""/>
    <s v=""/>
    <n v="20647.199999999997"/>
    <n v="280"/>
    <n v="-280"/>
    <n v="0"/>
    <n v="0"/>
    <n v="73.739999999999995"/>
    <n v="0"/>
    <n v="0"/>
    <n v="0"/>
    <n v="0"/>
    <n v="0"/>
    <n v="0"/>
    <n v="0"/>
    <n v="20647.199999999997"/>
    <n v="18.838686131386858"/>
    <n v="1096"/>
    <n v="20647.199999999997"/>
    <n v="20647.199999999997"/>
    <n v="0"/>
    <n v="0"/>
    <n v="0"/>
    <n v="2769.33"/>
    <n v="17877.869999999995"/>
    <n v="0"/>
    <n v="20647.199999999997"/>
    <n v="0"/>
    <m/>
    <n v="572.33000000000004"/>
    <n v="553.87"/>
    <n v="16751.669999999998"/>
    <n v="17877.87"/>
    <n v="0"/>
    <n v="0"/>
    <n v="0"/>
    <n v="0"/>
    <n v="0"/>
    <n v="0"/>
    <n v="0"/>
    <n v="0"/>
    <n v="17877.87"/>
  </r>
  <r>
    <n v="1217"/>
    <n v="17063"/>
    <s v="4249463RuRSU"/>
    <s v="63Ru"/>
    <x v="146"/>
    <s v="16LTIP TL(RSUs)"/>
    <n v="10261"/>
    <n v="212"/>
    <x v="104"/>
    <n v="9260"/>
    <x v="1"/>
    <n v="821000"/>
    <n v="0"/>
    <n v="0"/>
    <s v="4249463Ru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280"/>
    <n v="20647.199999999997"/>
    <n v="0"/>
    <n v="0"/>
    <n v="0"/>
    <s v=""/>
    <s v=""/>
    <s v=""/>
    <n v="20647.199999999997"/>
    <n v="280"/>
    <n v="-280"/>
    <n v="0"/>
    <n v="0"/>
    <n v="73.739999999999995"/>
    <n v="0"/>
    <n v="0"/>
    <n v="0"/>
    <n v="0"/>
    <n v="0"/>
    <n v="0"/>
    <n v="0"/>
    <n v="20647.199999999997"/>
    <n v="18.838686131386858"/>
    <n v="1096"/>
    <n v="20647.199999999997"/>
    <n v="20647.199999999997"/>
    <n v="0"/>
    <n v="0"/>
    <n v="0"/>
    <n v="2769.33"/>
    <n v="17877.869999999995"/>
    <n v="0"/>
    <n v="20647.199999999997"/>
    <n v="0"/>
    <m/>
    <n v="572.33000000000004"/>
    <n v="553.87"/>
    <n v="16751.669999999998"/>
    <n v="17877.87"/>
    <n v="0"/>
    <n v="0"/>
    <n v="0"/>
    <n v="0"/>
    <n v="0"/>
    <n v="0"/>
    <n v="0"/>
    <n v="0"/>
    <n v="17877.87"/>
  </r>
  <r>
    <n v="1218"/>
    <n v="19160"/>
    <s v="42494160SRSU"/>
    <s v="160S"/>
    <x v="181"/>
    <s v="16LTIP TL(RSUs)"/>
    <n v="10261"/>
    <n v="212"/>
    <x v="130"/>
    <n v="9260"/>
    <x v="1"/>
    <n v="827000"/>
    <n v="0"/>
    <n v="0"/>
    <s v="42494160S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280"/>
    <n v="20647.199999999997"/>
    <n v="0"/>
    <n v="0"/>
    <n v="0"/>
    <s v=""/>
    <s v=""/>
    <s v=""/>
    <n v="20647.199999999997"/>
    <n v="280"/>
    <n v="-280"/>
    <n v="0"/>
    <n v="0"/>
    <n v="73.739999999999995"/>
    <n v="0"/>
    <n v="0"/>
    <n v="0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219"/>
    <n v="18912"/>
    <s v="42494912SRSU"/>
    <s v="912S"/>
    <x v="176"/>
    <s v="16LTIP TL(RSUs)"/>
    <n v="10261"/>
    <n v="10"/>
    <x v="126"/>
    <n v="9260"/>
    <x v="1"/>
    <n v="2000"/>
    <n v="0"/>
    <n v="0"/>
    <s v="42494912S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220"/>
    <n v="14370"/>
    <s v="42494370SRSU"/>
    <s v="370S"/>
    <x v="82"/>
    <s v="16LTIP TL(RSUs)"/>
    <n v="10261"/>
    <n v="10"/>
    <x v="67"/>
    <n v="9260"/>
    <x v="1"/>
    <n v="2000"/>
    <n v="0"/>
    <n v="0"/>
    <s v="42494370S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221"/>
    <n v="17082"/>
    <s v="4249482TuRSU"/>
    <s v="82Tu"/>
    <x v="148"/>
    <s v="16LTIP TL(RSUs)"/>
    <n v="10261"/>
    <n v="212"/>
    <x v="111"/>
    <n v="9260"/>
    <x v="1"/>
    <n v="824000"/>
    <n v="0"/>
    <n v="0"/>
    <s v="4249482Tu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280"/>
    <n v="20647.199999999997"/>
    <n v="0"/>
    <n v="0"/>
    <n v="0"/>
    <s v=""/>
    <s v=""/>
    <s v=""/>
    <n v="20647.199999999997"/>
    <n v="280"/>
    <n v="-280"/>
    <n v="0"/>
    <n v="0"/>
    <n v="73.739999999999995"/>
    <n v="0"/>
    <n v="0"/>
    <n v="0"/>
    <n v="0"/>
    <n v="0"/>
    <n v="0"/>
    <n v="0"/>
    <n v="20647.199999999997"/>
    <n v="18.838686131386858"/>
    <n v="1096"/>
    <n v="20647.199999999997"/>
    <n v="20647.199999999997"/>
    <n v="0"/>
    <n v="0"/>
    <n v="0"/>
    <n v="2769.33"/>
    <n v="17877.869999999995"/>
    <n v="0"/>
    <n v="20647.199999999997"/>
    <n v="0"/>
    <m/>
    <n v="572.33000000000004"/>
    <n v="553.87"/>
    <n v="16751.669999999998"/>
    <n v="17877.87"/>
    <n v="0"/>
    <n v="0"/>
    <n v="0"/>
    <n v="0"/>
    <n v="0"/>
    <n v="0"/>
    <n v="0"/>
    <n v="0"/>
    <n v="17877.87"/>
  </r>
  <r>
    <n v="1222"/>
    <n v="17084"/>
    <s v="4249484ViRSU"/>
    <s v="84Vi"/>
    <x v="149"/>
    <s v="16LTIP TL(RSUs)"/>
    <n v="10261"/>
    <n v="212"/>
    <x v="102"/>
    <n v="9260"/>
    <x v="1"/>
    <n v="821000"/>
    <n v="0"/>
    <n v="0"/>
    <s v="4249484Vi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280"/>
    <n v="20647.199999999997"/>
    <n v="0"/>
    <n v="0"/>
    <n v="0"/>
    <s v=""/>
    <s v=""/>
    <s v=""/>
    <n v="20647.199999999997"/>
    <n v="280"/>
    <n v="-280"/>
    <n v="0"/>
    <n v="0"/>
    <n v="73.739999999999995"/>
    <n v="0"/>
    <n v="0"/>
    <n v="0"/>
    <n v="0"/>
    <n v="0"/>
    <n v="0"/>
    <n v="0"/>
    <n v="20647.199999999997"/>
    <n v="18.838686131386858"/>
    <n v="1096"/>
    <n v="20647.199999999997"/>
    <n v="20647.199999999997"/>
    <n v="0"/>
    <n v="0"/>
    <n v="0"/>
    <n v="2769.33"/>
    <n v="17877.869999999995"/>
    <n v="0"/>
    <n v="20647.199999999997"/>
    <n v="0"/>
    <m/>
    <n v="572.33000000000004"/>
    <n v="553.87"/>
    <n v="16751.669999999998"/>
    <n v="17877.87"/>
    <n v="0"/>
    <n v="0"/>
    <n v="0"/>
    <n v="0"/>
    <n v="0"/>
    <n v="0"/>
    <n v="0"/>
    <n v="0"/>
    <n v="17877.87"/>
  </r>
  <r>
    <n v="1223"/>
    <n v="15232"/>
    <s v="42494232WRSU"/>
    <s v="232W"/>
    <x v="107"/>
    <s v="16LTIP TL(RSUs)"/>
    <n v="10261"/>
    <n v="80"/>
    <x v="87"/>
    <n v="9260"/>
    <x v="1"/>
    <n v="190000"/>
    <n v="0"/>
    <n v="0"/>
    <s v="42494232W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224"/>
    <n v="14484"/>
    <s v="42494484WRSU"/>
    <s v="484W"/>
    <x v="87"/>
    <s v="16LTIP TL(RSUs)"/>
    <n v="10261"/>
    <n v="10"/>
    <x v="5"/>
    <n v="9260"/>
    <x v="1"/>
    <n v="2000"/>
    <n v="0"/>
    <n v="0"/>
    <s v="42494484W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225"/>
    <n v="17089"/>
    <s v="4249489WeRSU"/>
    <s v="89We"/>
    <x v="150"/>
    <s v="16LTIP TL(RSUs)"/>
    <n v="10261"/>
    <n v="212"/>
    <x v="112"/>
    <n v="9260"/>
    <x v="1"/>
    <n v="824000"/>
    <n v="0"/>
    <n v="0"/>
    <s v="4249489We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280"/>
    <n v="20647.199999999997"/>
    <n v="0"/>
    <n v="0"/>
    <n v="0"/>
    <s v=""/>
    <s v=""/>
    <s v=""/>
    <n v="20647.199999999997"/>
    <n v="280"/>
    <n v="-280"/>
    <n v="0"/>
    <n v="0"/>
    <n v="73.739999999999995"/>
    <n v="0"/>
    <n v="0"/>
    <n v="0"/>
    <n v="0"/>
    <n v="0"/>
    <n v="0"/>
    <n v="0"/>
    <n v="20647.199999999997"/>
    <n v="18.838686131386858"/>
    <n v="1096"/>
    <n v="20647.199999999997"/>
    <n v="20647.199999999997"/>
    <n v="0"/>
    <n v="0"/>
    <n v="0"/>
    <n v="2769.33"/>
    <n v="17877.869999999995"/>
    <n v="0"/>
    <n v="20647.199999999997"/>
    <n v="0"/>
    <m/>
    <n v="572.33000000000004"/>
    <n v="553.87"/>
    <n v="16751.669999999998"/>
    <n v="17877.87"/>
    <n v="0"/>
    <n v="0"/>
    <n v="0"/>
    <n v="0"/>
    <n v="0"/>
    <n v="0"/>
    <n v="0"/>
    <n v="0"/>
    <n v="17877.87"/>
  </r>
  <r>
    <n v="1226"/>
    <n v="10015"/>
    <s v="4249415WoRSU"/>
    <s v="15Wo"/>
    <x v="1"/>
    <s v="16LTIP TL(RSUs)"/>
    <n v="10261"/>
    <n v="10"/>
    <x v="1"/>
    <n v="9260"/>
    <x v="1"/>
    <n v="2000"/>
    <n v="0"/>
    <n v="0"/>
    <s v="4249415Wo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234.586355199997"/>
    <n v="18.462213827737223"/>
    <n v="423"/>
    <n v="7809.52"/>
    <n v="7809.52"/>
    <n v="12425.066355199997"/>
    <n v="0"/>
    <n v="0"/>
    <n v="2769.33"/>
    <n v="5040.1900000000005"/>
    <n v="0"/>
    <n v="7809.52"/>
    <n v="0"/>
    <m/>
    <n v="572.33000000000004"/>
    <n v="553.87"/>
    <n v="572.33000000000004"/>
    <n v="1698.5300000000002"/>
    <n v="572.32000000000005"/>
    <n v="516.95000000000005"/>
    <n v="572.32000000000005"/>
    <n v="1661.5900000000001"/>
    <n v="553.87"/>
    <n v="572.33000000000004"/>
    <n v="553.87"/>
    <n v="1680.0700000000002"/>
    <n v="5040.1900000000005"/>
  </r>
  <r>
    <n v="1227"/>
    <n v="14492"/>
    <s v="42494492YRSU"/>
    <s v="492Y"/>
    <x v="88"/>
    <s v="16LTIP TL(RSUs)"/>
    <n v="10261"/>
    <n v="180"/>
    <x v="71"/>
    <n v="9260"/>
    <x v="1"/>
    <n v="700000"/>
    <n v="0"/>
    <n v="0"/>
    <s v="42494492YRSU16LTIP TL(RSUs)"/>
    <s v="LTIP TL(RSU)"/>
    <s v="LTIP TL(RSU) - 05/04/2016"/>
    <s v="3 years"/>
    <d v="2016-05-04T00:00:00"/>
    <d v="2019-05-04T00:00:00"/>
    <n v="280"/>
    <n v="0"/>
    <n v="0"/>
    <m/>
    <m/>
    <m/>
    <m/>
    <n v="280"/>
    <n v="1"/>
    <s v=""/>
    <n v="0"/>
    <n v="20647.199999999997"/>
    <n v="0"/>
    <n v="0"/>
    <n v="0"/>
    <s v=""/>
    <s v=""/>
    <s v=""/>
    <n v="20647.199999999997"/>
    <n v="280"/>
    <n v="0"/>
    <n v="0"/>
    <n v="280"/>
    <n v="73.739999999999995"/>
    <n v="20647.199999999997"/>
    <n v="-412.61364479999992"/>
    <n v="20234.586355199997"/>
    <n v="0"/>
    <n v="0"/>
    <n v="0"/>
    <n v="0"/>
    <n v="20647.199999999997"/>
    <n v="18.838686131386858"/>
    <n v="1096"/>
    <n v="20647.199999999997"/>
    <n v="20647.199999999997"/>
    <n v="0"/>
    <n v="0"/>
    <n v="0"/>
    <n v="20647.2"/>
    <n v="0"/>
    <n v="0"/>
    <n v="20647.2"/>
    <n v="0"/>
    <m/>
    <n v="0"/>
    <n v="0"/>
    <n v="0"/>
    <n v="0"/>
    <n v="0"/>
    <n v="0"/>
    <n v="0"/>
    <n v="0"/>
    <n v="0"/>
    <n v="0"/>
    <n v="0"/>
    <n v="0"/>
    <n v="0"/>
  </r>
  <r>
    <n v="1228"/>
    <n v="10593"/>
    <s v="42494593ARSU"/>
    <s v="593A"/>
    <x v="25"/>
    <s v="16LTIP TL(RSUs)"/>
    <n v="10261"/>
    <n v="10"/>
    <x v="20"/>
    <n v="9260"/>
    <x v="1"/>
    <n v="2000"/>
    <n v="0"/>
    <n v="0"/>
    <s v="42494593A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29"/>
    <n v="23416"/>
    <s v="42494416MRSU"/>
    <s v="416M"/>
    <x v="184"/>
    <s v="16LTIP TL(RSUs)"/>
    <n v="10261"/>
    <n v="60"/>
    <x v="17"/>
    <n v="9260"/>
    <x v="1"/>
    <n v="30000"/>
    <n v="0"/>
    <n v="0"/>
    <s v="42494416M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30"/>
    <n v="14859"/>
    <s v="42494859ARSU"/>
    <s v="859A"/>
    <x v="96"/>
    <s v="16LTIP TL(RSUs)"/>
    <n v="10261"/>
    <n v="30"/>
    <x v="19"/>
    <n v="9260"/>
    <x v="1"/>
    <n v="10000"/>
    <n v="0"/>
    <n v="0"/>
    <s v="42494859A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631.9299999999998"/>
    <n v="10535.17"/>
    <n v="0"/>
    <n v="12167.1"/>
    <n v="0"/>
    <m/>
    <n v="337.26"/>
    <n v="326.39"/>
    <n v="337.26"/>
    <n v="1000.91"/>
    <n v="337.27"/>
    <n v="304.63"/>
    <n v="8892.36"/>
    <n v="9534.26"/>
    <n v="0"/>
    <n v="0"/>
    <n v="0"/>
    <n v="0"/>
    <n v="10535.17"/>
  </r>
  <r>
    <n v="1231"/>
    <n v="12047"/>
    <s v="4249447AnRSU"/>
    <s v="47An"/>
    <x v="52"/>
    <s v="16LTIP TL(RSUs)"/>
    <n v="10261"/>
    <n v="10"/>
    <x v="44"/>
    <n v="9260"/>
    <x v="1"/>
    <n v="2000"/>
    <n v="0"/>
    <n v="0"/>
    <s v="4249447An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32"/>
    <n v="10284"/>
    <s v="42494284ARSU"/>
    <s v="284A"/>
    <x v="13"/>
    <s v="16LTIP TL(RSUs)"/>
    <n v="10261"/>
    <n v="60"/>
    <x v="10"/>
    <n v="9260"/>
    <x v="1"/>
    <n v="81000"/>
    <n v="0"/>
    <n v="0"/>
    <s v="42494284A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33"/>
    <n v="14382"/>
    <s v="42494382BRSU"/>
    <s v="382B"/>
    <x v="199"/>
    <s v="16LTIP TL(RSUs)"/>
    <n v="10261"/>
    <n v="180"/>
    <x v="135"/>
    <n v="9260"/>
    <x v="1"/>
    <n v="700000"/>
    <n v="0"/>
    <n v="0"/>
    <s v="42494382B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34"/>
    <n v="19383"/>
    <s v="42494383BRSU"/>
    <s v="383B"/>
    <x v="192"/>
    <s v="16LTIP TL(RSUs)"/>
    <n v="10261"/>
    <n v="10"/>
    <x v="47"/>
    <n v="9260"/>
    <x v="1"/>
    <n v="2000"/>
    <n v="0"/>
    <n v="0"/>
    <s v="42494383B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35"/>
    <n v="10552"/>
    <s v="42494552BRSU"/>
    <s v="552B"/>
    <x v="24"/>
    <s v="16LTIP TL(RSUs)"/>
    <n v="10261"/>
    <n v="30"/>
    <x v="19"/>
    <n v="9260"/>
    <x v="1"/>
    <n v="10000"/>
    <n v="0"/>
    <n v="0"/>
    <s v="42494552B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36"/>
    <n v="11483"/>
    <s v="42494483BRSU"/>
    <s v="483B"/>
    <x v="44"/>
    <s v="16LTIP TL(RSUs)"/>
    <n v="10261"/>
    <n v="20"/>
    <x v="36"/>
    <n v="9260"/>
    <x v="1"/>
    <n v="107000"/>
    <n v="0"/>
    <n v="0"/>
    <s v="42494483B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37"/>
    <n v="15063"/>
    <s v="4249463BrRSU"/>
    <s v="63Br"/>
    <x v="103"/>
    <s v="16LTIP TL(RSUs)"/>
    <n v="10261"/>
    <n v="10"/>
    <x v="83"/>
    <n v="9260"/>
    <x v="1"/>
    <n v="2000"/>
    <n v="0"/>
    <n v="0"/>
    <s v="4249463Br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38"/>
    <n v="11471"/>
    <s v="42494471BRSU"/>
    <s v="471B"/>
    <x v="42"/>
    <s v="16LTIP TL(RSUs)"/>
    <n v="10261"/>
    <n v="70"/>
    <x v="16"/>
    <n v="9260"/>
    <x v="1"/>
    <n v="170000"/>
    <n v="0"/>
    <n v="0"/>
    <s v="42494471B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39"/>
    <n v="15379"/>
    <s v="42494379BRSU"/>
    <s v="379B"/>
    <x v="113"/>
    <s v="16LTIP TL(RSUs)"/>
    <n v="10261"/>
    <n v="80"/>
    <x v="91"/>
    <n v="9260"/>
    <x v="1"/>
    <n v="190000"/>
    <n v="0"/>
    <n v="0"/>
    <s v="42494379B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40"/>
    <n v="10366"/>
    <s v="42494366BRSU"/>
    <s v="366B"/>
    <x v="14"/>
    <s v="16LTIP TL(RSUs)"/>
    <n v="10261"/>
    <n v="50"/>
    <x v="11"/>
    <n v="9260"/>
    <x v="1"/>
    <n v="9000"/>
    <n v="0"/>
    <n v="0"/>
    <s v="42494366B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631.9299999999998"/>
    <n v="10535.17"/>
    <n v="0"/>
    <n v="12167.1"/>
    <n v="0"/>
    <m/>
    <n v="337.26"/>
    <n v="326.39"/>
    <n v="337.26"/>
    <n v="1000.91"/>
    <n v="337.27"/>
    <n v="304.63"/>
    <n v="337.26"/>
    <n v="979.16"/>
    <n v="8555.1"/>
    <n v="0"/>
    <n v="0"/>
    <n v="8555.1"/>
    <n v="10535.17"/>
  </r>
  <r>
    <n v="1241"/>
    <n v="12866"/>
    <s v="42494866BRSU"/>
    <s v="866B"/>
    <x v="60"/>
    <s v="16LTIP TL(RSUs)"/>
    <n v="10261"/>
    <n v="20"/>
    <x v="51"/>
    <n v="9260"/>
    <x v="1"/>
    <n v="77000"/>
    <n v="0"/>
    <n v="0"/>
    <s v="42494866B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42"/>
    <n v="11994"/>
    <s v="42494994CRSU"/>
    <s v="994C"/>
    <x v="50"/>
    <s v="16LTIP TL(RSUs)"/>
    <n v="10261"/>
    <n v="50"/>
    <x v="42"/>
    <n v="9260"/>
    <x v="1"/>
    <n v="91000"/>
    <n v="0"/>
    <n v="0"/>
    <s v="42494994C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43"/>
    <n v="15389"/>
    <s v="42494389CRSU"/>
    <s v="389C"/>
    <x v="190"/>
    <s v="16LTIP TL(RSUs)"/>
    <n v="10261"/>
    <n v="80"/>
    <x v="79"/>
    <n v="9260"/>
    <x v="1"/>
    <n v="190000"/>
    <n v="0"/>
    <n v="0"/>
    <s v="42494389C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44"/>
    <n v="19153"/>
    <s v="42494153CRSU"/>
    <s v="153C"/>
    <x v="196"/>
    <s v="16LTIP TL(RSUs)"/>
    <n v="10261"/>
    <n v="10"/>
    <x v="134"/>
    <n v="9260"/>
    <x v="1"/>
    <n v="2000"/>
    <n v="0"/>
    <n v="0"/>
    <s v="42494153C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45"/>
    <n v="12357"/>
    <s v="42494357CRSU"/>
    <s v="357C"/>
    <x v="54"/>
    <s v="16LTIP TL(RSUs)"/>
    <n v="10261"/>
    <n v="10"/>
    <x v="46"/>
    <n v="9260"/>
    <x v="1"/>
    <n v="2000"/>
    <n v="0"/>
    <n v="0"/>
    <s v="42494357C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46"/>
    <n v="13548"/>
    <s v="42494548CRSU"/>
    <s v="548C"/>
    <x v="71"/>
    <s v="16LTIP TL(RSUs)"/>
    <n v="10261"/>
    <n v="70"/>
    <x v="59"/>
    <n v="9260"/>
    <x v="1"/>
    <n v="170000"/>
    <n v="0"/>
    <n v="0"/>
    <s v="42494548C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-165"/>
    <m/>
    <n v="0"/>
    <n v="73.739999999999995"/>
    <n v="0"/>
    <n v="0"/>
    <n v="0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47"/>
    <n v="15234"/>
    <s v="42494234DRSU"/>
    <s v="234D"/>
    <x v="108"/>
    <s v="16LTIP TL(RSUs)"/>
    <n v="10261"/>
    <n v="80"/>
    <x v="88"/>
    <n v="9260"/>
    <x v="1"/>
    <n v="190000"/>
    <n v="0"/>
    <n v="0"/>
    <s v="42494234D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48"/>
    <n v="16950"/>
    <s v="42494950DRSU"/>
    <s v="950D"/>
    <x v="130"/>
    <s v="16LTIP TL(RSUs)"/>
    <n v="10261"/>
    <n v="50"/>
    <x v="100"/>
    <n v="9260"/>
    <x v="1"/>
    <n v="91000"/>
    <n v="0"/>
    <n v="0"/>
    <s v="42494950D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49"/>
    <n v="11299"/>
    <s v="42494299DRSU"/>
    <s v="299D"/>
    <x v="36"/>
    <s v="16LTIP TL(RSUs)"/>
    <n v="10261"/>
    <n v="50"/>
    <x v="29"/>
    <n v="9260"/>
    <x v="1"/>
    <n v="91000"/>
    <n v="0"/>
    <n v="0"/>
    <s v="42494299D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631.9299999999998"/>
    <n v="10535.17"/>
    <n v="0"/>
    <n v="12167.1"/>
    <n v="0"/>
    <m/>
    <n v="337.26"/>
    <n v="326.39"/>
    <n v="337.26"/>
    <n v="1000.91"/>
    <n v="337.27"/>
    <n v="304.63"/>
    <n v="8892.36"/>
    <n v="9534.26"/>
    <n v="0"/>
    <n v="0"/>
    <n v="0"/>
    <n v="0"/>
    <n v="10535.17"/>
  </r>
  <r>
    <n v="1250"/>
    <n v="11381"/>
    <s v="42494381DRSU"/>
    <s v="381D"/>
    <x v="37"/>
    <s v="16LTIP TL(RSUs)"/>
    <n v="10261"/>
    <n v="70"/>
    <x v="30"/>
    <n v="9260"/>
    <x v="1"/>
    <n v="170000"/>
    <n v="0"/>
    <n v="0"/>
    <s v="42494381D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51"/>
    <n v="10537"/>
    <s v="4249437ElRSU"/>
    <s v="37El"/>
    <x v="23"/>
    <s v="16LTIP TL(RSUs)"/>
    <n v="10261"/>
    <n v="30"/>
    <x v="18"/>
    <n v="9260"/>
    <x v="1"/>
    <n v="10000"/>
    <n v="0"/>
    <n v="0"/>
    <s v="4249437El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52"/>
    <n v="11899"/>
    <s v="42494899ERSU"/>
    <s v="899E"/>
    <x v="47"/>
    <s v="16LTIP TL(RSUs)"/>
    <n v="10261"/>
    <n v="50"/>
    <x v="39"/>
    <n v="9260"/>
    <x v="1"/>
    <n v="91000"/>
    <n v="0"/>
    <n v="0"/>
    <s v="42494899E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53"/>
    <n v="18513"/>
    <s v="42494513ERSU"/>
    <s v="513E"/>
    <x v="166"/>
    <s v="16LTIP TL(RSUs)"/>
    <n v="10261"/>
    <n v="10"/>
    <x v="7"/>
    <n v="9260"/>
    <x v="1"/>
    <n v="12000"/>
    <n v="0"/>
    <n v="0"/>
    <s v="42494513E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54"/>
    <n v="17130"/>
    <s v="42494130ERSU"/>
    <s v="130E"/>
    <x v="152"/>
    <s v="16LTIP TL(RSUs)"/>
    <n v="10261"/>
    <n v="10"/>
    <x v="113"/>
    <n v="9260"/>
    <x v="1"/>
    <n v="2000"/>
    <n v="0"/>
    <n v="0"/>
    <s v="42494130E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55"/>
    <n v="15402"/>
    <s v="42494402ERSU"/>
    <s v="402E"/>
    <x v="115"/>
    <s v="16LTIP TL(RSUs)"/>
    <n v="10261"/>
    <n v="180"/>
    <x v="75"/>
    <n v="9260"/>
    <x v="1"/>
    <n v="700000"/>
    <n v="0"/>
    <n v="0"/>
    <s v="42494402E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56"/>
    <n v="18245"/>
    <s v="42494245ERSU"/>
    <s v="245E"/>
    <x v="163"/>
    <s v="16LTIP TL(RSUs)"/>
    <n v="10261"/>
    <n v="180"/>
    <x v="118"/>
    <n v="9260"/>
    <x v="1"/>
    <n v="700000"/>
    <n v="0"/>
    <n v="0"/>
    <s v="42494245E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57"/>
    <n v="18731"/>
    <s v="42494731HRSU"/>
    <s v="731H"/>
    <x v="173"/>
    <s v="16LTIP TL(RSUs)"/>
    <n v="10261"/>
    <n v="10"/>
    <x v="54"/>
    <n v="9260"/>
    <x v="1"/>
    <n v="2000"/>
    <n v="0"/>
    <n v="0"/>
    <s v="42494731H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58"/>
    <n v="24582"/>
    <s v="42494582FRSU"/>
    <s v="582F"/>
    <x v="189"/>
    <s v="16LTIP TL(RSUs)"/>
    <n v="10261"/>
    <n v="10"/>
    <x v="5"/>
    <n v="9260"/>
    <x v="1"/>
    <n v="2000"/>
    <n v="0"/>
    <n v="0"/>
    <s v="42494582F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59"/>
    <n v="18035"/>
    <s v="42494035FRSU"/>
    <s v="035F"/>
    <x v="161"/>
    <s v="16LTIP TL(RSUs)"/>
    <n v="10261"/>
    <n v="60"/>
    <x v="13"/>
    <n v="9260"/>
    <x v="1"/>
    <n v="31000"/>
    <n v="0"/>
    <n v="0"/>
    <s v="42494035F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60"/>
    <n v="14180"/>
    <s v="42494180FRSU"/>
    <s v="180F"/>
    <x v="78"/>
    <s v="16LTIP TL(RSUs)"/>
    <n v="10261"/>
    <n v="30"/>
    <x v="64"/>
    <n v="9260"/>
    <x v="1"/>
    <n v="10000"/>
    <n v="0"/>
    <n v="0"/>
    <s v="42494180F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61"/>
    <n v="19198"/>
    <s v="42494198FRSU"/>
    <s v="198F"/>
    <x v="183"/>
    <s v="16LTIP TL(RSUs)"/>
    <n v="10261"/>
    <n v="10"/>
    <x v="5"/>
    <n v="9260"/>
    <x v="1"/>
    <n v="2000"/>
    <n v="0"/>
    <n v="0"/>
    <s v="42494198F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62"/>
    <n v="26172"/>
    <s v="42494172GRSU"/>
    <s v="172G"/>
    <x v="197"/>
    <s v="16LTIP TL(RSUs)"/>
    <n v="10261"/>
    <n v="10"/>
    <x v="5"/>
    <n v="9260"/>
    <x v="1"/>
    <n v="2000"/>
    <n v="0"/>
    <n v="0"/>
    <s v="42494172G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63"/>
    <n v="18727"/>
    <s v="42494727GRSU"/>
    <s v="727G"/>
    <x v="200"/>
    <s v="16LTIP TL(RSUs)"/>
    <n v="10261"/>
    <n v="180"/>
    <x v="135"/>
    <n v="9260"/>
    <x v="1"/>
    <n v="700000"/>
    <n v="0"/>
    <n v="0"/>
    <s v="42494727G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64"/>
    <n v="11896"/>
    <s v="42494896GRSU"/>
    <s v="896G"/>
    <x v="46"/>
    <s v="16LTIP TL(RSUs)"/>
    <n v="10261"/>
    <n v="50"/>
    <x v="38"/>
    <n v="9260"/>
    <x v="1"/>
    <n v="91000"/>
    <n v="0"/>
    <n v="0"/>
    <s v="42494896G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631.9299999999998"/>
    <n v="10535.17"/>
    <n v="0"/>
    <n v="12167.1"/>
    <n v="0"/>
    <m/>
    <n v="337.26"/>
    <n v="326.39"/>
    <n v="337.26"/>
    <n v="1000.91"/>
    <n v="337.27"/>
    <n v="304.63"/>
    <n v="337.26"/>
    <n v="979.16"/>
    <n v="8555.1"/>
    <n v="0"/>
    <n v="0"/>
    <n v="8555.1"/>
    <n v="10535.17"/>
  </r>
  <r>
    <n v="1265"/>
    <n v="10106"/>
    <s v="42494106GRSU"/>
    <s v="106G"/>
    <x v="6"/>
    <s v="16LTIP TL(RSUs)"/>
    <n v="10261"/>
    <n v="30"/>
    <x v="6"/>
    <n v="9260"/>
    <x v="1"/>
    <n v="10000"/>
    <n v="0"/>
    <n v="0"/>
    <s v="42494106G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66"/>
    <n v="17773"/>
    <s v="42494773HRSU"/>
    <s v="773H"/>
    <x v="158"/>
    <s v="16LTIP TL(RSUs)"/>
    <n v="10261"/>
    <n v="212"/>
    <x v="117"/>
    <n v="9260"/>
    <x v="1"/>
    <n v="821000"/>
    <n v="0"/>
    <n v="0"/>
    <s v="42494773H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165"/>
    <n v="12167.099999999999"/>
    <n v="0"/>
    <n v="0"/>
    <n v="0"/>
    <s v=""/>
    <s v=""/>
    <s v=""/>
    <n v="12167.099999999999"/>
    <n v="165"/>
    <n v="-165"/>
    <n v="0"/>
    <n v="0"/>
    <n v="73.739999999999995"/>
    <n v="0"/>
    <n v="0"/>
    <n v="0"/>
    <n v="0"/>
    <n v="0"/>
    <n v="0"/>
    <n v="0"/>
    <n v="12167.099999999999"/>
    <n v="11.101368613138686"/>
    <n v="1096"/>
    <n v="12167.099999999999"/>
    <n v="12167.099999999999"/>
    <n v="0"/>
    <n v="0"/>
    <n v="0"/>
    <n v="1631.9299999999998"/>
    <n v="10535.169999999998"/>
    <n v="0"/>
    <n v="12167.099999999999"/>
    <n v="0"/>
    <m/>
    <n v="337.26"/>
    <n v="326.39"/>
    <n v="9871.5199999999986"/>
    <n v="10535.169999999998"/>
    <n v="0"/>
    <n v="0"/>
    <n v="0"/>
    <n v="0"/>
    <n v="0"/>
    <n v="0"/>
    <n v="0"/>
    <n v="0"/>
    <n v="10535.169999999998"/>
  </r>
  <r>
    <n v="1267"/>
    <n v="26516"/>
    <s v="42494516HRSU"/>
    <s v="516H"/>
    <x v="201"/>
    <s v="16LTIP TL(RSUs)"/>
    <n v="10261"/>
    <n v="10"/>
    <x v="45"/>
    <n v="9260"/>
    <x v="1"/>
    <n v="2000"/>
    <n v="0"/>
    <n v="0"/>
    <s v="42494516H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68"/>
    <n v="18776"/>
    <s v="42494776HRSU"/>
    <s v="776H"/>
    <x v="191"/>
    <s v="16LTIP TL(RSUs)"/>
    <n v="10261"/>
    <n v="10"/>
    <x v="133"/>
    <n v="9260"/>
    <x v="1"/>
    <n v="2000"/>
    <n v="0"/>
    <n v="0"/>
    <s v="42494776H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69"/>
    <n v="15692"/>
    <s v="42494692HRSU"/>
    <s v="692H"/>
    <x v="202"/>
    <s v="16LTIP TL(RSUs)"/>
    <n v="10261"/>
    <n v="80"/>
    <x v="136"/>
    <n v="9260"/>
    <x v="1"/>
    <n v="190000"/>
    <n v="0"/>
    <n v="0"/>
    <s v="42494692H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70"/>
    <n v="11473"/>
    <s v="42494473HRSU"/>
    <s v="473H"/>
    <x v="43"/>
    <s v="16LTIP TL(RSUs)"/>
    <n v="10261"/>
    <n v="20"/>
    <x v="35"/>
    <n v="9260"/>
    <x v="1"/>
    <n v="107000"/>
    <n v="0"/>
    <n v="0"/>
    <s v="42494473H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71"/>
    <n v="12388"/>
    <s v="42494388HRSU"/>
    <s v="388H"/>
    <x v="55"/>
    <s v="16LTIP TL(RSUs)"/>
    <n v="10261"/>
    <n v="10"/>
    <x v="47"/>
    <n v="9260"/>
    <x v="1"/>
    <n v="2000"/>
    <n v="0"/>
    <n v="0"/>
    <s v="42494388H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72"/>
    <n v="11400"/>
    <s v="42494400HRSU"/>
    <s v="400H"/>
    <x v="40"/>
    <s v="16LTIP TL(RSUs)"/>
    <n v="10261"/>
    <n v="20"/>
    <x v="33"/>
    <n v="9260"/>
    <x v="1"/>
    <n v="107000"/>
    <n v="0"/>
    <n v="0"/>
    <s v="42494400H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73"/>
    <n v="15748"/>
    <s v="42494748HRSU"/>
    <s v="748H"/>
    <x v="123"/>
    <s v="16LTIP TL(RSUs)"/>
    <n v="10261"/>
    <n v="60"/>
    <x v="96"/>
    <n v="9260"/>
    <x v="1"/>
    <n v="30000"/>
    <n v="0"/>
    <n v="0"/>
    <s v="42494748H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74"/>
    <n v="12742"/>
    <s v="42494742HRSU"/>
    <s v="742H"/>
    <x v="59"/>
    <s v="16LTIP TL(RSUs)"/>
    <n v="10261"/>
    <n v="30"/>
    <x v="50"/>
    <n v="9260"/>
    <x v="1"/>
    <n v="10000"/>
    <n v="0"/>
    <n v="0"/>
    <s v="42494742H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75"/>
    <n v="13297"/>
    <s v="42494297HRSU"/>
    <s v="297H"/>
    <x v="63"/>
    <s v="16LTIP TL(RSUs)"/>
    <n v="10261"/>
    <n v="10"/>
    <x v="47"/>
    <n v="9260"/>
    <x v="1"/>
    <n v="2000"/>
    <n v="0"/>
    <n v="0"/>
    <s v="42494297H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76"/>
    <n v="18325"/>
    <s v="42494325JRSU"/>
    <s v="325J"/>
    <x v="165"/>
    <s v="16LTIP TL(RSUs)"/>
    <n v="10261"/>
    <n v="10"/>
    <x v="4"/>
    <n v="9260"/>
    <x v="1"/>
    <n v="2000"/>
    <n v="0"/>
    <n v="0"/>
    <s v="42494325J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77"/>
    <n v="15605"/>
    <s v="42494605JRSU"/>
    <s v="605J"/>
    <x v="120"/>
    <s v="16LTIP TL(RSUs)"/>
    <n v="10261"/>
    <n v="80"/>
    <x v="93"/>
    <n v="9260"/>
    <x v="1"/>
    <n v="190000"/>
    <n v="0"/>
    <n v="0"/>
    <s v="42494605J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78"/>
    <n v="10138"/>
    <s v="42494138JRSU"/>
    <s v="138J"/>
    <x v="8"/>
    <s v="16LTIP TL(RSUs)"/>
    <n v="10261"/>
    <n v="10"/>
    <x v="5"/>
    <n v="9260"/>
    <x v="1"/>
    <n v="2000"/>
    <n v="0"/>
    <n v="0"/>
    <s v="42494138J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631.9299999999998"/>
    <n v="10535.169999999998"/>
    <n v="0"/>
    <n v="12167.099999999999"/>
    <n v="0"/>
    <m/>
    <n v="337.26"/>
    <n v="326.39"/>
    <n v="337.26"/>
    <n v="1000.91"/>
    <n v="337.27"/>
    <n v="304.63"/>
    <n v="337.26"/>
    <n v="979.16"/>
    <n v="326.39"/>
    <n v="8228.7099999999991"/>
    <n v="0"/>
    <n v="8555.0999999999985"/>
    <n v="10535.169999999998"/>
  </r>
  <r>
    <n v="1279"/>
    <n v="11973"/>
    <s v="42494973KRSU"/>
    <s v="973K"/>
    <x v="48"/>
    <s v="16LTIP TL(RSUs)"/>
    <n v="10261"/>
    <n v="70"/>
    <x v="40"/>
    <n v="9260"/>
    <x v="1"/>
    <n v="170000"/>
    <n v="0"/>
    <n v="0"/>
    <s v="42494973K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80"/>
    <n v="11197"/>
    <s v="42494197KRSU"/>
    <s v="197K"/>
    <x v="33"/>
    <s v="16LTIP TL(RSUs)"/>
    <n v="10261"/>
    <n v="30"/>
    <x v="27"/>
    <n v="9260"/>
    <x v="1"/>
    <n v="10000"/>
    <n v="0"/>
    <n v="0"/>
    <s v="42494197K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81"/>
    <n v="15620"/>
    <s v="42494620KRSU"/>
    <s v="620K"/>
    <x v="121"/>
    <s v="16LTIP TL(RSUs)"/>
    <n v="10261"/>
    <n v="80"/>
    <x v="94"/>
    <n v="9260"/>
    <x v="1"/>
    <n v="190000"/>
    <n v="0"/>
    <n v="0"/>
    <s v="42494620K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82"/>
    <n v="17039"/>
    <s v="4249439LiRSU"/>
    <s v="39Li"/>
    <x v="203"/>
    <s v="16LTIP TL(RSUs)"/>
    <n v="10261"/>
    <n v="212"/>
    <x v="137"/>
    <n v="9260"/>
    <x v="1"/>
    <n v="821000"/>
    <n v="0"/>
    <n v="0"/>
    <s v="4249439Li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165"/>
    <n v="12167.099999999999"/>
    <n v="0"/>
    <n v="0"/>
    <n v="0"/>
    <s v=""/>
    <s v=""/>
    <s v=""/>
    <n v="12167.099999999999"/>
    <n v="165"/>
    <n v="-165"/>
    <n v="0"/>
    <n v="0"/>
    <n v="73.739999999999995"/>
    <n v="0"/>
    <n v="0"/>
    <n v="0"/>
    <n v="0"/>
    <n v="0"/>
    <n v="0"/>
    <n v="0"/>
    <n v="12167.099999999999"/>
    <n v="11.101368613138686"/>
    <n v="1096"/>
    <n v="12167.099999999999"/>
    <n v="12167.099999999999"/>
    <n v="0"/>
    <n v="0"/>
    <n v="0"/>
    <n v="1631.9299999999998"/>
    <n v="10535.169999999998"/>
    <n v="0"/>
    <n v="12167.099999999999"/>
    <n v="0"/>
    <m/>
    <n v="337.26"/>
    <n v="326.39"/>
    <n v="9871.5199999999986"/>
    <n v="10535.169999999998"/>
    <n v="0"/>
    <n v="0"/>
    <n v="0"/>
    <n v="0"/>
    <n v="0"/>
    <n v="0"/>
    <n v="0"/>
    <n v="0"/>
    <n v="10535.169999999998"/>
  </r>
  <r>
    <n v="1283"/>
    <n v="12353"/>
    <s v="42494353LRSU"/>
    <s v="353L"/>
    <x v="204"/>
    <s v="16LTIP TL(RSUs)"/>
    <n v="10261"/>
    <n v="10"/>
    <x v="45"/>
    <n v="9260"/>
    <x v="1"/>
    <n v="2000"/>
    <n v="0"/>
    <n v="0"/>
    <s v="42494353L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84"/>
    <n v="10449"/>
    <s v="42494449MRSU"/>
    <s v="449M"/>
    <x v="20"/>
    <s v="16LTIP TL(RSUs)"/>
    <n v="10261"/>
    <n v="20"/>
    <x v="15"/>
    <n v="9260"/>
    <x v="1"/>
    <n v="7000"/>
    <n v="0"/>
    <n v="0"/>
    <s v="42494449M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85"/>
    <n v="10034"/>
    <s v="4249434MaRSU"/>
    <s v="34Ma"/>
    <x v="2"/>
    <s v="16LTIP TL(RSUs)"/>
    <n v="10261"/>
    <n v="50"/>
    <x v="2"/>
    <n v="9260"/>
    <x v="1"/>
    <n v="91000"/>
    <n v="0"/>
    <n v="0"/>
    <s v="4249434Ma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86"/>
    <n v="15053"/>
    <s v="4249453MaRSU"/>
    <s v="53Ma"/>
    <x v="102"/>
    <s v="16LTIP TL(RSUs)"/>
    <n v="10261"/>
    <n v="10"/>
    <x v="82"/>
    <n v="9260"/>
    <x v="1"/>
    <n v="2000"/>
    <n v="0"/>
    <n v="0"/>
    <s v="4249453Ma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87"/>
    <n v="15465"/>
    <s v="42494465MRSU"/>
    <s v="465M"/>
    <x v="117"/>
    <s v="16LTIP TL(RSUs)"/>
    <n v="10261"/>
    <n v="10"/>
    <x v="21"/>
    <n v="9260"/>
    <x v="1"/>
    <n v="2000"/>
    <n v="0"/>
    <n v="0"/>
    <s v="42494465M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88"/>
    <n v="17858"/>
    <s v="42494858MRSU"/>
    <s v="858M"/>
    <x v="159"/>
    <s v="16LTIP TL(RSUs)"/>
    <n v="10261"/>
    <n v="10"/>
    <x v="4"/>
    <n v="9260"/>
    <x v="1"/>
    <n v="2000"/>
    <n v="0"/>
    <n v="0"/>
    <s v="42494858M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89"/>
    <n v="18601"/>
    <s v="42494601MRSU"/>
    <s v="601M"/>
    <x v="170"/>
    <s v="16LTIP TL(RSUs)"/>
    <n v="10261"/>
    <n v="70"/>
    <x v="122"/>
    <n v="9260"/>
    <x v="1"/>
    <n v="170000"/>
    <n v="0"/>
    <n v="0"/>
    <s v="42494601M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90"/>
    <n v="10155"/>
    <s v="42494155MRSU"/>
    <s v="155M"/>
    <x v="10"/>
    <s v="16LTIP TL(RSUs)"/>
    <n v="10261"/>
    <n v="10"/>
    <x v="4"/>
    <n v="9260"/>
    <x v="1"/>
    <n v="2000"/>
    <n v="0"/>
    <n v="0"/>
    <s v="42494155M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91"/>
    <n v="14108"/>
    <s v="42494108MRSU"/>
    <s v="108M"/>
    <x v="75"/>
    <s v="16LTIP TL(RSUs)"/>
    <n v="10261"/>
    <n v="10"/>
    <x v="62"/>
    <n v="9260"/>
    <x v="1"/>
    <n v="12000"/>
    <n v="0"/>
    <n v="0"/>
    <s v="42494108M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92"/>
    <n v="15518"/>
    <s v="42494518MRSU"/>
    <s v="518M"/>
    <x v="119"/>
    <s v="16LTIP TL(RSUs)"/>
    <n v="10261"/>
    <n v="10"/>
    <x v="74"/>
    <n v="9260"/>
    <x v="1"/>
    <n v="2000"/>
    <n v="0"/>
    <n v="0"/>
    <s v="42494518M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93"/>
    <n v="14474"/>
    <s v="42494474MRSU"/>
    <s v="474M"/>
    <x v="85"/>
    <s v="16LTIP TL(RSUs)"/>
    <n v="10261"/>
    <n v="10"/>
    <x v="12"/>
    <n v="9260"/>
    <x v="1"/>
    <n v="2000"/>
    <n v="0"/>
    <n v="0"/>
    <s v="42494474M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94"/>
    <n v="11998"/>
    <s v="42494998NRSU"/>
    <s v="998N"/>
    <x v="51"/>
    <s v="16LTIP TL(RSUs)"/>
    <n v="10261"/>
    <n v="50"/>
    <x v="43"/>
    <n v="9260"/>
    <x v="1"/>
    <n v="91000"/>
    <n v="0"/>
    <n v="0"/>
    <s v="42494998N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95"/>
    <n v="18837"/>
    <s v="42494837NRSU"/>
    <s v="837N"/>
    <x v="175"/>
    <s v="16LTIP TL(RSUs)"/>
    <n v="10261"/>
    <n v="60"/>
    <x v="125"/>
    <n v="9260"/>
    <x v="1"/>
    <n v="30000"/>
    <n v="0"/>
    <n v="0"/>
    <s v="42494837N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96"/>
    <n v="15716"/>
    <s v="42494716NRSU"/>
    <s v="716N"/>
    <x v="205"/>
    <s v="16LTIP TL(RSUs)"/>
    <n v="10261"/>
    <n v="180"/>
    <x v="135"/>
    <n v="9260"/>
    <x v="1"/>
    <n v="700000"/>
    <n v="0"/>
    <n v="0"/>
    <s v="42494716N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297"/>
    <n v="16600"/>
    <s v="42494600PRSU"/>
    <s v="600P"/>
    <x v="128"/>
    <s v="16LTIP TL(RSUs)"/>
    <n v="10261"/>
    <n v="70"/>
    <x v="99"/>
    <n v="9260"/>
    <x v="1"/>
    <n v="170000"/>
    <n v="0"/>
    <n v="0"/>
    <s v="42494600P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98"/>
    <n v="13121"/>
    <s v="42494121PRSU"/>
    <s v="121P"/>
    <x v="194"/>
    <s v="16LTIP TL(RSUs)"/>
    <n v="10261"/>
    <n v="80"/>
    <x v="86"/>
    <n v="9260"/>
    <x v="1"/>
    <n v="190000"/>
    <n v="0"/>
    <n v="0"/>
    <s v="42494121P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299"/>
    <n v="10153"/>
    <s v="42494153PRSU"/>
    <s v="153P"/>
    <x v="9"/>
    <s v="16LTIP TL(RSUs)"/>
    <n v="10261"/>
    <n v="212"/>
    <x v="8"/>
    <n v="9260"/>
    <x v="1"/>
    <n v="821000"/>
    <n v="0"/>
    <n v="0"/>
    <s v="42494153P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165"/>
    <n v="12167.099999999999"/>
    <n v="0"/>
    <n v="0"/>
    <n v="0"/>
    <s v=""/>
    <s v=""/>
    <s v=""/>
    <n v="12167.099999999999"/>
    <n v="165"/>
    <n v="-165"/>
    <n v="0"/>
    <n v="0"/>
    <n v="73.739999999999995"/>
    <n v="0"/>
    <n v="0"/>
    <n v="0"/>
    <n v="0"/>
    <n v="0"/>
    <n v="0"/>
    <n v="0"/>
    <n v="12167.099999999999"/>
    <n v="11.101368613138686"/>
    <n v="1096"/>
    <n v="12167.099999999999"/>
    <n v="12167.099999999999"/>
    <n v="0"/>
    <n v="0"/>
    <n v="0"/>
    <n v="1631.9299999999998"/>
    <n v="10535.169999999998"/>
    <n v="0"/>
    <n v="12167.099999999999"/>
    <n v="0"/>
    <m/>
    <n v="337.26"/>
    <n v="326.39"/>
    <n v="9871.5199999999986"/>
    <n v="10535.169999999998"/>
    <n v="0"/>
    <n v="0"/>
    <n v="0"/>
    <n v="0"/>
    <n v="0"/>
    <n v="0"/>
    <n v="0"/>
    <n v="0"/>
    <n v="10535.169999999998"/>
  </r>
  <r>
    <n v="1300"/>
    <n v="14712"/>
    <s v="42494712PRSU"/>
    <s v="712P"/>
    <x v="91"/>
    <s v="16LTIP TL(RSUs)"/>
    <n v="10261"/>
    <n v="10"/>
    <x v="74"/>
    <n v="9260"/>
    <x v="1"/>
    <n v="2000"/>
    <n v="0"/>
    <n v="0"/>
    <s v="42494712P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631.9299999999998"/>
    <n v="10535.169999999998"/>
    <n v="0"/>
    <n v="12167.099999999999"/>
    <n v="0"/>
    <m/>
    <n v="337.26"/>
    <n v="326.39"/>
    <n v="337.26"/>
    <n v="1000.91"/>
    <n v="337.27"/>
    <n v="304.63"/>
    <n v="337.26"/>
    <n v="979.16"/>
    <n v="326.39"/>
    <n v="8228.7099999999991"/>
    <n v="0"/>
    <n v="8555.0999999999985"/>
    <n v="10535.169999999998"/>
  </r>
  <r>
    <n v="1301"/>
    <n v="18652"/>
    <s v="42494652PRSU"/>
    <s v="652P"/>
    <x v="172"/>
    <s v="16LTIP TL(RSUs)"/>
    <n v="10261"/>
    <n v="10"/>
    <x v="5"/>
    <n v="9260"/>
    <x v="1"/>
    <n v="2000"/>
    <n v="0"/>
    <n v="0"/>
    <s v="42494652P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-165"/>
    <n v="0"/>
    <n v="73.739999999999995"/>
    <n v="0"/>
    <n v="0"/>
    <n v="0"/>
    <n v="0"/>
    <n v="0"/>
    <n v="0"/>
    <n v="0"/>
    <n v="0"/>
    <n v="0"/>
    <n v="1096"/>
    <n v="0"/>
    <n v="0"/>
    <n v="0"/>
    <n v="0"/>
    <n v="0"/>
    <n v="1631.9299999999998"/>
    <n v="-1631.9299999999996"/>
    <n v="0"/>
    <n v="2.2737367544323206E-13"/>
    <n v="-2.2737367544323206E-13"/>
    <m/>
    <n v="337.26"/>
    <n v="326.39"/>
    <n v="337.26"/>
    <n v="1000.91"/>
    <n v="337.27"/>
    <n v="304.63"/>
    <n v="337.26"/>
    <n v="979.16"/>
    <n v="326.39"/>
    <n v="337.26"/>
    <n v="-4275.6499999999996"/>
    <n v="-3611.9999999999995"/>
    <n v="-1631.9299999999996"/>
  </r>
  <r>
    <n v="1302"/>
    <n v="13401"/>
    <s v="42494401QRSU"/>
    <s v="401Q"/>
    <x v="65"/>
    <s v="16LTIP TL(RSUs)"/>
    <n v="10261"/>
    <n v="10"/>
    <x v="54"/>
    <n v="9260"/>
    <x v="1"/>
    <n v="2000"/>
    <n v="0"/>
    <n v="0"/>
    <s v="42494401Q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03"/>
    <n v="17057"/>
    <s v="4249457RaRSU"/>
    <s v="57Ra"/>
    <x v="142"/>
    <s v="16LTIP TL(RSUs)"/>
    <n v="10261"/>
    <n v="212"/>
    <x v="108"/>
    <n v="9260"/>
    <x v="1"/>
    <n v="821000"/>
    <n v="0"/>
    <n v="0"/>
    <s v="4249457Ra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165"/>
    <n v="12167.099999999999"/>
    <n v="0"/>
    <n v="0"/>
    <n v="0"/>
    <s v=""/>
    <s v=""/>
    <s v=""/>
    <n v="12167.099999999999"/>
    <n v="165"/>
    <n v="-165"/>
    <n v="0"/>
    <n v="0"/>
    <n v="73.739999999999995"/>
    <n v="0"/>
    <n v="0"/>
    <n v="0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04"/>
    <n v="17058"/>
    <s v="4249458ReRSU"/>
    <s v="58Re"/>
    <x v="143"/>
    <s v="16LTIP TL(RSUs)"/>
    <n v="10261"/>
    <n v="212"/>
    <x v="109"/>
    <n v="9260"/>
    <x v="1"/>
    <n v="821000"/>
    <n v="0"/>
    <n v="0"/>
    <s v="4249458Re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165"/>
    <n v="12167.099999999999"/>
    <n v="0"/>
    <n v="0"/>
    <n v="0"/>
    <s v=""/>
    <s v=""/>
    <s v=""/>
    <n v="12167.099999999999"/>
    <n v="165"/>
    <n v="-165"/>
    <n v="0"/>
    <n v="0"/>
    <n v="73.739999999999995"/>
    <n v="0"/>
    <n v="0"/>
    <n v="0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05"/>
    <n v="13390"/>
    <s v="42494390RRSU"/>
    <s v="390R"/>
    <x v="195"/>
    <s v="16LTIP TL(RSUs)"/>
    <n v="10261"/>
    <n v="60"/>
    <x v="24"/>
    <n v="9260"/>
    <x v="1"/>
    <n v="30000"/>
    <n v="0"/>
    <n v="0"/>
    <s v="42494390R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06"/>
    <n v="14957"/>
    <s v="42494957RRSU"/>
    <s v="957R"/>
    <x v="101"/>
    <s v="16LTIP TL(RSUs)"/>
    <n v="10261"/>
    <n v="80"/>
    <x v="81"/>
    <n v="9260"/>
    <x v="1"/>
    <n v="190000"/>
    <n v="0"/>
    <n v="0"/>
    <s v="42494957R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07"/>
    <n v="13439"/>
    <s v="42494439RRSU"/>
    <s v="439R"/>
    <x v="68"/>
    <s v="16LTIP TL(RSUs)"/>
    <n v="10261"/>
    <n v="60"/>
    <x v="57"/>
    <n v="9260"/>
    <x v="1"/>
    <n v="81000"/>
    <n v="0"/>
    <n v="0"/>
    <s v="42494439R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08"/>
    <n v="17062"/>
    <s v="4249462RoRSU"/>
    <s v="62Ro"/>
    <x v="145"/>
    <s v="16LTIP TL(RSUs)"/>
    <n v="10261"/>
    <n v="212"/>
    <x v="108"/>
    <n v="9260"/>
    <x v="1"/>
    <n v="821000"/>
    <n v="0"/>
    <n v="0"/>
    <s v="4249462Ro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165"/>
    <n v="12167.099999999999"/>
    <n v="0"/>
    <n v="0"/>
    <n v="0"/>
    <s v=""/>
    <s v=""/>
    <s v=""/>
    <n v="12167.099999999999"/>
    <n v="165"/>
    <n v="-165"/>
    <n v="0"/>
    <n v="0"/>
    <n v="73.739999999999995"/>
    <n v="0"/>
    <n v="0"/>
    <n v="0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09"/>
    <n v="11983"/>
    <s v="42494983SRSU"/>
    <s v="983S"/>
    <x v="49"/>
    <s v="16LTIP TL(RSUs)"/>
    <n v="10261"/>
    <n v="50"/>
    <x v="41"/>
    <n v="9260"/>
    <x v="1"/>
    <n v="91000"/>
    <n v="0"/>
    <n v="0"/>
    <s v="42494983S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10"/>
    <n v="19012"/>
    <s v="42494012SRSU"/>
    <s v="012S"/>
    <x v="179"/>
    <s v="16LTIP TL(RSUs)"/>
    <n v="10261"/>
    <n v="10"/>
    <x v="128"/>
    <n v="4264"/>
    <x v="1"/>
    <n v="2000"/>
    <n v="0"/>
    <n v="0"/>
    <s v="42494012S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11"/>
    <n v="11128"/>
    <s v="42494128SRSU"/>
    <s v="128S"/>
    <x v="31"/>
    <s v="16LTIP TL(RSUs)"/>
    <n v="10261"/>
    <n v="70"/>
    <x v="25"/>
    <n v="9260"/>
    <x v="1"/>
    <n v="170000"/>
    <n v="0"/>
    <n v="0"/>
    <s v="42494128S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12"/>
    <n v="15070"/>
    <s v="4249470SlRSU"/>
    <s v="70Sl"/>
    <x v="104"/>
    <s v="16LTIP TL(RSUs)"/>
    <n v="10261"/>
    <n v="80"/>
    <x v="84"/>
    <n v="9260"/>
    <x v="1"/>
    <n v="190000"/>
    <n v="0"/>
    <n v="0"/>
    <s v="4249470Sl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13"/>
    <n v="14713"/>
    <s v="42494713SRSU"/>
    <s v="713S"/>
    <x v="92"/>
    <s v="16LTIP TL(RSUs)"/>
    <n v="10261"/>
    <n v="180"/>
    <x v="75"/>
    <n v="9260"/>
    <x v="1"/>
    <n v="700000"/>
    <n v="0"/>
    <n v="0"/>
    <s v="42494713S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14"/>
    <n v="14088"/>
    <s v="42494088SRSU"/>
    <s v="088S"/>
    <x v="74"/>
    <s v="16LTIP TL(RSUs)"/>
    <n v="10261"/>
    <n v="10"/>
    <x v="61"/>
    <n v="9260"/>
    <x v="1"/>
    <n v="2000"/>
    <n v="0"/>
    <n v="0"/>
    <s v="42494088S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631.9299999999998"/>
    <n v="10535.17"/>
    <n v="0"/>
    <n v="12167.1"/>
    <n v="0"/>
    <m/>
    <n v="337.26"/>
    <n v="326.39"/>
    <n v="337.26"/>
    <n v="1000.91"/>
    <n v="337.27"/>
    <n v="304.63"/>
    <n v="8892.36"/>
    <n v="9534.26"/>
    <n v="0"/>
    <n v="0"/>
    <n v="0"/>
    <n v="0"/>
    <n v="10535.17"/>
  </r>
  <r>
    <n v="1315"/>
    <n v="14938"/>
    <s v="42494938SRSU"/>
    <s v="938S"/>
    <x v="99"/>
    <s v="16LTIP TL(RSUs)"/>
    <n v="10261"/>
    <n v="180"/>
    <x v="75"/>
    <n v="9260"/>
    <x v="1"/>
    <n v="700000"/>
    <n v="0"/>
    <n v="0"/>
    <s v="42494938S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16"/>
    <n v="14813"/>
    <s v="42494813SRSU"/>
    <s v="813S"/>
    <x v="95"/>
    <s v="16LTIP TL(RSUs)"/>
    <n v="10261"/>
    <n v="80"/>
    <x v="63"/>
    <n v="9260"/>
    <x v="1"/>
    <n v="190000"/>
    <n v="0"/>
    <n v="0"/>
    <s v="42494813S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17"/>
    <n v="17542"/>
    <s v="42494542SRSU"/>
    <s v="542S"/>
    <x v="156"/>
    <s v="16LTIP TL(RSUs)"/>
    <n v="10261"/>
    <n v="10"/>
    <x v="116"/>
    <n v="9260"/>
    <x v="1"/>
    <n v="2000"/>
    <n v="0"/>
    <n v="0"/>
    <s v="42494542S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18"/>
    <n v="13202"/>
    <s v="42494202SRSU"/>
    <s v="202S"/>
    <x v="62"/>
    <s v="16LTIP TL(RSUs)"/>
    <n v="10261"/>
    <n v="20"/>
    <x v="52"/>
    <n v="9260"/>
    <x v="1"/>
    <n v="107000"/>
    <n v="0"/>
    <n v="0"/>
    <s v="42494202S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19"/>
    <n v="10401"/>
    <s v="42494401SRSU"/>
    <s v="401S"/>
    <x v="19"/>
    <s v="16LTIP TL(RSUs)"/>
    <n v="10261"/>
    <n v="10"/>
    <x v="14"/>
    <n v="9260"/>
    <x v="1"/>
    <n v="2000"/>
    <n v="0"/>
    <n v="0"/>
    <s v="42494401S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20"/>
    <n v="14951"/>
    <s v="42494951TRSU"/>
    <s v="951T"/>
    <x v="100"/>
    <s v="16LTIP TL(RSUs)"/>
    <n v="10261"/>
    <n v="80"/>
    <x v="80"/>
    <n v="9260"/>
    <x v="1"/>
    <n v="190000"/>
    <n v="0"/>
    <n v="0"/>
    <s v="42494951T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21"/>
    <n v="24491"/>
    <s v="42494491TRSU"/>
    <s v="491T"/>
    <x v="187"/>
    <s v="16LTIP TL(RSUs)"/>
    <n v="10261"/>
    <n v="10"/>
    <x v="132"/>
    <n v="9260"/>
    <x v="1"/>
    <n v="2000"/>
    <n v="0"/>
    <n v="0"/>
    <s v="42494491T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22"/>
    <n v="13553"/>
    <s v="42494553TRSU"/>
    <s v="553T"/>
    <x v="72"/>
    <s v="16LTIP TL(RSUs)"/>
    <n v="10261"/>
    <n v="10"/>
    <x v="44"/>
    <n v="9260"/>
    <x v="1"/>
    <n v="2000"/>
    <n v="0"/>
    <n v="0"/>
    <s v="42494553T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23"/>
    <n v="15416"/>
    <s v="42494416WRSU"/>
    <s v="416W"/>
    <x v="116"/>
    <s v="16LTIP TL(RSUs)"/>
    <n v="10261"/>
    <n v="80"/>
    <x v="63"/>
    <n v="9260"/>
    <x v="1"/>
    <n v="190000"/>
    <n v="0"/>
    <n v="0"/>
    <s v="42494416W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24"/>
    <n v="14288"/>
    <s v="42494288WRSU"/>
    <s v="288W"/>
    <x v="80"/>
    <s v="16LTIP TL(RSUs)"/>
    <n v="10261"/>
    <n v="10"/>
    <x v="12"/>
    <n v="9260"/>
    <x v="1"/>
    <n v="2000"/>
    <n v="0"/>
    <n v="0"/>
    <s v="42494288W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25"/>
    <n v="10101"/>
    <s v="42494101WRSU"/>
    <s v="101W"/>
    <x v="4"/>
    <s v="16LTIP TL(RSUs)"/>
    <n v="10261"/>
    <n v="10"/>
    <x v="4"/>
    <n v="9260"/>
    <x v="1"/>
    <n v="2000"/>
    <n v="0"/>
    <n v="0"/>
    <s v="42494101W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26"/>
    <n v="18779"/>
    <s v="42494779WRSU"/>
    <s v="779W"/>
    <x v="174"/>
    <s v="16LTIP TL(RSUs)"/>
    <n v="10261"/>
    <n v="212"/>
    <x v="124"/>
    <n v="9260"/>
    <x v="1"/>
    <n v="832000"/>
    <n v="0"/>
    <n v="0"/>
    <s v="42494779W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165"/>
    <n v="12167.099999999999"/>
    <n v="0"/>
    <n v="0"/>
    <n v="0"/>
    <s v=""/>
    <s v=""/>
    <s v=""/>
    <n v="12167.099999999999"/>
    <n v="165"/>
    <n v="-165"/>
    <n v="0"/>
    <n v="0"/>
    <n v="73.739999999999995"/>
    <n v="0"/>
    <n v="0"/>
    <n v="0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27"/>
    <n v="17090"/>
    <s v="4249490WhRSU"/>
    <s v="90Wh"/>
    <x v="151"/>
    <s v="16LTIP TL(RSUs)"/>
    <n v="10261"/>
    <n v="212"/>
    <x v="104"/>
    <n v="9260"/>
    <x v="1"/>
    <n v="821000"/>
    <n v="0"/>
    <n v="0"/>
    <s v="4249490Wh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165"/>
    <n v="12167.099999999999"/>
    <n v="0"/>
    <n v="0"/>
    <n v="0"/>
    <s v=""/>
    <s v=""/>
    <s v=""/>
    <n v="12167.099999999999"/>
    <n v="165"/>
    <n v="-165"/>
    <n v="0"/>
    <n v="0"/>
    <n v="73.739999999999995"/>
    <n v="0"/>
    <n v="0"/>
    <n v="0"/>
    <n v="0"/>
    <n v="0"/>
    <n v="0"/>
    <n v="0"/>
    <n v="12167.099999999999"/>
    <n v="11.101368613138686"/>
    <n v="1096"/>
    <n v="12167.099999999999"/>
    <n v="12167.099999999999"/>
    <n v="0"/>
    <n v="0"/>
    <n v="0"/>
    <n v="1631.9299999999998"/>
    <n v="10535.169999999998"/>
    <n v="0"/>
    <n v="12167.099999999999"/>
    <n v="0"/>
    <m/>
    <n v="337.26"/>
    <n v="326.39"/>
    <n v="9871.5199999999986"/>
    <n v="10535.169999999998"/>
    <n v="0"/>
    <n v="0"/>
    <n v="0"/>
    <n v="0"/>
    <n v="0"/>
    <n v="0"/>
    <n v="0"/>
    <n v="0"/>
    <n v="10535.169999999998"/>
  </r>
  <r>
    <n v="1328"/>
    <n v="14721"/>
    <s v="42494721WRSU"/>
    <s v="721W"/>
    <x v="93"/>
    <s v="16LTIP TL(RSUs)"/>
    <n v="10261"/>
    <n v="10"/>
    <x v="76"/>
    <n v="9260"/>
    <x v="1"/>
    <n v="2000"/>
    <n v="0"/>
    <n v="0"/>
    <s v="42494721W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29"/>
    <n v="11384"/>
    <s v="42494384WRSU"/>
    <s v="384W"/>
    <x v="38"/>
    <s v="16LTIP TL(RSUs)"/>
    <n v="10261"/>
    <n v="60"/>
    <x v="31"/>
    <n v="9260"/>
    <x v="1"/>
    <n v="30000"/>
    <n v="0"/>
    <n v="0"/>
    <s v="42494384W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30"/>
    <n v="14707"/>
    <s v="42494707WRSU"/>
    <s v="707W"/>
    <x v="90"/>
    <s v="16LTIP TL(RSUs)"/>
    <n v="10261"/>
    <n v="10"/>
    <x v="73"/>
    <n v="9260"/>
    <x v="1"/>
    <n v="2000"/>
    <n v="0"/>
    <n v="0"/>
    <s v="42494707W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31"/>
    <n v="11885"/>
    <s v="42494885YRSU"/>
    <s v="885Y"/>
    <x v="45"/>
    <s v="16LTIP TL(RSUs)"/>
    <n v="10261"/>
    <n v="212"/>
    <x v="37"/>
    <n v="9260"/>
    <x v="1"/>
    <n v="824000"/>
    <n v="0"/>
    <n v="0"/>
    <s v="42494885Y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165"/>
    <n v="12167.099999999999"/>
    <n v="0"/>
    <n v="0"/>
    <n v="0"/>
    <s v=""/>
    <s v=""/>
    <s v=""/>
    <n v="12167.099999999999"/>
    <n v="165"/>
    <n v="-165"/>
    <n v="0"/>
    <n v="0"/>
    <n v="73.739999999999995"/>
    <n v="0"/>
    <n v="0"/>
    <n v="0"/>
    <n v="0"/>
    <n v="0"/>
    <n v="0"/>
    <n v="0"/>
    <n v="12167.099999999999"/>
    <n v="11.101368613138686"/>
    <n v="1096"/>
    <n v="12167.099999999999"/>
    <n v="12167.099999999999"/>
    <n v="0"/>
    <n v="0"/>
    <n v="0"/>
    <n v="12167.1"/>
    <n v="0"/>
    <n v="0"/>
    <n v="12167.1"/>
    <n v="0"/>
    <m/>
    <n v="0"/>
    <n v="0"/>
    <n v="0"/>
    <n v="0"/>
    <n v="0"/>
    <n v="0"/>
    <n v="0"/>
    <n v="0"/>
    <n v="0"/>
    <n v="0"/>
    <n v="0"/>
    <n v="0"/>
    <n v="0"/>
  </r>
  <r>
    <n v="1332"/>
    <n v="26444"/>
    <s v="42494444YRSU"/>
    <s v="444Y"/>
    <x v="206"/>
    <s v="16LTIP TL(RSUs)"/>
    <n v="10261"/>
    <n v="10"/>
    <x v="138"/>
    <n v="9260"/>
    <x v="1"/>
    <n v="2000"/>
    <n v="0"/>
    <n v="0"/>
    <s v="42494444YRSU16LTIP TL(RSUs)"/>
    <s v="LTIP TL(RSU)"/>
    <s v="LTIP TL(RSU) - 05/04/2016"/>
    <s v="3 years"/>
    <d v="2016-05-04T00:00:00"/>
    <d v="2019-05-04T00:00:00"/>
    <n v="165"/>
    <n v="0"/>
    <n v="0"/>
    <m/>
    <m/>
    <m/>
    <m/>
    <n v="165"/>
    <n v="1"/>
    <s v=""/>
    <n v="0"/>
    <n v="12167.099999999999"/>
    <n v="0"/>
    <n v="0"/>
    <n v="0"/>
    <s v=""/>
    <s v=""/>
    <s v=""/>
    <n v="12167.099999999999"/>
    <n v="165"/>
    <n v="0"/>
    <n v="0"/>
    <n v="165"/>
    <n v="73.739999999999995"/>
    <n v="12167.099999999999"/>
    <n v="-243.14732639999994"/>
    <n v="11923.952673599999"/>
    <n v="0"/>
    <n v="0"/>
    <n v="0"/>
    <n v="0"/>
    <n v="11923.952673599999"/>
    <n v="10.879518862773722"/>
    <n v="423"/>
    <n v="4602.04"/>
    <n v="4602.04"/>
    <n v="7321.9126735999989"/>
    <n v="0"/>
    <n v="0"/>
    <n v="1631.9299999999998"/>
    <n v="2970.1099999999997"/>
    <n v="0"/>
    <n v="4602.0399999999991"/>
    <n v="0"/>
    <m/>
    <n v="337.26"/>
    <n v="326.39"/>
    <n v="337.26"/>
    <n v="1000.91"/>
    <n v="337.27"/>
    <n v="304.63"/>
    <n v="337.26"/>
    <n v="979.16"/>
    <n v="326.39"/>
    <n v="337.26"/>
    <n v="326.39"/>
    <n v="990.04"/>
    <n v="2970.1099999999997"/>
  </r>
  <r>
    <n v="1333"/>
    <n v="14510"/>
    <s v="42513510MRSU"/>
    <s v="510M"/>
    <x v="207"/>
    <s v="16LTIP TL(RSUs)"/>
    <n v="10261"/>
    <n v="80"/>
    <x v="139"/>
    <n v="9260"/>
    <x v="1"/>
    <n v="190000"/>
    <n v="0"/>
    <n v="0"/>
    <s v="42513510MRSU16LTIP TL(RSUs)"/>
    <s v="LTIP TL(RSU)"/>
    <s v="LTIP TL(RSU) - 05/23/2016"/>
    <s v="3 years"/>
    <d v="2016-05-23T00:00:00"/>
    <d v="2019-05-23T00:00:00"/>
    <n v="165"/>
    <n v="0"/>
    <n v="0"/>
    <m/>
    <m/>
    <m/>
    <m/>
    <n v="165"/>
    <n v="1"/>
    <s v=""/>
    <n v="0"/>
    <n v="11858.550000000001"/>
    <n v="0"/>
    <n v="0"/>
    <n v="0"/>
    <s v=""/>
    <s v=""/>
    <s v=""/>
    <n v="11858.550000000001"/>
    <n v="165"/>
    <n v="0"/>
    <n v="0"/>
    <n v="165"/>
    <n v="71.87"/>
    <n v="11858.550000000001"/>
    <n v="-236.9812632"/>
    <n v="11621.568736800002"/>
    <n v="0"/>
    <n v="0"/>
    <n v="0"/>
    <n v="0"/>
    <n v="11858.550000000001"/>
    <n v="10.81984489051095"/>
    <n v="1096"/>
    <n v="11858.550000000001"/>
    <n v="11858.550000000001"/>
    <n v="0"/>
    <n v="0"/>
    <n v="0"/>
    <n v="11858.55"/>
    <n v="0"/>
    <n v="0"/>
    <n v="11858.55"/>
    <n v="0"/>
    <m/>
    <n v="0"/>
    <n v="0"/>
    <n v="0"/>
    <n v="0"/>
    <n v="0"/>
    <n v="0"/>
    <n v="0"/>
    <n v="0"/>
    <n v="0"/>
    <n v="0"/>
    <n v="0"/>
    <n v="0"/>
    <n v="0"/>
  </r>
  <r>
    <n v="1334"/>
    <n v="14928"/>
    <s v="42513928SRSU"/>
    <s v="928S"/>
    <x v="208"/>
    <s v="16LTIP TL(RSUs)"/>
    <n v="10261"/>
    <n v="180"/>
    <x v="140"/>
    <n v="9260"/>
    <x v="1"/>
    <n v="700000"/>
    <n v="0"/>
    <n v="0"/>
    <s v="42513928SRSU16LTIP TL(RSUs)"/>
    <s v="LTIP TL(RSU)"/>
    <s v="LTIP TL(RSU) - 05/23/2016"/>
    <s v="3 years"/>
    <d v="2016-05-23T00:00:00"/>
    <d v="2019-05-23T00:00:00"/>
    <n v="165"/>
    <n v="0"/>
    <n v="0"/>
    <m/>
    <m/>
    <m/>
    <m/>
    <n v="165"/>
    <n v="1"/>
    <s v=""/>
    <n v="0"/>
    <n v="11858.550000000001"/>
    <n v="0"/>
    <n v="0"/>
    <n v="0"/>
    <s v=""/>
    <s v=""/>
    <s v=""/>
    <n v="11858.550000000001"/>
    <n v="165"/>
    <n v="0"/>
    <n v="0"/>
    <n v="165"/>
    <n v="71.87"/>
    <n v="11858.550000000001"/>
    <n v="-236.9812632"/>
    <n v="11621.568736800002"/>
    <n v="0"/>
    <n v="0"/>
    <n v="0"/>
    <n v="0"/>
    <n v="11858.550000000001"/>
    <n v="10.81984489051095"/>
    <n v="1096"/>
    <n v="11858.550000000001"/>
    <n v="11858.550000000001"/>
    <n v="0"/>
    <n v="0"/>
    <n v="0"/>
    <n v="11858.55"/>
    <n v="0"/>
    <n v="0"/>
    <n v="11858.55"/>
    <n v="0"/>
    <m/>
    <n v="0"/>
    <n v="0"/>
    <n v="0"/>
    <n v="0"/>
    <n v="0"/>
    <n v="0"/>
    <n v="0"/>
    <n v="0"/>
    <n v="0"/>
    <n v="0"/>
    <n v="0"/>
    <n v="0"/>
    <n v="0"/>
  </r>
  <r>
    <n v="1335"/>
    <n v="23990"/>
    <s v="42513990JRSU"/>
    <s v="990J"/>
    <x v="209"/>
    <s v="16LTIP TL(RSUs)"/>
    <n v="10261"/>
    <n v="180"/>
    <x v="71"/>
    <n v="9260"/>
    <x v="1"/>
    <n v="700000"/>
    <n v="0"/>
    <n v="0"/>
    <s v="42513990JRSU16LTIP TL(RSUs)"/>
    <s v="LTIP TL(RSU)"/>
    <s v="LTIP TL(RSU) - 05/23/2016"/>
    <s v="3 years"/>
    <d v="2016-05-23T00:00:00"/>
    <d v="2019-05-23T00:00:00"/>
    <n v="165"/>
    <n v="0"/>
    <n v="0"/>
    <m/>
    <m/>
    <m/>
    <m/>
    <n v="165"/>
    <n v="1"/>
    <s v=""/>
    <n v="0"/>
    <n v="11858.550000000001"/>
    <n v="0"/>
    <n v="0"/>
    <n v="0"/>
    <s v=""/>
    <s v=""/>
    <s v=""/>
    <n v="11858.550000000001"/>
    <n v="165"/>
    <n v="0"/>
    <n v="0"/>
    <n v="165"/>
    <n v="71.87"/>
    <n v="11858.550000000001"/>
    <n v="-236.9812632"/>
    <n v="11621.568736800002"/>
    <n v="0"/>
    <n v="0"/>
    <n v="0"/>
    <n v="0"/>
    <n v="11621.568736800002"/>
    <n v="10.603621110218979"/>
    <n v="404"/>
    <n v="4283.8599999999997"/>
    <n v="4283.8599999999997"/>
    <n v="7337.708736800002"/>
    <n v="0"/>
    <n v="0"/>
    <n v="1389.0700000000002"/>
    <n v="2894.79"/>
    <n v="0"/>
    <n v="4283.8600000000006"/>
    <n v="0"/>
    <m/>
    <n v="328.72"/>
    <n v="318.11"/>
    <n v="328.71"/>
    <n v="975.54"/>
    <n v="328.71"/>
    <n v="296.89999999999998"/>
    <n v="328.71"/>
    <n v="954.31999999999994"/>
    <n v="318.11"/>
    <n v="328.71"/>
    <n v="318.11"/>
    <n v="964.93"/>
    <n v="2894.79"/>
  </r>
  <r>
    <n v="1336"/>
    <n v="19588"/>
    <s v="42513588SRSU"/>
    <s v="588S"/>
    <x v="210"/>
    <s v="16LTIP TL(RSUs)"/>
    <n v="10261"/>
    <n v="80"/>
    <x v="141"/>
    <n v="9260"/>
    <x v="1"/>
    <n v="190000"/>
    <n v="0"/>
    <n v="0"/>
    <s v="42513588SRSU16LTIP TL(RSUs)"/>
    <s v="LTIP TL(RSU)"/>
    <s v="LTIP TL(RSU) - 05/23/2016"/>
    <s v="3 years"/>
    <d v="2016-05-23T00:00:00"/>
    <d v="2019-05-23T00:00:00"/>
    <n v="165"/>
    <n v="0"/>
    <n v="0"/>
    <m/>
    <m/>
    <m/>
    <m/>
    <n v="165"/>
    <n v="1"/>
    <s v=""/>
    <n v="0"/>
    <n v="11858.550000000001"/>
    <n v="0"/>
    <n v="0"/>
    <n v="0"/>
    <s v=""/>
    <s v=""/>
    <s v=""/>
    <n v="11858.550000000001"/>
    <n v="165"/>
    <n v="0"/>
    <n v="0"/>
    <n v="165"/>
    <n v="71.87"/>
    <n v="11858.550000000001"/>
    <n v="-236.9812632"/>
    <n v="11621.568736800002"/>
    <n v="0"/>
    <n v="0"/>
    <n v="0"/>
    <n v="0"/>
    <n v="11621.568736800002"/>
    <n v="10.603621110218979"/>
    <n v="404"/>
    <n v="4283.8599999999997"/>
    <n v="4283.8599999999997"/>
    <n v="7337.708736800002"/>
    <n v="0"/>
    <n v="0"/>
    <n v="1389.0700000000002"/>
    <n v="2894.79"/>
    <n v="0"/>
    <n v="4283.8600000000006"/>
    <n v="0"/>
    <m/>
    <n v="328.72"/>
    <n v="318.11"/>
    <n v="328.71"/>
    <n v="975.54"/>
    <n v="328.71"/>
    <n v="296.89999999999998"/>
    <n v="328.71"/>
    <n v="954.31999999999994"/>
    <n v="318.11"/>
    <n v="328.71"/>
    <n v="318.11"/>
    <n v="964.93"/>
    <n v="2894.79"/>
  </r>
  <r>
    <n v="1337"/>
    <n v="10109"/>
    <s v="42513109DRSU"/>
    <s v="109D"/>
    <x v="211"/>
    <s v="16LTIP TL(RSUs)"/>
    <n v="10261"/>
    <n v="20"/>
    <x v="34"/>
    <n v="9260"/>
    <x v="1"/>
    <n v="107000"/>
    <n v="0"/>
    <n v="0"/>
    <s v="42513109DRSU16LTIP TL(RSUs)"/>
    <s v="LTIP TL(RSU)"/>
    <s v="LTIP TL(RSU) - 05/23/2016"/>
    <s v="3 years"/>
    <d v="2016-05-23T00:00:00"/>
    <d v="2019-05-23T00:00:00"/>
    <n v="165"/>
    <n v="0"/>
    <n v="0"/>
    <m/>
    <m/>
    <m/>
    <m/>
    <n v="165"/>
    <n v="1"/>
    <s v=""/>
    <n v="0"/>
    <n v="11858.550000000001"/>
    <n v="0"/>
    <n v="0"/>
    <n v="0"/>
    <s v=""/>
    <s v=""/>
    <s v=""/>
    <n v="11858.550000000001"/>
    <n v="165"/>
    <n v="0"/>
    <n v="0"/>
    <n v="165"/>
    <n v="71.87"/>
    <n v="11858.550000000001"/>
    <n v="-236.9812632"/>
    <n v="11621.568736800002"/>
    <n v="0"/>
    <n v="0"/>
    <n v="0"/>
    <n v="0"/>
    <n v="11858.550000000001"/>
    <n v="10.81984489051095"/>
    <n v="1096"/>
    <n v="11858.550000000001"/>
    <n v="11858.550000000001"/>
    <n v="0"/>
    <n v="0"/>
    <n v="0"/>
    <n v="1389.0700000000002"/>
    <n v="10469.480000000001"/>
    <n v="0"/>
    <n v="11858.550000000001"/>
    <n v="0"/>
    <m/>
    <n v="328.72"/>
    <n v="318.11"/>
    <n v="328.71"/>
    <n v="975.54"/>
    <n v="328.71"/>
    <n v="296.89999999999998"/>
    <n v="328.71"/>
    <n v="954.31999999999994"/>
    <n v="8539.6200000000008"/>
    <n v="0"/>
    <n v="0"/>
    <n v="8539.6200000000008"/>
    <n v="10469.480000000001"/>
  </r>
  <r>
    <n v="1338"/>
    <n v="13962"/>
    <s v="42527962SRSU"/>
    <s v="962S"/>
    <x v="212"/>
    <s v="16LTIP TL(RSUs)"/>
    <n v="10261"/>
    <n v="20"/>
    <x v="52"/>
    <n v="9260"/>
    <x v="1"/>
    <n v="107000"/>
    <n v="0"/>
    <n v="0"/>
    <s v="42527962SRSU16LTIP TL(RSUs)"/>
    <s v="LTIP TL(RSU)"/>
    <s v="LTIP TL(RSU) - 06/06/2016"/>
    <s v="3 years"/>
    <d v="2016-06-06T00:00:00"/>
    <d v="2019-06-06T00:00:00"/>
    <n v="165"/>
    <n v="0"/>
    <n v="0"/>
    <m/>
    <m/>
    <m/>
    <m/>
    <n v="165"/>
    <n v="1"/>
    <s v=""/>
    <n v="0"/>
    <n v="12308.999999999998"/>
    <n v="0"/>
    <n v="0"/>
    <n v="0"/>
    <s v=""/>
    <s v=""/>
    <s v=""/>
    <n v="12308.999999999998"/>
    <n v="165"/>
    <n v="0"/>
    <n v="0"/>
    <n v="165"/>
    <n v="74.599999999999994"/>
    <n v="12308.999999999998"/>
    <n v="-245.98305599999995"/>
    <n v="12063.016943999999"/>
    <n v="0"/>
    <n v="0"/>
    <n v="0"/>
    <n v="0"/>
    <n v="12063.016943999999"/>
    <n v="11.006402321167883"/>
    <n v="390"/>
    <n v="4292.5"/>
    <n v="4292.5"/>
    <n v="7770.5169439999991"/>
    <n v="0"/>
    <n v="0"/>
    <n v="1287.75"/>
    <n v="3004.75"/>
    <n v="0"/>
    <n v="4292.5"/>
    <n v="0"/>
    <m/>
    <n v="341.2"/>
    <n v="330.19"/>
    <n v="341.2"/>
    <n v="1012.5899999999999"/>
    <n v="341.2"/>
    <n v="308.18"/>
    <n v="341.19"/>
    <n v="990.56999999999994"/>
    <n v="330.2"/>
    <n v="341.19"/>
    <n v="330.2"/>
    <n v="1001.5899999999999"/>
    <n v="3004.75"/>
  </r>
  <r>
    <n v="1339"/>
    <n v="17279"/>
    <s v="42857279CRSU"/>
    <s v="279C"/>
    <x v="154"/>
    <s v="17LTIP TL(RSUs)"/>
    <n v="10261"/>
    <n v="10"/>
    <x v="115"/>
    <n v="9260"/>
    <x v="1"/>
    <n v="2000"/>
    <n v="0"/>
    <n v="0"/>
    <s v="42857279CRSU17LTIP TL(RSUs)"/>
    <s v="LTIP TL(RSU)"/>
    <s v="LTIP TL(RSU) - 05/02/2017"/>
    <s v="3 years"/>
    <d v="2017-05-02T00:00:00"/>
    <d v="2020-05-02T00:00:00"/>
    <n v="14405"/>
    <n v="0"/>
    <n v="0"/>
    <m/>
    <m/>
    <m/>
    <m/>
    <n v="14405"/>
    <n v="1"/>
    <s v=""/>
    <n v="0"/>
    <n v="1166516.9000000001"/>
    <n v="0"/>
    <n v="0"/>
    <n v="0"/>
    <s v=""/>
    <s v=""/>
    <s v=""/>
    <n v="1166516.9000000001"/>
    <n v="14405"/>
    <n v="0"/>
    <n v="0"/>
    <n v="14405"/>
    <n v="80.98"/>
    <n v="1166516.9000000001"/>
    <n v="-23311.673729599999"/>
    <n v="1143205.2262704002"/>
    <n v="0"/>
    <n v="0"/>
    <n v="0"/>
    <n v="0"/>
    <n v="1166516.9000000001"/>
    <n v="1063.3700091157705"/>
    <n v="1097"/>
    <n v="1166516.9000000001"/>
    <n v="1166516.9000000001"/>
    <n v="0"/>
    <n v="0"/>
    <n v="0"/>
    <n v="0"/>
    <n v="1166516.8999999999"/>
    <n v="0"/>
    <n v="1166516.8999999999"/>
    <n v="0"/>
    <m/>
    <n v="0"/>
    <n v="0"/>
    <n v="0"/>
    <n v="0"/>
    <n v="0"/>
    <n v="0"/>
    <n v="0"/>
    <n v="0"/>
    <n v="0"/>
    <n v="1166516.8999999999"/>
    <n v="0"/>
    <n v="1166516.8999999999"/>
    <n v="1166516.8999999999"/>
  </r>
  <r>
    <n v="1340"/>
    <n v="18246"/>
    <s v="42857246HRSU"/>
    <s v="246H"/>
    <x v="164"/>
    <s v="17LTIP TL(RSUs)"/>
    <n v="10261"/>
    <n v="10"/>
    <x v="119"/>
    <n v="9260"/>
    <x v="1"/>
    <n v="2000"/>
    <n v="0"/>
    <n v="0"/>
    <s v="42857246HRSU17LTIP TL(RSUs)"/>
    <s v="LTIP TL(RSU)"/>
    <s v="LTIP TL(RSU) - 05/02/2017"/>
    <s v="3 years"/>
    <d v="2017-05-02T00:00:00"/>
    <d v="2020-05-02T00:00:00"/>
    <n v="6445"/>
    <n v="0"/>
    <n v="0"/>
    <m/>
    <m/>
    <m/>
    <m/>
    <n v="6445"/>
    <n v="1"/>
    <s v=""/>
    <n v="0"/>
    <n v="521916.10000000003"/>
    <n v="0"/>
    <n v="0"/>
    <n v="0"/>
    <s v=""/>
    <s v=""/>
    <s v=""/>
    <n v="521916.10000000003"/>
    <n v="6445"/>
    <n v="0"/>
    <n v="0"/>
    <n v="6445"/>
    <n v="80.98"/>
    <n v="521916.10000000003"/>
    <n v="-10429.9713424"/>
    <n v="511486.12865760003"/>
    <n v="0"/>
    <n v="0"/>
    <n v="0"/>
    <n v="0"/>
    <n v="521916.10000000003"/>
    <n v="475.76672743846859"/>
    <n v="1097"/>
    <n v="521916.10000000003"/>
    <n v="521916.10000000003"/>
    <n v="0"/>
    <n v="0"/>
    <n v="0"/>
    <n v="0"/>
    <n v="521916.1"/>
    <n v="0"/>
    <n v="521916.1"/>
    <n v="0"/>
    <m/>
    <n v="0"/>
    <n v="0"/>
    <n v="0"/>
    <n v="0"/>
    <n v="0"/>
    <n v="0"/>
    <n v="0"/>
    <n v="0"/>
    <n v="0"/>
    <n v="521916.1"/>
    <n v="0"/>
    <n v="521916.1"/>
    <n v="521916.1"/>
  </r>
  <r>
    <n v="1341"/>
    <n v="16995"/>
    <s v="42857995BRSU"/>
    <s v="995B"/>
    <x v="133"/>
    <s v="17LTIP TL(RSUs)"/>
    <n v="10261"/>
    <n v="10"/>
    <x v="101"/>
    <n v="9260"/>
    <x v="1"/>
    <n v="2000"/>
    <n v="0"/>
    <n v="0"/>
    <s v="42857995BRSU17LTIP TL(RSUs)"/>
    <s v="LTIP TL(RSU)"/>
    <s v="LTIP TL(RSU) - 05/02/2017"/>
    <s v="3 years"/>
    <d v="2017-05-02T00:00:00"/>
    <d v="2020-05-02T00:00:00"/>
    <n v="1750"/>
    <n v="0"/>
    <n v="0"/>
    <m/>
    <m/>
    <m/>
    <m/>
    <n v="1750"/>
    <n v="1"/>
    <s v=""/>
    <n v="0"/>
    <n v="141715"/>
    <n v="0"/>
    <n v="0"/>
    <n v="0"/>
    <s v=""/>
    <s v=""/>
    <s v=""/>
    <n v="141715"/>
    <n v="1750"/>
    <n v="0"/>
    <n v="0"/>
    <n v="1750"/>
    <n v="80.98"/>
    <n v="141715"/>
    <n v="-2832.0325599999996"/>
    <n v="138882.96744000001"/>
    <n v="0"/>
    <n v="0"/>
    <n v="0"/>
    <n v="0"/>
    <n v="138882.96744000001"/>
    <n v="126.6025227347311"/>
    <n v="60"/>
    <n v="7596.15"/>
    <n v="7596.15"/>
    <n v="131286.81744000001"/>
    <n v="0"/>
    <n v="0"/>
    <n v="0"/>
    <n v="7596.01"/>
    <n v="0"/>
    <n v="7596.01"/>
    <n v="0.13999999999941792"/>
    <m/>
    <n v="0"/>
    <n v="0"/>
    <n v="0"/>
    <n v="0"/>
    <n v="0"/>
    <n v="0"/>
    <n v="0"/>
    <n v="0"/>
    <n v="0"/>
    <n v="3798.01"/>
    <n v="3798"/>
    <n v="7596.01"/>
    <n v="7596.01"/>
  </r>
  <r>
    <n v="1342"/>
    <n v="14593"/>
    <s v="42857593ERSU"/>
    <s v="593E"/>
    <x v="89"/>
    <s v="17LTIP TL(RSUs)"/>
    <n v="10261"/>
    <n v="180"/>
    <x v="72"/>
    <n v="9260"/>
    <x v="1"/>
    <n v="700000"/>
    <n v="0"/>
    <n v="0"/>
    <s v="42857593ERSU17LTIP TL(RSUs)"/>
    <s v="LTIP TL(RSU)"/>
    <s v="LTIP TL(RSU) - 05/02/2017"/>
    <s v="3 years"/>
    <d v="2017-05-02T00:00:00"/>
    <d v="2020-05-02T00:00:00"/>
    <n v="1750"/>
    <n v="0"/>
    <n v="0"/>
    <m/>
    <m/>
    <m/>
    <m/>
    <n v="1750"/>
    <n v="1"/>
    <s v=""/>
    <n v="0"/>
    <n v="141715"/>
    <n v="0"/>
    <n v="0"/>
    <n v="0"/>
    <s v=""/>
    <s v=""/>
    <s v=""/>
    <n v="141715"/>
    <n v="1750"/>
    <n v="0"/>
    <n v="0"/>
    <n v="1750"/>
    <n v="80.98"/>
    <n v="141715"/>
    <n v="-2832.0325599999996"/>
    <n v="138882.96744000001"/>
    <n v="0"/>
    <n v="0"/>
    <n v="0"/>
    <n v="0"/>
    <n v="141715"/>
    <n v="129.18413855970829"/>
    <n v="1097"/>
    <n v="141715"/>
    <n v="141715"/>
    <n v="0"/>
    <n v="0"/>
    <n v="0"/>
    <n v="0"/>
    <n v="141715"/>
    <n v="0"/>
    <n v="141715"/>
    <n v="0"/>
    <m/>
    <n v="0"/>
    <n v="0"/>
    <n v="0"/>
    <n v="0"/>
    <n v="0"/>
    <n v="0"/>
    <n v="0"/>
    <n v="0"/>
    <n v="0"/>
    <n v="141715"/>
    <n v="0"/>
    <n v="141715"/>
    <n v="141715"/>
  </r>
  <r>
    <n v="1343"/>
    <n v="17922"/>
    <s v="42857922GRSU"/>
    <s v="922G"/>
    <x v="160"/>
    <s v="17LTIP TL(RSUs)"/>
    <n v="10261"/>
    <n v="10"/>
    <x v="1"/>
    <n v="9260"/>
    <x v="1"/>
    <n v="2000"/>
    <n v="0"/>
    <n v="0"/>
    <s v="42857922GRSU17LTIP TL(RSUs)"/>
    <s v="LTIP TL(RSU)"/>
    <s v="LTIP TL(RSU) - 05/02/2017"/>
    <s v="3 years"/>
    <d v="2017-05-02T00:00:00"/>
    <d v="2020-05-02T00:00:00"/>
    <n v="1750"/>
    <n v="0"/>
    <n v="0"/>
    <m/>
    <m/>
    <m/>
    <m/>
    <n v="1750"/>
    <n v="1"/>
    <s v=""/>
    <n v="0"/>
    <n v="141715"/>
    <n v="0"/>
    <n v="0"/>
    <n v="0"/>
    <s v=""/>
    <s v=""/>
    <s v=""/>
    <n v="141715"/>
    <n v="1750"/>
    <n v="0"/>
    <n v="0"/>
    <n v="1750"/>
    <n v="80.98"/>
    <n v="141715"/>
    <n v="-2832.0325599999996"/>
    <n v="138882.96744000001"/>
    <n v="0"/>
    <n v="0"/>
    <n v="0"/>
    <n v="0"/>
    <n v="141715"/>
    <n v="129.18413855970829"/>
    <n v="1097"/>
    <n v="141715"/>
    <n v="141715"/>
    <n v="0"/>
    <n v="0"/>
    <n v="0"/>
    <n v="0"/>
    <n v="141715"/>
    <n v="0"/>
    <n v="141715"/>
    <n v="0"/>
    <m/>
    <n v="0"/>
    <n v="0"/>
    <n v="0"/>
    <n v="0"/>
    <n v="0"/>
    <n v="0"/>
    <n v="0"/>
    <n v="0"/>
    <n v="0"/>
    <n v="141715"/>
    <n v="0"/>
    <n v="141715"/>
    <n v="141715"/>
  </r>
  <r>
    <n v="1344"/>
    <n v="11385"/>
    <s v="42857385GRSU"/>
    <s v="385G"/>
    <x v="39"/>
    <s v="17LTIP TL(RSUs)"/>
    <n v="10261"/>
    <n v="10"/>
    <x v="32"/>
    <n v="9260"/>
    <x v="1"/>
    <n v="2000"/>
    <n v="0"/>
    <n v="0"/>
    <s v="42857385GRSU17LTIP TL(RSUs)"/>
    <s v="LTIP TL(RSU)"/>
    <s v="LTIP TL(RSU) - 05/02/2017"/>
    <s v="3 years"/>
    <d v="2017-05-02T00:00:00"/>
    <d v="2020-05-02T00:00:00"/>
    <n v="1750"/>
    <n v="0"/>
    <n v="0"/>
    <m/>
    <m/>
    <m/>
    <m/>
    <n v="1750"/>
    <n v="1"/>
    <s v=""/>
    <n v="0"/>
    <n v="141715"/>
    <n v="0"/>
    <n v="0"/>
    <n v="0"/>
    <s v=""/>
    <s v=""/>
    <s v=""/>
    <n v="141715"/>
    <n v="1750"/>
    <n v="0"/>
    <n v="0"/>
    <n v="1750"/>
    <n v="80.98"/>
    <n v="141715"/>
    <n v="-2832.0325599999996"/>
    <n v="138882.96744000001"/>
    <n v="0"/>
    <n v="0"/>
    <n v="0"/>
    <n v="0"/>
    <n v="141715"/>
    <n v="129.18413855970829"/>
    <n v="1097"/>
    <n v="141715"/>
    <n v="141715"/>
    <n v="0"/>
    <n v="0"/>
    <n v="0"/>
    <n v="0"/>
    <n v="141715"/>
    <n v="0"/>
    <n v="141715"/>
    <n v="0"/>
    <m/>
    <n v="0"/>
    <n v="0"/>
    <n v="0"/>
    <n v="0"/>
    <n v="0"/>
    <n v="0"/>
    <n v="0"/>
    <n v="0"/>
    <n v="0"/>
    <n v="141715"/>
    <n v="0"/>
    <n v="141715"/>
    <n v="141715"/>
  </r>
  <r>
    <n v="1345"/>
    <n v="10845"/>
    <s v="42857845PRSU"/>
    <s v="845P"/>
    <x v="28"/>
    <s v="17LTIP TL(RSUs)"/>
    <n v="10261"/>
    <n v="80"/>
    <x v="23"/>
    <n v="9260"/>
    <x v="1"/>
    <n v="190000"/>
    <n v="0"/>
    <n v="0"/>
    <s v="42857845PRSU17LTIP TL(RSUs)"/>
    <s v="LTIP TL(RSU)"/>
    <s v="LTIP TL(RSU) - 05/02/2017"/>
    <s v="3 years"/>
    <d v="2017-05-02T00:00:00"/>
    <d v="2020-05-02T00:00:00"/>
    <n v="1750"/>
    <n v="0"/>
    <n v="0"/>
    <m/>
    <m/>
    <m/>
    <m/>
    <n v="1750"/>
    <n v="1"/>
    <s v=""/>
    <n v="0"/>
    <n v="141715"/>
    <n v="0"/>
    <n v="0"/>
    <n v="0"/>
    <s v=""/>
    <s v=""/>
    <s v=""/>
    <n v="141715"/>
    <n v="1750"/>
    <n v="0"/>
    <n v="0"/>
    <n v="1750"/>
    <n v="80.98"/>
    <n v="141715"/>
    <n v="-2832.0325599999996"/>
    <n v="138882.96744000001"/>
    <n v="0"/>
    <n v="0"/>
    <n v="0"/>
    <n v="0"/>
    <n v="138882.96744000001"/>
    <n v="126.6025227347311"/>
    <n v="60"/>
    <n v="7596.15"/>
    <n v="7596.15"/>
    <n v="131286.81744000001"/>
    <n v="0"/>
    <n v="0"/>
    <n v="0"/>
    <n v="7596.01"/>
    <n v="0"/>
    <n v="7596.01"/>
    <n v="0.13999999999941792"/>
    <m/>
    <n v="0"/>
    <n v="0"/>
    <n v="0"/>
    <n v="0"/>
    <n v="0"/>
    <n v="0"/>
    <n v="0"/>
    <n v="0"/>
    <n v="0"/>
    <n v="3798.01"/>
    <n v="3798"/>
    <n v="7596.01"/>
    <n v="7596.01"/>
  </r>
  <r>
    <n v="1346"/>
    <n v="11145"/>
    <s v="42857145ARSU"/>
    <s v="145A"/>
    <x v="32"/>
    <s v="17LTIP TL(RSUs)"/>
    <n v="10261"/>
    <n v="10"/>
    <x v="26"/>
    <n v="9260"/>
    <x v="1"/>
    <n v="2000"/>
    <n v="0"/>
    <n v="0"/>
    <s v="42857145ARSU17LTIP TL(RSUs)"/>
    <s v="LTIP TL(RSU)"/>
    <s v="LTIP TL(RSU) - 05/02/2017"/>
    <s v="3 years"/>
    <d v="2017-05-02T00:00:00"/>
    <d v="2020-05-02T00:00:00"/>
    <n v="2525"/>
    <n v="0"/>
    <n v="0"/>
    <m/>
    <m/>
    <m/>
    <m/>
    <n v="2525"/>
    <n v="1"/>
    <s v=""/>
    <n v="0"/>
    <n v="204474.5"/>
    <n v="0"/>
    <n v="0"/>
    <n v="0"/>
    <s v=""/>
    <s v=""/>
    <s v=""/>
    <n v="204474.5"/>
    <n v="2525"/>
    <n v="0"/>
    <n v="0"/>
    <n v="2525"/>
    <n v="80.98"/>
    <n v="204474.5"/>
    <n v="-4086.2184079999997"/>
    <n v="200388.28159200001"/>
    <n v="0"/>
    <n v="0"/>
    <n v="0"/>
    <n v="0"/>
    <n v="200388.28159200001"/>
    <n v="182.66935423154058"/>
    <n v="60"/>
    <n v="10960.16"/>
    <n v="10960.16"/>
    <n v="189428.12159200001"/>
    <n v="0"/>
    <n v="0"/>
    <n v="0"/>
    <n v="10959.96"/>
    <n v="0"/>
    <n v="10959.96"/>
    <n v="0.2000000000007276"/>
    <m/>
    <n v="0"/>
    <n v="0"/>
    <n v="0"/>
    <n v="0"/>
    <n v="0"/>
    <n v="0"/>
    <n v="0"/>
    <n v="0"/>
    <n v="0"/>
    <n v="5479.98"/>
    <n v="5479.98"/>
    <n v="10959.96"/>
    <n v="10959.96"/>
  </r>
  <r>
    <n v="1347"/>
    <n v="10606"/>
    <s v="42857606ARSU"/>
    <s v="606A"/>
    <x v="26"/>
    <s v="17LTIP TL(RSUs)"/>
    <n v="10261"/>
    <n v="10"/>
    <x v="21"/>
    <n v="9260"/>
    <x v="1"/>
    <n v="2000"/>
    <n v="0"/>
    <n v="0"/>
    <s v="42857606A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7618.3"/>
    <n v="61.639288969917963"/>
    <n v="1097"/>
    <n v="67618.3"/>
    <n v="67618.3"/>
    <n v="0"/>
    <n v="0"/>
    <n v="0"/>
    <n v="0"/>
    <n v="67618.3"/>
    <n v="0"/>
    <n v="67618.3"/>
    <n v="0"/>
    <m/>
    <n v="0"/>
    <n v="0"/>
    <n v="0"/>
    <n v="0"/>
    <n v="0"/>
    <n v="0"/>
    <n v="0"/>
    <n v="0"/>
    <n v="0"/>
    <n v="67618.3"/>
    <n v="0"/>
    <n v="67618.3"/>
    <n v="67618.3"/>
  </r>
  <r>
    <n v="1348"/>
    <n v="10107"/>
    <s v="42857107CRSU"/>
    <s v="107C"/>
    <x v="7"/>
    <s v="17LTIP TL(RSUs)"/>
    <n v="10261"/>
    <n v="10"/>
    <x v="7"/>
    <n v="9260"/>
    <x v="1"/>
    <n v="12000"/>
    <n v="0"/>
    <n v="0"/>
    <s v="42857107C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6267.015892800002"/>
    <n v="60.407489419143118"/>
    <n v="60"/>
    <n v="3624.45"/>
    <n v="3624.45"/>
    <n v="62642.565892800005"/>
    <n v="0"/>
    <n v="0"/>
    <n v="0"/>
    <n v="3624.38"/>
    <n v="0"/>
    <n v="3624.38"/>
    <n v="6.9999999999708962E-2"/>
    <m/>
    <n v="0"/>
    <n v="0"/>
    <n v="0"/>
    <n v="0"/>
    <n v="0"/>
    <n v="0"/>
    <n v="0"/>
    <n v="0"/>
    <n v="0"/>
    <n v="1812.19"/>
    <n v="1812.19"/>
    <n v="3624.38"/>
    <n v="3624.38"/>
  </r>
  <r>
    <n v="1349"/>
    <n v="14237"/>
    <s v="42857237FRSU"/>
    <s v="237F"/>
    <x v="79"/>
    <s v="17LTIP TL(RSUs)"/>
    <n v="10261"/>
    <n v="10"/>
    <x v="65"/>
    <n v="9260"/>
    <x v="1"/>
    <n v="2000"/>
    <n v="0"/>
    <n v="0"/>
    <s v="42857237FRSU17LTIP TL(RSUs)"/>
    <s v="LTIP TL(RSU)"/>
    <s v="LTIP TL(RSU) - 05/02/2017"/>
    <s v="3 years"/>
    <d v="2017-05-02T00:00:00"/>
    <d v="2020-05-02T00:00:00"/>
    <n v="2525"/>
    <n v="0"/>
    <n v="0"/>
    <m/>
    <m/>
    <m/>
    <m/>
    <n v="2525"/>
    <n v="1"/>
    <s v=""/>
    <n v="0"/>
    <n v="204474.5"/>
    <n v="0"/>
    <n v="0"/>
    <n v="0"/>
    <s v=""/>
    <s v=""/>
    <s v=""/>
    <n v="204474.5"/>
    <n v="2525"/>
    <n v="0"/>
    <n v="0"/>
    <n v="2525"/>
    <n v="80.98"/>
    <n v="204474.5"/>
    <n v="-4086.2184079999997"/>
    <n v="200388.28159200001"/>
    <n v="0"/>
    <n v="0"/>
    <n v="0"/>
    <n v="0"/>
    <n v="200388.28159200001"/>
    <n v="182.66935423154058"/>
    <n v="60"/>
    <n v="10960.16"/>
    <n v="10960.16"/>
    <n v="189428.12159200001"/>
    <n v="0"/>
    <n v="0"/>
    <n v="0"/>
    <n v="10959.96"/>
    <n v="0"/>
    <n v="10959.96"/>
    <n v="0.2000000000007276"/>
    <m/>
    <n v="0"/>
    <n v="0"/>
    <n v="0"/>
    <n v="0"/>
    <n v="0"/>
    <n v="0"/>
    <n v="0"/>
    <n v="0"/>
    <n v="0"/>
    <n v="5479.98"/>
    <n v="5479.98"/>
    <n v="10959.96"/>
    <n v="10959.96"/>
  </r>
  <r>
    <n v="1350"/>
    <n v="10819"/>
    <s v="42857819GRSU"/>
    <s v="819G"/>
    <x v="27"/>
    <s v="17LTIP TL(RSUs)"/>
    <n v="10261"/>
    <n v="70"/>
    <x v="22"/>
    <n v="9260"/>
    <x v="1"/>
    <n v="170000"/>
    <n v="0"/>
    <n v="0"/>
    <s v="42857819G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6267.015892800002"/>
    <n v="60.407489419143118"/>
    <n v="60"/>
    <n v="3624.45"/>
    <n v="3624.45"/>
    <n v="62642.565892800005"/>
    <n v="0"/>
    <n v="0"/>
    <n v="0"/>
    <n v="3624.38"/>
    <n v="0"/>
    <n v="3624.38"/>
    <n v="6.9999999999708962E-2"/>
    <m/>
    <n v="0"/>
    <n v="0"/>
    <n v="0"/>
    <n v="0"/>
    <n v="0"/>
    <n v="0"/>
    <n v="0"/>
    <n v="0"/>
    <n v="0"/>
    <n v="1812.19"/>
    <n v="1812.19"/>
    <n v="3624.38"/>
    <n v="3624.38"/>
  </r>
  <r>
    <n v="1351"/>
    <n v="10473"/>
    <s v="42857473GRSU"/>
    <s v="473G"/>
    <x v="22"/>
    <s v="17LTIP TL(RSUs)"/>
    <n v="10261"/>
    <n v="60"/>
    <x v="17"/>
    <n v="9260"/>
    <x v="1"/>
    <n v="30000"/>
    <n v="0"/>
    <n v="0"/>
    <s v="42857473G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7618.3"/>
    <n v="61.639288969917963"/>
    <n v="1097"/>
    <n v="67618.3"/>
    <n v="67618.3"/>
    <n v="0"/>
    <n v="0"/>
    <n v="0"/>
    <n v="0"/>
    <n v="67618.3"/>
    <n v="0"/>
    <n v="67618.3"/>
    <n v="0"/>
    <m/>
    <n v="0"/>
    <n v="0"/>
    <n v="0"/>
    <n v="0"/>
    <n v="0"/>
    <n v="0"/>
    <n v="0"/>
    <n v="0"/>
    <n v="0"/>
    <n v="67618.3"/>
    <n v="0"/>
    <n v="67618.3"/>
    <n v="67618.3"/>
  </r>
  <r>
    <n v="1352"/>
    <n v="10070"/>
    <s v="4285770HaRSU"/>
    <s v="70Ha"/>
    <x v="3"/>
    <s v="17LTIP TL(RSUs)"/>
    <n v="10261"/>
    <n v="20"/>
    <x v="3"/>
    <n v="9260"/>
    <x v="1"/>
    <n v="107000"/>
    <n v="0"/>
    <n v="0"/>
    <s v="4285770Ha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7618.3"/>
    <n v="61.639288969917963"/>
    <n v="1097"/>
    <n v="67618.3"/>
    <n v="67618.3"/>
    <n v="0"/>
    <n v="0"/>
    <n v="0"/>
    <n v="0"/>
    <n v="67618.3"/>
    <n v="0"/>
    <n v="67618.3"/>
    <n v="0"/>
    <m/>
    <n v="0"/>
    <n v="0"/>
    <n v="0"/>
    <n v="0"/>
    <n v="0"/>
    <n v="0"/>
    <n v="0"/>
    <n v="0"/>
    <n v="0"/>
    <n v="67618.3"/>
    <n v="0"/>
    <n v="67618.3"/>
    <n v="67618.3"/>
  </r>
  <r>
    <n v="1353"/>
    <n v="13369"/>
    <s v="42857369KRSU"/>
    <s v="369K"/>
    <x v="64"/>
    <s v="17LTIP TL(RSUs)"/>
    <n v="10261"/>
    <n v="10"/>
    <x v="53"/>
    <n v="9260"/>
    <x v="1"/>
    <n v="2000"/>
    <n v="0"/>
    <n v="0"/>
    <s v="42857369K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7618.3"/>
    <n v="61.639288969917963"/>
    <n v="1097"/>
    <n v="67618.3"/>
    <n v="67618.3"/>
    <n v="0"/>
    <n v="0"/>
    <n v="0"/>
    <n v="0"/>
    <n v="67618.3"/>
    <n v="0"/>
    <n v="67618.3"/>
    <n v="0"/>
    <m/>
    <n v="0"/>
    <n v="0"/>
    <n v="0"/>
    <n v="0"/>
    <n v="0"/>
    <n v="0"/>
    <n v="0"/>
    <n v="0"/>
    <n v="0"/>
    <n v="67618.3"/>
    <n v="0"/>
    <n v="67618.3"/>
    <n v="67618.3"/>
  </r>
  <r>
    <n v="1354"/>
    <n v="17042"/>
    <s v="4285742MaRSU"/>
    <s v="42Ma"/>
    <x v="140"/>
    <s v="17LTIP TL(RSUs)"/>
    <n v="10261"/>
    <n v="10"/>
    <x v="106"/>
    <n v="9260"/>
    <x v="1"/>
    <n v="2000"/>
    <n v="0"/>
    <n v="0"/>
    <s v="4285742Ma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6267.015892800002"/>
    <n v="60.407489419143118"/>
    <n v="60"/>
    <n v="3624.45"/>
    <n v="3624.45"/>
    <n v="62642.565892800005"/>
    <n v="0"/>
    <n v="0"/>
    <n v="0"/>
    <n v="3624.38"/>
    <n v="0"/>
    <n v="3624.38"/>
    <n v="6.9999999999708962E-2"/>
    <m/>
    <n v="0"/>
    <n v="0"/>
    <n v="0"/>
    <n v="0"/>
    <n v="0"/>
    <n v="0"/>
    <n v="0"/>
    <n v="0"/>
    <n v="0"/>
    <n v="1812.19"/>
    <n v="1812.19"/>
    <n v="3624.38"/>
    <n v="3624.38"/>
  </r>
  <r>
    <n v="1355"/>
    <n v="18547"/>
    <s v="42857547MRSU"/>
    <s v="547M"/>
    <x v="167"/>
    <s v="17LTIP TL(RSUs)"/>
    <n v="10261"/>
    <n v="10"/>
    <x v="120"/>
    <n v="9260"/>
    <x v="1"/>
    <n v="2000"/>
    <n v="0"/>
    <n v="0"/>
    <s v="42857547M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6267.015892800002"/>
    <n v="60.407489419143118"/>
    <n v="60"/>
    <n v="3624.45"/>
    <n v="3624.45"/>
    <n v="62642.565892800005"/>
    <n v="0"/>
    <n v="0"/>
    <n v="0"/>
    <n v="3624.38"/>
    <n v="0"/>
    <n v="3624.38"/>
    <n v="6.9999999999708962E-2"/>
    <m/>
    <n v="0"/>
    <n v="0"/>
    <n v="0"/>
    <n v="0"/>
    <n v="0"/>
    <n v="0"/>
    <n v="0"/>
    <n v="0"/>
    <n v="0"/>
    <n v="1812.19"/>
    <n v="1812.19"/>
    <n v="3624.38"/>
    <n v="3624.38"/>
  </r>
  <r>
    <n v="1356"/>
    <n v="13501"/>
    <s v="42857501MRSU"/>
    <s v="501M"/>
    <x v="70"/>
    <s v="17LTIP TL(RSUs)"/>
    <n v="10261"/>
    <n v="10"/>
    <x v="44"/>
    <n v="9260"/>
    <x v="1"/>
    <n v="2000"/>
    <n v="0"/>
    <n v="0"/>
    <s v="42857501M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6267.015892800002"/>
    <n v="60.407489419143118"/>
    <n v="60"/>
    <n v="3624.45"/>
    <n v="3624.45"/>
    <n v="62642.565892800005"/>
    <n v="0"/>
    <n v="0"/>
    <n v="0"/>
    <n v="3624.38"/>
    <n v="0"/>
    <n v="3624.38"/>
    <n v="6.9999999999708962E-2"/>
    <m/>
    <n v="0"/>
    <n v="0"/>
    <n v="0"/>
    <n v="0"/>
    <n v="0"/>
    <n v="0"/>
    <n v="0"/>
    <n v="0"/>
    <n v="0"/>
    <n v="1812.19"/>
    <n v="1812.19"/>
    <n v="3624.38"/>
    <n v="3624.38"/>
  </r>
  <r>
    <n v="1357"/>
    <n v="13408"/>
    <s v="4285740MCRSU"/>
    <s v="40MC"/>
    <x v="66"/>
    <s v="17LTIP TL(RSUs)"/>
    <n v="10261"/>
    <n v="10"/>
    <x v="55"/>
    <n v="9260"/>
    <x v="1"/>
    <n v="2000"/>
    <n v="0"/>
    <n v="0"/>
    <s v="4285740MC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6267.015892800002"/>
    <n v="60.407489419143118"/>
    <n v="60"/>
    <n v="3624.45"/>
    <n v="3624.45"/>
    <n v="62642.565892800005"/>
    <n v="0"/>
    <n v="0"/>
    <n v="0"/>
    <n v="3624.38"/>
    <n v="0"/>
    <n v="3624.38"/>
    <n v="6.9999999999708962E-2"/>
    <m/>
    <n v="0"/>
    <n v="0"/>
    <n v="0"/>
    <n v="0"/>
    <n v="0"/>
    <n v="0"/>
    <n v="0"/>
    <n v="0"/>
    <n v="0"/>
    <n v="1812.19"/>
    <n v="1812.19"/>
    <n v="3624.38"/>
    <n v="3624.38"/>
  </r>
  <r>
    <n v="1358"/>
    <n v="13410"/>
    <s v="42857410MRSU"/>
    <s v="410M"/>
    <x v="67"/>
    <s v="17LTIP TL(RSUs)"/>
    <n v="10261"/>
    <n v="10"/>
    <x v="56"/>
    <n v="9260"/>
    <x v="1"/>
    <n v="2000"/>
    <n v="0"/>
    <n v="0"/>
    <s v="42857410M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7618.3"/>
    <n v="61.639288969917963"/>
    <n v="1097"/>
    <n v="67618.3"/>
    <n v="67618.3"/>
    <n v="0"/>
    <n v="0"/>
    <n v="0"/>
    <n v="0"/>
    <n v="67618.3"/>
    <n v="0"/>
    <n v="67618.3"/>
    <n v="0"/>
    <m/>
    <n v="0"/>
    <n v="0"/>
    <n v="0"/>
    <n v="0"/>
    <n v="0"/>
    <n v="0"/>
    <n v="0"/>
    <n v="0"/>
    <n v="0"/>
    <n v="67618.3"/>
    <n v="0"/>
    <n v="67618.3"/>
    <n v="67618.3"/>
  </r>
  <r>
    <n v="1359"/>
    <n v="15365"/>
    <s v="42857365PRSU"/>
    <s v="365P"/>
    <x v="112"/>
    <s v="17LTIP TL(RSUs)"/>
    <n v="10261"/>
    <n v="10"/>
    <x v="90"/>
    <n v="9260"/>
    <x v="1"/>
    <n v="2000"/>
    <n v="0"/>
    <n v="0"/>
    <s v="42857365PRSU17LTIP TL(RSUs)"/>
    <s v="LTIP TL(RSU)"/>
    <s v="LTIP TL(RSU) - 05/02/2017"/>
    <s v="3 years"/>
    <d v="2017-05-02T00:00:00"/>
    <d v="2020-05-02T00:00:00"/>
    <n v="2525"/>
    <n v="0"/>
    <n v="0"/>
    <m/>
    <m/>
    <m/>
    <m/>
    <n v="2525"/>
    <n v="1"/>
    <s v=""/>
    <n v="0"/>
    <n v="204474.5"/>
    <n v="0"/>
    <n v="0"/>
    <n v="0"/>
    <s v=""/>
    <s v=""/>
    <s v=""/>
    <n v="204474.5"/>
    <n v="2525"/>
    <n v="0"/>
    <n v="0"/>
    <n v="2525"/>
    <n v="80.98"/>
    <n v="204474.5"/>
    <n v="-4086.2184079999997"/>
    <n v="200388.28159200001"/>
    <n v="0"/>
    <n v="0"/>
    <n v="0"/>
    <n v="0"/>
    <n v="200388.28159200001"/>
    <n v="182.66935423154058"/>
    <n v="60"/>
    <n v="10960.16"/>
    <n v="10960.16"/>
    <n v="189428.12159200001"/>
    <n v="0"/>
    <n v="0"/>
    <n v="0"/>
    <n v="10959.96"/>
    <n v="0"/>
    <n v="10959.96"/>
    <n v="0.2000000000007276"/>
    <m/>
    <n v="0"/>
    <n v="0"/>
    <n v="0"/>
    <n v="0"/>
    <n v="0"/>
    <n v="0"/>
    <n v="0"/>
    <n v="0"/>
    <n v="0"/>
    <n v="5479.98"/>
    <n v="5479.98"/>
    <n v="10959.96"/>
    <n v="10959.96"/>
  </r>
  <r>
    <n v="1360"/>
    <n v="24451"/>
    <s v="42857451RRSU"/>
    <s v="451R"/>
    <x v="186"/>
    <s v="17LTIP TL(RSUs)"/>
    <n v="10261"/>
    <n v="10"/>
    <x v="0"/>
    <n v="9260"/>
    <x v="1"/>
    <n v="2000"/>
    <n v="0"/>
    <n v="0"/>
    <s v="42857451RRSU17LTIP TL(RSUs)"/>
    <s v="LTIP TL(RSU)"/>
    <s v="LTIP TL(RSU) - 05/02/2017"/>
    <s v="3 years"/>
    <d v="2017-05-02T00:00:00"/>
    <d v="2020-05-02T00:00:00"/>
    <n v="1750"/>
    <n v="0"/>
    <n v="0"/>
    <m/>
    <m/>
    <m/>
    <m/>
    <n v="1750"/>
    <n v="1"/>
    <s v=""/>
    <n v="0"/>
    <n v="141715"/>
    <n v="0"/>
    <n v="0"/>
    <n v="0"/>
    <s v=""/>
    <s v=""/>
    <s v=""/>
    <n v="141715"/>
    <n v="1750"/>
    <n v="0"/>
    <n v="0"/>
    <n v="1750"/>
    <n v="80.98"/>
    <n v="141715"/>
    <n v="-2832.0325599999996"/>
    <n v="138882.96744000001"/>
    <n v="0"/>
    <n v="0"/>
    <n v="0"/>
    <n v="0"/>
    <n v="138882.96744000001"/>
    <n v="126.6025227347311"/>
    <n v="60"/>
    <n v="7596.15"/>
    <n v="7596.15"/>
    <n v="131286.81744000001"/>
    <n v="0"/>
    <n v="0"/>
    <n v="0"/>
    <n v="7596.01"/>
    <n v="0"/>
    <n v="7596.01"/>
    <n v="0.13999999999941792"/>
    <m/>
    <n v="0"/>
    <n v="0"/>
    <n v="0"/>
    <n v="0"/>
    <n v="0"/>
    <n v="0"/>
    <n v="0"/>
    <n v="0"/>
    <n v="0"/>
    <n v="3798.01"/>
    <n v="3798"/>
    <n v="7596.01"/>
    <n v="7596.01"/>
  </r>
  <r>
    <n v="1361"/>
    <n v="10105"/>
    <s v="42857105ARSU"/>
    <s v="105A"/>
    <x v="5"/>
    <s v="17LTIP TL(RSUs)"/>
    <n v="10261"/>
    <n v="10"/>
    <x v="5"/>
    <n v="9260"/>
    <x v="1"/>
    <n v="2000"/>
    <n v="0"/>
    <n v="0"/>
    <s v="42857105ARSU17LTIP TL(RSUs)"/>
    <s v="LTIP TL(RSU)"/>
    <s v="LTIP TL(RSU) - 05/02/2017"/>
    <s v="3 years"/>
    <d v="2017-05-02T00:00:00"/>
    <d v="2020-05-02T00:00:00"/>
    <n v="370"/>
    <n v="0"/>
    <n v="0"/>
    <m/>
    <m/>
    <m/>
    <m/>
    <n v="370"/>
    <n v="1"/>
    <s v=""/>
    <n v="0"/>
    <n v="29962.600000000002"/>
    <n v="0"/>
    <n v="0"/>
    <n v="0"/>
    <s v=""/>
    <s v=""/>
    <s v=""/>
    <n v="29962.600000000002"/>
    <n v="370"/>
    <n v="0"/>
    <n v="0"/>
    <n v="370"/>
    <n v="80.98"/>
    <n v="29962.600000000002"/>
    <n v="-598.77259839999999"/>
    <n v="29363.827401600003"/>
    <n v="0"/>
    <n v="0"/>
    <n v="0"/>
    <n v="0"/>
    <n v="29962.600000000002"/>
    <n v="27.313217866909756"/>
    <n v="1097"/>
    <n v="29962.600000000002"/>
    <n v="29962.600000000002"/>
    <n v="0"/>
    <n v="0"/>
    <n v="0"/>
    <n v="0"/>
    <n v="29962.6"/>
    <n v="0"/>
    <n v="29962.6"/>
    <n v="0"/>
    <m/>
    <n v="0"/>
    <n v="0"/>
    <n v="0"/>
    <n v="0"/>
    <n v="0"/>
    <n v="0"/>
    <n v="0"/>
    <n v="0"/>
    <n v="0"/>
    <n v="29962.6"/>
    <n v="0"/>
    <n v="29962.6"/>
    <n v="29962.6"/>
  </r>
  <r>
    <n v="1362"/>
    <n v="10859"/>
    <s v="42857859CRSU"/>
    <s v="859C"/>
    <x v="29"/>
    <s v="17LTIP TL(RSUs)"/>
    <n v="10261"/>
    <n v="10"/>
    <x v="12"/>
    <n v="9260"/>
    <x v="1"/>
    <n v="2000"/>
    <n v="0"/>
    <n v="0"/>
    <s v="42857859CRSU17LTIP TL(RSUs)"/>
    <s v="LTIP TL(RSU)"/>
    <s v="LTIP TL(RSU) - 05/02/2017"/>
    <s v="3 years"/>
    <d v="2017-05-02T00:00:00"/>
    <d v="2020-05-02T00:00:00"/>
    <n v="370"/>
    <n v="0"/>
    <n v="0"/>
    <m/>
    <m/>
    <m/>
    <m/>
    <n v="370"/>
    <n v="1"/>
    <s v=""/>
    <n v="0"/>
    <n v="29962.600000000002"/>
    <n v="0"/>
    <n v="0"/>
    <n v="0"/>
    <s v=""/>
    <s v=""/>
    <s v=""/>
    <n v="29962.600000000002"/>
    <n v="370"/>
    <n v="0"/>
    <n v="0"/>
    <n v="370"/>
    <n v="80.98"/>
    <n v="29962.600000000002"/>
    <n v="-598.77259839999999"/>
    <n v="29363.827401600003"/>
    <n v="0"/>
    <n v="0"/>
    <n v="0"/>
    <n v="0"/>
    <n v="29363.827401600003"/>
    <n v="26.767390521057433"/>
    <n v="60"/>
    <n v="1606.04"/>
    <n v="1606.04"/>
    <n v="27757.787401600002"/>
    <n v="0"/>
    <n v="0"/>
    <n v="0"/>
    <n v="1606.01"/>
    <n v="0"/>
    <n v="1606.01"/>
    <n v="2.9999999999972715E-2"/>
    <m/>
    <n v="0"/>
    <n v="0"/>
    <n v="0"/>
    <n v="0"/>
    <n v="0"/>
    <n v="0"/>
    <n v="0"/>
    <n v="0"/>
    <n v="0"/>
    <n v="803.01"/>
    <n v="803"/>
    <n v="1606.01"/>
    <n v="1606.01"/>
  </r>
  <r>
    <n v="1363"/>
    <n v="15832"/>
    <s v="42857832DRSU"/>
    <s v="832D"/>
    <x v="125"/>
    <s v="17LTIP TL(RSUs)"/>
    <n v="10261"/>
    <n v="180"/>
    <x v="75"/>
    <n v="9260"/>
    <x v="1"/>
    <n v="700000"/>
    <n v="0"/>
    <n v="0"/>
    <s v="42857832DRSU17LTIP TL(RSUs)"/>
    <s v="LTIP TL(RSU)"/>
    <s v="LTIP TL(RSU) - 05/02/2017"/>
    <s v="3 years"/>
    <d v="2017-05-02T00:00:00"/>
    <d v="2020-05-02T00:00:00"/>
    <n v="370"/>
    <n v="0"/>
    <n v="0"/>
    <m/>
    <m/>
    <m/>
    <m/>
    <n v="370"/>
    <n v="1"/>
    <s v=""/>
    <n v="0"/>
    <n v="29962.600000000002"/>
    <n v="0"/>
    <n v="0"/>
    <n v="0"/>
    <s v=""/>
    <s v=""/>
    <s v=""/>
    <n v="29962.600000000002"/>
    <n v="370"/>
    <n v="0"/>
    <n v="0"/>
    <n v="370"/>
    <n v="80.98"/>
    <n v="29962.600000000002"/>
    <n v="-598.77259839999999"/>
    <n v="29363.827401600003"/>
    <n v="0"/>
    <n v="0"/>
    <n v="0"/>
    <n v="0"/>
    <n v="29363.827401600003"/>
    <n v="26.767390521057433"/>
    <n v="60"/>
    <n v="1606.04"/>
    <n v="1606.04"/>
    <n v="27757.787401600002"/>
    <n v="0"/>
    <n v="0"/>
    <n v="0"/>
    <n v="1606.01"/>
    <n v="0"/>
    <n v="1606.01"/>
    <n v="2.9999999999972715E-2"/>
    <m/>
    <n v="0"/>
    <n v="0"/>
    <n v="0"/>
    <n v="0"/>
    <n v="0"/>
    <n v="0"/>
    <n v="0"/>
    <n v="0"/>
    <n v="0"/>
    <n v="803.01"/>
    <n v="803"/>
    <n v="1606.01"/>
    <n v="1606.01"/>
  </r>
  <r>
    <n v="1364"/>
    <n v="15304"/>
    <s v="42857304GRSU"/>
    <s v="304G"/>
    <x v="109"/>
    <s v="17LTIP TL(RSUs)"/>
    <n v="10261"/>
    <n v="180"/>
    <x v="75"/>
    <n v="9260"/>
    <x v="1"/>
    <n v="700000"/>
    <n v="0"/>
    <n v="0"/>
    <s v="42857304GRSU17LTIP TL(RSUs)"/>
    <s v="LTIP TL(RSU)"/>
    <s v="LTIP TL(RSU) - 05/02/2017"/>
    <s v="3 years"/>
    <d v="2017-05-02T00:00:00"/>
    <d v="2020-05-02T00:00:00"/>
    <n v="370"/>
    <n v="0"/>
    <n v="0"/>
    <m/>
    <m/>
    <m/>
    <m/>
    <n v="370"/>
    <n v="1"/>
    <s v=""/>
    <n v="0"/>
    <n v="29962.600000000002"/>
    <n v="0"/>
    <n v="0"/>
    <n v="0"/>
    <s v=""/>
    <s v=""/>
    <s v=""/>
    <n v="29962.600000000002"/>
    <n v="370"/>
    <n v="0"/>
    <n v="0"/>
    <n v="370"/>
    <n v="80.98"/>
    <n v="29962.600000000002"/>
    <n v="-598.77259839999999"/>
    <n v="29363.827401600003"/>
    <n v="0"/>
    <n v="0"/>
    <n v="0"/>
    <n v="0"/>
    <n v="29962.600000000002"/>
    <n v="27.313217866909756"/>
    <n v="1097"/>
    <n v="29962.600000000002"/>
    <n v="29962.600000000002"/>
    <n v="0"/>
    <n v="0"/>
    <n v="0"/>
    <n v="0"/>
    <n v="29962.6"/>
    <n v="0"/>
    <n v="29962.6"/>
    <n v="0"/>
    <m/>
    <n v="0"/>
    <n v="0"/>
    <n v="0"/>
    <n v="0"/>
    <n v="0"/>
    <n v="0"/>
    <n v="0"/>
    <n v="0"/>
    <n v="0"/>
    <n v="29962.6"/>
    <n v="0"/>
    <n v="29962.6"/>
    <n v="29962.6"/>
  </r>
  <r>
    <n v="1365"/>
    <n v="14383"/>
    <s v="42857383KRSU"/>
    <s v="383K"/>
    <x v="83"/>
    <s v="17LTIP TL(RSUs)"/>
    <n v="10261"/>
    <n v="80"/>
    <x v="68"/>
    <n v="9260"/>
    <x v="1"/>
    <n v="190000"/>
    <n v="0"/>
    <n v="0"/>
    <s v="42857383KRSU17LTIP TL(RSUs)"/>
    <s v="LTIP TL(RSU)"/>
    <s v="LTIP TL(RSU) - 05/02/2017"/>
    <s v="3 years"/>
    <d v="2017-05-02T00:00:00"/>
    <d v="2020-05-02T00:00:00"/>
    <n v="370"/>
    <n v="0"/>
    <n v="0"/>
    <m/>
    <m/>
    <m/>
    <m/>
    <n v="370"/>
    <n v="1"/>
    <s v=""/>
    <n v="0"/>
    <n v="29962.600000000002"/>
    <n v="0"/>
    <n v="0"/>
    <n v="0"/>
    <s v=""/>
    <s v=""/>
    <s v=""/>
    <n v="29962.600000000002"/>
    <n v="370"/>
    <n v="0"/>
    <n v="0"/>
    <n v="370"/>
    <n v="80.98"/>
    <n v="29962.600000000002"/>
    <n v="-598.77259839999999"/>
    <n v="29363.827401600003"/>
    <n v="0"/>
    <n v="0"/>
    <n v="0"/>
    <n v="0"/>
    <n v="29363.827401600003"/>
    <n v="26.767390521057433"/>
    <n v="60"/>
    <n v="1606.04"/>
    <n v="1606.04"/>
    <n v="27757.787401600002"/>
    <n v="0"/>
    <n v="0"/>
    <n v="0"/>
    <n v="1606.01"/>
    <n v="0"/>
    <n v="1606.01"/>
    <n v="2.9999999999972715E-2"/>
    <m/>
    <n v="0"/>
    <n v="0"/>
    <n v="0"/>
    <n v="0"/>
    <n v="0"/>
    <n v="0"/>
    <n v="0"/>
    <n v="0"/>
    <n v="0"/>
    <n v="803.01"/>
    <n v="803"/>
    <n v="1606.01"/>
    <n v="1606.01"/>
  </r>
  <r>
    <n v="1366"/>
    <n v="11267"/>
    <s v="42857267SRSU"/>
    <s v="267S"/>
    <x v="35"/>
    <s v="17LTIP TL(RSUs)"/>
    <n v="10261"/>
    <n v="10"/>
    <x v="12"/>
    <n v="9260"/>
    <x v="1"/>
    <n v="2000"/>
    <n v="0"/>
    <n v="0"/>
    <s v="42857267SRSU17LTIP TL(RSUs)"/>
    <s v="LTIP TL(RSU)"/>
    <s v="LTIP TL(RSU) - 05/02/2017"/>
    <s v="3 years"/>
    <d v="2017-05-02T00:00:00"/>
    <d v="2020-05-02T00:00:00"/>
    <n v="370"/>
    <n v="0"/>
    <n v="0"/>
    <m/>
    <m/>
    <m/>
    <m/>
    <n v="370"/>
    <n v="1"/>
    <s v=""/>
    <n v="0"/>
    <n v="29962.600000000002"/>
    <n v="0"/>
    <n v="0"/>
    <n v="0"/>
    <s v=""/>
    <s v=""/>
    <s v=""/>
    <n v="29962.600000000002"/>
    <n v="370"/>
    <n v="0"/>
    <n v="0"/>
    <n v="370"/>
    <n v="80.98"/>
    <n v="29962.600000000002"/>
    <n v="-598.77259839999999"/>
    <n v="29363.827401600003"/>
    <n v="0"/>
    <n v="0"/>
    <n v="0"/>
    <n v="0"/>
    <n v="29962.600000000002"/>
    <n v="27.313217866909756"/>
    <n v="1097"/>
    <n v="29962.600000000002"/>
    <n v="29962.600000000002"/>
    <n v="0"/>
    <n v="0"/>
    <n v="0"/>
    <n v="0"/>
    <n v="29962.6"/>
    <n v="0"/>
    <n v="29962.6"/>
    <n v="0"/>
    <m/>
    <n v="0"/>
    <n v="0"/>
    <n v="0"/>
    <n v="0"/>
    <n v="0"/>
    <n v="0"/>
    <n v="0"/>
    <n v="0"/>
    <n v="0"/>
    <n v="29962.6"/>
    <n v="0"/>
    <n v="29962.6"/>
    <n v="29962.6"/>
  </r>
  <r>
    <n v="1367"/>
    <n v="10368"/>
    <s v="42857368WRSU"/>
    <s v="368W"/>
    <x v="15"/>
    <s v="17LTIP TL(RSUs)"/>
    <n v="10261"/>
    <n v="10"/>
    <x v="5"/>
    <n v="9260"/>
    <x v="1"/>
    <n v="2000"/>
    <n v="0"/>
    <n v="0"/>
    <s v="42857368WRSU17LTIP TL(RSUs)"/>
    <s v="LTIP TL(RSU)"/>
    <s v="LTIP TL(RSU) - 05/02/2017"/>
    <s v="3 years"/>
    <d v="2017-05-02T00:00:00"/>
    <d v="2020-05-02T00:00:00"/>
    <n v="370"/>
    <n v="0"/>
    <n v="0"/>
    <m/>
    <m/>
    <m/>
    <m/>
    <n v="370"/>
    <n v="1"/>
    <s v=""/>
    <n v="0"/>
    <n v="29962.600000000002"/>
    <n v="0"/>
    <n v="0"/>
    <n v="0"/>
    <s v=""/>
    <s v=""/>
    <s v=""/>
    <n v="29962.600000000002"/>
    <n v="370"/>
    <n v="0"/>
    <n v="0"/>
    <n v="370"/>
    <n v="80.98"/>
    <n v="29962.600000000002"/>
    <n v="-598.77259839999999"/>
    <n v="29363.827401600003"/>
    <n v="0"/>
    <n v="0"/>
    <n v="0"/>
    <n v="0"/>
    <n v="29962.600000000002"/>
    <n v="27.313217866909756"/>
    <n v="1097"/>
    <n v="29962.600000000002"/>
    <n v="29962.600000000002"/>
    <n v="0"/>
    <n v="0"/>
    <n v="0"/>
    <n v="0"/>
    <n v="29962.6"/>
    <n v="0"/>
    <n v="29962.6"/>
    <n v="0"/>
    <m/>
    <n v="0"/>
    <n v="0"/>
    <n v="0"/>
    <n v="0"/>
    <n v="0"/>
    <n v="0"/>
    <n v="0"/>
    <n v="0"/>
    <n v="0"/>
    <n v="29962.6"/>
    <n v="0"/>
    <n v="29962.6"/>
    <n v="29962.6"/>
  </r>
  <r>
    <n v="1368"/>
    <n v="10382"/>
    <s v="42857382ARSU"/>
    <s v="382A"/>
    <x v="17"/>
    <s v="17LTIP TL(RSUs)"/>
    <n v="10261"/>
    <n v="10"/>
    <x v="1"/>
    <n v="9260"/>
    <x v="1"/>
    <n v="2000"/>
    <n v="0"/>
    <n v="0"/>
    <s v="42857382A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369"/>
    <n v="16986"/>
    <s v="42857986ARSU"/>
    <s v="986A"/>
    <x v="131"/>
    <s v="17LTIP TL(RSUs)"/>
    <n v="10261"/>
    <n v="10"/>
    <x v="101"/>
    <n v="9260"/>
    <x v="1"/>
    <n v="2000"/>
    <n v="0"/>
    <n v="0"/>
    <s v="42857986A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70"/>
    <n v="24541"/>
    <s v="42857541BRSU"/>
    <s v="541B"/>
    <x v="188"/>
    <s v="17LTIP TL(RSUs)"/>
    <n v="10261"/>
    <n v="180"/>
    <x v="75"/>
    <n v="9260"/>
    <x v="1"/>
    <n v="700000"/>
    <n v="0"/>
    <n v="0"/>
    <s v="42857541B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71"/>
    <n v="12327"/>
    <s v="42857327BRSU"/>
    <s v="327B"/>
    <x v="53"/>
    <s v="17LTIP TL(RSUs)"/>
    <n v="10261"/>
    <n v="10"/>
    <x v="45"/>
    <n v="9260"/>
    <x v="1"/>
    <n v="2000"/>
    <n v="0"/>
    <n v="0"/>
    <s v="42857327B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72"/>
    <n v="19167"/>
    <s v="42857167BRSU"/>
    <s v="167B"/>
    <x v="182"/>
    <s v="17LTIP TL(RSUs)"/>
    <n v="10261"/>
    <n v="10"/>
    <x v="131"/>
    <n v="9260"/>
    <x v="1"/>
    <n v="2000"/>
    <n v="0"/>
    <n v="0"/>
    <s v="42857167B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73"/>
    <n v="14178"/>
    <s v="42857178BRSU"/>
    <s v="178B"/>
    <x v="77"/>
    <s v="17LTIP TL(RSUs)"/>
    <n v="10261"/>
    <n v="10"/>
    <x v="14"/>
    <n v="9260"/>
    <x v="1"/>
    <n v="2000"/>
    <n v="0"/>
    <n v="0"/>
    <s v="42857178B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74"/>
    <n v="13587"/>
    <s v="42857587BRSU"/>
    <s v="587B"/>
    <x v="73"/>
    <s v="17LTIP TL(RSUs)"/>
    <n v="10261"/>
    <n v="10"/>
    <x v="60"/>
    <n v="9260"/>
    <x v="1"/>
    <n v="2000"/>
    <n v="0"/>
    <n v="0"/>
    <s v="42857587B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375"/>
    <n v="14311"/>
    <s v="42857311CRSU"/>
    <s v="311C"/>
    <x v="81"/>
    <s v="17LTIP TL(RSUs)"/>
    <n v="10261"/>
    <n v="80"/>
    <x v="66"/>
    <n v="9260"/>
    <x v="1"/>
    <n v="190000"/>
    <n v="0"/>
    <n v="0"/>
    <s v="42857311C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76"/>
    <n v="17010"/>
    <s v="4285710DaRSU"/>
    <s v="10Da"/>
    <x v="135"/>
    <s v="17LTIP TL(RSUs)"/>
    <n v="10261"/>
    <n v="10"/>
    <x v="103"/>
    <n v="9260"/>
    <x v="1"/>
    <n v="2000"/>
    <n v="0"/>
    <n v="0"/>
    <s v="4285710Da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77"/>
    <n v="14482"/>
    <s v="42857482DRSU"/>
    <s v="482D"/>
    <x v="86"/>
    <s v="17LTIP TL(RSUs)"/>
    <n v="10261"/>
    <n v="10"/>
    <x v="70"/>
    <n v="9260"/>
    <x v="1"/>
    <n v="12000"/>
    <n v="0"/>
    <n v="0"/>
    <s v="42857482D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78"/>
    <n v="15102"/>
    <s v="42857102ERSU"/>
    <s v="102E"/>
    <x v="105"/>
    <s v="17LTIP TL(RSUs)"/>
    <n v="10261"/>
    <n v="10"/>
    <x v="85"/>
    <n v="9260"/>
    <x v="1"/>
    <n v="2000"/>
    <n v="0"/>
    <n v="0"/>
    <s v="42857102E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379"/>
    <n v="17247"/>
    <s v="42857247FRSU"/>
    <s v="247F"/>
    <x v="153"/>
    <s v="17LTIP TL(RSUs)"/>
    <n v="10261"/>
    <n v="80"/>
    <x v="114"/>
    <n v="9260"/>
    <x v="1"/>
    <n v="190000"/>
    <n v="0"/>
    <n v="0"/>
    <s v="42857247F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80"/>
    <n v="17019"/>
    <s v="4285719FeRSU"/>
    <s v="19Fe"/>
    <x v="137"/>
    <s v="17LTIP TL(RSUs)"/>
    <n v="10261"/>
    <n v="10"/>
    <x v="101"/>
    <n v="9260"/>
    <x v="1"/>
    <n v="2000"/>
    <n v="0"/>
    <n v="0"/>
    <s v="4285719Fe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381"/>
    <n v="15331"/>
    <s v="42857331FRSU"/>
    <s v="331F"/>
    <x v="111"/>
    <s v="17LTIP TL(RSUs)"/>
    <n v="10261"/>
    <n v="10"/>
    <x v="89"/>
    <n v="9260"/>
    <x v="1"/>
    <n v="2000"/>
    <n v="0"/>
    <n v="0"/>
    <s v="42857331F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382"/>
    <n v="10239"/>
    <s v="42857239FRSU"/>
    <s v="239F"/>
    <x v="12"/>
    <s v="17LTIP TL(RSUs)"/>
    <n v="10261"/>
    <n v="180"/>
    <x v="9"/>
    <n v="9260"/>
    <x v="1"/>
    <n v="700000"/>
    <n v="0"/>
    <n v="0"/>
    <s v="42857239F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383"/>
    <n v="13497"/>
    <s v="42857497GRSU"/>
    <s v="497G"/>
    <x v="69"/>
    <s v="17LTIP TL(RSUs)"/>
    <n v="10261"/>
    <n v="10"/>
    <x v="58"/>
    <n v="9260"/>
    <x v="1"/>
    <n v="12000"/>
    <n v="0"/>
    <n v="0"/>
    <s v="42857497G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384"/>
    <n v="18570"/>
    <s v="42857570GRSU"/>
    <s v="570G"/>
    <x v="169"/>
    <s v="17LTIP TL(RSUs)"/>
    <n v="10261"/>
    <n v="10"/>
    <x v="0"/>
    <n v="9260"/>
    <x v="1"/>
    <n v="2000"/>
    <n v="0"/>
    <n v="0"/>
    <s v="42857570G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385"/>
    <n v="16555"/>
    <s v="42857555GRSU"/>
    <s v="555G"/>
    <x v="127"/>
    <s v="17LTIP TL(RSUs)"/>
    <n v="10261"/>
    <n v="10"/>
    <x v="98"/>
    <n v="9260"/>
    <x v="1"/>
    <n v="2000"/>
    <n v="0"/>
    <n v="0"/>
    <s v="42857555G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86"/>
    <n v="15319"/>
    <s v="42857319HRSU"/>
    <s v="319H"/>
    <x v="110"/>
    <s v="17LTIP TL(RSUs)"/>
    <n v="10261"/>
    <n v="180"/>
    <x v="72"/>
    <n v="9260"/>
    <x v="1"/>
    <n v="700000"/>
    <n v="0"/>
    <n v="0"/>
    <s v="42857319H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387"/>
    <n v="19149"/>
    <s v="42857149HRSU"/>
    <s v="149H"/>
    <x v="180"/>
    <s v="17LTIP TL(RSUs)"/>
    <n v="10261"/>
    <n v="80"/>
    <x v="129"/>
    <n v="9260"/>
    <x v="1"/>
    <n v="190000"/>
    <n v="0"/>
    <n v="0"/>
    <s v="42857149H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388"/>
    <n v="26049"/>
    <s v="4285749HaRSU"/>
    <s v="49Ha"/>
    <x v="193"/>
    <s v="17LTIP TL(RSUs)"/>
    <n v="10261"/>
    <n v="10"/>
    <x v="5"/>
    <n v="9260"/>
    <x v="1"/>
    <n v="2000"/>
    <n v="0"/>
    <n v="0"/>
    <s v="4285749Ha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89"/>
    <n v="16949"/>
    <s v="42857949HRSU"/>
    <s v="949H"/>
    <x v="129"/>
    <s v="17LTIP TL(RSUs)"/>
    <n v="10261"/>
    <n v="10"/>
    <x v="5"/>
    <n v="9260"/>
    <x v="1"/>
    <n v="2000"/>
    <n v="0"/>
    <n v="0"/>
    <s v="42857949H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90"/>
    <n v="17916"/>
    <s v="42857916JRSU"/>
    <s v="916J"/>
    <x v="198"/>
    <s v="17LTIP TL(RSUs)"/>
    <n v="10261"/>
    <n v="180"/>
    <x v="135"/>
    <n v="9260"/>
    <x v="1"/>
    <n v="700000"/>
    <n v="0"/>
    <n v="0"/>
    <s v="42857916J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91"/>
    <n v="14796"/>
    <s v="42857796KRSU"/>
    <s v="796K"/>
    <x v="94"/>
    <s v="17LTIP TL(RSUs)"/>
    <n v="10261"/>
    <n v="80"/>
    <x v="77"/>
    <n v="9260"/>
    <x v="1"/>
    <n v="190000"/>
    <n v="0"/>
    <n v="0"/>
    <s v="42857796K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392"/>
    <n v="18568"/>
    <s v="42857568KRSU"/>
    <s v="568K"/>
    <x v="168"/>
    <s v="17LTIP TL(RSUs)"/>
    <n v="10261"/>
    <n v="10"/>
    <x v="121"/>
    <n v="9260"/>
    <x v="1"/>
    <n v="2000"/>
    <n v="0"/>
    <n v="0"/>
    <s v="42857568K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93"/>
    <n v="18915"/>
    <s v="42857915SRSU"/>
    <s v="915S"/>
    <x v="177"/>
    <s v="17LTIP TL(RSUs)"/>
    <n v="10261"/>
    <n v="10"/>
    <x v="1"/>
    <n v="9260"/>
    <x v="1"/>
    <n v="2000"/>
    <n v="0"/>
    <n v="0"/>
    <s v="42857915S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94"/>
    <n v="18991"/>
    <s v="42857991LRSU"/>
    <s v="991L"/>
    <x v="178"/>
    <s v="17LTIP TL(RSUs)"/>
    <n v="10261"/>
    <n v="10"/>
    <x v="127"/>
    <n v="9260"/>
    <x v="1"/>
    <n v="12000"/>
    <n v="0"/>
    <n v="0"/>
    <s v="42857991L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95"/>
    <n v="18645"/>
    <s v="42857645LRSU"/>
    <s v="645L"/>
    <x v="171"/>
    <s v="17LTIP TL(RSUs)"/>
    <n v="10261"/>
    <n v="30"/>
    <x v="123"/>
    <n v="9260"/>
    <x v="1"/>
    <n v="10000"/>
    <n v="0"/>
    <n v="0"/>
    <s v="42857645L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396"/>
    <n v="14866"/>
    <s v="42857866MRSU"/>
    <s v="866M"/>
    <x v="97"/>
    <s v="17LTIP TL(RSUs)"/>
    <n v="10261"/>
    <n v="80"/>
    <x v="78"/>
    <n v="9260"/>
    <x v="1"/>
    <n v="190000"/>
    <n v="0"/>
    <n v="0"/>
    <s v="42857866M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97"/>
    <n v="17561"/>
    <s v="42857561MRSU"/>
    <s v="561M"/>
    <x v="157"/>
    <s v="17LTIP TL(RSUs)"/>
    <n v="10261"/>
    <n v="10"/>
    <x v="1"/>
    <n v="9260"/>
    <x v="1"/>
    <n v="2000"/>
    <n v="0"/>
    <n v="0"/>
    <s v="42857561M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98"/>
    <n v="18162"/>
    <s v="42857162MRSU"/>
    <s v="162M"/>
    <x v="162"/>
    <s v="17LTIP TL(RSUs)"/>
    <n v="10261"/>
    <n v="10"/>
    <x v="1"/>
    <n v="9260"/>
    <x v="1"/>
    <n v="2000"/>
    <n v="0"/>
    <n v="0"/>
    <s v="42857162M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399"/>
    <n v="13109"/>
    <s v="42857109ORSU"/>
    <s v="109O"/>
    <x v="61"/>
    <s v="17LTIP TL(RSUs)"/>
    <n v="10261"/>
    <n v="10"/>
    <x v="5"/>
    <n v="9260"/>
    <x v="1"/>
    <n v="2000"/>
    <n v="0"/>
    <n v="0"/>
    <s v="42857109O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400"/>
    <n v="16273"/>
    <s v="42857273PRSU"/>
    <s v="273P"/>
    <x v="126"/>
    <s v="17LTIP TL(RSUs)"/>
    <n v="10261"/>
    <n v="30"/>
    <x v="97"/>
    <n v="9260"/>
    <x v="1"/>
    <n v="10000"/>
    <n v="0"/>
    <n v="0"/>
    <s v="42857273P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6267.015892800002"/>
    <n v="60.407489419143118"/>
    <n v="60"/>
    <n v="3624.45"/>
    <n v="3624.45"/>
    <n v="62642.565892800005"/>
    <n v="0"/>
    <n v="0"/>
    <n v="0"/>
    <n v="3624.38"/>
    <n v="0"/>
    <n v="3624.38"/>
    <n v="6.9999999999708962E-2"/>
    <m/>
    <n v="0"/>
    <n v="0"/>
    <n v="0"/>
    <n v="0"/>
    <n v="0"/>
    <n v="0"/>
    <n v="0"/>
    <n v="0"/>
    <n v="0"/>
    <n v="1812.19"/>
    <n v="1812.19"/>
    <n v="3624.38"/>
    <n v="3624.38"/>
  </r>
  <r>
    <n v="1401"/>
    <n v="12737"/>
    <s v="42857737RRSU"/>
    <s v="737R"/>
    <x v="58"/>
    <s v="17LTIP TL(RSUs)"/>
    <n v="10261"/>
    <n v="10"/>
    <x v="49"/>
    <n v="9260"/>
    <x v="1"/>
    <n v="2000"/>
    <n v="0"/>
    <n v="0"/>
    <s v="42857737R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402"/>
    <n v="14468"/>
    <s v="42857468RRSU"/>
    <s v="468R"/>
    <x v="84"/>
    <s v="17LTIP TL(RSUs)"/>
    <n v="10261"/>
    <n v="80"/>
    <x v="69"/>
    <n v="9260"/>
    <x v="1"/>
    <n v="190000"/>
    <n v="0"/>
    <n v="0"/>
    <s v="42857468R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403"/>
    <n v="18912"/>
    <s v="42857912SRSU"/>
    <s v="912S"/>
    <x v="176"/>
    <s v="17LTIP TL(RSUs)"/>
    <n v="10261"/>
    <n v="10"/>
    <x v="126"/>
    <n v="9260"/>
    <x v="1"/>
    <n v="2000"/>
    <n v="0"/>
    <n v="0"/>
    <s v="42857912S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404"/>
    <n v="14370"/>
    <s v="42857370SRSU"/>
    <s v="370S"/>
    <x v="82"/>
    <s v="17LTIP TL(RSUs)"/>
    <n v="10261"/>
    <n v="10"/>
    <x v="67"/>
    <n v="9260"/>
    <x v="1"/>
    <n v="2000"/>
    <n v="0"/>
    <n v="0"/>
    <s v="42857370S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405"/>
    <n v="15232"/>
    <s v="42857232WRSU"/>
    <s v="232W"/>
    <x v="107"/>
    <s v="17LTIP TL(RSUs)"/>
    <n v="10261"/>
    <n v="80"/>
    <x v="87"/>
    <n v="9260"/>
    <x v="1"/>
    <n v="190000"/>
    <n v="0"/>
    <n v="0"/>
    <s v="42857232W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406"/>
    <n v="10015"/>
    <s v="4285715WoRSU"/>
    <s v="15Wo"/>
    <x v="1"/>
    <s v="17LTIP TL(RSUs)"/>
    <n v="10261"/>
    <n v="10"/>
    <x v="1"/>
    <n v="9260"/>
    <x v="1"/>
    <n v="2000"/>
    <n v="0"/>
    <n v="0"/>
    <s v="4285715Wo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407"/>
    <n v="14492"/>
    <s v="42857492YRSU"/>
    <s v="492Y"/>
    <x v="88"/>
    <s v="17LTIP TL(RSUs)"/>
    <n v="10261"/>
    <n v="180"/>
    <x v="71"/>
    <n v="9260"/>
    <x v="1"/>
    <n v="700000"/>
    <n v="0"/>
    <n v="0"/>
    <s v="42857492Y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435.2"/>
    <n v="17.71668185961714"/>
    <n v="1097"/>
    <n v="19435.2"/>
    <n v="19435.2"/>
    <n v="0"/>
    <n v="0"/>
    <n v="0"/>
    <n v="0"/>
    <n v="19435.2"/>
    <n v="0"/>
    <n v="19435.2"/>
    <n v="0"/>
    <m/>
    <n v="0"/>
    <n v="0"/>
    <n v="0"/>
    <n v="0"/>
    <n v="0"/>
    <n v="0"/>
    <n v="0"/>
    <n v="0"/>
    <n v="0"/>
    <n v="19435.2"/>
    <n v="0"/>
    <n v="19435.2"/>
    <n v="19435.2"/>
  </r>
  <r>
    <n v="1408"/>
    <n v="10593"/>
    <s v="42857593ARSU"/>
    <s v="593A"/>
    <x v="25"/>
    <s v="17LTIP TL(RSUs)"/>
    <n v="10261"/>
    <n v="10"/>
    <x v="20"/>
    <n v="9260"/>
    <x v="1"/>
    <n v="2000"/>
    <n v="0"/>
    <n v="0"/>
    <s v="42857593A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09"/>
    <n v="14859"/>
    <s v="42857859ARSU"/>
    <s v="859A"/>
    <x v="96"/>
    <s v="17LTIP TL(RSUs)"/>
    <n v="10261"/>
    <n v="30"/>
    <x v="19"/>
    <n v="9260"/>
    <x v="1"/>
    <n v="10000"/>
    <n v="0"/>
    <n v="0"/>
    <s v="42857859A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10"/>
    <n v="10284"/>
    <s v="42857284ARSU"/>
    <s v="284A"/>
    <x v="13"/>
    <s v="17LTIP TL(RSUs)"/>
    <n v="10261"/>
    <n v="60"/>
    <x v="10"/>
    <n v="9260"/>
    <x v="1"/>
    <n v="81000"/>
    <n v="0"/>
    <n v="0"/>
    <s v="42857284A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11"/>
    <n v="14382"/>
    <s v="42857382BRSU"/>
    <s v="382B"/>
    <x v="199"/>
    <s v="17LTIP TL(RSUs)"/>
    <n v="10261"/>
    <n v="180"/>
    <x v="135"/>
    <n v="9260"/>
    <x v="1"/>
    <n v="700000"/>
    <n v="0"/>
    <n v="0"/>
    <s v="42857382B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12"/>
    <n v="19383"/>
    <s v="42857383BRSU"/>
    <s v="383B"/>
    <x v="192"/>
    <s v="17LTIP TL(RSUs)"/>
    <n v="10261"/>
    <n v="10"/>
    <x v="47"/>
    <n v="9260"/>
    <x v="1"/>
    <n v="2000"/>
    <n v="0"/>
    <n v="0"/>
    <s v="42857383B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13"/>
    <n v="11483"/>
    <s v="42857483BRSU"/>
    <s v="483B"/>
    <x v="44"/>
    <s v="17LTIP TL(RSUs)"/>
    <n v="10261"/>
    <n v="20"/>
    <x v="36"/>
    <n v="9260"/>
    <x v="1"/>
    <n v="107000"/>
    <n v="0"/>
    <n v="0"/>
    <s v="42857483B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14"/>
    <n v="15063"/>
    <s v="4285763BrRSU"/>
    <s v="63Br"/>
    <x v="103"/>
    <s v="17LTIP TL(RSUs)"/>
    <n v="10261"/>
    <n v="10"/>
    <x v="83"/>
    <n v="9260"/>
    <x v="1"/>
    <n v="2000"/>
    <n v="0"/>
    <n v="0"/>
    <s v="4285763Br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15"/>
    <n v="11471"/>
    <s v="42857471BRSU"/>
    <s v="471B"/>
    <x v="42"/>
    <s v="17LTIP TL(RSUs)"/>
    <n v="10261"/>
    <n v="70"/>
    <x v="16"/>
    <n v="9260"/>
    <x v="1"/>
    <n v="170000"/>
    <n v="0"/>
    <n v="0"/>
    <s v="42857471B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16"/>
    <n v="15379"/>
    <s v="42857379BRSU"/>
    <s v="379B"/>
    <x v="113"/>
    <s v="17LTIP TL(RSUs)"/>
    <n v="10261"/>
    <n v="80"/>
    <x v="91"/>
    <n v="9260"/>
    <x v="1"/>
    <n v="190000"/>
    <n v="0"/>
    <n v="0"/>
    <s v="42857379B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17"/>
    <n v="10366"/>
    <s v="42857366BRSU"/>
    <s v="366B"/>
    <x v="14"/>
    <s v="17LTIP TL(RSUs)"/>
    <n v="10261"/>
    <n v="50"/>
    <x v="11"/>
    <n v="9260"/>
    <x v="1"/>
    <n v="9000"/>
    <n v="0"/>
    <n v="0"/>
    <s v="42857366B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18"/>
    <n v="12866"/>
    <s v="42857866BRSU"/>
    <s v="866B"/>
    <x v="60"/>
    <s v="17LTIP TL(RSUs)"/>
    <n v="10261"/>
    <n v="20"/>
    <x v="51"/>
    <n v="9260"/>
    <x v="1"/>
    <n v="77000"/>
    <n v="0"/>
    <n v="0"/>
    <s v="42857866B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19"/>
    <n v="15389"/>
    <s v="42857389CRSU"/>
    <s v="389C"/>
    <x v="190"/>
    <s v="17LTIP TL(RSUs)"/>
    <n v="10261"/>
    <n v="80"/>
    <x v="79"/>
    <n v="9260"/>
    <x v="1"/>
    <n v="190000"/>
    <n v="0"/>
    <n v="0"/>
    <s v="42857389C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20"/>
    <n v="19153"/>
    <s v="42857153CRSU"/>
    <s v="153C"/>
    <x v="196"/>
    <s v="17LTIP TL(RSUs)"/>
    <n v="10261"/>
    <n v="10"/>
    <x v="134"/>
    <n v="9260"/>
    <x v="1"/>
    <n v="2000"/>
    <n v="0"/>
    <n v="0"/>
    <s v="42857153C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21"/>
    <n v="12357"/>
    <s v="42857357CRSU"/>
    <s v="357C"/>
    <x v="54"/>
    <s v="17LTIP TL(RSUs)"/>
    <n v="10261"/>
    <n v="10"/>
    <x v="46"/>
    <n v="9260"/>
    <x v="1"/>
    <n v="2000"/>
    <n v="0"/>
    <n v="0"/>
    <s v="42857357C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422"/>
    <n v="15234"/>
    <s v="42857234DRSU"/>
    <s v="234D"/>
    <x v="108"/>
    <s v="17LTIP TL(RSUs)"/>
    <n v="10261"/>
    <n v="80"/>
    <x v="88"/>
    <n v="9260"/>
    <x v="1"/>
    <n v="190000"/>
    <n v="0"/>
    <n v="0"/>
    <s v="42857234D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23"/>
    <n v="16950"/>
    <s v="42857950DRSU"/>
    <s v="950D"/>
    <x v="130"/>
    <s v="17LTIP TL(RSUs)"/>
    <n v="10261"/>
    <n v="50"/>
    <x v="100"/>
    <n v="9260"/>
    <x v="1"/>
    <n v="91000"/>
    <n v="0"/>
    <n v="0"/>
    <s v="42857950D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24"/>
    <n v="11299"/>
    <s v="42857299DRSU"/>
    <s v="299D"/>
    <x v="36"/>
    <s v="17LTIP TL(RSUs)"/>
    <n v="10261"/>
    <n v="50"/>
    <x v="29"/>
    <n v="9260"/>
    <x v="1"/>
    <n v="91000"/>
    <n v="0"/>
    <n v="0"/>
    <s v="42857299D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7618.3"/>
    <n v="61.639288969917963"/>
    <n v="1097"/>
    <n v="67618.3"/>
    <n v="67618.3"/>
    <n v="0"/>
    <n v="0"/>
    <n v="0"/>
    <n v="0"/>
    <n v="67618.3"/>
    <n v="0"/>
    <n v="67618.3"/>
    <n v="0"/>
    <m/>
    <n v="0"/>
    <n v="0"/>
    <n v="0"/>
    <n v="0"/>
    <n v="0"/>
    <n v="0"/>
    <n v="0"/>
    <n v="0"/>
    <n v="0"/>
    <n v="67618.3"/>
    <n v="0"/>
    <n v="67618.3"/>
    <n v="67618.3"/>
  </r>
  <r>
    <n v="1425"/>
    <n v="11381"/>
    <s v="42857381DRSU"/>
    <s v="381D"/>
    <x v="37"/>
    <s v="17LTIP TL(RSUs)"/>
    <n v="10261"/>
    <n v="70"/>
    <x v="30"/>
    <n v="9260"/>
    <x v="1"/>
    <n v="170000"/>
    <n v="0"/>
    <n v="0"/>
    <s v="42857381D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26"/>
    <n v="10537"/>
    <s v="4285737ElRSU"/>
    <s v="37El"/>
    <x v="23"/>
    <s v="17LTIP TL(RSUs)"/>
    <n v="10261"/>
    <n v="30"/>
    <x v="18"/>
    <n v="9260"/>
    <x v="1"/>
    <n v="10000"/>
    <n v="0"/>
    <n v="0"/>
    <s v="4285737El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27"/>
    <n v="11899"/>
    <s v="42857899ERSU"/>
    <s v="899E"/>
    <x v="47"/>
    <s v="17LTIP TL(RSUs)"/>
    <n v="10261"/>
    <n v="50"/>
    <x v="39"/>
    <n v="9260"/>
    <x v="1"/>
    <n v="91000"/>
    <n v="0"/>
    <n v="0"/>
    <s v="42857899E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28"/>
    <n v="18513"/>
    <s v="42857513ERSU"/>
    <s v="513E"/>
    <x v="166"/>
    <s v="17LTIP TL(RSUs)"/>
    <n v="10261"/>
    <n v="10"/>
    <x v="7"/>
    <n v="9260"/>
    <x v="1"/>
    <n v="12000"/>
    <n v="0"/>
    <n v="0"/>
    <s v="42857513E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29"/>
    <n v="17130"/>
    <s v="42857130ERSU"/>
    <s v="130E"/>
    <x v="152"/>
    <s v="17LTIP TL(RSUs)"/>
    <n v="10261"/>
    <n v="10"/>
    <x v="113"/>
    <n v="9260"/>
    <x v="1"/>
    <n v="2000"/>
    <n v="0"/>
    <n v="0"/>
    <s v="42857130E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30"/>
    <n v="15402"/>
    <s v="42857402ERSU"/>
    <s v="402E"/>
    <x v="115"/>
    <s v="17LTIP TL(RSUs)"/>
    <n v="10261"/>
    <n v="180"/>
    <x v="75"/>
    <n v="9260"/>
    <x v="1"/>
    <n v="700000"/>
    <n v="0"/>
    <n v="0"/>
    <s v="42857402E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31"/>
    <n v="18245"/>
    <s v="42857245ERSU"/>
    <s v="245E"/>
    <x v="163"/>
    <s v="17LTIP TL(RSUs)"/>
    <n v="10261"/>
    <n v="180"/>
    <x v="118"/>
    <n v="9260"/>
    <x v="1"/>
    <n v="700000"/>
    <n v="0"/>
    <n v="0"/>
    <s v="42857245E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32"/>
    <n v="18731"/>
    <s v="42857731HRSU"/>
    <s v="731H"/>
    <x v="173"/>
    <s v="17LTIP TL(RSUs)"/>
    <n v="10261"/>
    <n v="10"/>
    <x v="54"/>
    <n v="9260"/>
    <x v="1"/>
    <n v="2000"/>
    <n v="0"/>
    <n v="0"/>
    <s v="42857731H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433"/>
    <n v="24582"/>
    <s v="42857582FRSU"/>
    <s v="582F"/>
    <x v="189"/>
    <s v="17LTIP TL(RSUs)"/>
    <n v="10261"/>
    <n v="10"/>
    <x v="5"/>
    <n v="9260"/>
    <x v="1"/>
    <n v="2000"/>
    <n v="0"/>
    <n v="0"/>
    <s v="42857582F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34"/>
    <n v="18035"/>
    <s v="42857035FRSU"/>
    <s v="035F"/>
    <x v="161"/>
    <s v="17LTIP TL(RSUs)"/>
    <n v="10261"/>
    <n v="60"/>
    <x v="13"/>
    <n v="9260"/>
    <x v="1"/>
    <n v="31000"/>
    <n v="0"/>
    <n v="0"/>
    <s v="42857035F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35"/>
    <n v="14180"/>
    <s v="42857180FRSU"/>
    <s v="180F"/>
    <x v="78"/>
    <s v="17LTIP TL(RSUs)"/>
    <n v="10261"/>
    <n v="30"/>
    <x v="64"/>
    <n v="9260"/>
    <x v="1"/>
    <n v="10000"/>
    <n v="0"/>
    <n v="0"/>
    <s v="42857180F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36"/>
    <n v="19198"/>
    <s v="42857198FRSU"/>
    <s v="198F"/>
    <x v="183"/>
    <s v="17LTIP TL(RSUs)"/>
    <n v="10261"/>
    <n v="10"/>
    <x v="5"/>
    <n v="9260"/>
    <x v="1"/>
    <n v="2000"/>
    <n v="0"/>
    <n v="0"/>
    <s v="42857198F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37"/>
    <n v="26172"/>
    <s v="42857172GRSU"/>
    <s v="172G"/>
    <x v="197"/>
    <s v="17LTIP TL(RSUs)"/>
    <n v="10261"/>
    <n v="10"/>
    <x v="5"/>
    <n v="9260"/>
    <x v="1"/>
    <n v="2000"/>
    <n v="0"/>
    <n v="0"/>
    <s v="42857172G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38"/>
    <n v="18727"/>
    <s v="42857727GRSU"/>
    <s v="727G"/>
    <x v="200"/>
    <s v="17LTIP TL(RSUs)"/>
    <n v="10261"/>
    <n v="180"/>
    <x v="135"/>
    <n v="9260"/>
    <x v="1"/>
    <n v="700000"/>
    <n v="0"/>
    <n v="0"/>
    <s v="42857727G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39"/>
    <n v="11896"/>
    <s v="42857896GRSU"/>
    <s v="896G"/>
    <x v="46"/>
    <s v="17LTIP TL(RSUs)"/>
    <n v="10261"/>
    <n v="50"/>
    <x v="38"/>
    <n v="9260"/>
    <x v="1"/>
    <n v="91000"/>
    <n v="0"/>
    <n v="0"/>
    <s v="42857896G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40"/>
    <n v="10106"/>
    <s v="42857106GRSU"/>
    <s v="106G"/>
    <x v="6"/>
    <s v="17LTIP TL(RSUs)"/>
    <n v="10261"/>
    <n v="30"/>
    <x v="6"/>
    <n v="9260"/>
    <x v="1"/>
    <n v="10000"/>
    <n v="0"/>
    <n v="0"/>
    <s v="42857106G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41"/>
    <n v="26516"/>
    <s v="42857516HRSU"/>
    <s v="516H"/>
    <x v="201"/>
    <s v="17LTIP TL(RSUs)"/>
    <n v="10261"/>
    <n v="10"/>
    <x v="45"/>
    <n v="9260"/>
    <x v="1"/>
    <n v="2000"/>
    <n v="0"/>
    <n v="0"/>
    <s v="42857516H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42"/>
    <n v="18776"/>
    <s v="42857776HRSU"/>
    <s v="776H"/>
    <x v="191"/>
    <s v="17LTIP TL(RSUs)"/>
    <n v="10261"/>
    <n v="10"/>
    <x v="133"/>
    <n v="9260"/>
    <x v="1"/>
    <n v="2000"/>
    <n v="0"/>
    <n v="0"/>
    <s v="42857776H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43"/>
    <n v="15692"/>
    <s v="42857692HRSU"/>
    <s v="692H"/>
    <x v="202"/>
    <s v="17LTIP TL(RSUs)"/>
    <n v="10261"/>
    <n v="80"/>
    <x v="136"/>
    <n v="9260"/>
    <x v="1"/>
    <n v="190000"/>
    <n v="0"/>
    <n v="0"/>
    <s v="42857692H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44"/>
    <n v="11473"/>
    <s v="42857473HRSU"/>
    <s v="473H"/>
    <x v="43"/>
    <s v="17LTIP TL(RSUs)"/>
    <n v="10261"/>
    <n v="20"/>
    <x v="35"/>
    <n v="9260"/>
    <x v="1"/>
    <n v="107000"/>
    <n v="0"/>
    <n v="0"/>
    <s v="42857473H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45"/>
    <n v="12388"/>
    <s v="42857388HRSU"/>
    <s v="388H"/>
    <x v="55"/>
    <s v="17LTIP TL(RSUs)"/>
    <n v="10261"/>
    <n v="10"/>
    <x v="47"/>
    <n v="9260"/>
    <x v="1"/>
    <n v="2000"/>
    <n v="0"/>
    <n v="0"/>
    <s v="42857388H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46"/>
    <n v="11400"/>
    <s v="42857400HRSU"/>
    <s v="400H"/>
    <x v="40"/>
    <s v="17LTIP TL(RSUs)"/>
    <n v="10261"/>
    <n v="20"/>
    <x v="33"/>
    <n v="9260"/>
    <x v="1"/>
    <n v="107000"/>
    <n v="0"/>
    <n v="0"/>
    <s v="42857400H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47"/>
    <n v="15748"/>
    <s v="42857748HRSU"/>
    <s v="748H"/>
    <x v="123"/>
    <s v="17LTIP TL(RSUs)"/>
    <n v="10261"/>
    <n v="60"/>
    <x v="96"/>
    <n v="9260"/>
    <x v="1"/>
    <n v="30000"/>
    <n v="0"/>
    <n v="0"/>
    <s v="42857748H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48"/>
    <n v="12742"/>
    <s v="42857742HRSU"/>
    <s v="742H"/>
    <x v="59"/>
    <s v="17LTIP TL(RSUs)"/>
    <n v="10261"/>
    <n v="30"/>
    <x v="50"/>
    <n v="9260"/>
    <x v="1"/>
    <n v="10000"/>
    <n v="0"/>
    <n v="0"/>
    <s v="42857742H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49"/>
    <n v="18325"/>
    <s v="42857325JRSU"/>
    <s v="325J"/>
    <x v="165"/>
    <s v="17LTIP TL(RSUs)"/>
    <n v="10261"/>
    <n v="10"/>
    <x v="4"/>
    <n v="9260"/>
    <x v="1"/>
    <n v="2000"/>
    <n v="0"/>
    <n v="0"/>
    <s v="42857325J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50"/>
    <n v="15605"/>
    <s v="42857605JRSU"/>
    <s v="605J"/>
    <x v="120"/>
    <s v="17LTIP TL(RSUs)"/>
    <n v="10261"/>
    <n v="80"/>
    <x v="93"/>
    <n v="9260"/>
    <x v="1"/>
    <n v="190000"/>
    <n v="0"/>
    <n v="0"/>
    <s v="42857605J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51"/>
    <n v="10138"/>
    <s v="42857138JRSU"/>
    <s v="138J"/>
    <x v="8"/>
    <s v="17LTIP TL(RSUs)"/>
    <n v="10261"/>
    <n v="10"/>
    <x v="5"/>
    <n v="9260"/>
    <x v="1"/>
    <n v="2000"/>
    <n v="0"/>
    <n v="0"/>
    <s v="42857138J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52"/>
    <n v="11973"/>
    <s v="42857973KRSU"/>
    <s v="973K"/>
    <x v="48"/>
    <s v="17LTIP TL(RSUs)"/>
    <n v="10261"/>
    <n v="70"/>
    <x v="40"/>
    <n v="9260"/>
    <x v="1"/>
    <n v="170000"/>
    <n v="0"/>
    <n v="0"/>
    <s v="42857973K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53"/>
    <n v="11197"/>
    <s v="42857197KRSU"/>
    <s v="197K"/>
    <x v="33"/>
    <s v="17LTIP TL(RSUs)"/>
    <n v="10261"/>
    <n v="30"/>
    <x v="27"/>
    <n v="9260"/>
    <x v="1"/>
    <n v="10000"/>
    <n v="0"/>
    <n v="0"/>
    <s v="42857197K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54"/>
    <n v="15620"/>
    <s v="42857620KRSU"/>
    <s v="620K"/>
    <x v="121"/>
    <s v="17LTIP TL(RSUs)"/>
    <n v="10261"/>
    <n v="80"/>
    <x v="94"/>
    <n v="9260"/>
    <x v="1"/>
    <n v="190000"/>
    <n v="0"/>
    <n v="0"/>
    <s v="42857620K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55"/>
    <n v="12353"/>
    <s v="42857353LRSU"/>
    <s v="353L"/>
    <x v="204"/>
    <s v="17LTIP TL(RSUs)"/>
    <n v="10261"/>
    <n v="10"/>
    <x v="45"/>
    <n v="9260"/>
    <x v="1"/>
    <n v="2000"/>
    <n v="0"/>
    <n v="0"/>
    <s v="42857353L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56"/>
    <n v="10449"/>
    <s v="42857449MRSU"/>
    <s v="449M"/>
    <x v="20"/>
    <s v="17LTIP TL(RSUs)"/>
    <n v="10261"/>
    <n v="20"/>
    <x v="15"/>
    <n v="9260"/>
    <x v="1"/>
    <n v="7000"/>
    <n v="0"/>
    <n v="0"/>
    <s v="42857449M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57"/>
    <n v="10034"/>
    <s v="4285734MaRSU"/>
    <s v="34Ma"/>
    <x v="2"/>
    <s v="17LTIP TL(RSUs)"/>
    <n v="10261"/>
    <n v="50"/>
    <x v="2"/>
    <n v="9260"/>
    <x v="1"/>
    <n v="91000"/>
    <n v="0"/>
    <n v="0"/>
    <s v="4285734Ma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58"/>
    <n v="15465"/>
    <s v="42857465MRSU"/>
    <s v="465M"/>
    <x v="117"/>
    <s v="17LTIP TL(RSUs)"/>
    <n v="10261"/>
    <n v="10"/>
    <x v="21"/>
    <n v="9260"/>
    <x v="1"/>
    <n v="2000"/>
    <n v="0"/>
    <n v="0"/>
    <s v="42857465M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59"/>
    <n v="17858"/>
    <s v="42857858MRSU"/>
    <s v="858M"/>
    <x v="159"/>
    <s v="17LTIP TL(RSUs)"/>
    <n v="10261"/>
    <n v="10"/>
    <x v="4"/>
    <n v="9260"/>
    <x v="1"/>
    <n v="2000"/>
    <n v="0"/>
    <n v="0"/>
    <s v="42857858M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60"/>
    <n v="18601"/>
    <s v="42857601MRSU"/>
    <s v="601M"/>
    <x v="170"/>
    <s v="17LTIP TL(RSUs)"/>
    <n v="10261"/>
    <n v="70"/>
    <x v="122"/>
    <n v="9260"/>
    <x v="1"/>
    <n v="170000"/>
    <n v="0"/>
    <n v="0"/>
    <s v="42857601M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61"/>
    <n v="10155"/>
    <s v="42857155MRSU"/>
    <s v="155M"/>
    <x v="10"/>
    <s v="17LTIP TL(RSUs)"/>
    <n v="10261"/>
    <n v="10"/>
    <x v="4"/>
    <n v="9260"/>
    <x v="1"/>
    <n v="2000"/>
    <n v="0"/>
    <n v="0"/>
    <s v="42857155M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62"/>
    <n v="14108"/>
    <s v="42857108MRSU"/>
    <s v="108M"/>
    <x v="75"/>
    <s v="17LTIP TL(RSUs)"/>
    <n v="10261"/>
    <n v="10"/>
    <x v="62"/>
    <n v="9260"/>
    <x v="1"/>
    <n v="12000"/>
    <n v="0"/>
    <n v="0"/>
    <s v="42857108M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63"/>
    <n v="15518"/>
    <s v="42857518MRSU"/>
    <s v="518M"/>
    <x v="119"/>
    <s v="17LTIP TL(RSUs)"/>
    <n v="10261"/>
    <n v="10"/>
    <x v="74"/>
    <n v="9260"/>
    <x v="1"/>
    <n v="2000"/>
    <n v="0"/>
    <n v="0"/>
    <s v="42857518M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64"/>
    <n v="14474"/>
    <s v="42857474MRSU"/>
    <s v="474M"/>
    <x v="85"/>
    <s v="17LTIP TL(RSUs)"/>
    <n v="10261"/>
    <n v="10"/>
    <x v="12"/>
    <n v="9260"/>
    <x v="1"/>
    <n v="2000"/>
    <n v="0"/>
    <n v="0"/>
    <s v="42857474M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65"/>
    <n v="11998"/>
    <s v="42857998NRSU"/>
    <s v="998N"/>
    <x v="51"/>
    <s v="17LTIP TL(RSUs)"/>
    <n v="10261"/>
    <n v="50"/>
    <x v="43"/>
    <n v="9260"/>
    <x v="1"/>
    <n v="91000"/>
    <n v="0"/>
    <n v="0"/>
    <s v="42857998N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66"/>
    <n v="18837"/>
    <s v="42857837NRSU"/>
    <s v="837N"/>
    <x v="175"/>
    <s v="17LTIP TL(RSUs)"/>
    <n v="10261"/>
    <n v="60"/>
    <x v="125"/>
    <n v="9260"/>
    <x v="1"/>
    <n v="30000"/>
    <n v="0"/>
    <n v="0"/>
    <s v="42857837N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67"/>
    <n v="15716"/>
    <s v="42857716NRSU"/>
    <s v="716N"/>
    <x v="205"/>
    <s v="17LTIP TL(RSUs)"/>
    <n v="10261"/>
    <n v="180"/>
    <x v="135"/>
    <n v="9260"/>
    <x v="1"/>
    <n v="700000"/>
    <n v="0"/>
    <n v="0"/>
    <s v="42857716N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68"/>
    <n v="16600"/>
    <s v="42857600PRSU"/>
    <s v="600P"/>
    <x v="128"/>
    <s v="17LTIP TL(RSUs)"/>
    <n v="10261"/>
    <n v="70"/>
    <x v="99"/>
    <n v="9260"/>
    <x v="1"/>
    <n v="170000"/>
    <n v="0"/>
    <n v="0"/>
    <s v="42857600P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69"/>
    <n v="13121"/>
    <s v="42857121PRSU"/>
    <s v="121P"/>
    <x v="194"/>
    <s v="17LTIP TL(RSUs)"/>
    <n v="10261"/>
    <n v="80"/>
    <x v="86"/>
    <n v="9260"/>
    <x v="1"/>
    <n v="190000"/>
    <n v="0"/>
    <n v="0"/>
    <s v="42857121P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70"/>
    <n v="18652"/>
    <s v="42857652PRSU"/>
    <s v="652P"/>
    <x v="172"/>
    <s v="17LTIP TL(RSUs)"/>
    <n v="10261"/>
    <n v="10"/>
    <x v="5"/>
    <n v="9260"/>
    <x v="1"/>
    <n v="2000"/>
    <n v="0"/>
    <n v="0"/>
    <s v="42857652P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-140"/>
    <n v="0"/>
    <n v="80.98"/>
    <n v="0"/>
    <n v="0"/>
    <n v="0"/>
    <n v="0"/>
    <n v="0"/>
    <n v="0"/>
    <n v="0"/>
    <n v="0"/>
    <n v="0"/>
    <n v="1097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303.83999999999997"/>
    <n v="-303.83999999999997"/>
    <n v="0"/>
    <n v="0"/>
  </r>
  <r>
    <n v="1471"/>
    <n v="13401"/>
    <s v="42857401QRSU"/>
    <s v="401Q"/>
    <x v="65"/>
    <s v="17LTIP TL(RSUs)"/>
    <n v="10261"/>
    <n v="10"/>
    <x v="54"/>
    <n v="9260"/>
    <x v="1"/>
    <n v="2000"/>
    <n v="0"/>
    <n v="0"/>
    <s v="42857401Q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72"/>
    <n v="13390"/>
    <s v="42857390RRSU"/>
    <s v="390R"/>
    <x v="195"/>
    <s v="17LTIP TL(RSUs)"/>
    <n v="10261"/>
    <n v="60"/>
    <x v="24"/>
    <n v="9260"/>
    <x v="1"/>
    <n v="30000"/>
    <n v="0"/>
    <n v="0"/>
    <s v="42857390R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73"/>
    <n v="14957"/>
    <s v="42857957RRSU"/>
    <s v="957R"/>
    <x v="101"/>
    <s v="17LTIP TL(RSUs)"/>
    <n v="10261"/>
    <n v="80"/>
    <x v="81"/>
    <n v="9260"/>
    <x v="1"/>
    <n v="190000"/>
    <n v="0"/>
    <n v="0"/>
    <s v="42857957R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74"/>
    <n v="13439"/>
    <s v="42857439RRSU"/>
    <s v="439R"/>
    <x v="68"/>
    <s v="17LTIP TL(RSUs)"/>
    <n v="10261"/>
    <n v="60"/>
    <x v="57"/>
    <n v="9260"/>
    <x v="1"/>
    <n v="81000"/>
    <n v="0"/>
    <n v="0"/>
    <s v="42857439R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75"/>
    <n v="11983"/>
    <s v="42857983SRSU"/>
    <s v="983S"/>
    <x v="49"/>
    <s v="17LTIP TL(RSUs)"/>
    <n v="10261"/>
    <n v="50"/>
    <x v="41"/>
    <n v="9260"/>
    <x v="1"/>
    <n v="91000"/>
    <n v="0"/>
    <n v="0"/>
    <s v="42857983S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76"/>
    <n v="19012"/>
    <s v="42857012SRSU"/>
    <s v="012S"/>
    <x v="179"/>
    <s v="17LTIP TL(RSUs)"/>
    <n v="10261"/>
    <n v="10"/>
    <x v="128"/>
    <n v="4264"/>
    <x v="1"/>
    <n v="2000"/>
    <n v="0"/>
    <n v="0"/>
    <s v="42857012S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77"/>
    <n v="11128"/>
    <s v="42857128SRSU"/>
    <s v="128S"/>
    <x v="31"/>
    <s v="17LTIP TL(RSUs)"/>
    <n v="10261"/>
    <n v="70"/>
    <x v="25"/>
    <n v="9260"/>
    <x v="1"/>
    <n v="170000"/>
    <n v="0"/>
    <n v="0"/>
    <s v="42857128S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78"/>
    <n v="15070"/>
    <s v="4285770SlRSU"/>
    <s v="70Sl"/>
    <x v="104"/>
    <s v="17LTIP TL(RSUs)"/>
    <n v="10261"/>
    <n v="80"/>
    <x v="84"/>
    <n v="9260"/>
    <x v="1"/>
    <n v="190000"/>
    <n v="0"/>
    <n v="0"/>
    <s v="4285770Sl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79"/>
    <n v="14713"/>
    <s v="42857713SRSU"/>
    <s v="713S"/>
    <x v="92"/>
    <s v="17LTIP TL(RSUs)"/>
    <n v="10261"/>
    <n v="180"/>
    <x v="75"/>
    <n v="9260"/>
    <x v="1"/>
    <n v="700000"/>
    <n v="0"/>
    <n v="0"/>
    <s v="42857713S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80"/>
    <n v="14088"/>
    <s v="42857088SRSU"/>
    <s v="088S"/>
    <x v="74"/>
    <s v="17LTIP TL(RSUs)"/>
    <n v="10261"/>
    <n v="10"/>
    <x v="61"/>
    <n v="9260"/>
    <x v="1"/>
    <n v="2000"/>
    <n v="0"/>
    <n v="0"/>
    <s v="42857088S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81"/>
    <n v="14938"/>
    <s v="42857938SRSU"/>
    <s v="938S"/>
    <x v="99"/>
    <s v="17LTIP TL(RSUs)"/>
    <n v="10261"/>
    <n v="180"/>
    <x v="75"/>
    <n v="9260"/>
    <x v="1"/>
    <n v="700000"/>
    <n v="0"/>
    <n v="0"/>
    <s v="42857938S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82"/>
    <n v="14813"/>
    <s v="42857813SRSU"/>
    <s v="813S"/>
    <x v="95"/>
    <s v="17LTIP TL(RSUs)"/>
    <n v="10261"/>
    <n v="80"/>
    <x v="63"/>
    <n v="9260"/>
    <x v="1"/>
    <n v="190000"/>
    <n v="0"/>
    <n v="0"/>
    <s v="42857813S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83"/>
    <n v="17542"/>
    <s v="42857542SRSU"/>
    <s v="542S"/>
    <x v="156"/>
    <s v="17LTIP TL(RSUs)"/>
    <n v="10261"/>
    <n v="10"/>
    <x v="116"/>
    <n v="9260"/>
    <x v="1"/>
    <n v="2000"/>
    <n v="0"/>
    <n v="0"/>
    <s v="42857542S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484"/>
    <n v="10401"/>
    <s v="42857401SRSU"/>
    <s v="401S"/>
    <x v="19"/>
    <s v="17LTIP TL(RSUs)"/>
    <n v="10261"/>
    <n v="10"/>
    <x v="14"/>
    <n v="9260"/>
    <x v="1"/>
    <n v="2000"/>
    <n v="0"/>
    <n v="0"/>
    <s v="42857401S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85"/>
    <n v="14951"/>
    <s v="42857951TRSU"/>
    <s v="951T"/>
    <x v="100"/>
    <s v="17LTIP TL(RSUs)"/>
    <n v="10261"/>
    <n v="80"/>
    <x v="80"/>
    <n v="9260"/>
    <x v="1"/>
    <n v="190000"/>
    <n v="0"/>
    <n v="0"/>
    <s v="42857951T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86"/>
    <n v="24491"/>
    <s v="42857491TRSU"/>
    <s v="491T"/>
    <x v="187"/>
    <s v="17LTIP TL(RSUs)"/>
    <n v="10261"/>
    <n v="10"/>
    <x v="132"/>
    <n v="9260"/>
    <x v="1"/>
    <n v="2000"/>
    <n v="0"/>
    <n v="0"/>
    <s v="42857491TRSU17LTIP TL(RSUs)"/>
    <s v="LTIP TL(RSU)"/>
    <s v="LTIP TL(RSU) - 05/02/2017"/>
    <s v="3 years"/>
    <d v="2017-05-02T00:00:00"/>
    <d v="2020-05-02T00:00:00"/>
    <n v="835"/>
    <n v="0"/>
    <n v="0"/>
    <m/>
    <m/>
    <m/>
    <m/>
    <n v="835"/>
    <n v="1"/>
    <s v=""/>
    <n v="0"/>
    <n v="67618.3"/>
    <n v="0"/>
    <n v="0"/>
    <n v="0"/>
    <s v=""/>
    <s v=""/>
    <s v=""/>
    <n v="67618.3"/>
    <n v="835"/>
    <n v="0"/>
    <n v="0"/>
    <n v="835"/>
    <n v="80.98"/>
    <n v="67618.3"/>
    <n v="-1351.2841071999999"/>
    <n v="66267.015892800002"/>
    <n v="0"/>
    <n v="0"/>
    <n v="0"/>
    <n v="0"/>
    <n v="66267.015892800002"/>
    <n v="60.407489419143118"/>
    <n v="60"/>
    <n v="3624.45"/>
    <n v="3624.45"/>
    <n v="62642.565892800005"/>
    <n v="0"/>
    <n v="0"/>
    <n v="0"/>
    <n v="3624.38"/>
    <n v="0"/>
    <n v="3624.38"/>
    <n v="6.9999999999708962E-2"/>
    <m/>
    <n v="0"/>
    <n v="0"/>
    <n v="0"/>
    <n v="0"/>
    <n v="0"/>
    <n v="0"/>
    <n v="0"/>
    <n v="0"/>
    <n v="0"/>
    <n v="1812.19"/>
    <n v="1812.19"/>
    <n v="3624.38"/>
    <n v="3624.38"/>
  </r>
  <r>
    <n v="1487"/>
    <n v="13553"/>
    <s v="42857553TRSU"/>
    <s v="553T"/>
    <x v="72"/>
    <s v="17LTIP TL(RSUs)"/>
    <n v="10261"/>
    <n v="10"/>
    <x v="44"/>
    <n v="9260"/>
    <x v="1"/>
    <n v="2000"/>
    <n v="0"/>
    <n v="0"/>
    <s v="42857553T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88"/>
    <n v="15416"/>
    <s v="42857416WRSU"/>
    <s v="416W"/>
    <x v="116"/>
    <s v="17LTIP TL(RSUs)"/>
    <n v="10261"/>
    <n v="80"/>
    <x v="63"/>
    <n v="9260"/>
    <x v="1"/>
    <n v="190000"/>
    <n v="0"/>
    <n v="0"/>
    <s v="42857416WRSU17LTIP TL(RSUs)"/>
    <s v="LTIP TL(RSU)"/>
    <s v="LTIP TL(RSU) - 05/02/2017"/>
    <s v="3 years"/>
    <d v="2017-05-02T00:00:00"/>
    <d v="2020-05-02T00:00:00"/>
    <n v="240"/>
    <n v="0"/>
    <n v="0"/>
    <m/>
    <m/>
    <m/>
    <m/>
    <n v="240"/>
    <n v="1"/>
    <s v=""/>
    <n v="0"/>
    <n v="19435.2"/>
    <n v="0"/>
    <n v="0"/>
    <n v="0"/>
    <s v=""/>
    <s v=""/>
    <s v=""/>
    <n v="19435.2"/>
    <n v="240"/>
    <n v="0"/>
    <n v="0"/>
    <n v="240"/>
    <n v="80.98"/>
    <n v="19435.2"/>
    <n v="-388.3930368"/>
    <n v="19046.806963200001"/>
    <n v="0"/>
    <n v="0"/>
    <n v="0"/>
    <n v="0"/>
    <n v="19046.806963200001"/>
    <n v="17.362631689334549"/>
    <n v="60"/>
    <n v="1041.76"/>
    <n v="1041.76"/>
    <n v="18005.046963200002"/>
    <n v="0"/>
    <n v="0"/>
    <n v="0"/>
    <n v="1041.74"/>
    <n v="0"/>
    <n v="1041.74"/>
    <n v="1.999999999998181E-2"/>
    <m/>
    <n v="0"/>
    <n v="0"/>
    <n v="0"/>
    <n v="0"/>
    <n v="0"/>
    <n v="0"/>
    <n v="0"/>
    <n v="0"/>
    <n v="0"/>
    <n v="520.87"/>
    <n v="520.87"/>
    <n v="1041.74"/>
    <n v="1041.74"/>
  </r>
  <r>
    <n v="1489"/>
    <n v="14288"/>
    <s v="42857288WRSU"/>
    <s v="288W"/>
    <x v="80"/>
    <s v="17LTIP TL(RSUs)"/>
    <n v="10261"/>
    <n v="10"/>
    <x v="12"/>
    <n v="9260"/>
    <x v="1"/>
    <n v="2000"/>
    <n v="0"/>
    <n v="0"/>
    <s v="42857288W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90"/>
    <n v="10101"/>
    <s v="42857101WRSU"/>
    <s v="101W"/>
    <x v="4"/>
    <s v="17LTIP TL(RSUs)"/>
    <n v="10261"/>
    <n v="10"/>
    <x v="4"/>
    <n v="9260"/>
    <x v="1"/>
    <n v="2000"/>
    <n v="0"/>
    <n v="0"/>
    <s v="42857101W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91"/>
    <n v="14721"/>
    <s v="42857721WRSU"/>
    <s v="721W"/>
    <x v="93"/>
    <s v="17LTIP TL(RSUs)"/>
    <n v="10261"/>
    <n v="10"/>
    <x v="76"/>
    <n v="9260"/>
    <x v="1"/>
    <n v="2000"/>
    <n v="0"/>
    <n v="0"/>
    <s v="42857721W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92"/>
    <n v="11384"/>
    <s v="42857384WRSU"/>
    <s v="384W"/>
    <x v="38"/>
    <s v="17LTIP TL(RSUs)"/>
    <n v="10261"/>
    <n v="60"/>
    <x v="31"/>
    <n v="9260"/>
    <x v="1"/>
    <n v="30000"/>
    <n v="0"/>
    <n v="0"/>
    <s v="42857384W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93"/>
    <n v="14707"/>
    <s v="42857707WRSU"/>
    <s v="707W"/>
    <x v="90"/>
    <s v="17LTIP TL(RSUs)"/>
    <n v="10261"/>
    <n v="10"/>
    <x v="73"/>
    <n v="9260"/>
    <x v="1"/>
    <n v="2000"/>
    <n v="0"/>
    <n v="0"/>
    <s v="42857707W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94"/>
    <n v="26444"/>
    <s v="42857444YRSU"/>
    <s v="444Y"/>
    <x v="206"/>
    <s v="17LTIP TL(RSUs)"/>
    <n v="10261"/>
    <n v="10"/>
    <x v="138"/>
    <n v="9260"/>
    <x v="1"/>
    <n v="2000"/>
    <n v="0"/>
    <n v="0"/>
    <s v="42857444Y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95"/>
    <n v="14510"/>
    <s v="42857510MRSU"/>
    <s v="510M"/>
    <x v="207"/>
    <s v="17LTIP TL(RSUs)"/>
    <n v="10261"/>
    <n v="80"/>
    <x v="139"/>
    <n v="9260"/>
    <x v="1"/>
    <n v="190000"/>
    <n v="0"/>
    <n v="0"/>
    <s v="42857510M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96"/>
    <n v="14928"/>
    <s v="42857928SRSU"/>
    <s v="928S"/>
    <x v="208"/>
    <s v="17LTIP TL(RSUs)"/>
    <n v="10261"/>
    <n v="180"/>
    <x v="140"/>
    <n v="9260"/>
    <x v="1"/>
    <n v="700000"/>
    <n v="0"/>
    <n v="0"/>
    <s v="42857928S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497"/>
    <n v="23990"/>
    <s v="42857990JRSU"/>
    <s v="990J"/>
    <x v="209"/>
    <s v="17LTIP TL(RSUs)"/>
    <n v="10261"/>
    <n v="180"/>
    <x v="71"/>
    <n v="9260"/>
    <x v="1"/>
    <n v="700000"/>
    <n v="0"/>
    <n v="0"/>
    <s v="42857990J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98"/>
    <n v="19588"/>
    <s v="42857588SRSU"/>
    <s v="588S"/>
    <x v="210"/>
    <s v="17LTIP TL(RSUs)"/>
    <n v="10261"/>
    <n v="80"/>
    <x v="141"/>
    <n v="9260"/>
    <x v="1"/>
    <n v="190000"/>
    <n v="0"/>
    <n v="0"/>
    <s v="42857588S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499"/>
    <n v="10109"/>
    <s v="42857109DRSU"/>
    <s v="109D"/>
    <x v="211"/>
    <s v="17LTIP TL(RSUs)"/>
    <n v="10261"/>
    <n v="20"/>
    <x v="34"/>
    <n v="9260"/>
    <x v="1"/>
    <n v="107000"/>
    <n v="0"/>
    <n v="0"/>
    <s v="42857109D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500"/>
    <n v="13962"/>
    <s v="42857962SRSU"/>
    <s v="962S"/>
    <x v="212"/>
    <s v="17LTIP TL(RSUs)"/>
    <n v="10261"/>
    <n v="20"/>
    <x v="52"/>
    <n v="9260"/>
    <x v="1"/>
    <n v="107000"/>
    <n v="0"/>
    <n v="0"/>
    <s v="42857962S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501"/>
    <n v="13100"/>
    <s v="42857100MRSU"/>
    <s v="100M"/>
    <x v="213"/>
    <s v="17LTIP TL(RSUs)"/>
    <n v="10261"/>
    <n v="80"/>
    <x v="142"/>
    <n v="9260"/>
    <x v="1"/>
    <n v="190000"/>
    <n v="0"/>
    <n v="0"/>
    <s v="42857100M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502"/>
    <n v="14498"/>
    <s v="42857498JRSU"/>
    <s v="498J"/>
    <x v="214"/>
    <s v="17LTIP TL(RSUs)"/>
    <n v="10261"/>
    <n v="80"/>
    <x v="143"/>
    <n v="9260"/>
    <x v="1"/>
    <n v="190000"/>
    <n v="0"/>
    <n v="0"/>
    <s v="42857498J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337.2"/>
    <n v="10.334731084776664"/>
    <n v="1097"/>
    <n v="11337.2"/>
    <n v="11337.2"/>
    <n v="0"/>
    <n v="0"/>
    <n v="0"/>
    <n v="0"/>
    <n v="11337.2"/>
    <n v="0"/>
    <n v="11337.2"/>
    <n v="0"/>
    <m/>
    <n v="0"/>
    <n v="0"/>
    <n v="0"/>
    <n v="0"/>
    <n v="0"/>
    <n v="0"/>
    <n v="0"/>
    <n v="0"/>
    <n v="0"/>
    <n v="11337.2"/>
    <n v="0"/>
    <n v="11337.2"/>
    <n v="11337.2"/>
  </r>
  <r>
    <n v="1503"/>
    <n v="18748"/>
    <s v="42857748CRSU"/>
    <s v="748C"/>
    <x v="215"/>
    <s v="17LTIP TL(RSUs)"/>
    <n v="10261"/>
    <n v="80"/>
    <x v="144"/>
    <n v="9260"/>
    <x v="1"/>
    <n v="190000"/>
    <n v="0"/>
    <n v="0"/>
    <s v="42857748C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504"/>
    <n v="24256"/>
    <s v="42857256ERSU"/>
    <s v="256E"/>
    <x v="216"/>
    <s v="17LTIP TL(RSUs)"/>
    <n v="10261"/>
    <n v="80"/>
    <x v="145"/>
    <n v="9260"/>
    <x v="1"/>
    <n v="190000"/>
    <n v="0"/>
    <n v="0"/>
    <s v="42857256ERSU17LTIP TL(RSUs)"/>
    <s v="LTIP TL(RSU)"/>
    <s v="LTIP TL(RSU) - 05/02/2017"/>
    <s v="3 years"/>
    <d v="2017-05-02T00:00:00"/>
    <d v="2020-05-02T00:00:00"/>
    <n v="140"/>
    <n v="0"/>
    <n v="0"/>
    <m/>
    <m/>
    <m/>
    <m/>
    <n v="140"/>
    <n v="1"/>
    <s v=""/>
    <n v="0"/>
    <n v="11337.2"/>
    <n v="0"/>
    <n v="0"/>
    <n v="0"/>
    <s v=""/>
    <s v=""/>
    <s v=""/>
    <n v="11337.2"/>
    <n v="140"/>
    <n v="0"/>
    <n v="0"/>
    <n v="140"/>
    <n v="80.98"/>
    <n v="11337.2"/>
    <n v="-226.5626048"/>
    <n v="11110.637395200001"/>
    <n v="0"/>
    <n v="0"/>
    <n v="0"/>
    <n v="0"/>
    <n v="11110.637395200001"/>
    <n v="10.128201818778487"/>
    <n v="60"/>
    <n v="607.69000000000005"/>
    <n v="607.69000000000005"/>
    <n v="10502.947395200001"/>
    <n v="0"/>
    <n v="0"/>
    <n v="0"/>
    <n v="607.67999999999995"/>
    <n v="0"/>
    <n v="607.67999999999995"/>
    <n v="1.0000000000104592E-2"/>
    <m/>
    <n v="0"/>
    <n v="0"/>
    <n v="0"/>
    <n v="0"/>
    <n v="0"/>
    <n v="0"/>
    <n v="0"/>
    <n v="0"/>
    <n v="0"/>
    <n v="303.83999999999997"/>
    <n v="303.83999999999997"/>
    <n v="607.67999999999995"/>
    <n v="607.67999999999995"/>
  </r>
  <r>
    <n v="1505"/>
    <n v="27135"/>
    <s v="42863135GRSU"/>
    <s v="135G"/>
    <x v="217"/>
    <s v="17LTIP TL(RSUs)"/>
    <n v="10261"/>
    <n v="10"/>
    <x v="54"/>
    <n v="9260"/>
    <x v="1"/>
    <n v="2000"/>
    <n v="0"/>
    <n v="0"/>
    <s v="42863135GRSU17LTIP TL(RSUs)"/>
    <s v="LTIP TL(RSU)"/>
    <s v="LTIP TL(RSU) - 05/08/2017"/>
    <s v="3 years"/>
    <d v="2017-05-08T00:00:00"/>
    <d v="2020-05-08T00:00:00"/>
    <n v="140"/>
    <n v="0"/>
    <n v="0"/>
    <m/>
    <m/>
    <m/>
    <m/>
    <n v="140"/>
    <n v="1"/>
    <s v=""/>
    <n v="0"/>
    <n v="11503.800000000001"/>
    <n v="0"/>
    <n v="0"/>
    <n v="0"/>
    <s v=""/>
    <s v=""/>
    <s v=""/>
    <n v="11503.800000000001"/>
    <n v="140"/>
    <n v="0"/>
    <n v="0"/>
    <n v="140"/>
    <n v="82.17"/>
    <n v="11503.800000000001"/>
    <n v="-229.8919392"/>
    <n v="11273.9080608"/>
    <n v="0"/>
    <n v="0"/>
    <n v="0"/>
    <n v="0"/>
    <n v="11273.9080608"/>
    <n v="10.277035606927985"/>
    <n v="54"/>
    <n v="554.96"/>
    <n v="554.96"/>
    <n v="10718.948060800001"/>
    <n v="0"/>
    <n v="0"/>
    <n v="0"/>
    <n v="554.95000000000005"/>
    <n v="0"/>
    <n v="554.95000000000005"/>
    <n v="9.9999999999909051E-3"/>
    <m/>
    <n v="0"/>
    <n v="0"/>
    <n v="0"/>
    <n v="0"/>
    <n v="0"/>
    <n v="0"/>
    <n v="0"/>
    <n v="0"/>
    <n v="0"/>
    <n v="246.64"/>
    <n v="308.31"/>
    <n v="554.95000000000005"/>
    <n v="554.95000000000005"/>
  </r>
  <r>
    <n v="1506"/>
    <n v="18798"/>
    <s v="42863798ARSU"/>
    <s v="798A"/>
    <x v="218"/>
    <s v="17LTIP TL(RSUs)"/>
    <n v="10261"/>
    <n v="50"/>
    <x v="146"/>
    <n v="9260"/>
    <x v="1"/>
    <n v="91000"/>
    <n v="0"/>
    <n v="0"/>
    <s v="42863798ARSU17LTIP TL(RSUs)"/>
    <s v="LTIP TL(RSU)"/>
    <s v="LTIP TL(RSU) - 05/08/2017"/>
    <s v="3 years"/>
    <d v="2017-05-08T00:00:00"/>
    <d v="2020-05-08T00:00:00"/>
    <n v="140"/>
    <n v="0"/>
    <n v="0"/>
    <m/>
    <m/>
    <m/>
    <m/>
    <n v="140"/>
    <n v="1"/>
    <s v=""/>
    <n v="0"/>
    <n v="11503.800000000001"/>
    <n v="0"/>
    <n v="0"/>
    <n v="0"/>
    <s v=""/>
    <s v=""/>
    <s v=""/>
    <n v="11503.800000000001"/>
    <n v="140"/>
    <n v="0"/>
    <n v="0"/>
    <n v="140"/>
    <n v="82.17"/>
    <n v="11503.800000000001"/>
    <n v="-229.8919392"/>
    <n v="11273.9080608"/>
    <n v="0"/>
    <n v="0"/>
    <n v="0"/>
    <n v="0"/>
    <n v="11273.9080608"/>
    <n v="10.277035606927985"/>
    <n v="54"/>
    <n v="554.96"/>
    <n v="554.96"/>
    <n v="10718.948060800001"/>
    <n v="0"/>
    <n v="0"/>
    <n v="0"/>
    <n v="554.95000000000005"/>
    <n v="0"/>
    <n v="554.95000000000005"/>
    <n v="9.9999999999909051E-3"/>
    <m/>
    <n v="0"/>
    <n v="0"/>
    <n v="0"/>
    <n v="0"/>
    <n v="0"/>
    <n v="0"/>
    <n v="0"/>
    <n v="0"/>
    <n v="0"/>
    <n v="246.64"/>
    <n v="308.31"/>
    <n v="554.95000000000005"/>
    <n v="554.95000000000005"/>
  </r>
  <r>
    <n v="1507"/>
    <n v="13443"/>
    <s v="42863443MRSU"/>
    <s v="443M"/>
    <x v="219"/>
    <s v="17LTIP TL(RSUs)"/>
    <n v="10261"/>
    <n v="70"/>
    <x v="59"/>
    <n v="9260"/>
    <x v="1"/>
    <n v="170000"/>
    <n v="0"/>
    <n v="0"/>
    <s v="42863443MRSU17LTIP TL(RSUs)"/>
    <s v="LTIP TL(RSU)"/>
    <s v="LTIP TL(RSU) - 05/08/2017"/>
    <s v="3 years"/>
    <d v="2017-05-08T00:00:00"/>
    <d v="2020-05-08T00:00:00"/>
    <n v="140"/>
    <n v="0"/>
    <n v="0"/>
    <m/>
    <m/>
    <m/>
    <m/>
    <n v="140"/>
    <n v="1"/>
    <s v=""/>
    <n v="0"/>
    <n v="11503.800000000001"/>
    <n v="0"/>
    <n v="0"/>
    <n v="0"/>
    <s v=""/>
    <s v=""/>
    <s v=""/>
    <n v="11503.800000000001"/>
    <n v="140"/>
    <n v="0"/>
    <n v="0"/>
    <n v="140"/>
    <n v="82.17"/>
    <n v="11503.800000000001"/>
    <n v="-229.8919392"/>
    <n v="11273.9080608"/>
    <n v="0"/>
    <n v="0"/>
    <n v="0"/>
    <n v="0"/>
    <n v="11503.800000000001"/>
    <n v="10.486599817684596"/>
    <n v="1097"/>
    <n v="11503.800000000001"/>
    <n v="11503.800000000001"/>
    <n v="0"/>
    <n v="0"/>
    <n v="0"/>
    <n v="0"/>
    <n v="11503.8"/>
    <n v="0"/>
    <n v="11503.8"/>
    <n v="0"/>
    <m/>
    <n v="0"/>
    <n v="0"/>
    <n v="0"/>
    <n v="0"/>
    <n v="0"/>
    <n v="0"/>
    <n v="0"/>
    <n v="0"/>
    <n v="0"/>
    <n v="11503.8"/>
    <n v="0"/>
    <n v="11503.8"/>
    <n v="11503.8"/>
  </r>
  <r>
    <n v="1508"/>
    <n v="14488"/>
    <s v="42905488PRSU"/>
    <s v="488P"/>
    <x v="220"/>
    <s v="17LTIP TL(RSUs)"/>
    <n v="10261"/>
    <n v="80"/>
    <x v="86"/>
    <n v="9260"/>
    <x v="1"/>
    <n v="190000"/>
    <n v="0"/>
    <n v="0"/>
    <s v="42905488PRSU17LTIP TL(RSUs)"/>
    <s v="LTIP TL(RSU)"/>
    <s v="LTIP TL(RSU) - 06/19/2017"/>
    <s v="3 years"/>
    <d v="2017-06-19T00:00:00"/>
    <d v="2020-06-19T00:00:00"/>
    <n v="140"/>
    <n v="0"/>
    <n v="0"/>
    <m/>
    <m/>
    <m/>
    <m/>
    <n v="140"/>
    <n v="1"/>
    <s v=""/>
    <n v="0"/>
    <n v="11915.4"/>
    <n v="0"/>
    <n v="0"/>
    <n v="0"/>
    <s v=""/>
    <s v=""/>
    <s v=""/>
    <n v="11915.4"/>
    <n v="140"/>
    <n v="0"/>
    <n v="0"/>
    <n v="140"/>
    <n v="85.11"/>
    <n v="11915.4"/>
    <n v="-238.33183079999998"/>
    <n v="11677.0681692"/>
    <n v="0"/>
    <n v="0"/>
    <n v="0"/>
    <n v="0"/>
    <n v="11677.0681692"/>
    <n v="10.644547100455789"/>
    <n v="12"/>
    <n v="127.73"/>
    <n v="127.73"/>
    <n v="11549.3381692"/>
    <n v="0"/>
    <n v="0"/>
    <n v="0"/>
    <n v="127.73"/>
    <n v="0"/>
    <n v="127.73"/>
    <n v="0"/>
    <m/>
    <n v="0"/>
    <n v="0"/>
    <n v="0"/>
    <n v="0"/>
    <n v="0"/>
    <n v="0"/>
    <n v="0"/>
    <n v="0"/>
    <n v="0"/>
    <n v="0"/>
    <n v="127.73"/>
    <n v="127.73"/>
    <n v="127.73"/>
  </r>
  <r>
    <n v="1509"/>
    <n v="10005"/>
    <s v="415835McERSU"/>
    <s v="5McE"/>
    <x v="0"/>
    <s v="13MIP - (RSU)"/>
    <n v="10265"/>
    <n v="10"/>
    <x v="0"/>
    <n v="9260"/>
    <x v="2"/>
    <n v="2000"/>
    <n v="0"/>
    <n v="0"/>
    <s v="415835McERSU13MIP - (RSU)"/>
    <s v="MIP - (RSU)"/>
    <s v="MIP - (RSU) - 11/05/2013"/>
    <s v="3 years"/>
    <d v="2013-11-05T00:00:00"/>
    <d v="2016-11-05T00:00:00"/>
    <n v="926"/>
    <n v="0"/>
    <n v="0"/>
    <m/>
    <m/>
    <m/>
    <m/>
    <n v="926"/>
    <n v="1"/>
    <s v=""/>
    <n v="0"/>
    <n v="41012.54"/>
    <n v="0"/>
    <n v="0"/>
    <n v="0"/>
    <s v=""/>
    <s v=""/>
    <s v=""/>
    <n v="41012.54"/>
    <n v="926"/>
    <n v="-926"/>
    <n v="0"/>
    <n v="0"/>
    <n v="44.29"/>
    <n v="0"/>
    <n v="0"/>
    <n v="0"/>
    <n v="34191.879999999997"/>
    <n v="6820.66"/>
    <n v="-136.42684131999999"/>
    <n v="6684.2331586800001"/>
    <n v="41012.54"/>
    <n v="37.386089334548771"/>
    <n v="1097"/>
    <n v="41012.54"/>
    <n v="41012.54"/>
    <n v="0"/>
    <n v="6820.66"/>
    <n v="0"/>
    <n v="0"/>
    <n v="0"/>
    <n v="34191.879999999997"/>
    <n v="41012.539999999994"/>
    <n v="0"/>
    <m/>
    <n v="0"/>
    <n v="0"/>
    <n v="0"/>
    <n v="0"/>
    <n v="0"/>
    <n v="0"/>
    <n v="0"/>
    <n v="0"/>
    <n v="0"/>
    <n v="0"/>
    <n v="0"/>
    <n v="0"/>
    <n v="0"/>
  </r>
  <r>
    <n v="1510"/>
    <n v="10028"/>
    <s v="4158328BeRSU"/>
    <s v="28Be"/>
    <x v="221"/>
    <s v="13MIP - (RSU)"/>
    <n v="10265"/>
    <n v="10"/>
    <x v="0"/>
    <n v="9260"/>
    <x v="2"/>
    <n v="2000"/>
    <n v="0"/>
    <n v="0"/>
    <s v="4158328BeRSU13MIP - (RSU)"/>
    <s v="MIP - (RSU)"/>
    <s v="MIP - (RSU) - 11/05/2013"/>
    <s v="3 years"/>
    <d v="2013-11-05T00:00:00"/>
    <d v="2016-11-05T00:00:00"/>
    <n v="11309"/>
    <n v="0"/>
    <n v="0"/>
    <m/>
    <m/>
    <m/>
    <m/>
    <n v="11309"/>
    <n v="1"/>
    <s v=""/>
    <n v="0"/>
    <n v="500875.61"/>
    <n v="0"/>
    <n v="0"/>
    <n v="0"/>
    <s v=""/>
    <s v=""/>
    <s v=""/>
    <n v="500875.61"/>
    <n v="11309"/>
    <n v="-11309"/>
    <n v="0"/>
    <n v="0"/>
    <n v="44.29"/>
    <n v="0"/>
    <n v="0"/>
    <n v="0"/>
    <n v="417388.96"/>
    <n v="83486.649999999994"/>
    <n v="-1669.8999732999998"/>
    <n v="81816.7500267"/>
    <n v="500875.61"/>
    <n v="456.5867000911577"/>
    <n v="1097"/>
    <n v="500875.61"/>
    <n v="500875.61"/>
    <n v="0"/>
    <n v="83486.649999999994"/>
    <n v="0"/>
    <n v="0"/>
    <n v="0"/>
    <n v="417388.96"/>
    <n v="500875.61"/>
    <n v="0"/>
    <m/>
    <n v="0"/>
    <n v="0"/>
    <n v="0"/>
    <n v="0"/>
    <n v="0"/>
    <n v="0"/>
    <n v="0"/>
    <n v="0"/>
    <n v="0"/>
    <n v="0"/>
    <n v="0"/>
    <n v="0"/>
    <n v="0"/>
  </r>
  <r>
    <n v="1511"/>
    <n v="10070"/>
    <s v="4158370HaRSU"/>
    <s v="70Ha"/>
    <x v="3"/>
    <s v="13MIP - (RSU)"/>
    <n v="10265"/>
    <n v="20"/>
    <x v="3"/>
    <n v="9260"/>
    <x v="2"/>
    <n v="107000"/>
    <n v="0"/>
    <n v="0"/>
    <s v="4158370HaRSU13MIP - (RSU)"/>
    <s v="MIP - (RSU)"/>
    <s v="MIP - (RSU) - 11/05/2013"/>
    <s v="3 years"/>
    <d v="2013-11-05T00:00:00"/>
    <d v="2016-11-05T00:00:00"/>
    <n v="4640"/>
    <n v="0"/>
    <n v="0"/>
    <m/>
    <m/>
    <m/>
    <m/>
    <n v="4640"/>
    <n v="1"/>
    <s v=""/>
    <n v="0"/>
    <n v="205505.6"/>
    <n v="0"/>
    <n v="0"/>
    <n v="0"/>
    <s v=""/>
    <s v=""/>
    <s v=""/>
    <n v="205505.6"/>
    <n v="4640"/>
    <n v="-4640"/>
    <n v="0"/>
    <n v="0"/>
    <n v="44.29"/>
    <n v="0"/>
    <n v="0"/>
    <n v="0"/>
    <n v="171269.43"/>
    <n v="34236.17"/>
    <n v="-684.79187233999994"/>
    <n v="33551.378127659998"/>
    <n v="205505.6"/>
    <n v="187.33418413855972"/>
    <n v="1097"/>
    <n v="205505.6"/>
    <n v="205505.6"/>
    <n v="0"/>
    <n v="34236.17"/>
    <n v="0"/>
    <n v="0"/>
    <n v="0"/>
    <n v="171269.43"/>
    <n v="205505.59999999998"/>
    <n v="0"/>
    <m/>
    <n v="0"/>
    <n v="0"/>
    <n v="0"/>
    <n v="0"/>
    <n v="0"/>
    <n v="0"/>
    <n v="0"/>
    <n v="0"/>
    <n v="0"/>
    <n v="0"/>
    <n v="0"/>
    <n v="0"/>
    <n v="0"/>
  </r>
  <r>
    <n v="1512"/>
    <n v="10105"/>
    <s v="41583105ARSU"/>
    <s v="105A"/>
    <x v="5"/>
    <s v="13MIP - (RSU)"/>
    <n v="10265"/>
    <n v="10"/>
    <x v="5"/>
    <n v="9260"/>
    <x v="2"/>
    <n v="2000"/>
    <n v="0"/>
    <n v="0"/>
    <s v="41583105ARSU13MIP - (RSU)"/>
    <s v="MIP - (RSU)"/>
    <s v="MIP - (RSU) - 11/05/2013"/>
    <s v="3 years"/>
    <d v="2013-11-05T00:00:00"/>
    <d v="2016-11-05T00:00:00"/>
    <n v="2330"/>
    <n v="0"/>
    <n v="0"/>
    <m/>
    <m/>
    <m/>
    <m/>
    <n v="2330"/>
    <n v="1"/>
    <s v=""/>
    <n v="0"/>
    <n v="103195.7"/>
    <n v="0"/>
    <n v="0"/>
    <n v="0"/>
    <s v=""/>
    <s v=""/>
    <s v=""/>
    <n v="103195.7"/>
    <n v="2330"/>
    <n v="-2330"/>
    <n v="0"/>
    <n v="0"/>
    <n v="44.29"/>
    <n v="0"/>
    <n v="0"/>
    <n v="0"/>
    <n v="86011.18"/>
    <n v="17184.52"/>
    <n v="-343.72476904000001"/>
    <n v="16840.79523096"/>
    <n v="103195.7"/>
    <n v="94.070829535095712"/>
    <n v="1097"/>
    <n v="103195.7"/>
    <n v="103195.7"/>
    <n v="0"/>
    <n v="17184.52"/>
    <n v="0"/>
    <n v="0"/>
    <n v="0"/>
    <n v="86011.18"/>
    <n v="103195.7"/>
    <n v="0"/>
    <m/>
    <n v="0"/>
    <n v="0"/>
    <n v="0"/>
    <n v="0"/>
    <n v="0"/>
    <n v="0"/>
    <n v="0"/>
    <n v="0"/>
    <n v="0"/>
    <n v="0"/>
    <n v="0"/>
    <n v="0"/>
    <n v="0"/>
  </r>
  <r>
    <n v="1513"/>
    <n v="10106"/>
    <s v="41583106GRSU"/>
    <s v="106G"/>
    <x v="6"/>
    <s v="13MIP - (RSU)"/>
    <n v="10265"/>
    <n v="30"/>
    <x v="6"/>
    <n v="9260"/>
    <x v="2"/>
    <n v="10000"/>
    <n v="0"/>
    <n v="0"/>
    <s v="41583106GRSU13MIP - (RSU)"/>
    <s v="MIP - (RSU)"/>
    <s v="MIP - (RSU) - 11/05/2013"/>
    <s v="3 years"/>
    <d v="2013-11-05T00:00:00"/>
    <d v="2016-11-05T00:00:00"/>
    <n v="301"/>
    <n v="0"/>
    <n v="0"/>
    <m/>
    <m/>
    <m/>
    <m/>
    <n v="301"/>
    <n v="1"/>
    <s v=""/>
    <n v="0"/>
    <n v="13331.289999999999"/>
    <n v="0"/>
    <n v="0"/>
    <n v="0"/>
    <s v=""/>
    <s v=""/>
    <s v=""/>
    <n v="13331.289999999999"/>
    <n v="301"/>
    <n v="-301"/>
    <n v="0"/>
    <n v="0"/>
    <n v="44.29"/>
    <n v="0"/>
    <n v="0"/>
    <n v="0"/>
    <n v="11116.79"/>
    <n v="2214.5"/>
    <n v="-44.294429000000001"/>
    <n v="2170.205571"/>
    <n v="13331.289999999999"/>
    <n v="12.152497721057429"/>
    <n v="1097"/>
    <n v="13331.289999999999"/>
    <n v="13331.289999999999"/>
    <n v="0"/>
    <n v="652.84"/>
    <n v="722.09000000000174"/>
    <n v="724.06"/>
    <n v="115.50999999999999"/>
    <n v="11116.79"/>
    <n v="13331.290000000003"/>
    <n v="0"/>
    <m/>
    <n v="61.32"/>
    <n v="54.19"/>
    <n v="0"/>
    <n v="115.50999999999999"/>
    <n v="0"/>
    <n v="0"/>
    <n v="0"/>
    <n v="0"/>
    <n v="0"/>
    <n v="0"/>
    <n v="0"/>
    <n v="0"/>
    <n v="115.50999999999999"/>
  </r>
  <r>
    <n v="1514"/>
    <n v="10137"/>
    <s v="41583137WRSU"/>
    <s v="137W"/>
    <x v="222"/>
    <s v="13MIP - (RSU)"/>
    <n v="10265"/>
    <n v="10"/>
    <x v="0"/>
    <n v="9260"/>
    <x v="2"/>
    <n v="2000"/>
    <n v="0"/>
    <n v="0"/>
    <s v="41583137WRSU13MIP - (RSU)"/>
    <s v="MIP - (RSU)"/>
    <s v="MIP - (RSU) - 11/05/2013"/>
    <s v="3 years"/>
    <d v="2013-11-05T00:00:00"/>
    <d v="2016-11-05T00:00:00"/>
    <n v="1254"/>
    <n v="0"/>
    <n v="0"/>
    <m/>
    <m/>
    <m/>
    <m/>
    <n v="1254"/>
    <n v="1"/>
    <s v=""/>
    <n v="0"/>
    <n v="55539.659999999996"/>
    <n v="0"/>
    <n v="0"/>
    <n v="0"/>
    <s v=""/>
    <s v=""/>
    <s v=""/>
    <n v="55539.659999999996"/>
    <n v="1254"/>
    <n v="-1254"/>
    <n v="0"/>
    <n v="0"/>
    <n v="44.29"/>
    <n v="0"/>
    <n v="0"/>
    <n v="0"/>
    <n v="46283.05"/>
    <n v="9256.61"/>
    <n v="-185.15071322"/>
    <n v="9071.4592867800002"/>
    <n v="55539.659999999996"/>
    <n v="50.628678213309023"/>
    <n v="1097"/>
    <n v="55539.659999999996"/>
    <n v="55539.659999999996"/>
    <n v="0"/>
    <n v="9256.61"/>
    <n v="0"/>
    <n v="0"/>
    <n v="0"/>
    <n v="46283.05"/>
    <n v="55539.66"/>
    <n v="0"/>
    <m/>
    <n v="0"/>
    <n v="0"/>
    <n v="0"/>
    <n v="0"/>
    <n v="0"/>
    <n v="0"/>
    <n v="0"/>
    <n v="0"/>
    <n v="0"/>
    <n v="0"/>
    <n v="0"/>
    <n v="0"/>
    <n v="0"/>
  </r>
  <r>
    <n v="1515"/>
    <n v="10153"/>
    <s v="41583153PRSU"/>
    <s v="153P"/>
    <x v="9"/>
    <s v="13MIP - (RSU)"/>
    <n v="10265"/>
    <n v="212"/>
    <x v="8"/>
    <n v="9260"/>
    <x v="2"/>
    <n v="821000"/>
    <n v="0"/>
    <n v="0"/>
    <s v="41583153PRSU13MIP - (RSU)"/>
    <s v="MIP - (RSU)"/>
    <s v="MIP - (RSU) - 11/05/2013"/>
    <s v="3 years"/>
    <d v="2013-11-05T00:00:00"/>
    <d v="2016-11-05T00:00:00"/>
    <n v="1255"/>
    <n v="0"/>
    <n v="0"/>
    <m/>
    <m/>
    <m/>
    <m/>
    <n v="1255"/>
    <n v="1"/>
    <s v=""/>
    <n v="1255"/>
    <n v="55583.95"/>
    <n v="0"/>
    <n v="0"/>
    <n v="0"/>
    <s v=""/>
    <s v=""/>
    <s v=""/>
    <n v="55583.95"/>
    <n v="1255"/>
    <n v="-1255"/>
    <n v="0"/>
    <n v="0"/>
    <n v="44.29"/>
    <n v="0"/>
    <n v="0"/>
    <n v="0"/>
    <n v="46327.34"/>
    <n v="9256.61"/>
    <n v="-185.15071322"/>
    <n v="9071.4592867800002"/>
    <n v="55583.95"/>
    <n v="50.669051959890609"/>
    <n v="1097"/>
    <n v="55583.95"/>
    <n v="55583.95"/>
    <n v="0"/>
    <n v="2728.88"/>
    <n v="3018.309999999994"/>
    <n v="3026.57"/>
    <n v="482.85"/>
    <n v="46327.34"/>
    <n v="55583.94999999999"/>
    <n v="0"/>
    <m/>
    <n v="256.35000000000002"/>
    <n v="226.5"/>
    <n v="0"/>
    <n v="482.85"/>
    <n v="0"/>
    <n v="0"/>
    <n v="0"/>
    <n v="0"/>
    <n v="0"/>
    <n v="0"/>
    <n v="0"/>
    <n v="0"/>
    <n v="482.85"/>
  </r>
  <r>
    <n v="1516"/>
    <n v="10219"/>
    <s v="41583219HRSU"/>
    <s v="219H"/>
    <x v="11"/>
    <s v="13MIP - (RSU)"/>
    <n v="10265"/>
    <n v="10"/>
    <x v="5"/>
    <n v="9260"/>
    <x v="2"/>
    <n v="2000"/>
    <n v="0"/>
    <n v="0"/>
    <s v="41583219HRSU13MIP - (RSU)"/>
    <s v="MIP - (RSU)"/>
    <s v="MIP - (RSU) - 11/05/2013"/>
    <s v="3 years"/>
    <d v="2013-11-05T00:00:00"/>
    <d v="2016-11-05T00:00:00"/>
    <n v="1768"/>
    <n v="0"/>
    <n v="0"/>
    <m/>
    <m/>
    <m/>
    <m/>
    <n v="1768"/>
    <n v="1"/>
    <s v=""/>
    <n v="0"/>
    <n v="78304.72"/>
    <n v="0"/>
    <n v="0"/>
    <n v="0"/>
    <s v=""/>
    <s v=""/>
    <s v=""/>
    <n v="78304.72"/>
    <n v="1768"/>
    <n v="-1768"/>
    <n v="0"/>
    <n v="0"/>
    <n v="44.29"/>
    <n v="0"/>
    <n v="0"/>
    <n v="0"/>
    <n v="65239.17"/>
    <n v="13065.55"/>
    <n v="-261.33713109999997"/>
    <n v="12804.2128689"/>
    <n v="78304.72"/>
    <n v="71.380783956244301"/>
    <n v="1097"/>
    <n v="78304.72"/>
    <n v="78304.72"/>
    <n v="0"/>
    <n v="13065.55"/>
    <n v="0"/>
    <n v="0"/>
    <n v="0"/>
    <n v="65239.17"/>
    <n v="78304.72"/>
    <n v="0"/>
    <m/>
    <n v="0"/>
    <n v="0"/>
    <n v="0"/>
    <n v="0"/>
    <n v="0"/>
    <n v="0"/>
    <n v="0"/>
    <n v="0"/>
    <n v="0"/>
    <n v="0"/>
    <n v="0"/>
    <n v="0"/>
    <n v="0"/>
  </r>
  <r>
    <n v="1517"/>
    <n v="10366"/>
    <s v="41583366BRSU"/>
    <s v="366B"/>
    <x v="14"/>
    <s v="13MIP - (RSU)"/>
    <n v="10265"/>
    <n v="50"/>
    <x v="11"/>
    <n v="9260"/>
    <x v="2"/>
    <n v="9000"/>
    <n v="0"/>
    <n v="0"/>
    <s v="41583366BRSU13MIP - (RSU)"/>
    <s v="MIP - (RSU)"/>
    <s v="MIP - (RSU) - 11/05/2013"/>
    <s v="3 years"/>
    <d v="2013-11-05T00:00:00"/>
    <d v="2016-11-05T00:00:00"/>
    <n v="233"/>
    <n v="0"/>
    <n v="0"/>
    <m/>
    <m/>
    <m/>
    <m/>
    <n v="233"/>
    <n v="1"/>
    <s v=""/>
    <n v="0"/>
    <n v="10319.57"/>
    <n v="0"/>
    <n v="0"/>
    <n v="0"/>
    <s v=""/>
    <s v=""/>
    <s v=""/>
    <n v="10319.57"/>
    <n v="233"/>
    <n v="-233"/>
    <n v="0"/>
    <n v="0"/>
    <n v="44.29"/>
    <n v="0"/>
    <n v="0"/>
    <n v="0"/>
    <n v="8592.26"/>
    <n v="1727.31"/>
    <n v="-34.549654619999998"/>
    <n v="1692.76034538"/>
    <n v="10319.57"/>
    <n v="9.4070829535095708"/>
    <n v="1097"/>
    <n v="10319.57"/>
    <n v="10319.57"/>
    <n v="0"/>
    <n v="509.22"/>
    <n v="563.21999999999935"/>
    <n v="564.77"/>
    <n v="90.1"/>
    <n v="8592.26"/>
    <n v="10319.57"/>
    <n v="0"/>
    <m/>
    <n v="47.83"/>
    <n v="42.27"/>
    <n v="0"/>
    <n v="90.1"/>
    <n v="0"/>
    <n v="0"/>
    <n v="0"/>
    <n v="0"/>
    <n v="0"/>
    <n v="0"/>
    <n v="0"/>
    <n v="0"/>
    <n v="90.1"/>
  </r>
  <r>
    <n v="1518"/>
    <n v="10401"/>
    <s v="41583401SRSU"/>
    <s v="401S"/>
    <x v="19"/>
    <s v="13MIP - (RSU)"/>
    <n v="10265"/>
    <n v="10"/>
    <x v="14"/>
    <n v="9260"/>
    <x v="2"/>
    <n v="2000"/>
    <n v="0"/>
    <n v="0"/>
    <s v="41583401SRSU13MIP - (RSU)"/>
    <s v="MIP - (RSU)"/>
    <s v="MIP - (RSU) - 11/05/2013"/>
    <s v="3 years"/>
    <d v="2013-11-05T00:00:00"/>
    <d v="2016-11-05T00:00:00"/>
    <n v="276"/>
    <n v="0"/>
    <n v="0"/>
    <m/>
    <m/>
    <m/>
    <m/>
    <n v="276"/>
    <n v="1"/>
    <s v=""/>
    <n v="0"/>
    <n v="12224.039999999999"/>
    <n v="0"/>
    <n v="0"/>
    <n v="0"/>
    <s v=""/>
    <s v=""/>
    <s v=""/>
    <n v="12224.039999999999"/>
    <n v="276"/>
    <n v="-276"/>
    <n v="0"/>
    <n v="0"/>
    <n v="44.29"/>
    <n v="0"/>
    <n v="0"/>
    <n v="0"/>
    <n v="10186.700000000001"/>
    <n v="2037.34"/>
    <n v="-40.750874679999995"/>
    <n v="1996.58912532"/>
    <n v="12224.039999999999"/>
    <n v="11.143154056517774"/>
    <n v="1097"/>
    <n v="12224.039999999999"/>
    <n v="12224.039999999999"/>
    <n v="0"/>
    <n v="600.61"/>
    <n v="664.32000000000062"/>
    <n v="666.1400000000001"/>
    <n v="106.27000000000001"/>
    <n v="10186.700000000001"/>
    <n v="12224.04"/>
    <n v="0"/>
    <m/>
    <n v="56.42"/>
    <n v="49.85"/>
    <n v="0"/>
    <n v="106.27000000000001"/>
    <n v="0"/>
    <n v="0"/>
    <n v="0"/>
    <n v="0"/>
    <n v="0"/>
    <n v="0"/>
    <n v="0"/>
    <n v="0"/>
    <n v="106.27000000000001"/>
  </r>
  <r>
    <n v="1519"/>
    <n v="10418"/>
    <s v="41583418HRSU"/>
    <s v="418H"/>
    <x v="223"/>
    <s v="13MIP - (RSU)"/>
    <n v="10265"/>
    <n v="10"/>
    <x v="0"/>
    <n v="9260"/>
    <x v="2"/>
    <n v="2000"/>
    <n v="0"/>
    <n v="0"/>
    <s v="41583418HRSU13MIP - (RSU)"/>
    <s v="MIP - (RSU)"/>
    <s v="MIP - (RSU) - 11/05/2013"/>
    <s v="3 years"/>
    <d v="2013-11-05T00:00:00"/>
    <d v="2016-11-05T00:00:00"/>
    <n v="810"/>
    <n v="0"/>
    <n v="0"/>
    <m/>
    <m/>
    <m/>
    <m/>
    <n v="810"/>
    <n v="1"/>
    <s v=""/>
    <n v="0"/>
    <n v="35874.9"/>
    <n v="0"/>
    <n v="0"/>
    <n v="0"/>
    <s v=""/>
    <s v=""/>
    <s v=""/>
    <n v="35874.9"/>
    <n v="810"/>
    <n v="-810"/>
    <n v="0"/>
    <n v="0"/>
    <n v="44.29"/>
    <n v="0"/>
    <n v="0"/>
    <n v="0"/>
    <n v="29895.75"/>
    <n v="5979.15"/>
    <n v="-119.59495829999999"/>
    <n v="5859.5550416999995"/>
    <n v="35874.9"/>
    <n v="32.702734731084774"/>
    <n v="1097"/>
    <n v="35874.9"/>
    <n v="35874.9"/>
    <n v="0"/>
    <n v="5979.15"/>
    <n v="0"/>
    <n v="0"/>
    <n v="0"/>
    <n v="29895.75"/>
    <n v="35874.9"/>
    <n v="0"/>
    <m/>
    <n v="0"/>
    <n v="0"/>
    <n v="0"/>
    <n v="0"/>
    <n v="0"/>
    <n v="0"/>
    <n v="0"/>
    <n v="0"/>
    <n v="0"/>
    <n v="0"/>
    <n v="0"/>
    <n v="0"/>
    <n v="0"/>
  </r>
  <r>
    <n v="1520"/>
    <n v="10473"/>
    <s v="41583473GRSU"/>
    <s v="473G"/>
    <x v="22"/>
    <s v="13MIP - (RSU)"/>
    <n v="10265"/>
    <n v="60"/>
    <x v="17"/>
    <n v="9260"/>
    <x v="2"/>
    <n v="30000"/>
    <n v="0"/>
    <n v="0"/>
    <s v="41583473GRSU13MIP - (RSU)"/>
    <s v="MIP - (RSU)"/>
    <s v="MIP - (RSU) - 11/05/2013"/>
    <s v="3 years"/>
    <d v="2013-11-05T00:00:00"/>
    <d v="2016-11-05T00:00:00"/>
    <n v="1010"/>
    <n v="0"/>
    <n v="0"/>
    <m/>
    <m/>
    <m/>
    <m/>
    <n v="1010"/>
    <n v="1"/>
    <s v=""/>
    <n v="0"/>
    <n v="44732.9"/>
    <n v="0"/>
    <n v="0"/>
    <n v="0"/>
    <s v=""/>
    <s v=""/>
    <s v=""/>
    <n v="44732.9"/>
    <n v="1010"/>
    <n v="-1010"/>
    <n v="0"/>
    <n v="0"/>
    <n v="44.29"/>
    <n v="0"/>
    <n v="0"/>
    <n v="0"/>
    <n v="37292.18"/>
    <n v="7440.72"/>
    <n v="-148.82928143999999"/>
    <n v="7291.8907185600001"/>
    <n v="44732.9"/>
    <n v="40.777484047402005"/>
    <n v="1097"/>
    <n v="44732.9"/>
    <n v="44732.9"/>
    <n v="0"/>
    <n v="2193.5500000000002"/>
    <n v="2426.1999999999998"/>
    <n v="2820.9700000000003"/>
    <n v="0"/>
    <n v="37292.18"/>
    <n v="44732.9"/>
    <n v="0"/>
    <m/>
    <n v="0"/>
    <n v="0"/>
    <n v="0"/>
    <n v="0"/>
    <n v="0"/>
    <n v="0"/>
    <n v="0"/>
    <n v="0"/>
    <n v="0"/>
    <n v="0"/>
    <n v="0"/>
    <n v="0"/>
    <n v="0"/>
  </r>
  <r>
    <n v="1521"/>
    <n v="10537"/>
    <s v="4158337ElRSU"/>
    <s v="37El"/>
    <x v="23"/>
    <s v="13MIP - (RSU)"/>
    <n v="10265"/>
    <n v="30"/>
    <x v="18"/>
    <n v="9260"/>
    <x v="2"/>
    <n v="10000"/>
    <n v="0"/>
    <n v="0"/>
    <s v="4158337ElRSU13MIP - (RSU)"/>
    <s v="MIP - (RSU)"/>
    <s v="MIP - (RSU) - 11/05/2013"/>
    <s v="3 years"/>
    <d v="2013-11-05T00:00:00"/>
    <d v="2016-11-05T00:00:00"/>
    <n v="445"/>
    <n v="0"/>
    <n v="0"/>
    <m/>
    <m/>
    <m/>
    <m/>
    <n v="445"/>
    <n v="1"/>
    <s v=""/>
    <n v="0"/>
    <n v="19709.05"/>
    <n v="0"/>
    <n v="0"/>
    <n v="0"/>
    <s v=""/>
    <s v=""/>
    <s v=""/>
    <n v="19709.05"/>
    <n v="445"/>
    <n v="-445"/>
    <n v="0"/>
    <n v="0"/>
    <n v="44.29"/>
    <n v="0"/>
    <n v="0"/>
    <n v="0"/>
    <n v="16431.59"/>
    <n v="3277.46"/>
    <n v="-65.555754919999998"/>
    <n v="3211.9042450800002"/>
    <n v="19709.05"/>
    <n v="17.966317228805835"/>
    <n v="1097"/>
    <n v="19709.05"/>
    <n v="19709.05"/>
    <n v="0"/>
    <n v="966.21"/>
    <n v="1068.6800000000007"/>
    <n v="1071.6100000000001"/>
    <n v="170.96"/>
    <n v="16431.59"/>
    <n v="19709.050000000003"/>
    <n v="0"/>
    <m/>
    <n v="90.76"/>
    <n v="80.2"/>
    <n v="0"/>
    <n v="170.96"/>
    <n v="0"/>
    <n v="0"/>
    <n v="0"/>
    <n v="0"/>
    <n v="0"/>
    <n v="0"/>
    <n v="0"/>
    <n v="0"/>
    <n v="170.96"/>
  </r>
  <r>
    <n v="1522"/>
    <n v="10552"/>
    <s v="41583552BRSU"/>
    <s v="552B"/>
    <x v="24"/>
    <s v="13MIP - (RSU)"/>
    <n v="10265"/>
    <n v="30"/>
    <x v="19"/>
    <n v="9260"/>
    <x v="2"/>
    <n v="10000"/>
    <n v="0"/>
    <n v="0"/>
    <s v="41583552BRSU13MIP - (RSU)"/>
    <s v="MIP - (RSU)"/>
    <s v="MIP - (RSU) - 11/05/2013"/>
    <s v="3 years"/>
    <d v="2013-11-05T00:00:00"/>
    <d v="2016-11-05T00:00:00"/>
    <n v="662"/>
    <n v="0"/>
    <n v="0"/>
    <m/>
    <m/>
    <m/>
    <m/>
    <n v="662"/>
    <n v="1"/>
    <s v=""/>
    <n v="0"/>
    <n v="29319.98"/>
    <n v="0"/>
    <n v="0"/>
    <n v="0"/>
    <s v=""/>
    <s v=""/>
    <s v=""/>
    <n v="29319.98"/>
    <n v="662"/>
    <n v="-662"/>
    <n v="0"/>
    <n v="0"/>
    <n v="44.29"/>
    <n v="0"/>
    <n v="0"/>
    <n v="0"/>
    <n v="24448.080000000002"/>
    <n v="4871.8999999999996"/>
    <n v="-97.447743799999984"/>
    <n v="4774.4522561999993"/>
    <n v="29319.98"/>
    <n v="26.727420237010026"/>
    <n v="1097"/>
    <n v="29319.98"/>
    <n v="29319.98"/>
    <n v="0"/>
    <n v="4871.8999999999996"/>
    <n v="0"/>
    <n v="0"/>
    <n v="0"/>
    <n v="24448.080000000002"/>
    <n v="29319.980000000003"/>
    <n v="0"/>
    <m/>
    <n v="0"/>
    <n v="0"/>
    <n v="0"/>
    <n v="0"/>
    <n v="0"/>
    <n v="0"/>
    <n v="0"/>
    <n v="0"/>
    <n v="0"/>
    <n v="0"/>
    <n v="0"/>
    <n v="0"/>
    <n v="0"/>
  </r>
  <r>
    <n v="1523"/>
    <n v="10606"/>
    <s v="41583606ARSU"/>
    <s v="606A"/>
    <x v="26"/>
    <s v="13MIP - (RSU)"/>
    <n v="10265"/>
    <n v="10"/>
    <x v="21"/>
    <n v="9260"/>
    <x v="2"/>
    <n v="2000"/>
    <n v="0"/>
    <n v="0"/>
    <s v="41583606ARSU13MIP - (RSU)"/>
    <s v="MIP - (RSU)"/>
    <s v="MIP - (RSU) - 11/05/2013"/>
    <s v="3 years"/>
    <d v="2013-11-05T00:00:00"/>
    <d v="2016-11-05T00:00:00"/>
    <n v="3671"/>
    <n v="0"/>
    <n v="0"/>
    <m/>
    <m/>
    <m/>
    <m/>
    <n v="3671"/>
    <n v="1"/>
    <s v=""/>
    <n v="0"/>
    <n v="162588.59"/>
    <n v="0"/>
    <n v="0"/>
    <n v="0"/>
    <s v=""/>
    <s v=""/>
    <s v=""/>
    <n v="162588.59"/>
    <n v="3671"/>
    <n v="-3671"/>
    <n v="0"/>
    <n v="0"/>
    <n v="44.29"/>
    <n v="0"/>
    <n v="0"/>
    <n v="0"/>
    <n v="135483.10999999999"/>
    <n v="27105.48"/>
    <n v="-542.16381095999998"/>
    <n v="26563.316189040001"/>
    <n v="162588.59"/>
    <n v="148.21202370100272"/>
    <n v="1097"/>
    <n v="162588.59"/>
    <n v="162588.59"/>
    <n v="0"/>
    <n v="27105.48"/>
    <n v="0"/>
    <n v="0"/>
    <n v="0"/>
    <n v="135483.10999999999"/>
    <n v="162588.59"/>
    <n v="0"/>
    <m/>
    <n v="0"/>
    <n v="0"/>
    <n v="0"/>
    <n v="0"/>
    <n v="0"/>
    <n v="0"/>
    <n v="0"/>
    <n v="0"/>
    <n v="0"/>
    <n v="0"/>
    <n v="0"/>
    <n v="0"/>
    <n v="0"/>
  </r>
  <r>
    <n v="1524"/>
    <n v="10859"/>
    <s v="41583859CRSU"/>
    <s v="859C"/>
    <x v="29"/>
    <s v="13MIP - (RSU)"/>
    <n v="10265"/>
    <n v="10"/>
    <x v="12"/>
    <n v="9260"/>
    <x v="2"/>
    <n v="2000"/>
    <n v="0"/>
    <n v="0"/>
    <s v="41583859CRSU13MIP - (RSU)"/>
    <s v="MIP - (RSU)"/>
    <s v="MIP - (RSU) - 11/05/2013"/>
    <s v="3 years"/>
    <d v="2013-11-05T00:00:00"/>
    <d v="2016-11-05T00:00:00"/>
    <n v="1735"/>
    <n v="0"/>
    <n v="0"/>
    <m/>
    <m/>
    <m/>
    <m/>
    <n v="1735"/>
    <n v="1"/>
    <s v=""/>
    <n v="0"/>
    <n v="76843.149999999994"/>
    <n v="0"/>
    <n v="0"/>
    <n v="0"/>
    <s v=""/>
    <s v=""/>
    <s v=""/>
    <n v="76843.149999999994"/>
    <n v="1735"/>
    <n v="-1735"/>
    <n v="0"/>
    <n v="0"/>
    <n v="44.29"/>
    <n v="0"/>
    <n v="0"/>
    <n v="0"/>
    <n v="64043.34"/>
    <n v="12799.81"/>
    <n v="-256.02179961999997"/>
    <n v="12543.788200379999"/>
    <n v="76843.149999999994"/>
    <n v="70.048450319051952"/>
    <n v="1097"/>
    <n v="76843.149999999994"/>
    <n v="76843.149999999994"/>
    <n v="0"/>
    <n v="3773.43"/>
    <n v="4173.639999999994"/>
    <n v="4185.07"/>
    <n v="667.67000000000007"/>
    <n v="64043.34"/>
    <n v="76843.149999999994"/>
    <n v="0"/>
    <m/>
    <n v="354.48"/>
    <n v="313.19"/>
    <n v="0"/>
    <n v="667.67000000000007"/>
    <n v="0"/>
    <n v="0"/>
    <n v="0"/>
    <n v="0"/>
    <n v="0"/>
    <n v="0"/>
    <n v="0"/>
    <n v="0"/>
    <n v="667.67000000000007"/>
  </r>
  <r>
    <n v="1525"/>
    <n v="11128"/>
    <s v="41583128SRSU"/>
    <s v="128S"/>
    <x v="31"/>
    <s v="13MIP - (RSU)"/>
    <n v="10265"/>
    <n v="70"/>
    <x v="25"/>
    <n v="9260"/>
    <x v="2"/>
    <n v="170000"/>
    <n v="0"/>
    <n v="0"/>
    <s v="41583128SRSU13MIP - (RSU)"/>
    <s v="MIP - (RSU)"/>
    <s v="MIP - (RSU) - 11/05/2013"/>
    <s v="3 years"/>
    <d v="2013-11-05T00:00:00"/>
    <d v="2016-11-05T00:00:00"/>
    <n v="1313"/>
    <n v="0"/>
    <n v="0"/>
    <m/>
    <m/>
    <m/>
    <m/>
    <n v="1313"/>
    <n v="1"/>
    <s v=""/>
    <n v="0"/>
    <n v="58152.77"/>
    <n v="0"/>
    <n v="0"/>
    <n v="0"/>
    <s v=""/>
    <s v=""/>
    <s v=""/>
    <n v="58152.77"/>
    <n v="1313"/>
    <n v="-1313"/>
    <n v="0"/>
    <n v="0"/>
    <n v="44.29"/>
    <n v="0"/>
    <n v="0"/>
    <n v="0"/>
    <n v="48453.26"/>
    <n v="9699.51"/>
    <n v="-194.00959902"/>
    <n v="9505.5004009799995"/>
    <n v="58152.77"/>
    <n v="53.010729261622608"/>
    <n v="1097"/>
    <n v="58152.77"/>
    <n v="58152.77"/>
    <n v="0"/>
    <n v="9699.51"/>
    <n v="0"/>
    <n v="0"/>
    <n v="0"/>
    <n v="48453.26"/>
    <n v="58152.770000000004"/>
    <n v="0"/>
    <m/>
    <n v="0"/>
    <n v="0"/>
    <n v="0"/>
    <n v="0"/>
    <n v="0"/>
    <n v="0"/>
    <n v="0"/>
    <n v="0"/>
    <n v="0"/>
    <n v="0"/>
    <n v="0"/>
    <n v="0"/>
    <n v="0"/>
  </r>
  <r>
    <n v="1526"/>
    <n v="11197"/>
    <s v="41583197KRSU"/>
    <s v="197K"/>
    <x v="33"/>
    <s v="13MIP - (RSU)"/>
    <n v="10265"/>
    <n v="30"/>
    <x v="27"/>
    <n v="9260"/>
    <x v="2"/>
    <n v="10000"/>
    <n v="0"/>
    <n v="0"/>
    <s v="41583197KRSU13MIP - (RSU)"/>
    <s v="MIP - (RSU)"/>
    <s v="MIP - (RSU) - 11/05/2013"/>
    <s v="3 years"/>
    <d v="2013-11-05T00:00:00"/>
    <d v="2016-11-05T00:00:00"/>
    <n v="641"/>
    <n v="0"/>
    <n v="0"/>
    <m/>
    <m/>
    <m/>
    <m/>
    <n v="641"/>
    <n v="1"/>
    <s v=""/>
    <n v="0"/>
    <n v="28389.89"/>
    <n v="0"/>
    <n v="0"/>
    <n v="0"/>
    <s v=""/>
    <s v=""/>
    <s v=""/>
    <n v="28389.89"/>
    <n v="641"/>
    <n v="-641"/>
    <n v="0"/>
    <n v="0"/>
    <n v="44.29"/>
    <n v="0"/>
    <n v="0"/>
    <n v="0"/>
    <n v="23650.86"/>
    <n v="4739.03"/>
    <n v="-94.790078059999985"/>
    <n v="4644.2399219399995"/>
    <n v="28389.89"/>
    <n v="25.879571558796719"/>
    <n v="1097"/>
    <n v="28389.89"/>
    <n v="28389.89"/>
    <n v="0"/>
    <n v="4739.03"/>
    <n v="0"/>
    <n v="0"/>
    <n v="0"/>
    <n v="23650.86"/>
    <n v="28389.89"/>
    <n v="0"/>
    <m/>
    <n v="0"/>
    <n v="0"/>
    <n v="0"/>
    <n v="0"/>
    <n v="0"/>
    <n v="0"/>
    <n v="0"/>
    <n v="0"/>
    <n v="0"/>
    <n v="0"/>
    <n v="0"/>
    <n v="0"/>
    <n v="0"/>
  </r>
  <r>
    <n v="1527"/>
    <n v="11408"/>
    <s v="41583408MRSU"/>
    <s v="408M"/>
    <x v="41"/>
    <s v="13MIP - (RSU)"/>
    <n v="10265"/>
    <n v="20"/>
    <x v="34"/>
    <n v="9260"/>
    <x v="2"/>
    <n v="107000"/>
    <n v="0"/>
    <n v="0"/>
    <s v="41583408MRSU13MIP - (RSU)"/>
    <s v="MIP - (RSU)"/>
    <s v="MIP - (RSU) - 11/05/2013"/>
    <s v="3 years"/>
    <d v="2013-11-05T00:00:00"/>
    <d v="2016-11-05T00:00:00"/>
    <n v="1190"/>
    <n v="0"/>
    <n v="0"/>
    <m/>
    <m/>
    <m/>
    <m/>
    <n v="1190"/>
    <n v="1"/>
    <s v=""/>
    <n v="0"/>
    <n v="52705.1"/>
    <n v="0"/>
    <n v="0"/>
    <n v="0"/>
    <s v=""/>
    <s v=""/>
    <s v=""/>
    <n v="52705.1"/>
    <n v="1190"/>
    <n v="-1190"/>
    <n v="0"/>
    <n v="0"/>
    <n v="44.29"/>
    <n v="0"/>
    <n v="0"/>
    <n v="0"/>
    <n v="43935.68"/>
    <n v="8769.42"/>
    <n v="-175.40593884"/>
    <n v="8594.01406116"/>
    <n v="52705.1"/>
    <n v="48.044758432087512"/>
    <n v="1097"/>
    <n v="52705.1"/>
    <n v="52705.1"/>
    <n v="0"/>
    <n v="8769.42"/>
    <n v="0"/>
    <n v="0"/>
    <n v="0"/>
    <n v="43935.68"/>
    <n v="52705.1"/>
    <n v="0"/>
    <m/>
    <n v="0"/>
    <n v="0"/>
    <n v="0"/>
    <n v="0"/>
    <n v="0"/>
    <n v="0"/>
    <n v="0"/>
    <n v="0"/>
    <n v="0"/>
    <n v="0"/>
    <n v="0"/>
    <n v="0"/>
    <n v="0"/>
  </r>
  <r>
    <n v="1528"/>
    <n v="11461"/>
    <s v="41583461TRSU"/>
    <s v="461T"/>
    <x v="224"/>
    <s v="13MIP - (RSU)"/>
    <n v="10265"/>
    <n v="10"/>
    <x v="0"/>
    <n v="9260"/>
    <x v="2"/>
    <n v="2000"/>
    <n v="0"/>
    <n v="0"/>
    <s v="41583461TRSU13MIP - (RSU)"/>
    <s v="MIP - (RSU)"/>
    <s v="MIP - (RSU) - 11/05/2013"/>
    <s v="3 years"/>
    <d v="2013-11-05T00:00:00"/>
    <d v="2016-11-05T00:00:00"/>
    <n v="820"/>
    <n v="0"/>
    <n v="0"/>
    <m/>
    <m/>
    <m/>
    <m/>
    <n v="820"/>
    <n v="1"/>
    <s v=""/>
    <n v="0"/>
    <n v="36317.800000000003"/>
    <n v="0"/>
    <n v="0"/>
    <n v="0"/>
    <s v=""/>
    <s v=""/>
    <s v=""/>
    <n v="36317.800000000003"/>
    <n v="820"/>
    <n v="-820"/>
    <n v="0"/>
    <n v="0"/>
    <n v="44.29"/>
    <n v="0"/>
    <n v="0"/>
    <n v="0"/>
    <n v="30250.07"/>
    <n v="6067.73"/>
    <n v="-121.36673545999999"/>
    <n v="5946.3632645399994"/>
    <n v="36317.800000000003"/>
    <n v="33.10647219690064"/>
    <n v="1097"/>
    <n v="36317.800000000003"/>
    <n v="36317.800000000003"/>
    <n v="0"/>
    <n v="6067.73"/>
    <n v="0"/>
    <n v="0"/>
    <n v="0"/>
    <n v="30250.07"/>
    <n v="36317.800000000003"/>
    <n v="0"/>
    <m/>
    <n v="0"/>
    <n v="0"/>
    <n v="0"/>
    <n v="0"/>
    <n v="0"/>
    <n v="0"/>
    <n v="0"/>
    <n v="0"/>
    <n v="0"/>
    <n v="0"/>
    <n v="0"/>
    <n v="0"/>
    <n v="0"/>
  </r>
  <r>
    <n v="1529"/>
    <n v="11471"/>
    <s v="41583471BRSU"/>
    <s v="471B"/>
    <x v="42"/>
    <s v="13MIP - (RSU)"/>
    <n v="10265"/>
    <n v="70"/>
    <x v="16"/>
    <n v="9260"/>
    <x v="2"/>
    <n v="170000"/>
    <n v="0"/>
    <n v="0"/>
    <s v="41583471BRSU13MIP - (RSU)"/>
    <s v="MIP - (RSU)"/>
    <s v="MIP - (RSU) - 11/05/2013"/>
    <s v="3 years"/>
    <d v="2013-11-05T00:00:00"/>
    <d v="2016-11-05T00:00:00"/>
    <n v="511"/>
    <n v="0"/>
    <n v="0"/>
    <m/>
    <m/>
    <m/>
    <m/>
    <n v="511"/>
    <n v="1"/>
    <s v=""/>
    <n v="0"/>
    <n v="22632.19"/>
    <n v="0"/>
    <n v="0"/>
    <n v="0"/>
    <s v=""/>
    <s v=""/>
    <s v=""/>
    <n v="22632.19"/>
    <n v="511"/>
    <n v="-511"/>
    <n v="0"/>
    <n v="0"/>
    <n v="44.29"/>
    <n v="0"/>
    <n v="0"/>
    <n v="0"/>
    <n v="18867.54"/>
    <n v="3764.65"/>
    <n v="-75.300529299999994"/>
    <n v="3689.3494707"/>
    <n v="22632.19"/>
    <n v="20.630984503190518"/>
    <n v="1097"/>
    <n v="22632.19"/>
    <n v="22632.19"/>
    <n v="0"/>
    <n v="3764.65"/>
    <n v="0"/>
    <n v="0"/>
    <n v="0"/>
    <n v="18867.54"/>
    <n v="22632.190000000002"/>
    <n v="0"/>
    <m/>
    <n v="0"/>
    <n v="0"/>
    <n v="0"/>
    <n v="0"/>
    <n v="0"/>
    <n v="0"/>
    <n v="0"/>
    <n v="0"/>
    <n v="0"/>
    <n v="0"/>
    <n v="0"/>
    <n v="0"/>
    <n v="0"/>
  </r>
  <r>
    <n v="1530"/>
    <n v="11473"/>
    <s v="41583473HRSU"/>
    <s v="473H"/>
    <x v="43"/>
    <s v="13MIP - (RSU)"/>
    <n v="10265"/>
    <n v="20"/>
    <x v="35"/>
    <n v="9260"/>
    <x v="2"/>
    <n v="107000"/>
    <n v="0"/>
    <n v="0"/>
    <s v="41583473HRSU13MIP - (RSU)"/>
    <s v="MIP - (RSU)"/>
    <s v="MIP - (RSU) - 11/05/2013"/>
    <s v="3 years"/>
    <d v="2013-11-05T00:00:00"/>
    <d v="2016-11-05T00:00:00"/>
    <n v="548"/>
    <n v="0"/>
    <n v="0"/>
    <m/>
    <m/>
    <m/>
    <m/>
    <n v="548"/>
    <n v="1"/>
    <s v=""/>
    <n v="0"/>
    <n v="24270.92"/>
    <n v="0"/>
    <n v="0"/>
    <n v="0"/>
    <s v=""/>
    <s v=""/>
    <s v=""/>
    <n v="24270.92"/>
    <n v="548"/>
    <n v="-548"/>
    <n v="0"/>
    <n v="0"/>
    <n v="44.29"/>
    <n v="0"/>
    <n v="0"/>
    <n v="0"/>
    <n v="20240.53"/>
    <n v="4030.39"/>
    <n v="-80.615860779999991"/>
    <n v="3949.7741392200001"/>
    <n v="24270.92"/>
    <n v="22.124813126709206"/>
    <n v="1097"/>
    <n v="24270.92"/>
    <n v="24270.92"/>
    <n v="0"/>
    <n v="1188.17"/>
    <n v="2842.22"/>
    <n v="0"/>
    <n v="0"/>
    <n v="20240.53"/>
    <n v="24270.92"/>
    <n v="0"/>
    <m/>
    <n v="0"/>
    <n v="0"/>
    <n v="0"/>
    <n v="0"/>
    <n v="0"/>
    <n v="0"/>
    <n v="0"/>
    <n v="0"/>
    <n v="0"/>
    <n v="0"/>
    <n v="0"/>
    <n v="0"/>
    <n v="0"/>
  </r>
  <r>
    <n v="1531"/>
    <n v="11885"/>
    <s v="41583885YRSU"/>
    <s v="885Y"/>
    <x v="45"/>
    <s v="13MIP - (RSU)"/>
    <n v="10265"/>
    <n v="212"/>
    <x v="37"/>
    <n v="9260"/>
    <x v="2"/>
    <n v="824000"/>
    <n v="0"/>
    <n v="0"/>
    <s v="41583885YRSU13MIP - (RSU)"/>
    <s v="MIP - (RSU)"/>
    <s v="MIP - (RSU) - 11/05/2013"/>
    <s v="3 years"/>
    <d v="2013-11-05T00:00:00"/>
    <d v="2016-11-05T00:00:00"/>
    <n v="218"/>
    <n v="0"/>
    <n v="0"/>
    <m/>
    <m/>
    <m/>
    <m/>
    <n v="218"/>
    <n v="1"/>
    <s v=""/>
    <n v="218"/>
    <n v="9655.2199999999993"/>
    <n v="0"/>
    <n v="0"/>
    <n v="0"/>
    <s v=""/>
    <s v=""/>
    <s v=""/>
    <n v="9655.2199999999993"/>
    <n v="218"/>
    <n v="-218"/>
    <n v="0"/>
    <n v="0"/>
    <n v="44.29"/>
    <n v="0"/>
    <n v="0"/>
    <n v="0"/>
    <n v="8060.78"/>
    <n v="1594.44"/>
    <n v="-31.89198888"/>
    <n v="1562.54801112"/>
    <n v="9655.2199999999993"/>
    <n v="8.801476754785778"/>
    <n v="1097"/>
    <n v="9655.2199999999993"/>
    <n v="9655.2199999999993"/>
    <n v="0"/>
    <n v="1594.44"/>
    <n v="0"/>
    <n v="0"/>
    <n v="0"/>
    <n v="8060.78"/>
    <n v="9655.2199999999993"/>
    <n v="0"/>
    <m/>
    <n v="0"/>
    <n v="0"/>
    <n v="0"/>
    <n v="0"/>
    <n v="0"/>
    <n v="0"/>
    <n v="0"/>
    <n v="0"/>
    <n v="0"/>
    <n v="0"/>
    <n v="0"/>
    <n v="0"/>
    <n v="0"/>
  </r>
  <r>
    <n v="1532"/>
    <n v="11983"/>
    <s v="41583983SRSU"/>
    <s v="983S"/>
    <x v="49"/>
    <s v="13MIP - (RSU)"/>
    <n v="10265"/>
    <n v="50"/>
    <x v="41"/>
    <n v="9260"/>
    <x v="2"/>
    <n v="91000"/>
    <n v="0"/>
    <n v="0"/>
    <s v="41583983SRSU13MIP - (RSU)"/>
    <s v="MIP - (RSU)"/>
    <s v="MIP - (RSU) - 11/05/2013"/>
    <s v="3 years"/>
    <d v="2013-11-05T00:00:00"/>
    <d v="2016-11-05T00:00:00"/>
    <n v="877"/>
    <n v="0"/>
    <n v="0"/>
    <m/>
    <m/>
    <m/>
    <m/>
    <n v="877"/>
    <n v="1"/>
    <s v=""/>
    <n v="0"/>
    <n v="38842.33"/>
    <n v="0"/>
    <n v="0"/>
    <n v="0"/>
    <s v=""/>
    <s v=""/>
    <s v=""/>
    <n v="38842.33"/>
    <n v="877"/>
    <n v="-877"/>
    <n v="0"/>
    <n v="0"/>
    <n v="44.29"/>
    <n v="0"/>
    <n v="0"/>
    <n v="0"/>
    <n v="32375.99"/>
    <n v="6466.34"/>
    <n v="-129.33973268"/>
    <n v="6337.0002673199997"/>
    <n v="38842.33"/>
    <n v="35.407775752051052"/>
    <n v="1097"/>
    <n v="38842.33"/>
    <n v="38842.33"/>
    <n v="0"/>
    <n v="1906.3"/>
    <n v="4560.04"/>
    <n v="0"/>
    <n v="0"/>
    <n v="32375.99"/>
    <n v="38842.33"/>
    <n v="0"/>
    <m/>
    <n v="0"/>
    <n v="0"/>
    <n v="0"/>
    <n v="0"/>
    <n v="0"/>
    <n v="0"/>
    <n v="0"/>
    <n v="0"/>
    <n v="0"/>
    <n v="0"/>
    <n v="0"/>
    <n v="0"/>
    <n v="0"/>
  </r>
  <r>
    <n v="1533"/>
    <n v="12499"/>
    <s v="41583499SRSU"/>
    <s v="499S"/>
    <x v="56"/>
    <s v="13MIP - (RSU)"/>
    <n v="10265"/>
    <n v="10"/>
    <x v="48"/>
    <n v="9260"/>
    <x v="2"/>
    <n v="2000"/>
    <n v="0"/>
    <n v="0"/>
    <s v="41583499SRSU13MIP - (RSU)"/>
    <s v="MIP - (RSU)"/>
    <s v="MIP - (RSU) - 11/05/2013"/>
    <s v="3 years"/>
    <d v="2013-11-05T00:00:00"/>
    <d v="2016-11-05T00:00:00"/>
    <n v="7534"/>
    <n v="0"/>
    <n v="0"/>
    <m/>
    <m/>
    <m/>
    <m/>
    <n v="7534"/>
    <n v="1"/>
    <s v=""/>
    <n v="0"/>
    <n v="333680.86"/>
    <n v="0"/>
    <n v="0"/>
    <n v="0"/>
    <s v=""/>
    <s v=""/>
    <s v=""/>
    <n v="333680.86"/>
    <n v="7534"/>
    <n v="-7534"/>
    <n v="0"/>
    <n v="0"/>
    <n v="44.29"/>
    <n v="0"/>
    <n v="0"/>
    <n v="0"/>
    <n v="278052.62"/>
    <n v="55628.24"/>
    <n v="-1112.6760564799999"/>
    <n v="54515.563943519999"/>
    <n v="333680.86"/>
    <n v="304.17580674567"/>
    <n v="1097"/>
    <n v="333680.86"/>
    <n v="333680.86"/>
    <n v="0"/>
    <n v="16399.39"/>
    <n v="18138.729999999996"/>
    <n v="18188.419999999998"/>
    <n v="2901.7"/>
    <n v="278052.62"/>
    <n v="333680.86"/>
    <n v="0"/>
    <m/>
    <n v="1540.55"/>
    <n v="1361.15"/>
    <n v="0"/>
    <n v="2901.7"/>
    <n v="0"/>
    <n v="0"/>
    <n v="0"/>
    <n v="0"/>
    <n v="0"/>
    <n v="0"/>
    <n v="0"/>
    <n v="0"/>
    <n v="2901.7"/>
  </r>
  <r>
    <n v="1534"/>
    <n v="12665"/>
    <s v="41583665GRSU"/>
    <s v="665G"/>
    <x v="57"/>
    <s v="13MIP - (RSU)"/>
    <n v="10265"/>
    <n v="10"/>
    <x v="5"/>
    <n v="9260"/>
    <x v="2"/>
    <n v="2000"/>
    <n v="0"/>
    <n v="0"/>
    <s v="41583665GRSU13MIP - (RSU)"/>
    <s v="MIP - (RSU)"/>
    <s v="MIP - (RSU) - 11/05/2013"/>
    <s v="3 years"/>
    <d v="2013-11-05T00:00:00"/>
    <d v="2016-11-05T00:00:00"/>
    <n v="7858"/>
    <n v="0"/>
    <n v="0"/>
    <m/>
    <m/>
    <m/>
    <m/>
    <n v="7858"/>
    <n v="1"/>
    <s v=""/>
    <n v="0"/>
    <n v="348030.82"/>
    <n v="0"/>
    <n v="0"/>
    <n v="0"/>
    <s v=""/>
    <s v=""/>
    <s v=""/>
    <n v="348030.82"/>
    <n v="7858"/>
    <n v="-7858"/>
    <n v="0"/>
    <n v="0"/>
    <n v="44.29"/>
    <n v="0"/>
    <n v="0"/>
    <n v="0"/>
    <n v="290010.92"/>
    <n v="58019.9"/>
    <n v="-1160.5140397999999"/>
    <n v="56859.385960200001"/>
    <n v="348030.82"/>
    <n v="317.2569006381039"/>
    <n v="1097"/>
    <n v="348030.82"/>
    <n v="348030.82"/>
    <n v="0"/>
    <n v="58019.9"/>
    <n v="0"/>
    <n v="0"/>
    <n v="0"/>
    <n v="290010.92"/>
    <n v="348030.82"/>
    <n v="0"/>
    <m/>
    <n v="0"/>
    <n v="0"/>
    <n v="0"/>
    <n v="0"/>
    <n v="0"/>
    <n v="0"/>
    <n v="0"/>
    <n v="0"/>
    <n v="0"/>
    <n v="0"/>
    <n v="0"/>
    <n v="0"/>
    <n v="0"/>
  </r>
  <r>
    <n v="1535"/>
    <n v="13369"/>
    <s v="41583369KRSU"/>
    <s v="369K"/>
    <x v="64"/>
    <s v="13MIP - (RSU)"/>
    <n v="10265"/>
    <n v="10"/>
    <x v="53"/>
    <n v="9260"/>
    <x v="2"/>
    <n v="2000"/>
    <n v="0"/>
    <n v="0"/>
    <s v="41583369KRSU13MIP - (RSU)"/>
    <s v="MIP - (RSU)"/>
    <s v="MIP - (RSU) - 11/05/2013"/>
    <s v="3 years"/>
    <d v="2013-11-05T00:00:00"/>
    <d v="2016-11-05T00:00:00"/>
    <n v="2777"/>
    <n v="0"/>
    <n v="0"/>
    <m/>
    <m/>
    <m/>
    <m/>
    <n v="2777"/>
    <n v="1"/>
    <s v=""/>
    <n v="0"/>
    <n v="122993.33"/>
    <n v="0"/>
    <n v="0"/>
    <n v="0"/>
    <s v=""/>
    <s v=""/>
    <s v=""/>
    <n v="122993.33"/>
    <n v="2777"/>
    <n v="-2777"/>
    <n v="0"/>
    <n v="0"/>
    <n v="44.29"/>
    <n v="0"/>
    <n v="0"/>
    <n v="0"/>
    <n v="102487.06"/>
    <n v="20506.27"/>
    <n v="-410.16641254000001"/>
    <n v="20096.103587460002"/>
    <n v="122993.33"/>
    <n v="112.11789425706472"/>
    <n v="1097"/>
    <n v="122993.33"/>
    <n v="122993.33"/>
    <n v="0"/>
    <n v="20506.27"/>
    <n v="0"/>
    <n v="0"/>
    <n v="0"/>
    <n v="102487.06"/>
    <n v="122993.33"/>
    <n v="0"/>
    <m/>
    <n v="0"/>
    <n v="0"/>
    <n v="0"/>
    <n v="0"/>
    <n v="0"/>
    <n v="0"/>
    <n v="0"/>
    <n v="0"/>
    <n v="0"/>
    <n v="0"/>
    <n v="0"/>
    <n v="0"/>
    <n v="0"/>
  </r>
  <r>
    <n v="1536"/>
    <n v="13497"/>
    <s v="41583497GRSU"/>
    <s v="497G"/>
    <x v="69"/>
    <s v="13MIP - (RSU)"/>
    <n v="10265"/>
    <n v="10"/>
    <x v="58"/>
    <n v="9260"/>
    <x v="2"/>
    <n v="12000"/>
    <n v="0"/>
    <n v="0"/>
    <s v="41583497GRSU13MIP - (RSU)"/>
    <s v="MIP - (RSU)"/>
    <s v="MIP - (RSU) - 11/05/2013"/>
    <s v="3 years"/>
    <d v="2013-11-05T00:00:00"/>
    <d v="2016-11-05T00:00:00"/>
    <n v="1196"/>
    <n v="0"/>
    <n v="0"/>
    <m/>
    <m/>
    <m/>
    <m/>
    <n v="1196"/>
    <n v="1"/>
    <s v=""/>
    <n v="0"/>
    <n v="52970.84"/>
    <n v="0"/>
    <n v="0"/>
    <n v="0"/>
    <s v=""/>
    <s v=""/>
    <s v=""/>
    <n v="52970.84"/>
    <n v="1196"/>
    <n v="-1196"/>
    <n v="0"/>
    <n v="0"/>
    <n v="44.29"/>
    <n v="0"/>
    <n v="0"/>
    <n v="0"/>
    <n v="44157.13"/>
    <n v="8813.7099999999991"/>
    <n v="-176.29182741999998"/>
    <n v="8637.418172579999"/>
    <n v="52970.84"/>
    <n v="48.287000911577024"/>
    <n v="1097"/>
    <n v="52970.84"/>
    <n v="52970.84"/>
    <n v="0"/>
    <n v="8813.7099999999991"/>
    <n v="0"/>
    <n v="0"/>
    <n v="0"/>
    <n v="44157.13"/>
    <n v="52970.84"/>
    <n v="0"/>
    <m/>
    <n v="0"/>
    <n v="0"/>
    <n v="0"/>
    <n v="0"/>
    <n v="0"/>
    <n v="0"/>
    <n v="0"/>
    <n v="0"/>
    <n v="0"/>
    <n v="0"/>
    <n v="0"/>
    <n v="0"/>
    <n v="0"/>
  </r>
  <r>
    <n v="1537"/>
    <n v="14162"/>
    <s v="41583162RRSU"/>
    <s v="162R"/>
    <x v="76"/>
    <s v="13MIP - (RSU)"/>
    <n v="10265"/>
    <n v="80"/>
    <x v="63"/>
    <n v="9260"/>
    <x v="2"/>
    <n v="190000"/>
    <n v="0"/>
    <n v="0"/>
    <s v="41583162RRSU13MIP - (RSU)"/>
    <s v="MIP - (RSU)"/>
    <s v="MIP - (RSU) - 11/05/2013"/>
    <s v="3 years"/>
    <d v="2013-11-05T00:00:00"/>
    <d v="2016-11-05T00:00:00"/>
    <n v="424"/>
    <n v="0"/>
    <n v="0"/>
    <m/>
    <m/>
    <m/>
    <m/>
    <n v="424"/>
    <n v="1"/>
    <s v=""/>
    <n v="0"/>
    <n v="18778.96"/>
    <n v="0"/>
    <n v="0"/>
    <n v="0"/>
    <s v=""/>
    <s v=""/>
    <s v=""/>
    <n v="18778.96"/>
    <n v="424"/>
    <n v="-424"/>
    <n v="0"/>
    <n v="0"/>
    <n v="44.29"/>
    <n v="0"/>
    <n v="0"/>
    <n v="0"/>
    <n v="15634.37"/>
    <n v="3144.59"/>
    <n v="-62.898089179999999"/>
    <n v="3081.69191082"/>
    <n v="18778.96"/>
    <n v="17.118468550592524"/>
    <n v="1097"/>
    <n v="18778.96"/>
    <n v="18778.96"/>
    <n v="0"/>
    <n v="3144.59"/>
    <n v="0"/>
    <n v="0"/>
    <n v="0"/>
    <n v="15634.37"/>
    <n v="18778.96"/>
    <n v="0"/>
    <m/>
    <n v="0"/>
    <n v="0"/>
    <n v="0"/>
    <n v="0"/>
    <n v="0"/>
    <n v="0"/>
    <n v="0"/>
    <n v="0"/>
    <n v="0"/>
    <n v="0"/>
    <n v="0"/>
    <n v="0"/>
    <n v="0"/>
  </r>
  <r>
    <n v="1538"/>
    <n v="14237"/>
    <s v="41583237FRSU"/>
    <s v="237F"/>
    <x v="79"/>
    <s v="13MIP - (RSU)"/>
    <n v="10265"/>
    <n v="10"/>
    <x v="65"/>
    <n v="9260"/>
    <x v="2"/>
    <n v="2000"/>
    <n v="0"/>
    <n v="0"/>
    <s v="41583237FRSU13MIP - (RSU)"/>
    <s v="MIP - (RSU)"/>
    <s v="MIP - (RSU) - 11/05/2013"/>
    <s v="3 years"/>
    <d v="2013-11-05T00:00:00"/>
    <d v="2016-11-05T00:00:00"/>
    <n v="1912"/>
    <n v="0"/>
    <n v="0"/>
    <m/>
    <m/>
    <m/>
    <m/>
    <n v="1912"/>
    <n v="1"/>
    <s v=""/>
    <n v="0"/>
    <n v="84682.48"/>
    <n v="0"/>
    <n v="0"/>
    <n v="0"/>
    <s v=""/>
    <s v=""/>
    <s v=""/>
    <n v="84682.48"/>
    <n v="1912"/>
    <n v="-1912"/>
    <n v="0"/>
    <n v="0"/>
    <n v="44.29"/>
    <n v="0"/>
    <n v="0"/>
    <n v="0"/>
    <n v="70553.97"/>
    <n v="14128.51"/>
    <n v="-282.59845702000001"/>
    <n v="13845.91154298"/>
    <n v="84682.48"/>
    <n v="77.194603463992706"/>
    <n v="1097"/>
    <n v="84682.48"/>
    <n v="84682.48"/>
    <n v="0"/>
    <n v="4165.13"/>
    <n v="4606.8899999999958"/>
    <n v="4619.51"/>
    <n v="736.98"/>
    <n v="70553.97"/>
    <n v="84682.48"/>
    <n v="0"/>
    <m/>
    <n v="391.27"/>
    <n v="345.71"/>
    <n v="0"/>
    <n v="736.98"/>
    <n v="0"/>
    <n v="0"/>
    <n v="0"/>
    <n v="0"/>
    <n v="0"/>
    <n v="0"/>
    <n v="0"/>
    <n v="0"/>
    <n v="736.98"/>
  </r>
  <r>
    <n v="1539"/>
    <n v="14383"/>
    <s v="41583383KRSU"/>
    <s v="383K"/>
    <x v="83"/>
    <s v="13MIP - (RSU)"/>
    <n v="10265"/>
    <n v="80"/>
    <x v="68"/>
    <n v="9260"/>
    <x v="2"/>
    <n v="190000"/>
    <n v="0"/>
    <n v="0"/>
    <s v="41583383KRSU13MIP - (RSU)"/>
    <s v="MIP - (RSU)"/>
    <s v="MIP - (RSU) - 11/05/2013"/>
    <s v="3 years"/>
    <d v="2013-11-05T00:00:00"/>
    <d v="2016-11-05T00:00:00"/>
    <n v="1745"/>
    <n v="0"/>
    <n v="0"/>
    <m/>
    <m/>
    <m/>
    <m/>
    <n v="1745"/>
    <n v="1"/>
    <s v=""/>
    <n v="0"/>
    <n v="77286.05"/>
    <n v="0"/>
    <n v="0"/>
    <n v="0"/>
    <s v=""/>
    <s v=""/>
    <s v=""/>
    <n v="77286.05"/>
    <n v="1745"/>
    <n v="-1745"/>
    <n v="0"/>
    <n v="0"/>
    <n v="44.29"/>
    <n v="0"/>
    <n v="0"/>
    <n v="0"/>
    <n v="64397.66"/>
    <n v="12888.39"/>
    <n v="-257.79357677999997"/>
    <n v="12630.596423219999"/>
    <n v="77286.05"/>
    <n v="70.452187784867817"/>
    <n v="1097"/>
    <n v="77286.05"/>
    <n v="77286.05"/>
    <n v="0"/>
    <n v="3799.54"/>
    <n v="4202.5200000000004"/>
    <n v="4214.04"/>
    <n v="672.29"/>
    <n v="64397.66"/>
    <n v="77286.05"/>
    <n v="0"/>
    <m/>
    <n v="356.93"/>
    <n v="315.36"/>
    <n v="0"/>
    <n v="672.29"/>
    <n v="0"/>
    <n v="0"/>
    <n v="0"/>
    <n v="0"/>
    <n v="0"/>
    <n v="0"/>
    <n v="0"/>
    <n v="0"/>
    <n v="672.29"/>
  </r>
  <r>
    <n v="1540"/>
    <n v="14468"/>
    <s v="41583468RRSU"/>
    <s v="468R"/>
    <x v="84"/>
    <s v="13MIP - (RSU)"/>
    <n v="10265"/>
    <n v="80"/>
    <x v="69"/>
    <n v="9260"/>
    <x v="2"/>
    <n v="190000"/>
    <n v="0"/>
    <n v="0"/>
    <s v="41583468RRSU13MIP - (RSU)"/>
    <s v="MIP - (RSU)"/>
    <s v="MIP - (RSU) - 11/05/2013"/>
    <s v="3 years"/>
    <d v="2013-11-05T00:00:00"/>
    <d v="2016-11-05T00:00:00"/>
    <n v="1308"/>
    <n v="0"/>
    <n v="0"/>
    <m/>
    <m/>
    <m/>
    <m/>
    <n v="1308"/>
    <n v="1"/>
    <s v=""/>
    <n v="0"/>
    <n v="57931.32"/>
    <n v="0"/>
    <n v="0"/>
    <n v="0"/>
    <s v=""/>
    <s v=""/>
    <s v=""/>
    <n v="57931.32"/>
    <n v="1308"/>
    <n v="-1308"/>
    <n v="0"/>
    <n v="0"/>
    <n v="44.29"/>
    <n v="0"/>
    <n v="0"/>
    <n v="0"/>
    <n v="48276.1"/>
    <n v="9655.2199999999993"/>
    <n v="-193.12371043999997"/>
    <n v="9462.0962895599987"/>
    <n v="57931.32"/>
    <n v="52.808860528714675"/>
    <n v="1097"/>
    <n v="57931.32"/>
    <n v="57931.32"/>
    <n v="0"/>
    <n v="9655.2199999999993"/>
    <n v="0"/>
    <n v="0"/>
    <n v="0"/>
    <n v="48276.1"/>
    <n v="57931.32"/>
    <n v="0"/>
    <m/>
    <n v="0"/>
    <n v="0"/>
    <n v="0"/>
    <n v="0"/>
    <n v="0"/>
    <n v="0"/>
    <n v="0"/>
    <n v="0"/>
    <n v="0"/>
    <n v="0"/>
    <n v="0"/>
    <n v="0"/>
    <n v="0"/>
  </r>
  <r>
    <n v="1541"/>
    <n v="14482"/>
    <s v="41583482DRSU"/>
    <s v="482D"/>
    <x v="86"/>
    <s v="13MIP - (RSU)"/>
    <n v="10265"/>
    <n v="10"/>
    <x v="70"/>
    <n v="9260"/>
    <x v="2"/>
    <n v="12000"/>
    <n v="0"/>
    <n v="0"/>
    <s v="41583482DRSU13MIP - (RSU)"/>
    <s v="MIP - (RSU)"/>
    <s v="MIP - (RSU) - 11/05/2013"/>
    <s v="3 years"/>
    <d v="2013-11-05T00:00:00"/>
    <d v="2016-11-05T00:00:00"/>
    <n v="1422"/>
    <n v="0"/>
    <n v="0"/>
    <m/>
    <m/>
    <m/>
    <m/>
    <n v="1422"/>
    <n v="1"/>
    <s v=""/>
    <n v="0"/>
    <n v="62980.38"/>
    <n v="0"/>
    <n v="0"/>
    <n v="0"/>
    <s v=""/>
    <s v=""/>
    <s v=""/>
    <n v="62980.38"/>
    <n v="1422"/>
    <n v="-1422"/>
    <n v="0"/>
    <n v="0"/>
    <n v="44.29"/>
    <n v="0"/>
    <n v="0"/>
    <n v="0"/>
    <n v="52483.65"/>
    <n v="10496.73"/>
    <n v="-209.95559345999999"/>
    <n v="10286.77440654"/>
    <n v="62980.38"/>
    <n v="57.411467639015491"/>
    <n v="1097"/>
    <n v="62980.38"/>
    <n v="62980.38"/>
    <n v="0"/>
    <n v="3094.47"/>
    <n v="3422.680000000003"/>
    <n v="3432.05"/>
    <n v="547.53"/>
    <n v="52483.65"/>
    <n v="62980.380000000005"/>
    <n v="0"/>
    <m/>
    <n v="290.69"/>
    <n v="256.83999999999997"/>
    <n v="0"/>
    <n v="547.53"/>
    <n v="0"/>
    <n v="0"/>
    <n v="0"/>
    <n v="0"/>
    <n v="0"/>
    <n v="0"/>
    <n v="0"/>
    <n v="0"/>
    <n v="547.53"/>
  </r>
  <r>
    <n v="1542"/>
    <n v="14492"/>
    <s v="41583492YRSU"/>
    <s v="492Y"/>
    <x v="88"/>
    <s v="13MIP - (RSU)"/>
    <n v="10265"/>
    <n v="180"/>
    <x v="71"/>
    <n v="9260"/>
    <x v="2"/>
    <n v="700000"/>
    <n v="0"/>
    <n v="0"/>
    <s v="41583492YRSU13MIP - (RSU)"/>
    <s v="MIP - (RSU)"/>
    <s v="MIP - (RSU) - 11/05/2013"/>
    <s v="3 years"/>
    <d v="2013-11-05T00:00:00"/>
    <d v="2016-11-05T00:00:00"/>
    <n v="964"/>
    <n v="0"/>
    <n v="0"/>
    <m/>
    <m/>
    <m/>
    <m/>
    <n v="964"/>
    <n v="1"/>
    <s v=""/>
    <n v="0"/>
    <n v="42695.56"/>
    <n v="0"/>
    <n v="0"/>
    <n v="0"/>
    <s v=""/>
    <s v=""/>
    <s v=""/>
    <n v="42695.56"/>
    <n v="964"/>
    <n v="-964"/>
    <n v="0"/>
    <n v="0"/>
    <n v="44.29"/>
    <n v="0"/>
    <n v="0"/>
    <n v="0"/>
    <n v="35564.870000000003"/>
    <n v="7130.69"/>
    <n v="-142.62806137999999"/>
    <n v="6988.0619386199996"/>
    <n v="42695.56"/>
    <n v="38.920291704649038"/>
    <n v="1097"/>
    <n v="42695.56"/>
    <n v="42695.56"/>
    <n v="0"/>
    <n v="7130.69"/>
    <n v="0"/>
    <n v="0"/>
    <n v="0"/>
    <n v="35564.870000000003"/>
    <n v="42695.560000000005"/>
    <n v="0"/>
    <m/>
    <n v="0"/>
    <n v="0"/>
    <n v="0"/>
    <n v="0"/>
    <n v="0"/>
    <n v="0"/>
    <n v="0"/>
    <n v="0"/>
    <n v="0"/>
    <n v="0"/>
    <n v="0"/>
    <n v="0"/>
    <n v="0"/>
  </r>
  <r>
    <n v="1543"/>
    <n v="14593"/>
    <s v="41583593ERSU"/>
    <s v="593E"/>
    <x v="89"/>
    <s v="13MIP - (RSU)"/>
    <n v="10265"/>
    <n v="180"/>
    <x v="72"/>
    <n v="9260"/>
    <x v="2"/>
    <n v="700000"/>
    <n v="0"/>
    <n v="0"/>
    <s v="41583593ERSU13MIP - (RSU)"/>
    <s v="MIP - (RSU)"/>
    <s v="MIP - (RSU) - 11/05/2013"/>
    <s v="3 years"/>
    <d v="2013-11-05T00:00:00"/>
    <d v="2016-11-05T00:00:00"/>
    <n v="2875"/>
    <n v="0"/>
    <n v="0"/>
    <m/>
    <m/>
    <m/>
    <m/>
    <n v="2875"/>
    <n v="1"/>
    <s v=""/>
    <n v="0"/>
    <n v="127333.75"/>
    <n v="0"/>
    <n v="0"/>
    <n v="0"/>
    <s v=""/>
    <s v=""/>
    <s v=""/>
    <n v="127333.75"/>
    <n v="2875"/>
    <n v="-2875"/>
    <n v="0"/>
    <n v="0"/>
    <n v="44.29"/>
    <n v="0"/>
    <n v="0"/>
    <n v="0"/>
    <n v="106118.84"/>
    <n v="21214.91"/>
    <n v="-424.34062981999995"/>
    <n v="20790.569370180001"/>
    <n v="127333.75"/>
    <n v="116.07452142206016"/>
    <n v="1097"/>
    <n v="127333.75"/>
    <n v="127333.75"/>
    <n v="0"/>
    <n v="21214.91"/>
    <n v="0"/>
    <n v="0"/>
    <n v="0"/>
    <n v="106118.84"/>
    <n v="127333.75"/>
    <n v="0"/>
    <m/>
    <n v="0"/>
    <n v="0"/>
    <n v="0"/>
    <n v="0"/>
    <n v="0"/>
    <n v="0"/>
    <n v="0"/>
    <n v="0"/>
    <n v="0"/>
    <n v="0"/>
    <n v="0"/>
    <n v="0"/>
    <n v="0"/>
  </r>
  <r>
    <n v="1544"/>
    <n v="14712"/>
    <s v="41583712PRSU"/>
    <s v="712P"/>
    <x v="91"/>
    <s v="13MIP - (RSU)"/>
    <n v="10265"/>
    <n v="10"/>
    <x v="74"/>
    <n v="9260"/>
    <x v="2"/>
    <n v="2000"/>
    <n v="0"/>
    <n v="0"/>
    <s v="41583712PRSU13MIP - (RSU)"/>
    <s v="MIP - (RSU)"/>
    <s v="MIP - (RSU) - 11/05/2013"/>
    <s v="3 years"/>
    <d v="2013-11-05T00:00:00"/>
    <d v="2016-11-05T00:00:00"/>
    <n v="1351"/>
    <n v="0"/>
    <n v="0"/>
    <m/>
    <m/>
    <m/>
    <m/>
    <n v="1351"/>
    <n v="1"/>
    <s v=""/>
    <n v="0"/>
    <n v="59835.79"/>
    <n v="0"/>
    <n v="0"/>
    <n v="0"/>
    <s v=""/>
    <s v=""/>
    <s v=""/>
    <n v="59835.79"/>
    <n v="1351"/>
    <n v="-1351"/>
    <n v="0"/>
    <n v="0"/>
    <n v="44.29"/>
    <n v="0"/>
    <n v="0"/>
    <n v="0"/>
    <n v="49870.54"/>
    <n v="9965.25"/>
    <n v="-199.32493049999999"/>
    <n v="9765.9250694999992"/>
    <n v="59835.79"/>
    <n v="54.544931631722882"/>
    <n v="1097"/>
    <n v="59835.79"/>
    <n v="59835.79"/>
    <n v="0"/>
    <n v="2937.79"/>
    <n v="3249.3700000000035"/>
    <n v="3258.28"/>
    <n v="519.81000000000006"/>
    <n v="49870.54"/>
    <n v="59835.790000000008"/>
    <n v="0"/>
    <m/>
    <n v="275.97000000000003"/>
    <n v="243.84"/>
    <n v="0"/>
    <n v="519.81000000000006"/>
    <n v="0"/>
    <n v="0"/>
    <n v="0"/>
    <n v="0"/>
    <n v="0"/>
    <n v="0"/>
    <n v="0"/>
    <n v="0"/>
    <n v="519.81000000000006"/>
  </r>
  <r>
    <n v="1545"/>
    <n v="14951"/>
    <s v="41583951TRSU"/>
    <s v="951T"/>
    <x v="100"/>
    <s v="13MIP - (RSU)"/>
    <n v="10265"/>
    <n v="80"/>
    <x v="80"/>
    <n v="9260"/>
    <x v="2"/>
    <n v="190000"/>
    <n v="0"/>
    <n v="0"/>
    <s v="41583951TRSU13MIP - (RSU)"/>
    <s v="MIP - (RSU)"/>
    <s v="MIP - (RSU) - 11/05/2013"/>
    <s v="3 years"/>
    <d v="2013-11-05T00:00:00"/>
    <d v="2016-11-05T00:00:00"/>
    <n v="827"/>
    <n v="0"/>
    <n v="0"/>
    <m/>
    <m/>
    <m/>
    <m/>
    <n v="827"/>
    <n v="1"/>
    <s v=""/>
    <n v="0"/>
    <n v="36627.83"/>
    <n v="0"/>
    <n v="0"/>
    <n v="0"/>
    <s v=""/>
    <s v=""/>
    <s v=""/>
    <n v="36627.83"/>
    <n v="827"/>
    <n v="-827"/>
    <n v="0"/>
    <n v="0"/>
    <n v="44.29"/>
    <n v="0"/>
    <n v="0"/>
    <n v="0"/>
    <n v="30515.81"/>
    <n v="6112.02"/>
    <n v="-122.25262404"/>
    <n v="5989.7673759600002"/>
    <n v="36627.83"/>
    <n v="33.389088422971746"/>
    <n v="1097"/>
    <n v="36627.83"/>
    <n v="36627.83"/>
    <n v="0"/>
    <n v="1801.84"/>
    <n v="1992.9500000000003"/>
    <n v="2317.23"/>
    <n v="0"/>
    <n v="30515.81"/>
    <n v="36627.83"/>
    <n v="0"/>
    <m/>
    <n v="0"/>
    <n v="0"/>
    <n v="0"/>
    <n v="0"/>
    <n v="0"/>
    <n v="0"/>
    <n v="0"/>
    <n v="0"/>
    <n v="0"/>
    <n v="0"/>
    <n v="0"/>
    <n v="0"/>
    <n v="0"/>
  </r>
  <r>
    <n v="1546"/>
    <n v="14957"/>
    <s v="41583957RRSU"/>
    <s v="957R"/>
    <x v="101"/>
    <s v="13MIP - (RSU)"/>
    <n v="10265"/>
    <n v="80"/>
    <x v="81"/>
    <n v="9260"/>
    <x v="2"/>
    <n v="190000"/>
    <n v="0"/>
    <n v="0"/>
    <s v="41583957RRSU13MIP - (RSU)"/>
    <s v="MIP - (RSU)"/>
    <s v="MIP - (RSU) - 11/05/2013"/>
    <s v="3 years"/>
    <d v="2013-11-05T00:00:00"/>
    <d v="2016-11-05T00:00:00"/>
    <n v="557"/>
    <n v="0"/>
    <n v="0"/>
    <m/>
    <m/>
    <m/>
    <m/>
    <n v="557"/>
    <n v="1"/>
    <s v=""/>
    <n v="0"/>
    <n v="24669.53"/>
    <n v="0"/>
    <n v="0"/>
    <n v="0"/>
    <s v=""/>
    <s v=""/>
    <s v=""/>
    <n v="24669.53"/>
    <n v="557"/>
    <n v="-557"/>
    <n v="0"/>
    <n v="0"/>
    <n v="44.29"/>
    <n v="0"/>
    <n v="0"/>
    <n v="0"/>
    <n v="20550.560000000001"/>
    <n v="4118.97"/>
    <n v="-82.387637940000005"/>
    <n v="4036.5823620600004"/>
    <n v="24669.53"/>
    <n v="22.488176845943482"/>
    <n v="1097"/>
    <n v="24669.53"/>
    <n v="24669.53"/>
    <n v="0"/>
    <n v="1214.29"/>
    <n v="1343.070000000002"/>
    <n v="1346.7499999999998"/>
    <n v="214.86"/>
    <n v="20550.560000000001"/>
    <n v="24669.530000000002"/>
    <n v="0"/>
    <m/>
    <n v="114.07"/>
    <n v="100.79"/>
    <n v="0"/>
    <n v="214.86"/>
    <n v="0"/>
    <n v="0"/>
    <n v="0"/>
    <n v="0"/>
    <n v="0"/>
    <n v="0"/>
    <n v="0"/>
    <n v="0"/>
    <n v="214.86"/>
  </r>
  <r>
    <n v="1547"/>
    <n v="15070"/>
    <s v="4158370SlRSU"/>
    <s v="70Sl"/>
    <x v="104"/>
    <s v="13MIP - (RSU)"/>
    <n v="10265"/>
    <n v="80"/>
    <x v="84"/>
    <n v="9260"/>
    <x v="2"/>
    <n v="190000"/>
    <n v="0"/>
    <n v="0"/>
    <s v="4158370SlRSU13MIP - (RSU)"/>
    <s v="MIP - (RSU)"/>
    <s v="MIP - (RSU) - 11/05/2013"/>
    <s v="3 years"/>
    <d v="2013-11-05T00:00:00"/>
    <d v="2016-11-05T00:00:00"/>
    <n v="1061"/>
    <n v="0"/>
    <n v="0"/>
    <m/>
    <m/>
    <m/>
    <m/>
    <n v="1061"/>
    <n v="1"/>
    <s v=""/>
    <n v="0"/>
    <n v="46991.69"/>
    <n v="0"/>
    <n v="0"/>
    <n v="0"/>
    <s v=""/>
    <s v=""/>
    <s v=""/>
    <n v="46991.69"/>
    <n v="1061"/>
    <n v="-1061"/>
    <n v="0"/>
    <n v="0"/>
    <n v="44.29"/>
    <n v="0"/>
    <n v="0"/>
    <n v="0"/>
    <n v="39152.36"/>
    <n v="7839.33"/>
    <n v="-156.80227865999998"/>
    <n v="7682.5277213399995"/>
    <n v="46991.69"/>
    <n v="42.836545123062898"/>
    <n v="1097"/>
    <n v="46991.69"/>
    <n v="46991.69"/>
    <n v="0"/>
    <n v="2311.06"/>
    <n v="2556.1700000000028"/>
    <n v="2563.1799999999998"/>
    <n v="408.91999999999996"/>
    <n v="39152.36"/>
    <n v="46991.69"/>
    <n v="0"/>
    <m/>
    <n v="217.1"/>
    <n v="191.82"/>
    <n v="0"/>
    <n v="408.91999999999996"/>
    <n v="0"/>
    <n v="0"/>
    <n v="0"/>
    <n v="0"/>
    <n v="0"/>
    <n v="0"/>
    <n v="0"/>
    <n v="0"/>
    <n v="408.91999999999996"/>
  </r>
  <r>
    <n v="1548"/>
    <n v="15155"/>
    <s v="41583155CRSU"/>
    <s v="155C"/>
    <x v="225"/>
    <s v="13MIP - (RSU)"/>
    <n v="10265"/>
    <n v="10"/>
    <x v="0"/>
    <n v="9260"/>
    <x v="2"/>
    <n v="2000"/>
    <n v="0"/>
    <n v="0"/>
    <s v="41583155CRSU13MIP - (RSU)"/>
    <s v="MIP - (RSU)"/>
    <s v="MIP - (RSU) - 11/05/2013"/>
    <s v="3 years"/>
    <d v="2013-11-05T00:00:00"/>
    <d v="2016-11-05T00:00:00"/>
    <n v="1261"/>
    <n v="0"/>
    <n v="0"/>
    <m/>
    <m/>
    <m/>
    <m/>
    <n v="1261"/>
    <n v="1"/>
    <s v=""/>
    <n v="0"/>
    <n v="55849.69"/>
    <n v="0"/>
    <n v="0"/>
    <n v="0"/>
    <s v=""/>
    <s v=""/>
    <s v=""/>
    <n v="55849.69"/>
    <n v="1261"/>
    <n v="-1261"/>
    <n v="0"/>
    <n v="0"/>
    <n v="44.29"/>
    <n v="0"/>
    <n v="0"/>
    <n v="0"/>
    <n v="46548.79"/>
    <n v="9300.9"/>
    <n v="-186.03660179999997"/>
    <n v="9114.8633981999992"/>
    <n v="55849.69"/>
    <n v="50.911294439380129"/>
    <n v="1097"/>
    <n v="55849.69"/>
    <n v="55849.69"/>
    <n v="0"/>
    <n v="9300.9"/>
    <n v="0"/>
    <n v="0"/>
    <n v="0"/>
    <n v="46548.79"/>
    <n v="55849.69"/>
    <n v="0"/>
    <m/>
    <n v="0"/>
    <n v="0"/>
    <n v="0"/>
    <n v="0"/>
    <n v="0"/>
    <n v="0"/>
    <n v="0"/>
    <n v="0"/>
    <n v="0"/>
    <n v="0"/>
    <n v="0"/>
    <n v="0"/>
    <n v="0"/>
  </r>
  <r>
    <n v="1549"/>
    <n v="15207"/>
    <s v="41583207VRSU"/>
    <s v="207V"/>
    <x v="106"/>
    <s v="13MIP - (RSU)"/>
    <n v="10265"/>
    <n v="80"/>
    <x v="86"/>
    <n v="9260"/>
    <x v="2"/>
    <n v="190000"/>
    <n v="0"/>
    <n v="0"/>
    <s v="41583207VRSU13MIP - (RSU)"/>
    <s v="MIP - (RSU)"/>
    <s v="MIP - (RSU) - 11/05/2013"/>
    <s v="3 years"/>
    <d v="2013-11-05T00:00:00"/>
    <d v="2016-11-05T00:00:00"/>
    <n v="1158"/>
    <n v="0"/>
    <n v="0"/>
    <m/>
    <m/>
    <m/>
    <m/>
    <n v="1158"/>
    <n v="1"/>
    <s v=""/>
    <n v="0"/>
    <n v="51287.82"/>
    <n v="0"/>
    <n v="0"/>
    <n v="0"/>
    <s v=""/>
    <s v=""/>
    <s v=""/>
    <n v="51287.82"/>
    <n v="1158"/>
    <n v="-1158"/>
    <n v="0"/>
    <n v="0"/>
    <n v="44.29"/>
    <n v="0"/>
    <n v="0"/>
    <n v="0"/>
    <n v="42739.85"/>
    <n v="8547.9699999999993"/>
    <n v="-170.97649593999998"/>
    <n v="8376.9935040599994"/>
    <n v="51287.82"/>
    <n v="46.752798541476757"/>
    <n v="1097"/>
    <n v="51287.82"/>
    <n v="51287.82"/>
    <n v="0"/>
    <n v="8547.9699999999993"/>
    <n v="0"/>
    <n v="0"/>
    <n v="0"/>
    <n v="42739.85"/>
    <n v="51287.82"/>
    <n v="0"/>
    <m/>
    <n v="0"/>
    <n v="0"/>
    <n v="0"/>
    <n v="0"/>
    <n v="0"/>
    <n v="0"/>
    <n v="0"/>
    <n v="0"/>
    <n v="0"/>
    <n v="0"/>
    <n v="0"/>
    <n v="0"/>
    <n v="0"/>
  </r>
  <r>
    <n v="1550"/>
    <n v="15232"/>
    <s v="41583232WRSU"/>
    <s v="232W"/>
    <x v="107"/>
    <s v="13MIP - (RSU)"/>
    <n v="10265"/>
    <n v="80"/>
    <x v="87"/>
    <n v="9260"/>
    <x v="2"/>
    <n v="190000"/>
    <n v="0"/>
    <n v="0"/>
    <s v="41583232WRSU13MIP - (RSU)"/>
    <s v="MIP - (RSU)"/>
    <s v="MIP - (RSU) - 11/05/2013"/>
    <s v="3 years"/>
    <d v="2013-11-05T00:00:00"/>
    <d v="2016-11-05T00:00:00"/>
    <n v="1674"/>
    <n v="0"/>
    <n v="0"/>
    <m/>
    <m/>
    <m/>
    <m/>
    <n v="1674"/>
    <n v="1"/>
    <s v=""/>
    <n v="0"/>
    <n v="74141.459999999992"/>
    <n v="0"/>
    <n v="0"/>
    <n v="0"/>
    <s v=""/>
    <s v=""/>
    <s v=""/>
    <n v="74141.459999999992"/>
    <n v="1674"/>
    <n v="-1674"/>
    <n v="0"/>
    <n v="0"/>
    <n v="44.29"/>
    <n v="0"/>
    <n v="0"/>
    <n v="0"/>
    <n v="61784.55"/>
    <n v="12356.91"/>
    <n v="-247.16291381999997"/>
    <n v="12109.747086179999"/>
    <n v="74141.459999999992"/>
    <n v="67.585651777575194"/>
    <n v="1097"/>
    <n v="74141.459999999992"/>
    <n v="74141.459999999992"/>
    <n v="0"/>
    <n v="12356.91"/>
    <n v="0"/>
    <n v="0"/>
    <n v="0"/>
    <n v="61784.55"/>
    <n v="74141.460000000006"/>
    <n v="0"/>
    <m/>
    <n v="0"/>
    <n v="0"/>
    <n v="0"/>
    <n v="0"/>
    <n v="0"/>
    <n v="0"/>
    <n v="0"/>
    <n v="0"/>
    <n v="0"/>
    <n v="0"/>
    <n v="0"/>
    <n v="0"/>
    <n v="0"/>
  </r>
  <r>
    <n v="1551"/>
    <n v="15234"/>
    <s v="41583234DRSU"/>
    <s v="234D"/>
    <x v="108"/>
    <s v="13MIP - (RSU)"/>
    <n v="10265"/>
    <n v="80"/>
    <x v="88"/>
    <n v="9260"/>
    <x v="2"/>
    <n v="190000"/>
    <n v="0"/>
    <n v="0"/>
    <s v="41583234DRSU13MIP - (RSU)"/>
    <s v="MIP - (RSU)"/>
    <s v="MIP - (RSU) - 11/05/2013"/>
    <s v="3 years"/>
    <d v="2013-11-05T00:00:00"/>
    <d v="2016-11-05T00:00:00"/>
    <n v="1018"/>
    <n v="0"/>
    <n v="0"/>
    <m/>
    <m/>
    <m/>
    <m/>
    <n v="1018"/>
    <n v="1"/>
    <s v=""/>
    <n v="0"/>
    <n v="45087.22"/>
    <n v="0"/>
    <n v="0"/>
    <n v="0"/>
    <s v=""/>
    <s v=""/>
    <s v=""/>
    <n v="45087.22"/>
    <n v="1018"/>
    <n v="-1018"/>
    <n v="0"/>
    <n v="0"/>
    <n v="44.29"/>
    <n v="0"/>
    <n v="0"/>
    <n v="0"/>
    <n v="37557.919999999998"/>
    <n v="7529.3"/>
    <n v="-150.60105859999999"/>
    <n v="7378.6989414"/>
    <n v="45087.22"/>
    <n v="41.100474020054698"/>
    <n v="1097"/>
    <n v="45087.22"/>
    <n v="45087.22"/>
    <n v="0"/>
    <n v="2219.66"/>
    <n v="2455.0900000000015"/>
    <n v="2461.7999999999997"/>
    <n v="392.75"/>
    <n v="37557.919999999998"/>
    <n v="45087.22"/>
    <n v="0"/>
    <m/>
    <n v="208.52"/>
    <n v="184.23"/>
    <n v="0"/>
    <n v="392.75"/>
    <n v="0"/>
    <n v="0"/>
    <n v="0"/>
    <n v="0"/>
    <n v="0"/>
    <n v="0"/>
    <n v="0"/>
    <n v="0"/>
    <n v="392.75"/>
  </r>
  <r>
    <n v="1552"/>
    <n v="15304"/>
    <s v="41583304GRSU"/>
    <s v="304G"/>
    <x v="109"/>
    <s v="13MIP - (RSU)"/>
    <n v="10265"/>
    <n v="180"/>
    <x v="75"/>
    <n v="9260"/>
    <x v="2"/>
    <n v="700000"/>
    <n v="0"/>
    <n v="0"/>
    <s v="41583304GRSU13MIP - (RSU)"/>
    <s v="MIP - (RSU)"/>
    <s v="MIP - (RSU) - 11/05/2013"/>
    <s v="3 years"/>
    <d v="2013-11-05T00:00:00"/>
    <d v="2016-11-05T00:00:00"/>
    <n v="2856"/>
    <n v="0"/>
    <n v="0"/>
    <m/>
    <m/>
    <m/>
    <m/>
    <n v="2856"/>
    <n v="1"/>
    <s v=""/>
    <n v="0"/>
    <n v="126492.23999999999"/>
    <n v="0"/>
    <n v="0"/>
    <n v="0"/>
    <s v=""/>
    <s v=""/>
    <s v=""/>
    <n v="126492.23999999999"/>
    <n v="2856"/>
    <n v="-2856"/>
    <n v="0"/>
    <n v="0"/>
    <n v="44.29"/>
    <n v="0"/>
    <n v="0"/>
    <n v="0"/>
    <n v="105410.2"/>
    <n v="21082.04"/>
    <n v="-421.68296407999998"/>
    <n v="20660.357035920002"/>
    <n v="126492.23999999999"/>
    <n v="115.30742023701002"/>
    <n v="1097"/>
    <n v="126492.23999999999"/>
    <n v="126492.23999999999"/>
    <n v="0"/>
    <n v="21082.04"/>
    <n v="0"/>
    <n v="0"/>
    <n v="0"/>
    <n v="105410.2"/>
    <n v="126492.23999999999"/>
    <n v="0"/>
    <m/>
    <n v="0"/>
    <n v="0"/>
    <n v="0"/>
    <n v="0"/>
    <n v="0"/>
    <n v="0"/>
    <n v="0"/>
    <n v="0"/>
    <n v="0"/>
    <n v="0"/>
    <n v="0"/>
    <n v="0"/>
    <n v="0"/>
  </r>
  <r>
    <n v="1553"/>
    <n v="15319"/>
    <s v="41583319HRSU"/>
    <s v="319H"/>
    <x v="110"/>
    <s v="13MIP - (RSU)"/>
    <n v="10265"/>
    <n v="180"/>
    <x v="72"/>
    <n v="9260"/>
    <x v="2"/>
    <n v="700000"/>
    <n v="0"/>
    <n v="0"/>
    <s v="41583319HRSU13MIP - (RSU)"/>
    <s v="MIP - (RSU)"/>
    <s v="MIP - (RSU) - 11/05/2013"/>
    <s v="3 years"/>
    <d v="2013-11-05T00:00:00"/>
    <d v="2016-11-05T00:00:00"/>
    <n v="1723"/>
    <n v="0"/>
    <n v="0"/>
    <m/>
    <m/>
    <m/>
    <m/>
    <n v="1723"/>
    <n v="1"/>
    <s v=""/>
    <n v="0"/>
    <n v="76311.67"/>
    <n v="0"/>
    <n v="0"/>
    <n v="0"/>
    <s v=""/>
    <s v=""/>
    <s v=""/>
    <n v="76311.67"/>
    <n v="1723"/>
    <n v="-1723"/>
    <n v="0"/>
    <n v="0"/>
    <n v="44.29"/>
    <n v="0"/>
    <n v="0"/>
    <n v="0"/>
    <n v="63600.44"/>
    <n v="12711.23"/>
    <n v="-254.25002245999997"/>
    <n v="12456.979977539999"/>
    <n v="76311.67"/>
    <n v="69.563965360072928"/>
    <n v="1097"/>
    <n v="76311.67"/>
    <n v="76311.67"/>
    <n v="0"/>
    <n v="12711.23"/>
    <n v="0"/>
    <n v="0"/>
    <n v="0"/>
    <n v="63600.44"/>
    <n v="76311.67"/>
    <n v="0"/>
    <m/>
    <n v="0"/>
    <n v="0"/>
    <n v="0"/>
    <n v="0"/>
    <n v="0"/>
    <n v="0"/>
    <n v="0"/>
    <n v="0"/>
    <n v="0"/>
    <n v="0"/>
    <n v="0"/>
    <n v="0"/>
    <n v="0"/>
  </r>
  <r>
    <n v="1554"/>
    <n v="15388"/>
    <s v="41583388GRSU"/>
    <s v="388G"/>
    <x v="114"/>
    <s v="13MIP - (RSU)"/>
    <n v="10265"/>
    <n v="10"/>
    <x v="45"/>
    <n v="9260"/>
    <x v="2"/>
    <n v="2000"/>
    <n v="0"/>
    <n v="0"/>
    <s v="41583388GRSU13MIP - (RSU)"/>
    <s v="MIP - (RSU)"/>
    <s v="MIP - (RSU) - 11/05/2013"/>
    <s v="3 years"/>
    <d v="2013-11-05T00:00:00"/>
    <d v="2016-11-05T00:00:00"/>
    <n v="1474"/>
    <n v="0"/>
    <n v="0"/>
    <m/>
    <m/>
    <m/>
    <m/>
    <n v="1474"/>
    <n v="1"/>
    <s v=""/>
    <n v="0"/>
    <n v="65283.46"/>
    <n v="0"/>
    <n v="0"/>
    <n v="0"/>
    <s v=""/>
    <s v=""/>
    <s v=""/>
    <n v="65283.46"/>
    <n v="1474"/>
    <n v="-1474"/>
    <n v="0"/>
    <n v="0"/>
    <n v="44.29"/>
    <n v="0"/>
    <n v="0"/>
    <n v="0"/>
    <n v="54388.12"/>
    <n v="10895.34"/>
    <n v="-217.92859067999999"/>
    <n v="10677.411409320001"/>
    <n v="65283.46"/>
    <n v="59.510902461257977"/>
    <n v="1097"/>
    <n v="65283.46"/>
    <n v="65283.46"/>
    <n v="0"/>
    <n v="10895.34"/>
    <n v="0"/>
    <n v="0"/>
    <n v="0"/>
    <n v="54388.12"/>
    <n v="65283.460000000006"/>
    <n v="0"/>
    <m/>
    <n v="0"/>
    <n v="0"/>
    <n v="0"/>
    <n v="0"/>
    <n v="0"/>
    <n v="0"/>
    <n v="0"/>
    <n v="0"/>
    <n v="0"/>
    <n v="0"/>
    <n v="0"/>
    <n v="0"/>
    <n v="0"/>
  </r>
  <r>
    <n v="1555"/>
    <n v="15402"/>
    <s v="41583402ERSU"/>
    <s v="402E"/>
    <x v="115"/>
    <s v="13MIP - (RSU)"/>
    <n v="10265"/>
    <n v="180"/>
    <x v="75"/>
    <n v="9260"/>
    <x v="2"/>
    <n v="700000"/>
    <n v="0"/>
    <n v="0"/>
    <s v="41583402ERSU13MIP - (RSU)"/>
    <s v="MIP - (RSU)"/>
    <s v="MIP - (RSU) - 11/05/2013"/>
    <s v="3 years"/>
    <d v="2013-11-05T00:00:00"/>
    <d v="2016-11-05T00:00:00"/>
    <n v="283"/>
    <n v="0"/>
    <n v="0"/>
    <m/>
    <m/>
    <m/>
    <m/>
    <n v="283"/>
    <n v="1"/>
    <s v=""/>
    <n v="0"/>
    <n v="12534.07"/>
    <n v="0"/>
    <n v="0"/>
    <n v="0"/>
    <s v=""/>
    <s v=""/>
    <s v=""/>
    <n v="12534.07"/>
    <n v="283"/>
    <n v="-283"/>
    <n v="0"/>
    <n v="0"/>
    <n v="44.29"/>
    <n v="0"/>
    <n v="0"/>
    <n v="0"/>
    <n v="10452.44"/>
    <n v="2081.63"/>
    <n v="-41.636763260000002"/>
    <n v="2039.9932367400002"/>
    <n v="12534.07"/>
    <n v="11.425770282588879"/>
    <n v="1097"/>
    <n v="12534.07"/>
    <n v="12534.07"/>
    <n v="0"/>
    <n v="2081.63"/>
    <n v="0"/>
    <n v="0"/>
    <n v="0"/>
    <n v="10452.44"/>
    <n v="12534.07"/>
    <n v="0"/>
    <m/>
    <n v="0"/>
    <n v="0"/>
    <n v="0"/>
    <n v="0"/>
    <n v="0"/>
    <n v="0"/>
    <n v="0"/>
    <n v="0"/>
    <n v="0"/>
    <n v="0"/>
    <n v="0"/>
    <n v="0"/>
    <n v="0"/>
  </r>
  <r>
    <n v="1556"/>
    <n v="15507"/>
    <s v="41583507TRSU"/>
    <s v="507T"/>
    <x v="118"/>
    <s v="13MIP - (RSU)"/>
    <n v="10265"/>
    <n v="80"/>
    <x v="92"/>
    <n v="9260"/>
    <x v="2"/>
    <n v="190000"/>
    <n v="0"/>
    <n v="0"/>
    <s v="41583507TRSU13MIP - (RSU)"/>
    <s v="MIP - (RSU)"/>
    <s v="MIP - (RSU) - 11/05/2013"/>
    <s v="3 years"/>
    <d v="2013-11-05T00:00:00"/>
    <d v="2016-11-05T00:00:00"/>
    <n v="1589"/>
    <n v="0"/>
    <n v="0"/>
    <m/>
    <m/>
    <m/>
    <m/>
    <n v="1589"/>
    <n v="1"/>
    <s v=""/>
    <n v="0"/>
    <n v="70376.81"/>
    <n v="0"/>
    <n v="0"/>
    <n v="0"/>
    <s v=""/>
    <s v=""/>
    <s v=""/>
    <n v="70376.81"/>
    <n v="1589"/>
    <n v="-1589"/>
    <n v="0"/>
    <n v="0"/>
    <n v="44.29"/>
    <n v="0"/>
    <n v="0"/>
    <n v="0"/>
    <n v="58639.96"/>
    <n v="11736.85"/>
    <n v="-234.76047370000001"/>
    <n v="11502.0895263"/>
    <n v="70376.81"/>
    <n v="64.153883318140387"/>
    <n v="1097"/>
    <n v="70376.81"/>
    <n v="70376.81"/>
    <n v="0"/>
    <n v="11736.85"/>
    <n v="0"/>
    <n v="0"/>
    <n v="0"/>
    <n v="58639.96"/>
    <n v="70376.81"/>
    <n v="0"/>
    <m/>
    <n v="0"/>
    <n v="0"/>
    <n v="0"/>
    <n v="0"/>
    <n v="0"/>
    <n v="0"/>
    <n v="0"/>
    <n v="0"/>
    <n v="0"/>
    <n v="0"/>
    <n v="0"/>
    <n v="0"/>
    <n v="0"/>
  </r>
  <r>
    <n v="1557"/>
    <n v="15594"/>
    <s v="41583594RRSU"/>
    <s v="594R"/>
    <x v="226"/>
    <s v="13MIP - (RSU)"/>
    <n v="10265"/>
    <n v="10"/>
    <x v="0"/>
    <n v="9260"/>
    <x v="2"/>
    <n v="2000"/>
    <n v="0"/>
    <n v="0"/>
    <s v="41583594RRSU13MIP - (RSU)"/>
    <s v="MIP - (RSU)"/>
    <s v="MIP - (RSU) - 11/05/2013"/>
    <s v="3 years"/>
    <d v="2013-11-05T00:00:00"/>
    <d v="2016-11-05T00:00:00"/>
    <n v="299"/>
    <n v="0"/>
    <n v="0"/>
    <m/>
    <m/>
    <m/>
    <m/>
    <n v="299"/>
    <n v="1"/>
    <s v=""/>
    <n v="0"/>
    <n v="13242.71"/>
    <n v="0"/>
    <n v="0"/>
    <n v="0"/>
    <s v=""/>
    <s v=""/>
    <s v=""/>
    <n v="13242.71"/>
    <n v="299"/>
    <n v="-299"/>
    <n v="0"/>
    <n v="0"/>
    <n v="44.29"/>
    <n v="0"/>
    <n v="0"/>
    <n v="0"/>
    <n v="11028.21"/>
    <n v="2214.5"/>
    <n v="-44.294429000000001"/>
    <n v="2170.205571"/>
    <n v="13242.71"/>
    <n v="12.071750227894256"/>
    <n v="1097"/>
    <n v="13242.71"/>
    <n v="13242.71"/>
    <n v="0"/>
    <n v="2214.5"/>
    <n v="0"/>
    <n v="0"/>
    <n v="0"/>
    <n v="11028.21"/>
    <n v="13242.71"/>
    <n v="0"/>
    <m/>
    <n v="0"/>
    <n v="0"/>
    <n v="0"/>
    <n v="0"/>
    <n v="0"/>
    <n v="0"/>
    <n v="0"/>
    <n v="0"/>
    <n v="0"/>
    <n v="0"/>
    <n v="0"/>
    <n v="0"/>
    <n v="0"/>
  </r>
  <r>
    <n v="1558"/>
    <n v="15748"/>
    <s v="41583748HRSU"/>
    <s v="748H"/>
    <x v="123"/>
    <s v="13MIP - (RSU)"/>
    <n v="10265"/>
    <n v="60"/>
    <x v="96"/>
    <n v="9260"/>
    <x v="2"/>
    <n v="30000"/>
    <n v="0"/>
    <n v="0"/>
    <s v="41583748HRSU13MIP - (RSU)"/>
    <s v="MIP - (RSU)"/>
    <s v="MIP - (RSU) - 11/05/2013"/>
    <s v="3 years"/>
    <d v="2013-11-05T00:00:00"/>
    <d v="2016-11-05T00:00:00"/>
    <n v="509"/>
    <n v="0"/>
    <n v="0"/>
    <m/>
    <m/>
    <m/>
    <m/>
    <n v="509"/>
    <n v="1"/>
    <s v=""/>
    <n v="0"/>
    <n v="22543.61"/>
    <n v="0"/>
    <n v="0"/>
    <n v="0"/>
    <s v=""/>
    <s v=""/>
    <s v=""/>
    <n v="22543.61"/>
    <n v="509"/>
    <n v="-509"/>
    <n v="0"/>
    <n v="0"/>
    <n v="44.29"/>
    <n v="0"/>
    <n v="0"/>
    <n v="0"/>
    <n v="18778.96"/>
    <n v="3764.65"/>
    <n v="-75.300529299999994"/>
    <n v="3689.3494707"/>
    <n v="22543.61"/>
    <n v="20.550237010027349"/>
    <n v="1097"/>
    <n v="22543.61"/>
    <n v="22543.61"/>
    <n v="0"/>
    <n v="1109.83"/>
    <n v="1227.5399999999984"/>
    <n v="1230.9099999999999"/>
    <n v="196.37"/>
    <n v="18778.96"/>
    <n v="22543.609999999997"/>
    <n v="0"/>
    <m/>
    <n v="104.25"/>
    <n v="92.12"/>
    <n v="0"/>
    <n v="196.37"/>
    <n v="0"/>
    <n v="0"/>
    <n v="0"/>
    <n v="0"/>
    <n v="0"/>
    <n v="0"/>
    <n v="0"/>
    <n v="0"/>
    <n v="196.37"/>
  </r>
  <r>
    <n v="1559"/>
    <n v="16986"/>
    <s v="41583986ARSU"/>
    <s v="986A"/>
    <x v="131"/>
    <s v="13MIP - (RSU)"/>
    <n v="10265"/>
    <n v="10"/>
    <x v="101"/>
    <n v="9260"/>
    <x v="2"/>
    <n v="2000"/>
    <n v="0"/>
    <n v="0"/>
    <s v="41583986ARSU13MIP - (RSU)"/>
    <s v="MIP - (RSU)"/>
    <s v="MIP - (RSU) - 11/05/2013"/>
    <s v="3 years"/>
    <d v="2013-11-05T00:00:00"/>
    <d v="2016-11-05T00:00:00"/>
    <n v="838"/>
    <n v="0"/>
    <n v="0"/>
    <m/>
    <m/>
    <m/>
    <m/>
    <n v="838"/>
    <n v="1"/>
    <s v=""/>
    <n v="0"/>
    <n v="37115.019999999997"/>
    <n v="0"/>
    <n v="0"/>
    <n v="0"/>
    <s v=""/>
    <s v=""/>
    <s v=""/>
    <n v="37115.019999999997"/>
    <n v="838"/>
    <n v="-838"/>
    <n v="0"/>
    <n v="0"/>
    <n v="44.29"/>
    <n v="0"/>
    <n v="0"/>
    <n v="0"/>
    <n v="30914.42"/>
    <n v="6200.6"/>
    <n v="-124.0244012"/>
    <n v="6076.5755988000001"/>
    <n v="37115.019999999997"/>
    <n v="33.833199635369184"/>
    <n v="1097"/>
    <n v="37115.019999999997"/>
    <n v="37115.019999999997"/>
    <n v="0"/>
    <n v="1827.96"/>
    <n v="2021.8299999999981"/>
    <n v="2027.37"/>
    <n v="323.44"/>
    <n v="30914.42"/>
    <n v="37115.019999999997"/>
    <n v="0"/>
    <m/>
    <n v="171.72"/>
    <n v="151.72"/>
    <n v="0"/>
    <n v="323.44"/>
    <n v="0"/>
    <n v="0"/>
    <n v="0"/>
    <n v="0"/>
    <n v="0"/>
    <n v="0"/>
    <n v="0"/>
    <n v="0"/>
    <n v="323.44"/>
  </r>
  <r>
    <n v="1560"/>
    <n v="16987"/>
    <s v="41583987BRSU"/>
    <s v="987B"/>
    <x v="132"/>
    <s v="13MIP - (RSU)"/>
    <n v="10265"/>
    <n v="212"/>
    <x v="102"/>
    <n v="9260"/>
    <x v="2"/>
    <n v="821000"/>
    <n v="0"/>
    <n v="0"/>
    <s v="41583987BRSU13MIP - (RSU)"/>
    <s v="MIP - (RSU)"/>
    <s v="MIP - (RSU) - 11/05/2013"/>
    <s v="3 years"/>
    <d v="2013-11-05T00:00:00"/>
    <d v="2016-11-05T00:00:00"/>
    <n v="1967"/>
    <n v="0"/>
    <n v="0"/>
    <m/>
    <m/>
    <m/>
    <m/>
    <n v="1967"/>
    <n v="1"/>
    <s v=""/>
    <n v="1967"/>
    <n v="87118.43"/>
    <n v="0"/>
    <n v="0"/>
    <n v="0"/>
    <s v=""/>
    <s v=""/>
    <s v=""/>
    <n v="87118.43"/>
    <n v="1967"/>
    <n v="-1967"/>
    <n v="0"/>
    <n v="0"/>
    <n v="44.29"/>
    <n v="0"/>
    <n v="0"/>
    <n v="0"/>
    <n v="72591.31"/>
    <n v="14527.12"/>
    <n v="-290.57145423999998"/>
    <n v="14236.548545760001"/>
    <n v="87118.43"/>
    <n v="79.415159525979945"/>
    <n v="1097"/>
    <n v="87118.43"/>
    <n v="87118.43"/>
    <n v="0"/>
    <n v="14527.12"/>
    <n v="0"/>
    <n v="0"/>
    <n v="0"/>
    <n v="72591.31"/>
    <n v="87118.43"/>
    <n v="0"/>
    <m/>
    <n v="0"/>
    <n v="0"/>
    <n v="0"/>
    <n v="0"/>
    <n v="0"/>
    <n v="0"/>
    <n v="0"/>
    <n v="0"/>
    <n v="0"/>
    <n v="0"/>
    <n v="0"/>
    <n v="0"/>
    <n v="0"/>
  </r>
  <r>
    <n v="1561"/>
    <n v="16995"/>
    <s v="41583995BRSU"/>
    <s v="995B"/>
    <x v="133"/>
    <s v="13MIP - (RSU)"/>
    <n v="10265"/>
    <n v="10"/>
    <x v="101"/>
    <n v="9260"/>
    <x v="2"/>
    <n v="2000"/>
    <n v="0"/>
    <n v="0"/>
    <s v="41583995BRSU13MIP - (RSU)"/>
    <s v="MIP - (RSU)"/>
    <s v="MIP - (RSU) - 11/05/2013"/>
    <s v="3 years"/>
    <d v="2013-11-05T00:00:00"/>
    <d v="2016-11-05T00:00:00"/>
    <n v="5336"/>
    <n v="0"/>
    <n v="0"/>
    <m/>
    <m/>
    <m/>
    <m/>
    <n v="5336"/>
    <n v="1"/>
    <s v=""/>
    <n v="0"/>
    <n v="236331.44"/>
    <n v="0"/>
    <n v="0"/>
    <n v="0"/>
    <s v=""/>
    <s v=""/>
    <s v=""/>
    <n v="236331.44"/>
    <n v="5336"/>
    <n v="-5336"/>
    <n v="0"/>
    <n v="0"/>
    <n v="44.29"/>
    <n v="0"/>
    <n v="0"/>
    <n v="0"/>
    <n v="196957.63"/>
    <n v="39373.81"/>
    <n v="-787.55494761999989"/>
    <n v="38586.255052379995"/>
    <n v="236331.44"/>
    <n v="215.43431175934367"/>
    <n v="1097"/>
    <n v="236331.44"/>
    <n v="236331.44"/>
    <n v="0"/>
    <n v="11607.53"/>
    <n v="12838.640000000019"/>
    <n v="12873.810000000001"/>
    <n v="2053.83"/>
    <n v="196957.63"/>
    <n v="236331.44000000003"/>
    <n v="0"/>
    <m/>
    <n v="1090.4000000000001"/>
    <n v="963.43"/>
    <n v="0"/>
    <n v="2053.83"/>
    <n v="0"/>
    <n v="0"/>
    <n v="0"/>
    <n v="0"/>
    <n v="0"/>
    <n v="0"/>
    <n v="0"/>
    <n v="0"/>
    <n v="2053.83"/>
  </r>
  <r>
    <n v="1562"/>
    <n v="17010"/>
    <s v="4158310DaRSU"/>
    <s v="10Da"/>
    <x v="135"/>
    <s v="13MIP - (RSU)"/>
    <n v="10265"/>
    <n v="10"/>
    <x v="103"/>
    <n v="9260"/>
    <x v="2"/>
    <n v="2000"/>
    <n v="0"/>
    <n v="0"/>
    <s v="4158310DaRSU13MIP - (RSU)"/>
    <s v="MIP - (RSU)"/>
    <s v="MIP - (RSU) - 11/05/2013"/>
    <s v="3 years"/>
    <d v="2013-11-05T00:00:00"/>
    <d v="2016-11-05T00:00:00"/>
    <n v="1092"/>
    <n v="0"/>
    <n v="0"/>
    <m/>
    <m/>
    <m/>
    <m/>
    <n v="1092"/>
    <n v="1"/>
    <s v=""/>
    <n v="0"/>
    <n v="48364.68"/>
    <n v="0"/>
    <n v="0"/>
    <n v="0"/>
    <s v=""/>
    <s v=""/>
    <s v=""/>
    <n v="48364.68"/>
    <n v="1092"/>
    <n v="-1092"/>
    <n v="0"/>
    <n v="0"/>
    <n v="44.29"/>
    <n v="0"/>
    <n v="0"/>
    <n v="0"/>
    <n v="40303.9"/>
    <n v="8060.78"/>
    <n v="-161.23172155999998"/>
    <n v="7899.5482784400001"/>
    <n v="48364.68"/>
    <n v="44.088131267092066"/>
    <n v="1097"/>
    <n v="48364.68"/>
    <n v="48364.68"/>
    <n v="0"/>
    <n v="2376.35"/>
    <n v="2628.3800000000033"/>
    <n v="2635.58"/>
    <n v="420.47"/>
    <n v="40303.9"/>
    <n v="48364.680000000008"/>
    <n v="0"/>
    <m/>
    <n v="223.23"/>
    <n v="197.24"/>
    <n v="0"/>
    <n v="420.47"/>
    <n v="0"/>
    <n v="0"/>
    <n v="0"/>
    <n v="0"/>
    <n v="0"/>
    <n v="0"/>
    <n v="0"/>
    <n v="0"/>
    <n v="420.47"/>
  </r>
  <r>
    <n v="1563"/>
    <n v="17017"/>
    <s v="4158317ElRSU"/>
    <s v="17El"/>
    <x v="136"/>
    <s v="13MIP - (RSU)"/>
    <n v="10265"/>
    <n v="212"/>
    <x v="102"/>
    <n v="9260"/>
    <x v="2"/>
    <n v="824000"/>
    <n v="0"/>
    <n v="0"/>
    <s v="4158317ElRSU13MIP - (RSU)"/>
    <s v="MIP - (RSU)"/>
    <s v="MIP - (RSU) - 11/05/2013"/>
    <s v="3 years"/>
    <d v="2013-11-05T00:00:00"/>
    <d v="2016-11-05T00:00:00"/>
    <n v="766"/>
    <n v="0"/>
    <n v="0"/>
    <m/>
    <m/>
    <m/>
    <m/>
    <n v="766"/>
    <n v="1"/>
    <s v=""/>
    <n v="766"/>
    <n v="33926.14"/>
    <n v="0"/>
    <n v="0"/>
    <n v="0"/>
    <s v=""/>
    <s v=""/>
    <s v=""/>
    <n v="33926.14"/>
    <n v="766"/>
    <n v="-766"/>
    <n v="0"/>
    <n v="0"/>
    <n v="44.29"/>
    <n v="0"/>
    <n v="0"/>
    <n v="0"/>
    <n v="28257.02"/>
    <n v="5669.12"/>
    <n v="-113.39373823999999"/>
    <n v="5555.7262617599999"/>
    <n v="33926.14"/>
    <n v="30.926289881494984"/>
    <n v="1097"/>
    <n v="33926.14"/>
    <n v="33926.14"/>
    <n v="0"/>
    <n v="1671.28"/>
    <n v="1848.5300000000004"/>
    <n v="1853.6"/>
    <n v="295.71000000000004"/>
    <n v="28257.02"/>
    <n v="33926.14"/>
    <n v="0"/>
    <m/>
    <n v="156.99"/>
    <n v="138.72"/>
    <n v="0"/>
    <n v="295.71000000000004"/>
    <n v="0"/>
    <n v="0"/>
    <n v="0"/>
    <n v="0"/>
    <n v="0"/>
    <n v="0"/>
    <n v="0"/>
    <n v="0"/>
    <n v="295.71000000000004"/>
  </r>
  <r>
    <n v="1564"/>
    <n v="17042"/>
    <s v="4158342MaRSU"/>
    <s v="42Ma"/>
    <x v="140"/>
    <s v="13MIP - (RSU)"/>
    <n v="10265"/>
    <n v="10"/>
    <x v="106"/>
    <n v="9260"/>
    <x v="2"/>
    <n v="2000"/>
    <n v="0"/>
    <n v="0"/>
    <s v="4158342MaRSU13MIP - (RSU)"/>
    <s v="MIP - (RSU)"/>
    <s v="MIP - (RSU) - 11/05/2013"/>
    <s v="3 years"/>
    <d v="2013-11-05T00:00:00"/>
    <d v="2016-11-05T00:00:00"/>
    <n v="3790"/>
    <n v="0"/>
    <n v="0"/>
    <m/>
    <m/>
    <m/>
    <m/>
    <n v="3790"/>
    <n v="1"/>
    <s v=""/>
    <n v="0"/>
    <n v="167859.1"/>
    <n v="0"/>
    <n v="0"/>
    <n v="0"/>
    <s v=""/>
    <s v=""/>
    <s v=""/>
    <n v="167859.1"/>
    <n v="3790"/>
    <n v="-3790"/>
    <n v="0"/>
    <n v="0"/>
    <n v="44.29"/>
    <n v="0"/>
    <n v="0"/>
    <n v="0"/>
    <n v="139867.82"/>
    <n v="27991.279999999999"/>
    <n v="-559.88158255999997"/>
    <n v="27431.398417439999"/>
    <n v="167859.1"/>
    <n v="153.01649954421148"/>
    <n v="1097"/>
    <n v="167859.1"/>
    <n v="167859.1"/>
    <n v="0"/>
    <n v="8251.92"/>
    <n v="9127.1300000000047"/>
    <n v="9152.14"/>
    <n v="1460.09"/>
    <n v="139867.82"/>
    <n v="167859.1"/>
    <n v="0"/>
    <m/>
    <n v="775.18"/>
    <n v="684.91"/>
    <n v="0"/>
    <n v="1460.09"/>
    <n v="0"/>
    <n v="0"/>
    <n v="0"/>
    <n v="0"/>
    <n v="0"/>
    <n v="0"/>
    <n v="0"/>
    <n v="0"/>
    <n v="1460.09"/>
  </r>
  <r>
    <n v="1565"/>
    <n v="17058"/>
    <s v="4158358ReRSU"/>
    <s v="58Re"/>
    <x v="143"/>
    <s v="13MIP - (RSU)"/>
    <n v="10265"/>
    <n v="212"/>
    <x v="109"/>
    <n v="9260"/>
    <x v="2"/>
    <n v="821000"/>
    <n v="0"/>
    <n v="0"/>
    <s v="4158358ReRSU13MIP - (RSU)"/>
    <s v="MIP - (RSU)"/>
    <s v="MIP - (RSU) - 11/05/2013"/>
    <s v="3 years"/>
    <d v="2013-11-05T00:00:00"/>
    <d v="2016-11-05T00:00:00"/>
    <n v="337"/>
    <n v="0"/>
    <n v="0"/>
    <m/>
    <m/>
    <m/>
    <m/>
    <n v="337"/>
    <n v="1"/>
    <s v=""/>
    <n v="337"/>
    <n v="14925.73"/>
    <n v="0"/>
    <n v="0"/>
    <n v="0"/>
    <s v=""/>
    <s v=""/>
    <s v=""/>
    <n v="14925.73"/>
    <n v="337"/>
    <n v="-337"/>
    <n v="0"/>
    <n v="0"/>
    <n v="44.29"/>
    <n v="0"/>
    <n v="0"/>
    <n v="0"/>
    <n v="12445.49"/>
    <n v="2480.2399999999998"/>
    <n v="-49.609760479999991"/>
    <n v="2430.6302395199996"/>
    <n v="14925.73"/>
    <n v="13.605952597994531"/>
    <n v="1097"/>
    <n v="14925.73"/>
    <n v="14925.73"/>
    <n v="0"/>
    <n v="2480.2399999999998"/>
    <n v="0"/>
    <n v="0"/>
    <n v="0"/>
    <n v="12445.49"/>
    <n v="14925.73"/>
    <n v="0"/>
    <m/>
    <n v="0"/>
    <n v="0"/>
    <n v="0"/>
    <n v="0"/>
    <n v="0"/>
    <n v="0"/>
    <n v="0"/>
    <n v="0"/>
    <n v="0"/>
    <n v="0"/>
    <n v="0"/>
    <n v="0"/>
    <n v="0"/>
  </r>
  <r>
    <n v="1566"/>
    <n v="17130"/>
    <s v="41583130ERSU"/>
    <s v="130E"/>
    <x v="152"/>
    <s v="13MIP - (RSU)"/>
    <n v="10265"/>
    <n v="10"/>
    <x v="113"/>
    <n v="9260"/>
    <x v="2"/>
    <n v="2000"/>
    <n v="0"/>
    <n v="0"/>
    <s v="41583130ERSU13MIP - (RSU)"/>
    <s v="MIP - (RSU)"/>
    <s v="MIP - (RSU) - 11/05/2013"/>
    <s v="3 years"/>
    <d v="2013-11-05T00:00:00"/>
    <d v="2016-11-05T00:00:00"/>
    <n v="766"/>
    <n v="0"/>
    <n v="0"/>
    <m/>
    <m/>
    <m/>
    <m/>
    <n v="766"/>
    <n v="1"/>
    <s v=""/>
    <n v="0"/>
    <n v="33926.14"/>
    <n v="0"/>
    <n v="0"/>
    <n v="0"/>
    <s v=""/>
    <s v=""/>
    <s v=""/>
    <n v="33926.14"/>
    <n v="766"/>
    <n v="-766"/>
    <n v="0"/>
    <n v="0"/>
    <n v="44.29"/>
    <n v="0"/>
    <n v="0"/>
    <n v="0"/>
    <n v="28257.02"/>
    <n v="5669.12"/>
    <n v="-113.39373823999999"/>
    <n v="5555.7262617599999"/>
    <n v="33926.14"/>
    <n v="30.926289881494984"/>
    <n v="1097"/>
    <n v="33926.14"/>
    <n v="33926.14"/>
    <n v="0"/>
    <n v="1671.28"/>
    <n v="1848.5300000000004"/>
    <n v="1853.6"/>
    <n v="295.71000000000004"/>
    <n v="28257.02"/>
    <n v="33926.14"/>
    <n v="0"/>
    <m/>
    <n v="156.99"/>
    <n v="138.72"/>
    <n v="0"/>
    <n v="295.71000000000004"/>
    <n v="0"/>
    <n v="0"/>
    <n v="0"/>
    <n v="0"/>
    <n v="0"/>
    <n v="0"/>
    <n v="0"/>
    <n v="0"/>
    <n v="295.71000000000004"/>
  </r>
  <r>
    <n v="1567"/>
    <n v="17279"/>
    <s v="41583279CRSU"/>
    <s v="279C"/>
    <x v="154"/>
    <s v="13MIP - (RSU)"/>
    <n v="10265"/>
    <n v="10"/>
    <x v="115"/>
    <n v="9260"/>
    <x v="2"/>
    <n v="2000"/>
    <n v="0"/>
    <n v="0"/>
    <s v="41583279CRSU13MIP - (RSU)"/>
    <s v="MIP - (RSU)"/>
    <s v="MIP - (RSU) - 11/05/2013"/>
    <s v="3 years"/>
    <d v="2013-11-05T00:00:00"/>
    <d v="2016-11-05T00:00:00"/>
    <n v="7938"/>
    <n v="0"/>
    <n v="0"/>
    <m/>
    <m/>
    <m/>
    <m/>
    <n v="7938"/>
    <n v="1"/>
    <s v=""/>
    <n v="0"/>
    <n v="351574.02"/>
    <n v="0"/>
    <n v="0"/>
    <n v="0"/>
    <s v=""/>
    <s v=""/>
    <s v=""/>
    <n v="351574.02"/>
    <n v="7938"/>
    <n v="-7938"/>
    <n v="0"/>
    <n v="0"/>
    <n v="44.29"/>
    <n v="0"/>
    <n v="0"/>
    <n v="0"/>
    <n v="292978.34999999998"/>
    <n v="58595.67"/>
    <n v="-1172.03059134"/>
    <n v="57423.639408659998"/>
    <n v="351574.02"/>
    <n v="320.48680036463082"/>
    <n v="1097"/>
    <n v="351574.02"/>
    <n v="351574.02"/>
    <n v="0"/>
    <n v="58595.67"/>
    <n v="0"/>
    <n v="0"/>
    <n v="0"/>
    <n v="292978.34999999998"/>
    <n v="351574.01999999996"/>
    <n v="0"/>
    <m/>
    <n v="0"/>
    <n v="0"/>
    <n v="0"/>
    <n v="0"/>
    <n v="0"/>
    <n v="0"/>
    <n v="0"/>
    <n v="0"/>
    <n v="0"/>
    <n v="0"/>
    <n v="0"/>
    <n v="0"/>
    <n v="0"/>
  </r>
  <r>
    <n v="1568"/>
    <n v="17922"/>
    <s v="41583922GRSU"/>
    <s v="922G"/>
    <x v="160"/>
    <s v="13MIP - (RSU)"/>
    <n v="10265"/>
    <n v="10"/>
    <x v="1"/>
    <n v="9260"/>
    <x v="2"/>
    <n v="2000"/>
    <n v="0"/>
    <n v="0"/>
    <s v="41583922GRSU13MIP - (RSU)"/>
    <s v="MIP - (RSU)"/>
    <s v="MIP - (RSU) - 11/05/2013"/>
    <s v="3 years"/>
    <d v="2013-11-05T00:00:00"/>
    <d v="2016-11-05T00:00:00"/>
    <n v="5915"/>
    <n v="0"/>
    <n v="0"/>
    <m/>
    <m/>
    <m/>
    <m/>
    <n v="5915"/>
    <n v="1"/>
    <s v=""/>
    <n v="0"/>
    <n v="261975.35"/>
    <n v="0"/>
    <n v="0"/>
    <n v="0"/>
    <s v=""/>
    <s v=""/>
    <s v=""/>
    <n v="261975.35"/>
    <n v="5915"/>
    <n v="-5915"/>
    <n v="0"/>
    <n v="0"/>
    <n v="44.29"/>
    <n v="0"/>
    <n v="0"/>
    <n v="0"/>
    <n v="218305.41"/>
    <n v="43669.94"/>
    <n v="-873.48613988"/>
    <n v="42796.453860120004"/>
    <n v="261975.35"/>
    <n v="238.81071103008205"/>
    <n v="1097"/>
    <n v="261975.35"/>
    <n v="261975.35"/>
    <n v="0"/>
    <n v="43669.94"/>
    <n v="0"/>
    <n v="0"/>
    <n v="0"/>
    <n v="218305.41"/>
    <n v="261975.35"/>
    <n v="0"/>
    <m/>
    <n v="0"/>
    <n v="0"/>
    <n v="0"/>
    <n v="0"/>
    <n v="0"/>
    <n v="0"/>
    <n v="0"/>
    <n v="0"/>
    <n v="0"/>
    <n v="0"/>
    <n v="0"/>
    <n v="0"/>
    <n v="0"/>
  </r>
  <r>
    <n v="1569"/>
    <n v="18246"/>
    <s v="41583246HRSU"/>
    <s v="246H"/>
    <x v="164"/>
    <s v="13MIP - (RSU)"/>
    <n v="10265"/>
    <n v="10"/>
    <x v="119"/>
    <n v="9260"/>
    <x v="2"/>
    <n v="2000"/>
    <n v="0"/>
    <n v="0"/>
    <s v="41583246HRSU13MIP - (RSU)"/>
    <s v="MIP - (RSU)"/>
    <s v="MIP - (RSU) - 11/05/2013"/>
    <s v="3 years"/>
    <d v="2013-11-05T00:00:00"/>
    <d v="2016-11-05T00:00:00"/>
    <n v="7290"/>
    <n v="0"/>
    <n v="0"/>
    <m/>
    <m/>
    <m/>
    <m/>
    <n v="7290"/>
    <n v="1"/>
    <s v=""/>
    <n v="0"/>
    <n v="322874.09999999998"/>
    <n v="0"/>
    <n v="0"/>
    <n v="0"/>
    <s v=""/>
    <s v=""/>
    <s v=""/>
    <n v="322874.09999999998"/>
    <n v="7290"/>
    <n v="-7290"/>
    <n v="0"/>
    <n v="0"/>
    <n v="44.29"/>
    <n v="0"/>
    <n v="0"/>
    <n v="0"/>
    <n v="269061.75"/>
    <n v="53812.35"/>
    <n v="-1076.3546246999999"/>
    <n v="52735.995375300001"/>
    <n v="322874.09999999998"/>
    <n v="294.32461257976297"/>
    <n v="1097"/>
    <n v="322874.09999999998"/>
    <n v="322874.09999999998"/>
    <n v="0"/>
    <n v="15864.06"/>
    <n v="37948.289999999994"/>
    <n v="0"/>
    <n v="0"/>
    <n v="269061.75"/>
    <n v="322874.09999999998"/>
    <n v="0"/>
    <m/>
    <n v="0"/>
    <n v="0"/>
    <n v="0"/>
    <n v="0"/>
    <n v="0"/>
    <n v="0"/>
    <n v="0"/>
    <n v="0"/>
    <n v="0"/>
    <n v="0"/>
    <n v="0"/>
    <n v="0"/>
    <n v="0"/>
  </r>
  <r>
    <n v="1570"/>
    <n v="18547"/>
    <s v="41583547MRSU"/>
    <s v="547M"/>
    <x v="167"/>
    <s v="13MIP - (RSU)"/>
    <n v="10265"/>
    <n v="10"/>
    <x v="120"/>
    <n v="9260"/>
    <x v="2"/>
    <n v="2000"/>
    <n v="0"/>
    <n v="0"/>
    <s v="41583547MRSU13MIP - (RSU)"/>
    <s v="MIP - (RSU)"/>
    <s v="MIP - (RSU) - 11/05/2013"/>
    <s v="3 years"/>
    <d v="2013-11-05T00:00:00"/>
    <d v="2016-11-05T00:00:00"/>
    <n v="805"/>
    <n v="0"/>
    <n v="0"/>
    <m/>
    <m/>
    <m/>
    <m/>
    <n v="805"/>
    <n v="1"/>
    <s v=""/>
    <n v="0"/>
    <n v="35653.449999999997"/>
    <n v="0"/>
    <n v="0"/>
    <n v="0"/>
    <s v=""/>
    <s v=""/>
    <s v=""/>
    <n v="35653.449999999997"/>
    <n v="805"/>
    <n v="-805"/>
    <n v="0"/>
    <n v="0"/>
    <n v="44.29"/>
    <n v="0"/>
    <n v="0"/>
    <n v="0"/>
    <n v="29718.59"/>
    <n v="5934.86"/>
    <n v="-118.70906971999999"/>
    <n v="5816.1509302799996"/>
    <n v="35653.449999999997"/>
    <n v="32.500865998176842"/>
    <n v="1097"/>
    <n v="35653.449999999997"/>
    <n v="35653.449999999997"/>
    <n v="0"/>
    <n v="1749.62"/>
    <n v="1935.1799999999994"/>
    <n v="1940.48"/>
    <n v="309.58000000000004"/>
    <n v="29718.59"/>
    <n v="35653.449999999997"/>
    <n v="0"/>
    <m/>
    <n v="164.36"/>
    <n v="145.22"/>
    <n v="0"/>
    <n v="309.58000000000004"/>
    <n v="0"/>
    <n v="0"/>
    <n v="0"/>
    <n v="0"/>
    <n v="0"/>
    <n v="0"/>
    <n v="0"/>
    <n v="0"/>
    <n v="309.58000000000004"/>
  </r>
  <r>
    <n v="1571"/>
    <n v="18912"/>
    <s v="41583912SRSU"/>
    <s v="912S"/>
    <x v="176"/>
    <s v="13MIP - (RSU)"/>
    <n v="10265"/>
    <n v="10"/>
    <x v="126"/>
    <n v="9260"/>
    <x v="2"/>
    <n v="2000"/>
    <n v="0"/>
    <n v="0"/>
    <s v="41583912SRSU13MIP - (RSU)"/>
    <s v="MIP - (RSU)"/>
    <s v="MIP - (RSU) - 11/05/2013"/>
    <s v="3 years"/>
    <d v="2013-11-05T00:00:00"/>
    <d v="2016-11-05T00:00:00"/>
    <n v="781"/>
    <n v="0"/>
    <n v="0"/>
    <m/>
    <m/>
    <m/>
    <m/>
    <n v="781"/>
    <n v="1"/>
    <s v=""/>
    <n v="0"/>
    <n v="34590.49"/>
    <n v="0"/>
    <n v="0"/>
    <n v="0"/>
    <s v=""/>
    <s v=""/>
    <s v=""/>
    <n v="34590.49"/>
    <n v="781"/>
    <n v="-781"/>
    <n v="0"/>
    <n v="0"/>
    <n v="44.29"/>
    <n v="0"/>
    <n v="0"/>
    <n v="0"/>
    <n v="28832.79"/>
    <n v="5757.7"/>
    <n v="-115.16551539999999"/>
    <n v="5642.5344845999998"/>
    <n v="34590.49"/>
    <n v="31.531896080218775"/>
    <n v="1097"/>
    <n v="34590.49"/>
    <n v="34590.49"/>
    <n v="0"/>
    <n v="5757.7"/>
    <n v="0"/>
    <n v="0"/>
    <n v="0"/>
    <n v="28832.79"/>
    <n v="34590.49"/>
    <n v="0"/>
    <m/>
    <n v="0"/>
    <n v="0"/>
    <n v="0"/>
    <n v="0"/>
    <n v="0"/>
    <n v="0"/>
    <n v="0"/>
    <n v="0"/>
    <n v="0"/>
    <n v="0"/>
    <n v="0"/>
    <n v="0"/>
    <n v="0"/>
  </r>
  <r>
    <n v="1572"/>
    <n v="19149"/>
    <s v="41583149HRSU"/>
    <s v="149H"/>
    <x v="180"/>
    <s v="13MIP - (RSU)"/>
    <n v="10265"/>
    <n v="80"/>
    <x v="129"/>
    <n v="9260"/>
    <x v="2"/>
    <n v="190000"/>
    <n v="0"/>
    <n v="0"/>
    <s v="41583149HRSU13MIP - (RSU)"/>
    <s v="MIP - (RSU)"/>
    <s v="MIP - (RSU) - 11/05/2013"/>
    <s v="3 years"/>
    <d v="2013-11-05T00:00:00"/>
    <d v="2016-11-05T00:00:00"/>
    <n v="1519"/>
    <n v="0"/>
    <n v="0"/>
    <m/>
    <m/>
    <m/>
    <m/>
    <n v="1519"/>
    <n v="1"/>
    <s v=""/>
    <n v="0"/>
    <n v="67276.509999999995"/>
    <n v="0"/>
    <n v="0"/>
    <n v="0"/>
    <s v=""/>
    <s v=""/>
    <s v=""/>
    <n v="67276.509999999995"/>
    <n v="1519"/>
    <n v="-1519"/>
    <n v="0"/>
    <n v="0"/>
    <n v="44.29"/>
    <n v="0"/>
    <n v="0"/>
    <n v="0"/>
    <n v="56071.14"/>
    <n v="11205.37"/>
    <n v="-224.12981074000001"/>
    <n v="10981.240189260001"/>
    <n v="67276.509999999995"/>
    <n v="61.327721057429351"/>
    <n v="1097"/>
    <n v="67276.509999999995"/>
    <n v="67276.509999999995"/>
    <n v="0"/>
    <n v="11205.37"/>
    <n v="0"/>
    <n v="0"/>
    <n v="0"/>
    <n v="56071.14"/>
    <n v="67276.509999999995"/>
    <n v="0"/>
    <m/>
    <n v="0"/>
    <n v="0"/>
    <n v="0"/>
    <n v="0"/>
    <n v="0"/>
    <n v="0"/>
    <n v="0"/>
    <n v="0"/>
    <n v="0"/>
    <n v="0"/>
    <n v="0"/>
    <n v="0"/>
    <n v="0"/>
  </r>
  <r>
    <n v="1573"/>
    <n v="10005"/>
    <s v="419475McERSU"/>
    <s v="5McE"/>
    <x v="0"/>
    <s v="14MIP - (RSU)"/>
    <n v="10265"/>
    <n v="10"/>
    <x v="0"/>
    <n v="9260"/>
    <x v="2"/>
    <n v="2000"/>
    <n v="0"/>
    <n v="0"/>
    <s v="419475McERSU14MIP - (RSU)"/>
    <s v="MIP - (RSU)"/>
    <s v="MIP - (RSU) - 11/04/2014"/>
    <s v="3 years"/>
    <d v="2014-11-04T00:00:00"/>
    <d v="2017-11-04T00:00:00"/>
    <n v="894"/>
    <n v="0"/>
    <n v="0"/>
    <m/>
    <m/>
    <m/>
    <m/>
    <n v="894"/>
    <n v="1"/>
    <s v=""/>
    <n v="0"/>
    <n v="47873.7"/>
    <n v="0"/>
    <n v="0"/>
    <n v="0"/>
    <s v=""/>
    <s v=""/>
    <s v=""/>
    <n v="47873.7"/>
    <n v="894"/>
    <n v="0"/>
    <n v="0"/>
    <n v="894"/>
    <n v="53.55"/>
    <n v="47873.7"/>
    <n v="-957.56974739999987"/>
    <n v="46916.1302526"/>
    <n v="39894.75"/>
    <n v="7978.95"/>
    <n v="-159.5949579"/>
    <n v="7819.3550421"/>
    <n v="47873.7"/>
    <n v="43.640565177757516"/>
    <n v="1097"/>
    <n v="47873.7"/>
    <n v="47873.7"/>
    <n v="0"/>
    <n v="0"/>
    <n v="7978.95"/>
    <n v="0"/>
    <n v="0"/>
    <n v="39894.75"/>
    <n v="47873.7"/>
    <n v="0"/>
    <m/>
    <n v="0"/>
    <n v="0"/>
    <n v="0"/>
    <n v="0"/>
    <n v="0"/>
    <n v="0"/>
    <n v="0"/>
    <n v="0"/>
    <n v="0"/>
    <n v="0"/>
    <n v="0"/>
    <n v="0"/>
    <n v="0"/>
  </r>
  <r>
    <n v="1574"/>
    <n v="10070"/>
    <s v="4194770HaRSU"/>
    <s v="70Ha"/>
    <x v="3"/>
    <s v="14MIP - (RSU)"/>
    <n v="10265"/>
    <n v="20"/>
    <x v="3"/>
    <n v="9260"/>
    <x v="2"/>
    <n v="107000"/>
    <n v="0"/>
    <n v="0"/>
    <s v="4194770HaRSU14MIP - (RSU)"/>
    <s v="MIP - (RSU)"/>
    <s v="MIP - (RSU) - 11/04/2014"/>
    <s v="3 years"/>
    <d v="2014-11-04T00:00:00"/>
    <d v="2017-11-04T00:00:00"/>
    <n v="4480"/>
    <n v="0"/>
    <n v="0"/>
    <m/>
    <m/>
    <m/>
    <m/>
    <n v="4480"/>
    <n v="1"/>
    <s v=""/>
    <n v="0"/>
    <n v="239904"/>
    <n v="0"/>
    <n v="0"/>
    <n v="0"/>
    <s v=""/>
    <s v=""/>
    <s v=""/>
    <n v="239904"/>
    <n v="4480"/>
    <n v="0"/>
    <n v="0"/>
    <n v="4480"/>
    <n v="53.55"/>
    <n v="239904"/>
    <n v="-4798.559808"/>
    <n v="235105.44019200001"/>
    <n v="199902.15"/>
    <n v="40001.85"/>
    <n v="-800.11700369999994"/>
    <n v="39201.732996300001"/>
    <n v="239904"/>
    <n v="218.69097538742022"/>
    <n v="1097"/>
    <n v="239904"/>
    <n v="239904"/>
    <n v="0"/>
    <n v="0"/>
    <n v="40001.85"/>
    <n v="0"/>
    <n v="0"/>
    <n v="199902.15"/>
    <n v="239904"/>
    <n v="0"/>
    <m/>
    <n v="0"/>
    <n v="0"/>
    <n v="0"/>
    <n v="0"/>
    <n v="0"/>
    <n v="0"/>
    <n v="0"/>
    <n v="0"/>
    <n v="0"/>
    <n v="0"/>
    <n v="0"/>
    <n v="0"/>
    <n v="0"/>
  </r>
  <r>
    <n v="1575"/>
    <n v="10105"/>
    <s v="41947105ARSU"/>
    <s v="105A"/>
    <x v="5"/>
    <s v="14MIP - (RSU)"/>
    <n v="10265"/>
    <n v="10"/>
    <x v="5"/>
    <n v="9260"/>
    <x v="2"/>
    <n v="2000"/>
    <n v="0"/>
    <n v="0"/>
    <s v="41947105ARSU14MIP - (RSU)"/>
    <s v="MIP - (RSU)"/>
    <s v="MIP - (RSU) - 11/04/2014"/>
    <s v="3 years"/>
    <d v="2014-11-04T00:00:00"/>
    <d v="2017-11-04T00:00:00"/>
    <n v="2250"/>
    <n v="0"/>
    <n v="0"/>
    <m/>
    <m/>
    <m/>
    <m/>
    <n v="2250"/>
    <n v="1"/>
    <s v=""/>
    <n v="0"/>
    <n v="120487.5"/>
    <n v="0"/>
    <n v="0"/>
    <n v="0"/>
    <s v=""/>
    <s v=""/>
    <s v=""/>
    <n v="120487.5"/>
    <n v="2250"/>
    <n v="0"/>
    <n v="0"/>
    <n v="2250"/>
    <n v="53.55"/>
    <n v="120487.5"/>
    <n v="-2409.9909749999997"/>
    <n v="118077.50902500001"/>
    <n v="100406.25"/>
    <n v="20081.25"/>
    <n v="-401.66516249999995"/>
    <n v="19679.584837499999"/>
    <n v="120487.5"/>
    <n v="109.83363719234275"/>
    <n v="1097"/>
    <n v="120487.5"/>
    <n v="120487.5"/>
    <n v="0"/>
    <n v="0"/>
    <n v="20081.25"/>
    <n v="0"/>
    <n v="0"/>
    <n v="100406.25"/>
    <n v="120487.5"/>
    <n v="0"/>
    <m/>
    <n v="0"/>
    <n v="0"/>
    <n v="0"/>
    <n v="0"/>
    <n v="0"/>
    <n v="0"/>
    <n v="0"/>
    <n v="0"/>
    <n v="0"/>
    <n v="0"/>
    <n v="0"/>
    <n v="0"/>
    <n v="0"/>
  </r>
  <r>
    <n v="1576"/>
    <n v="10106"/>
    <s v="41947106GRSU"/>
    <s v="106G"/>
    <x v="6"/>
    <s v="14MIP - (RSU)"/>
    <n v="10265"/>
    <n v="30"/>
    <x v="6"/>
    <n v="9260"/>
    <x v="2"/>
    <n v="10000"/>
    <n v="0"/>
    <n v="0"/>
    <s v="41947106GRSU14MIP - (RSU)"/>
    <s v="MIP - (RSU)"/>
    <s v="MIP - (RSU) - 11/04/2014"/>
    <s v="3 years"/>
    <d v="2014-11-04T00:00:00"/>
    <d v="2017-11-04T00:00:00"/>
    <n v="291"/>
    <n v="0"/>
    <n v="0"/>
    <m/>
    <m/>
    <m/>
    <m/>
    <n v="291"/>
    <n v="1"/>
    <s v=""/>
    <n v="0"/>
    <n v="15583.05"/>
    <n v="0"/>
    <n v="0"/>
    <n v="0"/>
    <s v=""/>
    <s v=""/>
    <s v=""/>
    <n v="15583.05"/>
    <n v="291"/>
    <n v="0"/>
    <n v="0"/>
    <n v="291"/>
    <n v="53.55"/>
    <n v="15583.05"/>
    <n v="-311.69216609999995"/>
    <n v="15271.3578339"/>
    <n v="12959.1"/>
    <n v="2623.95"/>
    <n v="-52.484247899999993"/>
    <n v="2571.4657520999999"/>
    <n v="2571.4657520999999"/>
    <n v="2.344089108568824"/>
    <n v="970"/>
    <n v="2273.77"/>
    <n v="15232.87"/>
    <n v="297.69575209999994"/>
    <n v="0"/>
    <n v="775.89000000000033"/>
    <n v="857.93999999999994"/>
    <n v="639.94000000000005"/>
    <n v="12959.1"/>
    <n v="15232.87"/>
    <n v="0"/>
    <m/>
    <n v="72.67"/>
    <n v="70.319999999999993"/>
    <n v="72.67"/>
    <n v="215.66000000000003"/>
    <n v="72.66"/>
    <n v="65.64"/>
    <n v="72.66"/>
    <n v="210.96"/>
    <n v="70.33"/>
    <n v="72.66"/>
    <n v="70.33"/>
    <n v="213.32"/>
    <n v="639.94000000000005"/>
  </r>
  <r>
    <n v="1577"/>
    <n v="10137"/>
    <s v="41947137WRSU"/>
    <s v="137W"/>
    <x v="222"/>
    <s v="14MIP - (RSU)"/>
    <n v="10265"/>
    <n v="10"/>
    <x v="0"/>
    <n v="9260"/>
    <x v="2"/>
    <n v="2000"/>
    <n v="0"/>
    <n v="0"/>
    <s v="41947137WRSU14MIP - (RSU)"/>
    <s v="MIP - (RSU)"/>
    <s v="MIP - (RSU) - 11/04/2014"/>
    <s v="3 years"/>
    <d v="2014-11-04T00:00:00"/>
    <d v="2017-11-04T00:00:00"/>
    <n v="689"/>
    <n v="0"/>
    <n v="0"/>
    <m/>
    <m/>
    <m/>
    <m/>
    <n v="689"/>
    <n v="1"/>
    <s v=""/>
    <n v="0"/>
    <n v="36895.949999999997"/>
    <n v="0"/>
    <n v="0"/>
    <n v="0"/>
    <s v=""/>
    <s v=""/>
    <s v=""/>
    <n v="36895.949999999997"/>
    <n v="689"/>
    <n v="-689"/>
    <n v="0"/>
    <n v="0"/>
    <n v="53.55"/>
    <n v="0"/>
    <n v="0"/>
    <n v="0"/>
    <n v="30737.7"/>
    <n v="6158.25"/>
    <n v="-123.17731649999999"/>
    <n v="6035.0726834999996"/>
    <n v="36895.949999999997"/>
    <n v="33.633500455788514"/>
    <n v="1097"/>
    <n v="36895.949999999997"/>
    <n v="36895.949999999997"/>
    <n v="0"/>
    <n v="0"/>
    <n v="6158.25"/>
    <n v="0"/>
    <n v="0"/>
    <n v="30737.7"/>
    <n v="36895.949999999997"/>
    <n v="0"/>
    <m/>
    <n v="0"/>
    <n v="0"/>
    <n v="0"/>
    <n v="0"/>
    <n v="0"/>
    <n v="0"/>
    <n v="0"/>
    <n v="0"/>
    <n v="0"/>
    <n v="0"/>
    <n v="0"/>
    <n v="0"/>
    <n v="0"/>
  </r>
  <r>
    <n v="1578"/>
    <n v="10219"/>
    <s v="41947219HRSU"/>
    <s v="219H"/>
    <x v="11"/>
    <s v="14MIP - (RSU)"/>
    <n v="10265"/>
    <n v="10"/>
    <x v="5"/>
    <n v="9260"/>
    <x v="2"/>
    <n v="2000"/>
    <n v="0"/>
    <n v="0"/>
    <s v="41947219HRSU14MIP - (RSU)"/>
    <s v="MIP - (RSU)"/>
    <s v="MIP - (RSU) - 11/04/2014"/>
    <s v="3 years"/>
    <d v="2014-11-04T00:00:00"/>
    <d v="2017-11-04T00:00:00"/>
    <n v="1707"/>
    <n v="0"/>
    <n v="0"/>
    <m/>
    <m/>
    <m/>
    <m/>
    <n v="1707"/>
    <n v="1"/>
    <s v=""/>
    <n v="0"/>
    <n v="91409.849999999991"/>
    <n v="0"/>
    <n v="0"/>
    <n v="0"/>
    <s v=""/>
    <s v=""/>
    <s v=""/>
    <n v="91409.849999999991"/>
    <n v="1707"/>
    <n v="0"/>
    <n v="0"/>
    <n v="1707"/>
    <n v="53.55"/>
    <n v="91409.849999999991"/>
    <n v="-1828.3798196999996"/>
    <n v="89581.470180299992"/>
    <n v="76148.100000000006"/>
    <n v="15261.75"/>
    <n v="-305.26552349999997"/>
    <n v="14956.4844765"/>
    <n v="91409.849999999991"/>
    <n v="83.327119416590691"/>
    <n v="1097"/>
    <n v="91409.849999999991"/>
    <n v="91409.849999999991"/>
    <n v="0"/>
    <n v="0"/>
    <n v="15261.75"/>
    <n v="0"/>
    <n v="0"/>
    <n v="76148.100000000006"/>
    <n v="91409.85"/>
    <n v="0"/>
    <m/>
    <n v="0"/>
    <n v="0"/>
    <n v="0"/>
    <n v="0"/>
    <n v="0"/>
    <n v="0"/>
    <n v="0"/>
    <n v="0"/>
    <n v="0"/>
    <n v="0"/>
    <n v="0"/>
    <n v="0"/>
    <n v="0"/>
  </r>
  <r>
    <n v="1579"/>
    <n v="10366"/>
    <s v="41947366BRSU"/>
    <s v="366B"/>
    <x v="14"/>
    <s v="14MIP - (RSU)"/>
    <n v="10265"/>
    <n v="50"/>
    <x v="11"/>
    <n v="9260"/>
    <x v="2"/>
    <n v="9000"/>
    <n v="0"/>
    <n v="0"/>
    <s v="41947366BRSU14MIP - (RSU)"/>
    <s v="MIP - (RSU)"/>
    <s v="MIP - (RSU) - 11/04/2014"/>
    <s v="3 years"/>
    <d v="2014-11-04T00:00:00"/>
    <d v="2017-11-04T00:00:00"/>
    <n v="227"/>
    <n v="0"/>
    <n v="0"/>
    <m/>
    <m/>
    <m/>
    <m/>
    <n v="227"/>
    <n v="1"/>
    <s v=""/>
    <n v="0"/>
    <n v="12155.849999999999"/>
    <n v="0"/>
    <n v="0"/>
    <n v="0"/>
    <s v=""/>
    <s v=""/>
    <s v=""/>
    <n v="12155.849999999999"/>
    <n v="227"/>
    <n v="0"/>
    <n v="0"/>
    <n v="227"/>
    <n v="53.55"/>
    <n v="12155.849999999999"/>
    <n v="-243.14131169999996"/>
    <n v="11912.708688299999"/>
    <n v="10120.950000000001"/>
    <n v="2034.9"/>
    <n v="-40.702069799999997"/>
    <n v="1994.1979302000002"/>
    <n v="12155.849999999999"/>
    <n v="11.0809936189608"/>
    <n v="1097"/>
    <n v="12155.849999999999"/>
    <n v="12155.849999999999"/>
    <n v="0"/>
    <n v="0"/>
    <n v="601.71000000000083"/>
    <n v="665.33999999999992"/>
    <n v="767.85"/>
    <n v="10120.950000000001"/>
    <n v="12155.850000000002"/>
    <n v="0"/>
    <m/>
    <n v="56.36"/>
    <n v="54.53"/>
    <n v="56.36"/>
    <n v="167.25"/>
    <n v="56.35"/>
    <n v="50.9"/>
    <n v="56.35"/>
    <n v="163.6"/>
    <n v="437"/>
    <n v="0"/>
    <n v="0"/>
    <n v="437"/>
    <n v="767.85"/>
  </r>
  <r>
    <n v="1580"/>
    <n v="10401"/>
    <s v="41947401SRSU"/>
    <s v="401S"/>
    <x v="19"/>
    <s v="14MIP - (RSU)"/>
    <n v="10265"/>
    <n v="10"/>
    <x v="14"/>
    <n v="9260"/>
    <x v="2"/>
    <n v="2000"/>
    <n v="0"/>
    <n v="0"/>
    <s v="41947401SRSU14MIP - (RSU)"/>
    <s v="MIP - (RSU)"/>
    <s v="MIP - (RSU) - 11/04/2014"/>
    <s v="3 years"/>
    <d v="2014-11-04T00:00:00"/>
    <d v="2017-11-04T00:00:00"/>
    <n v="272"/>
    <n v="0"/>
    <n v="0"/>
    <m/>
    <m/>
    <m/>
    <m/>
    <n v="272"/>
    <n v="1"/>
    <s v=""/>
    <n v="0"/>
    <n v="14565.599999999999"/>
    <n v="0"/>
    <n v="0"/>
    <n v="0"/>
    <s v=""/>
    <s v=""/>
    <s v=""/>
    <n v="14565.599999999999"/>
    <n v="272"/>
    <n v="0"/>
    <n v="0"/>
    <n v="272"/>
    <n v="53.55"/>
    <n v="14565.599999999999"/>
    <n v="-291.34113119999995"/>
    <n v="14274.258868799998"/>
    <n v="12102.3"/>
    <n v="2463.3000000000002"/>
    <n v="-49.270926600000003"/>
    <n v="2414.0290734"/>
    <n v="2414.0290734"/>
    <n v="2.2005734488605286"/>
    <n v="970"/>
    <n v="2134.56"/>
    <n v="14236.859999999999"/>
    <n v="279.46907340000007"/>
    <n v="0"/>
    <n v="728.38999999999874"/>
    <n v="805.41000000000008"/>
    <n v="600.76"/>
    <n v="12102.3"/>
    <n v="14236.859999999997"/>
    <n v="0"/>
    <m/>
    <n v="68.22"/>
    <n v="66.010000000000005"/>
    <n v="68.22"/>
    <n v="202.45000000000002"/>
    <n v="68.22"/>
    <n v="61.62"/>
    <n v="68.209999999999994"/>
    <n v="198.05"/>
    <n v="66.02"/>
    <n v="68.22"/>
    <n v="66.02"/>
    <n v="200.26"/>
    <n v="600.76"/>
  </r>
  <r>
    <n v="1581"/>
    <n v="10418"/>
    <s v="41947418HRSU"/>
    <s v="418H"/>
    <x v="223"/>
    <s v="14MIP - (RSU)"/>
    <n v="10265"/>
    <n v="10"/>
    <x v="0"/>
    <n v="9260"/>
    <x v="2"/>
    <n v="2000"/>
    <n v="0"/>
    <n v="0"/>
    <s v="41947418HRSU14MIP - (RSU)"/>
    <s v="MIP - (RSU)"/>
    <s v="MIP - (RSU) - 11/04/2014"/>
    <s v="3 years"/>
    <d v="2014-11-04T00:00:00"/>
    <d v="2017-11-04T00:00:00"/>
    <n v="339"/>
    <n v="0"/>
    <n v="0"/>
    <m/>
    <m/>
    <m/>
    <m/>
    <n v="339"/>
    <n v="1"/>
    <s v=""/>
    <n v="0"/>
    <n v="18153.45"/>
    <n v="0"/>
    <n v="0"/>
    <n v="0"/>
    <s v=""/>
    <s v=""/>
    <s v=""/>
    <n v="18153.45"/>
    <n v="339"/>
    <n v="0"/>
    <n v="0"/>
    <n v="339"/>
    <n v="53.55"/>
    <n v="18153.45"/>
    <n v="-363.10530690000002"/>
    <n v="17790.3446931"/>
    <n v="15101.1"/>
    <n v="3052.35"/>
    <n v="-61.053104699999992"/>
    <n v="2991.2968953"/>
    <n v="18153.45"/>
    <n v="16.54826800364631"/>
    <n v="1097"/>
    <n v="18153.45"/>
    <n v="18153.45"/>
    <n v="0"/>
    <n v="0"/>
    <n v="3052.35"/>
    <n v="0"/>
    <n v="0"/>
    <n v="15101.1"/>
    <n v="18153.45"/>
    <n v="0"/>
    <m/>
    <n v="0"/>
    <n v="0"/>
    <n v="0"/>
    <n v="0"/>
    <n v="0"/>
    <n v="0"/>
    <n v="0"/>
    <n v="0"/>
    <n v="0"/>
    <n v="0"/>
    <n v="0"/>
    <n v="0"/>
    <n v="0"/>
  </r>
  <r>
    <n v="1582"/>
    <n v="10552"/>
    <s v="41947552BRSU"/>
    <s v="552B"/>
    <x v="24"/>
    <s v="14MIP - (RSU)"/>
    <n v="10265"/>
    <n v="30"/>
    <x v="19"/>
    <n v="9260"/>
    <x v="2"/>
    <n v="10000"/>
    <n v="0"/>
    <n v="0"/>
    <s v="41947552BRSU14MIP - (RSU)"/>
    <s v="MIP - (RSU)"/>
    <s v="MIP - (RSU) - 11/04/2014"/>
    <s v="3 years"/>
    <d v="2014-11-04T00:00:00"/>
    <d v="2017-11-04T00:00:00"/>
    <n v="320"/>
    <n v="0"/>
    <n v="0"/>
    <m/>
    <m/>
    <m/>
    <m/>
    <n v="320"/>
    <n v="1"/>
    <s v=""/>
    <n v="0"/>
    <n v="17136"/>
    <n v="0"/>
    <n v="0"/>
    <n v="0"/>
    <s v=""/>
    <s v=""/>
    <s v=""/>
    <n v="17136"/>
    <n v="320"/>
    <n v="0"/>
    <n v="0"/>
    <n v="320"/>
    <n v="53.55"/>
    <n v="17136"/>
    <n v="-342.75427199999996"/>
    <n v="16793.245728000002"/>
    <n v="14244.3"/>
    <n v="2891.7"/>
    <n v="-57.839783399999995"/>
    <n v="2833.8602165999996"/>
    <n v="17136"/>
    <n v="15.620783956244303"/>
    <n v="1097"/>
    <n v="17136"/>
    <n v="17136"/>
    <n v="0"/>
    <n v="0"/>
    <n v="2891.7"/>
    <n v="0"/>
    <n v="0"/>
    <n v="14244.3"/>
    <n v="17136"/>
    <n v="0"/>
    <m/>
    <n v="0"/>
    <n v="0"/>
    <n v="0"/>
    <n v="0"/>
    <n v="0"/>
    <n v="0"/>
    <n v="0"/>
    <n v="0"/>
    <n v="0"/>
    <n v="0"/>
    <n v="0"/>
    <n v="0"/>
    <n v="0"/>
  </r>
  <r>
    <n v="1583"/>
    <n v="10606"/>
    <s v="41947606ARSU"/>
    <s v="606A"/>
    <x v="26"/>
    <s v="14MIP - (RSU)"/>
    <n v="10265"/>
    <n v="10"/>
    <x v="21"/>
    <n v="9260"/>
    <x v="2"/>
    <n v="2000"/>
    <n v="0"/>
    <n v="0"/>
    <s v="41947606ARSU14MIP - (RSU)"/>
    <s v="MIP - (RSU)"/>
    <s v="MIP - (RSU) - 11/04/2014"/>
    <s v="3 years"/>
    <d v="2014-11-04T00:00:00"/>
    <d v="2017-11-04T00:00:00"/>
    <n v="3544"/>
    <n v="0"/>
    <n v="0"/>
    <m/>
    <m/>
    <m/>
    <m/>
    <n v="3544"/>
    <n v="1"/>
    <s v=""/>
    <n v="0"/>
    <n v="189781.19999999998"/>
    <n v="0"/>
    <n v="0"/>
    <n v="0"/>
    <s v=""/>
    <s v=""/>
    <s v=""/>
    <n v="189781.19999999998"/>
    <n v="3544"/>
    <n v="0"/>
    <n v="0"/>
    <n v="3544"/>
    <n v="53.55"/>
    <n v="189781.19999999998"/>
    <n v="-3796.0035623999993"/>
    <n v="185985.19643759998"/>
    <n v="158133.15"/>
    <n v="31648.05"/>
    <n v="-633.0242960999999"/>
    <n v="31015.025703899999"/>
    <n v="189781.19999999998"/>
    <n v="173.00018231540562"/>
    <n v="1097"/>
    <n v="189781.19999999998"/>
    <n v="189781.19999999998"/>
    <n v="0"/>
    <n v="0"/>
    <n v="31648.05"/>
    <n v="0"/>
    <n v="0"/>
    <n v="158133.15"/>
    <n v="189781.19999999998"/>
    <n v="0"/>
    <m/>
    <n v="0"/>
    <n v="0"/>
    <n v="0"/>
    <n v="0"/>
    <n v="0"/>
    <n v="0"/>
    <n v="0"/>
    <n v="0"/>
    <n v="0"/>
    <n v="0"/>
    <n v="0"/>
    <n v="0"/>
    <n v="0"/>
  </r>
  <r>
    <n v="1584"/>
    <n v="10859"/>
    <s v="41947859CRSU"/>
    <s v="859C"/>
    <x v="29"/>
    <s v="14MIP - (RSU)"/>
    <n v="10265"/>
    <n v="10"/>
    <x v="12"/>
    <n v="9260"/>
    <x v="2"/>
    <n v="2000"/>
    <n v="0"/>
    <n v="0"/>
    <s v="41947859CRSU14MIP - (RSU)"/>
    <s v="MIP - (RSU)"/>
    <s v="MIP - (RSU) - 11/04/2014"/>
    <s v="3 years"/>
    <d v="2014-11-04T00:00:00"/>
    <d v="2017-11-04T00:00:00"/>
    <n v="2244"/>
    <n v="0"/>
    <n v="0"/>
    <m/>
    <m/>
    <m/>
    <m/>
    <n v="2244"/>
    <n v="1"/>
    <s v=""/>
    <n v="0"/>
    <n v="120166.2"/>
    <n v="0"/>
    <n v="0"/>
    <n v="0"/>
    <s v=""/>
    <s v=""/>
    <s v=""/>
    <n v="120166.2"/>
    <n v="2244"/>
    <n v="0"/>
    <n v="0"/>
    <n v="2244"/>
    <n v="53.55"/>
    <n v="120166.2"/>
    <n v="-2403.5643323999998"/>
    <n v="117762.6356676"/>
    <n v="100138.5"/>
    <n v="20027.7"/>
    <n v="-400.5940554"/>
    <n v="19627.1059446"/>
    <n v="19627.1059446"/>
    <n v="17.891618910300821"/>
    <n v="970"/>
    <n v="17354.87"/>
    <n v="117493.37"/>
    <n v="2272.2359446000009"/>
    <n v="0"/>
    <n v="5922.1299999999937"/>
    <n v="6548.329999999999"/>
    <n v="4884.41"/>
    <n v="100138.5"/>
    <n v="117493.37"/>
    <n v="0"/>
    <m/>
    <n v="554.64"/>
    <n v="536.75"/>
    <n v="554.64"/>
    <n v="1646.0299999999997"/>
    <n v="554.64"/>
    <n v="500.96"/>
    <n v="554.64"/>
    <n v="1610.2399999999998"/>
    <n v="536.75"/>
    <n v="554.64"/>
    <n v="536.75"/>
    <n v="1628.1399999999999"/>
    <n v="4884.41"/>
  </r>
  <r>
    <n v="1585"/>
    <n v="11128"/>
    <s v="41947128SRSU"/>
    <s v="128S"/>
    <x v="31"/>
    <s v="14MIP - (RSU)"/>
    <n v="10265"/>
    <n v="70"/>
    <x v="25"/>
    <n v="9260"/>
    <x v="2"/>
    <n v="170000"/>
    <n v="0"/>
    <n v="0"/>
    <s v="41947128SRSU14MIP - (RSU)"/>
    <s v="MIP - (RSU)"/>
    <s v="MIP - (RSU) - 11/04/2014"/>
    <s v="3 years"/>
    <d v="2014-11-04T00:00:00"/>
    <d v="2017-11-04T00:00:00"/>
    <n v="1268"/>
    <n v="0"/>
    <n v="0"/>
    <m/>
    <m/>
    <m/>
    <m/>
    <n v="1268"/>
    <n v="1"/>
    <s v=""/>
    <n v="0"/>
    <n v="67901.399999999994"/>
    <n v="0"/>
    <n v="0"/>
    <n v="0"/>
    <s v=""/>
    <s v=""/>
    <s v=""/>
    <n v="67901.399999999994"/>
    <n v="1268"/>
    <n v="0"/>
    <n v="0"/>
    <n v="1268"/>
    <n v="53.55"/>
    <n v="67901.399999999994"/>
    <n v="-1358.1638027999998"/>
    <n v="66543.236197199993"/>
    <n v="56548.800000000003"/>
    <n v="11352.6"/>
    <n v="-227.07470519999998"/>
    <n v="11125.5252948"/>
    <n v="67901.399999999994"/>
    <n v="61.897356426618046"/>
    <n v="1097"/>
    <n v="67901.399999999994"/>
    <n v="67901.399999999994"/>
    <n v="0"/>
    <n v="0"/>
    <n v="11352.6"/>
    <n v="0"/>
    <n v="0"/>
    <n v="56548.800000000003"/>
    <n v="67901.400000000009"/>
    <n v="0"/>
    <m/>
    <n v="0"/>
    <n v="0"/>
    <n v="0"/>
    <n v="0"/>
    <n v="0"/>
    <n v="0"/>
    <n v="0"/>
    <n v="0"/>
    <n v="0"/>
    <n v="0"/>
    <n v="0"/>
    <n v="0"/>
    <n v="0"/>
  </r>
  <r>
    <n v="1586"/>
    <n v="11197"/>
    <s v="41947197KRSU"/>
    <s v="197K"/>
    <x v="33"/>
    <s v="14MIP - (RSU)"/>
    <n v="10265"/>
    <n v="30"/>
    <x v="27"/>
    <n v="9260"/>
    <x v="2"/>
    <n v="10000"/>
    <n v="0"/>
    <n v="0"/>
    <s v="41947197KRSU14MIP - (RSU)"/>
    <s v="MIP - (RSU)"/>
    <s v="MIP - (RSU) - 11/04/2014"/>
    <s v="3 years"/>
    <d v="2014-11-04T00:00:00"/>
    <d v="2017-11-04T00:00:00"/>
    <n v="594"/>
    <n v="0"/>
    <n v="0"/>
    <m/>
    <m/>
    <m/>
    <m/>
    <n v="594"/>
    <n v="1"/>
    <s v=""/>
    <n v="0"/>
    <n v="31808.699999999997"/>
    <n v="0"/>
    <n v="0"/>
    <n v="0"/>
    <s v=""/>
    <s v=""/>
    <s v=""/>
    <n v="31808.699999999997"/>
    <n v="594"/>
    <n v="0"/>
    <n v="0"/>
    <n v="594"/>
    <n v="53.55"/>
    <n v="31808.699999999997"/>
    <n v="-636.23761739999986"/>
    <n v="31172.462382599999"/>
    <n v="26507.25"/>
    <n v="5301.45"/>
    <n v="-106.03960289999999"/>
    <n v="5195.4103970999995"/>
    <n v="31808.699999999997"/>
    <n v="28.996080218778484"/>
    <n v="1097"/>
    <n v="31808.699999999997"/>
    <n v="31808.699999999997"/>
    <n v="0"/>
    <n v="0"/>
    <n v="5301.45"/>
    <n v="0"/>
    <n v="0"/>
    <n v="26507.25"/>
    <n v="31808.7"/>
    <n v="0"/>
    <m/>
    <n v="0"/>
    <n v="0"/>
    <n v="0"/>
    <n v="0"/>
    <n v="0"/>
    <n v="0"/>
    <n v="0"/>
    <n v="0"/>
    <n v="0"/>
    <n v="0"/>
    <n v="0"/>
    <n v="0"/>
    <n v="0"/>
  </r>
  <r>
    <n v="1587"/>
    <n v="11408"/>
    <s v="41947408MRSU"/>
    <s v="408M"/>
    <x v="41"/>
    <s v="14MIP - (RSU)"/>
    <n v="10265"/>
    <n v="20"/>
    <x v="34"/>
    <n v="9260"/>
    <x v="2"/>
    <n v="107000"/>
    <n v="0"/>
    <n v="0"/>
    <s v="41947408MRSU14MIP - (RSU)"/>
    <s v="MIP - (RSU)"/>
    <s v="MIP - (RSU) - 11/04/2014"/>
    <s v="3 years"/>
    <d v="2014-11-04T00:00:00"/>
    <d v="2017-11-04T00:00:00"/>
    <n v="1144"/>
    <n v="0"/>
    <n v="0"/>
    <m/>
    <m/>
    <m/>
    <m/>
    <n v="1144"/>
    <n v="1"/>
    <s v=""/>
    <n v="0"/>
    <n v="61261.2"/>
    <n v="0"/>
    <n v="0"/>
    <n v="0"/>
    <s v=""/>
    <s v=""/>
    <s v=""/>
    <n v="61261.2"/>
    <n v="1144"/>
    <n v="0"/>
    <n v="0"/>
    <n v="1144"/>
    <n v="53.55"/>
    <n v="61261.2"/>
    <n v="-1225.3465223999999"/>
    <n v="60035.853477599994"/>
    <n v="51033.15"/>
    <n v="10228.049999999999"/>
    <n v="-204.58145609999997"/>
    <n v="10023.468543899999"/>
    <n v="61261.2"/>
    <n v="55.844302643573378"/>
    <n v="1097"/>
    <n v="61261.2"/>
    <n v="61261.2"/>
    <n v="0"/>
    <n v="0"/>
    <n v="10228.049999999999"/>
    <n v="0"/>
    <n v="0"/>
    <n v="51033.15"/>
    <n v="61261.2"/>
    <n v="0"/>
    <m/>
    <n v="0"/>
    <n v="0"/>
    <n v="0"/>
    <n v="0"/>
    <n v="0"/>
    <n v="0"/>
    <n v="0"/>
    <n v="0"/>
    <n v="0"/>
    <n v="0"/>
    <n v="0"/>
    <n v="0"/>
    <n v="0"/>
  </r>
  <r>
    <n v="1588"/>
    <n v="11471"/>
    <s v="41947471BRSU"/>
    <s v="471B"/>
    <x v="42"/>
    <s v="14MIP - (RSU)"/>
    <n v="10265"/>
    <n v="70"/>
    <x v="16"/>
    <n v="9260"/>
    <x v="2"/>
    <n v="170000"/>
    <n v="0"/>
    <n v="0"/>
    <s v="41947471BRSU14MIP - (RSU)"/>
    <s v="MIP - (RSU)"/>
    <s v="MIP - (RSU) - 11/04/2014"/>
    <s v="3 years"/>
    <d v="2014-11-04T00:00:00"/>
    <d v="2017-11-04T00:00:00"/>
    <n v="250"/>
    <n v="0"/>
    <n v="0"/>
    <m/>
    <m/>
    <m/>
    <m/>
    <n v="250"/>
    <n v="1"/>
    <s v=""/>
    <n v="0"/>
    <n v="13387.5"/>
    <n v="0"/>
    <n v="0"/>
    <n v="0"/>
    <s v=""/>
    <s v=""/>
    <s v=""/>
    <n v="13387.5"/>
    <n v="250"/>
    <n v="0"/>
    <n v="0"/>
    <n v="250"/>
    <n v="53.55"/>
    <n v="13387.5"/>
    <n v="-267.77677499999999"/>
    <n v="13119.723225"/>
    <n v="11138.4"/>
    <n v="2249.1"/>
    <n v="-44.986498199999993"/>
    <n v="2204.1135018"/>
    <n v="13387.5"/>
    <n v="12.203737465815861"/>
    <n v="1097"/>
    <n v="13387.5"/>
    <n v="13387.5"/>
    <n v="0"/>
    <n v="0"/>
    <n v="2249.1"/>
    <n v="0"/>
    <n v="0"/>
    <n v="11138.4"/>
    <n v="13387.5"/>
    <n v="0"/>
    <m/>
    <n v="0"/>
    <n v="0"/>
    <n v="0"/>
    <n v="0"/>
    <n v="0"/>
    <n v="0"/>
    <n v="0"/>
    <n v="0"/>
    <n v="0"/>
    <n v="0"/>
    <n v="0"/>
    <n v="0"/>
    <n v="0"/>
  </r>
  <r>
    <n v="1589"/>
    <n v="11473"/>
    <s v="41947473HRSU"/>
    <s v="473H"/>
    <x v="43"/>
    <s v="14MIP - (RSU)"/>
    <n v="10265"/>
    <n v="20"/>
    <x v="35"/>
    <n v="9260"/>
    <x v="2"/>
    <n v="107000"/>
    <n v="0"/>
    <n v="0"/>
    <s v="41947473HRSU14MIP - (RSU)"/>
    <s v="MIP - (RSU)"/>
    <s v="MIP - (RSU) - 11/04/2014"/>
    <s v="3 years"/>
    <d v="2014-11-04T00:00:00"/>
    <d v="2017-11-04T00:00:00"/>
    <n v="1059"/>
    <n v="0"/>
    <n v="0"/>
    <m/>
    <m/>
    <m/>
    <m/>
    <n v="1059"/>
    <n v="1"/>
    <s v=""/>
    <n v="0"/>
    <n v="56709.45"/>
    <n v="0"/>
    <n v="0"/>
    <n v="0"/>
    <s v=""/>
    <s v=""/>
    <s v=""/>
    <n v="56709.45"/>
    <n v="1059"/>
    <n v="0"/>
    <n v="0"/>
    <n v="1059"/>
    <n v="53.55"/>
    <n v="56709.45"/>
    <n v="-1134.3024188999998"/>
    <n v="55575.147581099998"/>
    <n v="47231.1"/>
    <n v="9478.35"/>
    <n v="-189.5859567"/>
    <n v="9288.7640432999997"/>
    <n v="56709.45"/>
    <n v="51.695031905195989"/>
    <n v="1097"/>
    <n v="56709.45"/>
    <n v="56709.45"/>
    <n v="0"/>
    <n v="0"/>
    <n v="9478.35"/>
    <n v="0"/>
    <n v="0"/>
    <n v="47231.1"/>
    <n v="56709.45"/>
    <n v="0"/>
    <m/>
    <n v="0"/>
    <n v="0"/>
    <n v="0"/>
    <n v="0"/>
    <n v="0"/>
    <n v="0"/>
    <n v="0"/>
    <n v="0"/>
    <n v="0"/>
    <n v="0"/>
    <n v="0"/>
    <n v="0"/>
    <n v="0"/>
  </r>
  <r>
    <n v="1590"/>
    <n v="11885"/>
    <s v="41947885YRSU"/>
    <s v="885Y"/>
    <x v="45"/>
    <s v="14MIP - (RSU)"/>
    <n v="10265"/>
    <n v="212"/>
    <x v="37"/>
    <n v="9260"/>
    <x v="2"/>
    <n v="824000"/>
    <n v="0"/>
    <n v="0"/>
    <s v="41947885YRSU14MIP - (RSU)"/>
    <s v="MIP - (RSU)"/>
    <s v="MIP - (RSU) - 11/04/2014"/>
    <s v="3 years"/>
    <d v="2014-11-04T00:00:00"/>
    <d v="2017-11-04T00:00:00"/>
    <n v="212"/>
    <n v="0"/>
    <n v="0"/>
    <m/>
    <m/>
    <m/>
    <m/>
    <n v="212"/>
    <n v="1"/>
    <s v=""/>
    <n v="212"/>
    <n v="11352.599999999999"/>
    <n v="0"/>
    <n v="0"/>
    <n v="0"/>
    <s v=""/>
    <s v=""/>
    <s v=""/>
    <n v="11352.599999999999"/>
    <n v="212"/>
    <n v="-212"/>
    <n v="0"/>
    <n v="0"/>
    <n v="53.55"/>
    <n v="0"/>
    <n v="0"/>
    <n v="0"/>
    <n v="9424.7999999999993"/>
    <n v="1927.8"/>
    <n v="-38.559855599999999"/>
    <n v="1889.2401444"/>
    <n v="11352.599999999999"/>
    <n v="10.34876937101185"/>
    <n v="1097"/>
    <n v="11352.599999999999"/>
    <n v="11352.599999999999"/>
    <n v="0"/>
    <n v="0"/>
    <n v="1927.8"/>
    <n v="0"/>
    <n v="0"/>
    <n v="9424.7999999999993"/>
    <n v="11352.599999999999"/>
    <n v="0"/>
    <m/>
    <n v="0"/>
    <n v="0"/>
    <n v="0"/>
    <n v="0"/>
    <n v="0"/>
    <n v="0"/>
    <n v="0"/>
    <n v="0"/>
    <n v="0"/>
    <n v="0"/>
    <n v="0"/>
    <n v="0"/>
    <n v="0"/>
  </r>
  <r>
    <n v="1591"/>
    <n v="11899"/>
    <s v="41947899ERSU"/>
    <s v="899E"/>
    <x v="47"/>
    <s v="14MIP - (RSU)"/>
    <n v="10265"/>
    <n v="50"/>
    <x v="39"/>
    <n v="9260"/>
    <x v="2"/>
    <n v="91000"/>
    <n v="0"/>
    <n v="0"/>
    <s v="41947899ERSU14MIP - (RSU)"/>
    <s v="MIP - (RSU)"/>
    <s v="MIP - (RSU) - 11/04/2014"/>
    <s v="3 years"/>
    <d v="2014-11-04T00:00:00"/>
    <d v="2017-11-04T00:00:00"/>
    <n v="1182"/>
    <n v="0"/>
    <n v="0"/>
    <m/>
    <m/>
    <m/>
    <m/>
    <n v="1182"/>
    <n v="1"/>
    <s v=""/>
    <n v="0"/>
    <n v="63296.1"/>
    <n v="0"/>
    <n v="0"/>
    <n v="0"/>
    <s v=""/>
    <s v=""/>
    <s v=""/>
    <n v="63296.1"/>
    <n v="1182"/>
    <n v="0"/>
    <n v="0"/>
    <n v="1182"/>
    <n v="53.55"/>
    <n v="63296.1"/>
    <n v="-1266.0485921999998"/>
    <n v="62030.051407799998"/>
    <n v="52746.75"/>
    <n v="10549.35"/>
    <n v="-211.00809870000001"/>
    <n v="10338.3419013"/>
    <n v="63296.1"/>
    <n v="57.699270738377393"/>
    <n v="1097"/>
    <n v="63296.1"/>
    <n v="63296.1"/>
    <n v="0"/>
    <n v="0"/>
    <n v="10549.35"/>
    <n v="0"/>
    <n v="0"/>
    <n v="52746.75"/>
    <n v="63296.1"/>
    <n v="0"/>
    <m/>
    <n v="0"/>
    <n v="0"/>
    <n v="0"/>
    <n v="0"/>
    <n v="0"/>
    <n v="0"/>
    <n v="0"/>
    <n v="0"/>
    <n v="0"/>
    <n v="0"/>
    <n v="0"/>
    <n v="0"/>
    <n v="0"/>
  </r>
  <r>
    <n v="1592"/>
    <n v="11994"/>
    <s v="41947994CRSU"/>
    <s v="994C"/>
    <x v="50"/>
    <s v="14MIP - (RSU)"/>
    <n v="10265"/>
    <n v="50"/>
    <x v="42"/>
    <n v="9260"/>
    <x v="2"/>
    <n v="91000"/>
    <n v="0"/>
    <n v="0"/>
    <s v="41947994CRSU14MIP - (RSU)"/>
    <s v="MIP - (RSU)"/>
    <s v="MIP - (RSU) - 11/04/2014"/>
    <s v="3 years"/>
    <d v="2014-11-04T00:00:00"/>
    <d v="2017-11-04T00:00:00"/>
    <n v="1142"/>
    <n v="0"/>
    <n v="0"/>
    <m/>
    <m/>
    <m/>
    <m/>
    <n v="1142"/>
    <n v="1"/>
    <s v=""/>
    <n v="0"/>
    <n v="61154.1"/>
    <n v="0"/>
    <n v="0"/>
    <n v="0"/>
    <s v=""/>
    <s v=""/>
    <s v=""/>
    <n v="61154.1"/>
    <n v="1142"/>
    <n v="0"/>
    <n v="0"/>
    <n v="1142"/>
    <n v="53.55"/>
    <n v="61154.1"/>
    <n v="-1223.2043082"/>
    <n v="59930.895691799997"/>
    <n v="50926.05"/>
    <n v="10228.049999999999"/>
    <n v="-204.58145609999997"/>
    <n v="10023.468543899999"/>
    <n v="61154.1"/>
    <n v="55.746672743846851"/>
    <n v="1097"/>
    <n v="61154.1"/>
    <n v="61154.1"/>
    <n v="0"/>
    <n v="0"/>
    <n v="10228.049999999999"/>
    <n v="0"/>
    <n v="0"/>
    <n v="50926.05"/>
    <n v="61154.100000000006"/>
    <n v="0"/>
    <m/>
    <n v="0"/>
    <n v="0"/>
    <n v="0"/>
    <n v="0"/>
    <n v="0"/>
    <n v="0"/>
    <n v="0"/>
    <n v="0"/>
    <n v="0"/>
    <n v="0"/>
    <n v="0"/>
    <n v="0"/>
    <n v="0"/>
  </r>
  <r>
    <n v="1593"/>
    <n v="12499"/>
    <s v="41947499SRSU"/>
    <s v="499S"/>
    <x v="56"/>
    <s v="14MIP - (RSU)"/>
    <n v="10265"/>
    <n v="10"/>
    <x v="48"/>
    <n v="9260"/>
    <x v="2"/>
    <n v="2000"/>
    <n v="0"/>
    <n v="0"/>
    <s v="41947499SRSU14MIP - (RSU)"/>
    <s v="MIP - (RSU)"/>
    <s v="MIP - (RSU) - 11/04/2014"/>
    <s v="3 years"/>
    <d v="2014-11-04T00:00:00"/>
    <d v="2017-11-04T00:00:00"/>
    <n v="7274"/>
    <n v="0"/>
    <n v="0"/>
    <m/>
    <m/>
    <m/>
    <m/>
    <n v="7274"/>
    <n v="1"/>
    <n v="0"/>
    <n v="7274"/>
    <n v="389522.69999999995"/>
    <n v="0"/>
    <n v="0"/>
    <n v="0"/>
    <s v=""/>
    <s v=""/>
    <s v=""/>
    <n v="389522.69999999995"/>
    <n v="7274"/>
    <n v="0"/>
    <n v="0"/>
    <n v="7274"/>
    <n v="53.55"/>
    <n v="389522.69999999995"/>
    <n v="-7791.2330453999984"/>
    <n v="381731.46695459995"/>
    <n v="324566.55"/>
    <n v="64956.15"/>
    <n v="-1299.2529122999999"/>
    <n v="63656.897087700003"/>
    <n v="389522.69999999995"/>
    <n v="355.07994530537826"/>
    <n v="1097"/>
    <n v="389522.69999999995"/>
    <n v="389522.69999999995"/>
    <n v="0"/>
    <n v="0"/>
    <n v="19207.320000000014"/>
    <n v="21238.309999999998"/>
    <n v="24510.519999999935"/>
    <n v="324566.55"/>
    <n v="389522.69999999995"/>
    <n v="0"/>
    <m/>
    <n v="1798.87"/>
    <n v="1740.85"/>
    <n v="20970.799999999934"/>
    <n v="24510.519999999935"/>
    <n v="0"/>
    <n v="0"/>
    <n v="0"/>
    <n v="0"/>
    <n v="0"/>
    <n v="0"/>
    <n v="0"/>
    <n v="0"/>
    <n v="24510.519999999935"/>
  </r>
  <r>
    <n v="1594"/>
    <n v="12665"/>
    <s v="41947665GRSU"/>
    <s v="665G"/>
    <x v="57"/>
    <s v="14MIP - (RSU)"/>
    <n v="10265"/>
    <n v="10"/>
    <x v="5"/>
    <n v="9260"/>
    <x v="2"/>
    <n v="2000"/>
    <n v="0"/>
    <n v="0"/>
    <s v="41947665GRSU14MIP - (RSU)"/>
    <s v="MIP - (RSU)"/>
    <s v="MIP - (RSU) - 11/04/2014"/>
    <s v="3 years"/>
    <d v="2014-11-04T00:00:00"/>
    <d v="2017-11-04T00:00:00"/>
    <n v="7586"/>
    <n v="0"/>
    <n v="0"/>
    <m/>
    <m/>
    <m/>
    <m/>
    <n v="7586"/>
    <n v="1"/>
    <s v=""/>
    <n v="0"/>
    <n v="406230.3"/>
    <n v="0"/>
    <n v="0"/>
    <n v="0"/>
    <s v=""/>
    <s v=""/>
    <s v=""/>
    <n v="406230.3"/>
    <n v="7586"/>
    <n v="0"/>
    <n v="0"/>
    <n v="7586"/>
    <n v="53.55"/>
    <n v="406230.3"/>
    <n v="-8125.418460599999"/>
    <n v="398104.88153939997"/>
    <n v="338489.55"/>
    <n v="67740.75"/>
    <n v="-1354.9504815"/>
    <n v="66385.799518500004"/>
    <n v="406230.3"/>
    <n v="370.31020966271649"/>
    <n v="1097"/>
    <n v="406230.3"/>
    <n v="406230.3"/>
    <n v="0"/>
    <n v="0"/>
    <n v="67740.75"/>
    <n v="0"/>
    <n v="0"/>
    <n v="338489.55"/>
    <n v="406230.3"/>
    <n v="0"/>
    <m/>
    <n v="0"/>
    <n v="0"/>
    <n v="0"/>
    <n v="0"/>
    <n v="0"/>
    <n v="0"/>
    <n v="0"/>
    <n v="0"/>
    <n v="0"/>
    <n v="0"/>
    <n v="0"/>
    <n v="0"/>
    <n v="0"/>
  </r>
  <r>
    <n v="1595"/>
    <n v="13369"/>
    <s v="41947369KRSU"/>
    <s v="369K"/>
    <x v="64"/>
    <s v="14MIP - (RSU)"/>
    <n v="10265"/>
    <n v="10"/>
    <x v="53"/>
    <n v="9260"/>
    <x v="2"/>
    <n v="2000"/>
    <n v="0"/>
    <n v="0"/>
    <s v="41947369KRSU14MIP - (RSU)"/>
    <s v="MIP - (RSU)"/>
    <s v="MIP - (RSU) - 11/04/2014"/>
    <s v="3 years"/>
    <d v="2014-11-04T00:00:00"/>
    <d v="2017-11-04T00:00:00"/>
    <n v="2681"/>
    <n v="0"/>
    <n v="0"/>
    <m/>
    <m/>
    <m/>
    <m/>
    <n v="2681"/>
    <n v="1"/>
    <s v=""/>
    <n v="0"/>
    <n v="143567.54999999999"/>
    <n v="0"/>
    <n v="0"/>
    <n v="0"/>
    <s v=""/>
    <s v=""/>
    <s v=""/>
    <n v="143567.54999999999"/>
    <n v="2681"/>
    <n v="0"/>
    <n v="0"/>
    <n v="2681"/>
    <n v="53.55"/>
    <n v="143567.54999999999"/>
    <n v="-2871.6381350999995"/>
    <n v="140695.9118649"/>
    <n v="119630.7"/>
    <n v="23936.85"/>
    <n v="-478.78487369999993"/>
    <n v="23458.0651263"/>
    <n v="143567.54999999999"/>
    <n v="130.87288058340928"/>
    <n v="1097"/>
    <n v="143567.54999999999"/>
    <n v="143567.54999999999"/>
    <n v="0"/>
    <n v="0"/>
    <n v="23936.85"/>
    <n v="0"/>
    <n v="0"/>
    <n v="119630.7"/>
    <n v="143567.54999999999"/>
    <n v="0"/>
    <m/>
    <n v="0"/>
    <n v="0"/>
    <n v="0"/>
    <n v="0"/>
    <n v="0"/>
    <n v="0"/>
    <n v="0"/>
    <n v="0"/>
    <n v="0"/>
    <n v="0"/>
    <n v="0"/>
    <n v="0"/>
    <n v="0"/>
  </r>
  <r>
    <n v="1596"/>
    <n v="13401"/>
    <s v="41947401QRSU"/>
    <s v="401Q"/>
    <x v="65"/>
    <s v="14MIP - (RSU)"/>
    <n v="10265"/>
    <n v="10"/>
    <x v="54"/>
    <n v="9260"/>
    <x v="2"/>
    <n v="2000"/>
    <n v="0"/>
    <n v="0"/>
    <s v="41947401QRSU14MIP - (RSU)"/>
    <s v="MIP - (RSU)"/>
    <s v="MIP - (RSU) - 11/04/2014"/>
    <s v="3 years"/>
    <d v="2014-11-04T00:00:00"/>
    <d v="2017-11-04T00:00:00"/>
    <n v="401"/>
    <n v="0"/>
    <n v="0"/>
    <m/>
    <m/>
    <m/>
    <m/>
    <n v="401"/>
    <n v="1"/>
    <s v=""/>
    <n v="0"/>
    <n v="21473.55"/>
    <n v="0"/>
    <n v="0"/>
    <n v="0"/>
    <s v=""/>
    <s v=""/>
    <s v=""/>
    <n v="21473.55"/>
    <n v="401"/>
    <n v="0"/>
    <n v="0"/>
    <n v="401"/>
    <n v="53.55"/>
    <n v="21473.55"/>
    <n v="-429.51394709999994"/>
    <n v="21044.036052899999"/>
    <n v="17885.7"/>
    <n v="3587.85"/>
    <n v="-71.764175699999996"/>
    <n v="3516.0858242999998"/>
    <n v="21473.55"/>
    <n v="19.57479489516864"/>
    <n v="1097"/>
    <n v="21473.55"/>
    <n v="21473.55"/>
    <n v="0"/>
    <n v="0"/>
    <n v="3587.85"/>
    <n v="0"/>
    <n v="0"/>
    <n v="17885.7"/>
    <n v="21473.55"/>
    <n v="0"/>
    <m/>
    <n v="0"/>
    <n v="0"/>
    <n v="0"/>
    <n v="0"/>
    <n v="0"/>
    <n v="0"/>
    <n v="0"/>
    <n v="0"/>
    <n v="0"/>
    <n v="0"/>
    <n v="0"/>
    <n v="0"/>
    <n v="0"/>
  </r>
  <r>
    <n v="1597"/>
    <n v="13497"/>
    <s v="41947497GRSU"/>
    <s v="497G"/>
    <x v="69"/>
    <s v="14MIP - (RSU)"/>
    <n v="10265"/>
    <n v="10"/>
    <x v="58"/>
    <n v="9260"/>
    <x v="2"/>
    <n v="12000"/>
    <n v="0"/>
    <n v="0"/>
    <s v="41947497GRSU14MIP - (RSU)"/>
    <s v="MIP - (RSU)"/>
    <s v="MIP - (RSU) - 11/04/2014"/>
    <s v="3 years"/>
    <d v="2014-11-04T00:00:00"/>
    <d v="2017-11-04T00:00:00"/>
    <n v="1167"/>
    <n v="0"/>
    <n v="0"/>
    <m/>
    <m/>
    <m/>
    <m/>
    <n v="1167"/>
    <n v="1"/>
    <s v=""/>
    <n v="0"/>
    <n v="62492.85"/>
    <n v="0"/>
    <n v="0"/>
    <n v="0"/>
    <s v=""/>
    <s v=""/>
    <s v=""/>
    <n v="62492.85"/>
    <n v="1167"/>
    <n v="0"/>
    <n v="0"/>
    <n v="1167"/>
    <n v="53.55"/>
    <n v="62492.85"/>
    <n v="-1249.9819857"/>
    <n v="61242.868014300002"/>
    <n v="52050.6"/>
    <n v="10442.25"/>
    <n v="-208.86588449999999"/>
    <n v="10233.384115500001"/>
    <n v="62492.85"/>
    <n v="56.967046490428437"/>
    <n v="1097"/>
    <n v="62492.85"/>
    <n v="62492.85"/>
    <n v="0"/>
    <n v="0"/>
    <n v="10442.25"/>
    <n v="0"/>
    <n v="0"/>
    <n v="52050.6"/>
    <n v="62492.85"/>
    <n v="0"/>
    <m/>
    <n v="0"/>
    <n v="0"/>
    <n v="0"/>
    <n v="0"/>
    <n v="0"/>
    <n v="0"/>
    <n v="0"/>
    <n v="0"/>
    <n v="0"/>
    <n v="0"/>
    <n v="0"/>
    <n v="0"/>
    <n v="0"/>
  </r>
  <r>
    <n v="1598"/>
    <n v="14162"/>
    <s v="41947162RRSU"/>
    <s v="162R"/>
    <x v="76"/>
    <s v="14MIP - (RSU)"/>
    <n v="10265"/>
    <n v="80"/>
    <x v="63"/>
    <n v="9260"/>
    <x v="2"/>
    <n v="190000"/>
    <n v="0"/>
    <n v="0"/>
    <s v="41947162RRSU14MIP - (RSU)"/>
    <s v="MIP - (RSU)"/>
    <s v="MIP - (RSU) - 11/04/2014"/>
    <s v="3 years"/>
    <d v="2014-11-04T00:00:00"/>
    <d v="2017-11-04T00:00:00"/>
    <n v="410"/>
    <n v="0"/>
    <n v="0"/>
    <m/>
    <m/>
    <m/>
    <m/>
    <n v="410"/>
    <n v="1"/>
    <s v=""/>
    <n v="0"/>
    <n v="21955.5"/>
    <n v="0"/>
    <n v="0"/>
    <n v="0"/>
    <s v=""/>
    <s v=""/>
    <s v=""/>
    <n v="21955.5"/>
    <n v="410"/>
    <n v="0"/>
    <n v="0"/>
    <n v="410"/>
    <n v="53.55"/>
    <n v="21955.5"/>
    <n v="-439.15391099999999"/>
    <n v="21516.346088999999"/>
    <n v="18260.55"/>
    <n v="3694.95"/>
    <n v="-73.906389899999994"/>
    <n v="3621.0436101"/>
    <n v="21955.5"/>
    <n v="20.014129443938014"/>
    <n v="1097"/>
    <n v="21955.5"/>
    <n v="21955.5"/>
    <n v="0"/>
    <n v="0"/>
    <n v="3694.95"/>
    <n v="0"/>
    <n v="0"/>
    <n v="18260.55"/>
    <n v="21955.5"/>
    <n v="0"/>
    <m/>
    <n v="0"/>
    <n v="0"/>
    <n v="0"/>
    <n v="0"/>
    <n v="0"/>
    <n v="0"/>
    <n v="0"/>
    <n v="0"/>
    <n v="0"/>
    <n v="0"/>
    <n v="0"/>
    <n v="0"/>
    <n v="0"/>
  </r>
  <r>
    <n v="1599"/>
    <n v="14383"/>
    <s v="41947383KRSU"/>
    <s v="383K"/>
    <x v="83"/>
    <s v="14MIP - (RSU)"/>
    <n v="10265"/>
    <n v="80"/>
    <x v="68"/>
    <n v="9260"/>
    <x v="2"/>
    <n v="190000"/>
    <n v="0"/>
    <n v="0"/>
    <s v="41947383KRSU14MIP - (RSU)"/>
    <s v="MIP - (RSU)"/>
    <s v="MIP - (RSU) - 11/04/2014"/>
    <s v="3 years"/>
    <d v="2014-11-04T00:00:00"/>
    <d v="2017-11-04T00:00:00"/>
    <n v="1720"/>
    <n v="0"/>
    <n v="0"/>
    <m/>
    <m/>
    <m/>
    <m/>
    <n v="1720"/>
    <n v="1"/>
    <s v=""/>
    <n v="0"/>
    <n v="92106"/>
    <n v="0"/>
    <n v="0"/>
    <n v="0"/>
    <s v=""/>
    <s v=""/>
    <s v=""/>
    <n v="92106"/>
    <n v="1720"/>
    <n v="0"/>
    <n v="0"/>
    <n v="1720"/>
    <n v="53.55"/>
    <n v="92106"/>
    <n v="-1842.304212"/>
    <n v="90263.695787999997"/>
    <n v="76737.149999999994"/>
    <n v="15368.85"/>
    <n v="-307.40773769999998"/>
    <n v="15061.442262300001"/>
    <n v="15061.442262300001"/>
    <n v="13.729664778760256"/>
    <n v="970"/>
    <n v="13317.77"/>
    <n v="90054.92"/>
    <n v="1743.6722623000005"/>
    <n v="0"/>
    <n v="4544.5199999999995"/>
    <n v="5025.0600000000004"/>
    <n v="3748.19"/>
    <n v="76737.149999999994"/>
    <n v="90054.92"/>
    <n v="0"/>
    <m/>
    <n v="425.62"/>
    <n v="411.89"/>
    <n v="425.62"/>
    <n v="1263.1300000000001"/>
    <n v="425.62"/>
    <n v="384.43"/>
    <n v="425.62"/>
    <n v="1235.67"/>
    <n v="411.89"/>
    <n v="425.61"/>
    <n v="411.89"/>
    <n v="1249.3899999999999"/>
    <n v="3748.19"/>
  </r>
  <r>
    <n v="1600"/>
    <n v="14468"/>
    <s v="41947468RRSU"/>
    <s v="468R"/>
    <x v="84"/>
    <s v="14MIP - (RSU)"/>
    <n v="10265"/>
    <n v="80"/>
    <x v="69"/>
    <n v="9260"/>
    <x v="2"/>
    <n v="190000"/>
    <n v="0"/>
    <n v="0"/>
    <s v="41947468RRSU14MIP - (RSU)"/>
    <s v="MIP - (RSU)"/>
    <s v="MIP - (RSU) - 11/04/2014"/>
    <s v="3 years"/>
    <d v="2014-11-04T00:00:00"/>
    <d v="2017-11-04T00:00:00"/>
    <n v="1598"/>
    <n v="0"/>
    <n v="0"/>
    <m/>
    <m/>
    <m/>
    <m/>
    <n v="1598"/>
    <n v="1"/>
    <s v=""/>
    <n v="0"/>
    <n v="85572.9"/>
    <n v="0"/>
    <n v="0"/>
    <n v="0"/>
    <s v=""/>
    <s v=""/>
    <s v=""/>
    <n v="85572.9"/>
    <n v="1598"/>
    <n v="0"/>
    <n v="0"/>
    <n v="1598"/>
    <n v="53.55"/>
    <n v="85572.9"/>
    <n v="-1711.6291457999998"/>
    <n v="83861.270854199989"/>
    <n v="71275.05"/>
    <n v="14297.85"/>
    <n v="-285.98559569999998"/>
    <n v="14011.8644043"/>
    <n v="85572.9"/>
    <n v="78.006289881494979"/>
    <n v="1097"/>
    <n v="85572.9"/>
    <n v="85572.9"/>
    <n v="0"/>
    <n v="0"/>
    <n v="14297.85"/>
    <n v="0"/>
    <n v="0"/>
    <n v="71275.05"/>
    <n v="85572.900000000009"/>
    <n v="0"/>
    <m/>
    <n v="0"/>
    <n v="0"/>
    <n v="0"/>
    <n v="0"/>
    <n v="0"/>
    <n v="0"/>
    <n v="0"/>
    <n v="0"/>
    <n v="0"/>
    <n v="0"/>
    <n v="0"/>
    <n v="0"/>
    <n v="0"/>
  </r>
  <r>
    <n v="1601"/>
    <n v="14482"/>
    <s v="41947482DRSU"/>
    <s v="482D"/>
    <x v="86"/>
    <s v="14MIP - (RSU)"/>
    <n v="10265"/>
    <n v="10"/>
    <x v="70"/>
    <n v="9260"/>
    <x v="2"/>
    <n v="12000"/>
    <n v="0"/>
    <n v="0"/>
    <s v="41947482DRSU14MIP - (RSU)"/>
    <s v="MIP - (RSU)"/>
    <s v="MIP - (RSU) - 11/04/2014"/>
    <s v="3 years"/>
    <d v="2014-11-04T00:00:00"/>
    <d v="2017-11-04T00:00:00"/>
    <n v="1443"/>
    <n v="0"/>
    <n v="0"/>
    <m/>
    <m/>
    <m/>
    <m/>
    <n v="1443"/>
    <n v="1"/>
    <s v=""/>
    <n v="0"/>
    <n v="77272.649999999994"/>
    <n v="0"/>
    <n v="0"/>
    <n v="0"/>
    <s v=""/>
    <s v=""/>
    <s v=""/>
    <n v="77272.649999999994"/>
    <n v="1443"/>
    <n v="0"/>
    <n v="0"/>
    <n v="1443"/>
    <n v="53.55"/>
    <n v="77272.649999999994"/>
    <n v="-1545.6075452999999"/>
    <n v="75727.0424547"/>
    <n v="64367.1"/>
    <n v="12905.55"/>
    <n v="-258.13681109999999"/>
    <n v="12647.4131889"/>
    <n v="12647.4131889"/>
    <n v="11.529091329899726"/>
    <n v="970"/>
    <n v="11183.22"/>
    <n v="75550.319999999992"/>
    <n v="1464.1931889000007"/>
    <n v="0"/>
    <n v="3816.1299999999969"/>
    <n v="4219.6499999999996"/>
    <n v="3147.44"/>
    <n v="64367.1"/>
    <n v="75550.319999999992"/>
    <n v="0"/>
    <m/>
    <n v="357.4"/>
    <n v="345.87"/>
    <n v="357.4"/>
    <n v="1060.67"/>
    <n v="357.4"/>
    <n v="322.82"/>
    <n v="357.4"/>
    <n v="1037.6199999999999"/>
    <n v="345.87"/>
    <n v="357.41"/>
    <n v="345.87"/>
    <n v="1049.1500000000001"/>
    <n v="3147.44"/>
  </r>
  <r>
    <n v="1602"/>
    <n v="14492"/>
    <s v="41947492YRSU"/>
    <s v="492Y"/>
    <x v="88"/>
    <s v="14MIP - (RSU)"/>
    <n v="10265"/>
    <n v="180"/>
    <x v="71"/>
    <n v="9260"/>
    <x v="2"/>
    <n v="700000"/>
    <n v="0"/>
    <n v="0"/>
    <s v="41947492YRSU14MIP - (RSU)"/>
    <s v="MIP - (RSU)"/>
    <s v="MIP - (RSU) - 11/04/2014"/>
    <s v="3 years"/>
    <d v="2014-11-04T00:00:00"/>
    <d v="2017-11-04T00:00:00"/>
    <n v="930"/>
    <n v="0"/>
    <n v="0"/>
    <m/>
    <m/>
    <m/>
    <m/>
    <n v="930"/>
    <n v="1"/>
    <s v=""/>
    <n v="0"/>
    <n v="49801.5"/>
    <n v="0"/>
    <n v="0"/>
    <n v="0"/>
    <s v=""/>
    <s v=""/>
    <s v=""/>
    <n v="49801.5"/>
    <n v="930"/>
    <n v="0"/>
    <n v="0"/>
    <n v="930"/>
    <n v="53.55"/>
    <n v="49801.5"/>
    <n v="-996.12960299999997"/>
    <n v="48805.370396999999"/>
    <n v="41501.25"/>
    <n v="8300.25"/>
    <n v="-166.02160050000001"/>
    <n v="8134.2283994999998"/>
    <n v="49801.5"/>
    <n v="45.397903372835003"/>
    <n v="1097"/>
    <n v="49801.5"/>
    <n v="49801.5"/>
    <n v="0"/>
    <n v="0"/>
    <n v="8300.25"/>
    <n v="0"/>
    <n v="0"/>
    <n v="41501.25"/>
    <n v="49801.5"/>
    <n v="0"/>
    <m/>
    <n v="0"/>
    <n v="0"/>
    <n v="0"/>
    <n v="0"/>
    <n v="0"/>
    <n v="0"/>
    <n v="0"/>
    <n v="0"/>
    <n v="0"/>
    <n v="0"/>
    <n v="0"/>
    <n v="0"/>
    <n v="0"/>
  </r>
  <r>
    <n v="1603"/>
    <n v="14593"/>
    <s v="41947593ERSU"/>
    <s v="593E"/>
    <x v="89"/>
    <s v="14MIP - (RSU)"/>
    <n v="10265"/>
    <n v="180"/>
    <x v="72"/>
    <n v="9260"/>
    <x v="2"/>
    <n v="700000"/>
    <n v="0"/>
    <n v="0"/>
    <s v="41947593ERSU14MIP - (RSU)"/>
    <s v="MIP - (RSU)"/>
    <s v="MIP - (RSU) - 11/04/2014"/>
    <s v="3 years"/>
    <d v="2014-11-04T00:00:00"/>
    <d v="2017-11-04T00:00:00"/>
    <n v="2776"/>
    <n v="0"/>
    <n v="0"/>
    <m/>
    <m/>
    <m/>
    <m/>
    <n v="2776"/>
    <n v="1"/>
    <s v=""/>
    <n v="0"/>
    <n v="148654.79999999999"/>
    <n v="0"/>
    <n v="0"/>
    <n v="0"/>
    <s v=""/>
    <s v=""/>
    <s v=""/>
    <n v="148654.79999999999"/>
    <n v="2776"/>
    <n v="0"/>
    <n v="0"/>
    <n v="2776"/>
    <n v="53.55"/>
    <n v="148654.79999999999"/>
    <n v="-2973.3933095999996"/>
    <n v="145681.40669039998"/>
    <n v="123861.15"/>
    <n v="24793.65"/>
    <n v="-495.92258729999998"/>
    <n v="24297.727412700002"/>
    <n v="148654.79999999999"/>
    <n v="135.5103008204193"/>
    <n v="1097"/>
    <n v="148654.79999999999"/>
    <n v="148654.79999999999"/>
    <n v="0"/>
    <n v="0"/>
    <n v="24793.65"/>
    <n v="0"/>
    <n v="0"/>
    <n v="123861.15"/>
    <n v="148654.79999999999"/>
    <n v="0"/>
    <m/>
    <n v="0"/>
    <n v="0"/>
    <n v="0"/>
    <n v="0"/>
    <n v="0"/>
    <n v="0"/>
    <n v="0"/>
    <n v="0"/>
    <n v="0"/>
    <n v="0"/>
    <n v="0"/>
    <n v="0"/>
    <n v="0"/>
  </r>
  <r>
    <n v="1604"/>
    <n v="14712"/>
    <s v="41947712PRSU"/>
    <s v="712P"/>
    <x v="91"/>
    <s v="14MIP - (RSU)"/>
    <n v="10265"/>
    <n v="10"/>
    <x v="74"/>
    <n v="9260"/>
    <x v="2"/>
    <n v="2000"/>
    <n v="0"/>
    <n v="0"/>
    <s v="41947712PRSU14MIP - (RSU)"/>
    <s v="MIP - (RSU)"/>
    <s v="MIP - (RSU) - 11/04/2014"/>
    <s v="3 years"/>
    <d v="2014-11-04T00:00:00"/>
    <d v="2017-11-04T00:00:00"/>
    <n v="1302"/>
    <n v="0"/>
    <n v="0"/>
    <m/>
    <m/>
    <m/>
    <m/>
    <n v="1302"/>
    <n v="1"/>
    <s v=""/>
    <n v="0"/>
    <n v="69722.099999999991"/>
    <n v="0"/>
    <n v="0"/>
    <n v="0"/>
    <s v=""/>
    <s v=""/>
    <s v=""/>
    <n v="69722.099999999991"/>
    <n v="1302"/>
    <n v="0"/>
    <n v="0"/>
    <n v="1302"/>
    <n v="53.55"/>
    <n v="69722.099999999991"/>
    <n v="-1394.5814441999999"/>
    <n v="68327.518555799994"/>
    <n v="58101.75"/>
    <n v="11620.35"/>
    <n v="-232.43024069999998"/>
    <n v="11387.919759300001"/>
    <n v="69722.099999999991"/>
    <n v="63.557064721968999"/>
    <n v="1097"/>
    <n v="69722.099999999991"/>
    <n v="69722.099999999991"/>
    <n v="0"/>
    <n v="0"/>
    <n v="3436.1"/>
    <n v="3799.4300000000003"/>
    <n v="4384.82"/>
    <n v="58101.75"/>
    <n v="69722.100000000006"/>
    <n v="0"/>
    <m/>
    <n v="321.81"/>
    <n v="311.43"/>
    <n v="321.81"/>
    <n v="955.05"/>
    <n v="321.81"/>
    <n v="290.67"/>
    <n v="321.81"/>
    <n v="934.29"/>
    <n v="311.43"/>
    <n v="2184.0500000000002"/>
    <n v="0"/>
    <n v="2495.48"/>
    <n v="4384.82"/>
  </r>
  <r>
    <n v="1605"/>
    <n v="14951"/>
    <s v="41947951TRSU"/>
    <s v="951T"/>
    <x v="100"/>
    <s v="14MIP - (RSU)"/>
    <n v="10265"/>
    <n v="80"/>
    <x v="80"/>
    <n v="9260"/>
    <x v="2"/>
    <n v="190000"/>
    <n v="0"/>
    <n v="0"/>
    <s v="41947951TRSU14MIP - (RSU)"/>
    <s v="MIP - (RSU)"/>
    <s v="MIP - (RSU) - 11/04/2014"/>
    <s v="3 years"/>
    <d v="2014-11-04T00:00:00"/>
    <d v="2017-11-04T00:00:00"/>
    <n v="533"/>
    <n v="0"/>
    <n v="0"/>
    <m/>
    <m/>
    <m/>
    <m/>
    <n v="533"/>
    <n v="1"/>
    <s v=""/>
    <n v="0"/>
    <n v="28542.149999999998"/>
    <n v="0"/>
    <n v="0"/>
    <n v="0"/>
    <s v=""/>
    <s v=""/>
    <s v=""/>
    <n v="28542.149999999998"/>
    <n v="533"/>
    <n v="0"/>
    <n v="0"/>
    <n v="533"/>
    <n v="53.55"/>
    <n v="28542.149999999998"/>
    <n v="-570.90008429999989"/>
    <n v="27971.249915699998"/>
    <n v="23776.2"/>
    <n v="4765.95"/>
    <n v="-95.328531899999987"/>
    <n v="4670.6214681000001"/>
    <n v="28542.149999999998"/>
    <n v="26.018368277119414"/>
    <n v="1097"/>
    <n v="28542.149999999998"/>
    <n v="28542.149999999998"/>
    <n v="0"/>
    <n v="0"/>
    <n v="1409.2800000000011"/>
    <n v="3356.67"/>
    <n v="0"/>
    <n v="23776.2"/>
    <n v="28542.15"/>
    <n v="0"/>
    <m/>
    <n v="0"/>
    <n v="0"/>
    <n v="0"/>
    <n v="0"/>
    <n v="0"/>
    <n v="0"/>
    <n v="0"/>
    <n v="0"/>
    <n v="0"/>
    <n v="0"/>
    <n v="0"/>
    <n v="0"/>
    <n v="0"/>
  </r>
  <r>
    <n v="1606"/>
    <n v="14957"/>
    <s v="41947957RRSU"/>
    <s v="957R"/>
    <x v="101"/>
    <s v="14MIP - (RSU)"/>
    <n v="10265"/>
    <n v="80"/>
    <x v="81"/>
    <n v="9260"/>
    <x v="2"/>
    <n v="190000"/>
    <n v="0"/>
    <n v="0"/>
    <s v="41947957RRSU14MIP - (RSU)"/>
    <s v="MIP - (RSU)"/>
    <s v="MIP - (RSU) - 11/04/2014"/>
    <s v="3 years"/>
    <d v="2014-11-04T00:00:00"/>
    <d v="2017-11-04T00:00:00"/>
    <n v="555"/>
    <n v="0"/>
    <n v="0"/>
    <m/>
    <m/>
    <m/>
    <m/>
    <n v="555"/>
    <n v="1"/>
    <s v=""/>
    <n v="0"/>
    <n v="29720.25"/>
    <n v="0"/>
    <n v="0"/>
    <n v="0"/>
    <s v=""/>
    <s v=""/>
    <s v=""/>
    <n v="29720.25"/>
    <n v="555"/>
    <n v="0"/>
    <n v="0"/>
    <n v="555"/>
    <n v="53.55"/>
    <n v="29720.25"/>
    <n v="-594.46444050000002"/>
    <n v="29125.7855595"/>
    <n v="24740.1"/>
    <n v="4980.1499999999996"/>
    <n v="-99.612960299999983"/>
    <n v="4880.5370396999997"/>
    <n v="4880.5370396999997"/>
    <n v="4.4489854509571556"/>
    <n v="970"/>
    <n v="4315.5200000000004"/>
    <n v="29055.62"/>
    <n v="565.01703969999926"/>
    <n v="0"/>
    <n v="1472.6099999999997"/>
    <n v="1628.33"/>
    <n v="1214.58"/>
    <n v="24740.1"/>
    <n v="29055.62"/>
    <n v="0"/>
    <m/>
    <n v="137.91999999999999"/>
    <n v="133.47"/>
    <n v="137.91999999999999"/>
    <n v="409.30999999999995"/>
    <n v="137.91999999999999"/>
    <n v="124.57"/>
    <n v="137.91999999999999"/>
    <n v="400.40999999999997"/>
    <n v="133.47"/>
    <n v="137.91999999999999"/>
    <n v="133.47"/>
    <n v="404.86"/>
    <n v="1214.58"/>
  </r>
  <r>
    <n v="1607"/>
    <n v="15070"/>
    <s v="4194770SlRSU"/>
    <s v="70Sl"/>
    <x v="104"/>
    <s v="14MIP - (RSU)"/>
    <n v="10265"/>
    <n v="80"/>
    <x v="84"/>
    <n v="9260"/>
    <x v="2"/>
    <n v="190000"/>
    <n v="0"/>
    <n v="0"/>
    <s v="4194770SlRSU14MIP - (RSU)"/>
    <s v="MIP - (RSU)"/>
    <s v="MIP - (RSU) - 11/04/2014"/>
    <s v="3 years"/>
    <d v="2014-11-04T00:00:00"/>
    <d v="2017-11-04T00:00:00"/>
    <n v="524"/>
    <n v="0"/>
    <n v="0"/>
    <m/>
    <m/>
    <m/>
    <m/>
    <n v="524"/>
    <n v="1"/>
    <s v=""/>
    <n v="0"/>
    <n v="28060.199999999997"/>
    <n v="0"/>
    <n v="0"/>
    <n v="0"/>
    <s v=""/>
    <s v=""/>
    <s v=""/>
    <n v="28060.199999999997"/>
    <n v="524"/>
    <n v="0"/>
    <n v="0"/>
    <n v="524"/>
    <n v="53.55"/>
    <n v="28060.199999999997"/>
    <n v="-561.26012039999989"/>
    <n v="27498.939879599999"/>
    <n v="23347.8"/>
    <n v="4712.3999999999996"/>
    <n v="-94.257424799999981"/>
    <n v="4618.1425751999996"/>
    <n v="4618.1425751999996"/>
    <n v="4.2097926847766631"/>
    <n v="970"/>
    <n v="4083.5"/>
    <n v="27431.3"/>
    <n v="534.64257519999956"/>
    <n v="0"/>
    <n v="1393.4400000000003"/>
    <n v="1540.79"/>
    <n v="1149.27"/>
    <n v="23347.8"/>
    <n v="27431.3"/>
    <n v="0"/>
    <m/>
    <n v="130.5"/>
    <n v="126.29"/>
    <n v="130.51"/>
    <n v="387.3"/>
    <n v="130.5"/>
    <n v="117.87"/>
    <n v="130.51"/>
    <n v="378.88"/>
    <n v="126.29"/>
    <n v="130.51"/>
    <n v="126.29"/>
    <n v="383.09000000000003"/>
    <n v="1149.27"/>
  </r>
  <r>
    <n v="1608"/>
    <n v="15155"/>
    <s v="41947155CRSU"/>
    <s v="155C"/>
    <x v="225"/>
    <s v="14MIP - (RSU)"/>
    <n v="10265"/>
    <n v="10"/>
    <x v="0"/>
    <n v="9260"/>
    <x v="2"/>
    <n v="2000"/>
    <n v="0"/>
    <n v="0"/>
    <s v="41947155CRSU14MIP - (RSU)"/>
    <s v="MIP - (RSU)"/>
    <s v="MIP - (RSU) - 11/04/2014"/>
    <s v="3 years"/>
    <d v="2014-11-04T00:00:00"/>
    <d v="2017-11-04T00:00:00"/>
    <n v="609"/>
    <n v="0"/>
    <n v="0"/>
    <m/>
    <m/>
    <m/>
    <m/>
    <n v="609"/>
    <n v="1"/>
    <s v=""/>
    <n v="0"/>
    <n v="32611.949999999997"/>
    <n v="0"/>
    <n v="0"/>
    <n v="0"/>
    <s v=""/>
    <s v=""/>
    <s v=""/>
    <n v="32611.949999999997"/>
    <n v="609"/>
    <n v="0"/>
    <n v="0"/>
    <n v="609"/>
    <n v="53.55"/>
    <n v="32611.949999999997"/>
    <n v="-652.3042238999999"/>
    <n v="31959.645776099998"/>
    <n v="27149.85"/>
    <n v="5462.1"/>
    <n v="-109.2529242"/>
    <n v="5352.8470758000003"/>
    <n v="32611.949999999997"/>
    <n v="29.728304466727437"/>
    <n v="1097"/>
    <n v="32611.949999999997"/>
    <n v="32611.949999999997"/>
    <n v="0"/>
    <n v="0"/>
    <n v="5462.1"/>
    <n v="0"/>
    <n v="0"/>
    <n v="27149.85"/>
    <n v="32611.949999999997"/>
    <n v="0"/>
    <m/>
    <n v="0"/>
    <n v="0"/>
    <n v="0"/>
    <n v="0"/>
    <n v="0"/>
    <n v="0"/>
    <n v="0"/>
    <n v="0"/>
    <n v="0"/>
    <n v="0"/>
    <n v="0"/>
    <n v="0"/>
    <n v="0"/>
  </r>
  <r>
    <n v="1609"/>
    <n v="15207"/>
    <s v="41947207VRSU"/>
    <s v="207V"/>
    <x v="106"/>
    <s v="14MIP - (RSU)"/>
    <n v="10265"/>
    <n v="80"/>
    <x v="86"/>
    <n v="9260"/>
    <x v="2"/>
    <n v="190000"/>
    <n v="0"/>
    <n v="0"/>
    <s v="41947207VRSU14MIP - (RSU)"/>
    <s v="MIP - (RSU)"/>
    <s v="MIP - (RSU) - 11/04/2014"/>
    <s v="3 years"/>
    <d v="2014-11-04T00:00:00"/>
    <d v="2017-11-04T00:00:00"/>
    <n v="1116"/>
    <n v="0"/>
    <n v="0"/>
    <m/>
    <m/>
    <m/>
    <m/>
    <n v="1116"/>
    <n v="1"/>
    <s v=""/>
    <n v="0"/>
    <n v="59761.799999999996"/>
    <n v="0"/>
    <n v="0"/>
    <n v="0"/>
    <s v=""/>
    <s v=""/>
    <s v=""/>
    <n v="59761.799999999996"/>
    <n v="1116"/>
    <n v="0"/>
    <n v="0"/>
    <n v="1116"/>
    <n v="53.55"/>
    <n v="59761.799999999996"/>
    <n v="-1195.3555235999997"/>
    <n v="58566.444476399993"/>
    <n v="49801.5"/>
    <n v="9960.2999999999993"/>
    <n v="-199.22592059999997"/>
    <n v="9761.0740793999994"/>
    <n v="59761.799999999996"/>
    <n v="54.477484047402001"/>
    <n v="1097"/>
    <n v="59761.799999999996"/>
    <n v="59761.799999999996"/>
    <n v="0"/>
    <n v="0"/>
    <n v="9960.2999999999993"/>
    <n v="0"/>
    <n v="0"/>
    <n v="49801.5"/>
    <n v="59761.8"/>
    <n v="0"/>
    <m/>
    <n v="0"/>
    <n v="0"/>
    <n v="0"/>
    <n v="0"/>
    <n v="0"/>
    <n v="0"/>
    <n v="0"/>
    <n v="0"/>
    <n v="0"/>
    <n v="0"/>
    <n v="0"/>
    <n v="0"/>
    <n v="0"/>
  </r>
  <r>
    <n v="1610"/>
    <n v="15232"/>
    <s v="41947232WRSU"/>
    <s v="232W"/>
    <x v="107"/>
    <s v="14MIP - (RSU)"/>
    <n v="10265"/>
    <n v="80"/>
    <x v="87"/>
    <n v="9260"/>
    <x v="2"/>
    <n v="190000"/>
    <n v="0"/>
    <n v="0"/>
    <s v="41947232WRSU14MIP - (RSU)"/>
    <s v="MIP - (RSU)"/>
    <s v="MIP - (RSU) - 11/04/2014"/>
    <s v="3 years"/>
    <d v="2014-11-04T00:00:00"/>
    <d v="2017-11-04T00:00:00"/>
    <n v="1616"/>
    <n v="0"/>
    <n v="0"/>
    <m/>
    <m/>
    <m/>
    <m/>
    <n v="1616"/>
    <n v="1"/>
    <s v=""/>
    <n v="0"/>
    <n v="86536.799999999988"/>
    <n v="0"/>
    <n v="0"/>
    <n v="0"/>
    <s v=""/>
    <s v=""/>
    <s v=""/>
    <n v="86536.799999999988"/>
    <n v="1616"/>
    <n v="0"/>
    <n v="0"/>
    <n v="1616"/>
    <n v="53.55"/>
    <n v="86536.799999999988"/>
    <n v="-1730.9090735999996"/>
    <n v="84805.890926399996"/>
    <n v="72078.3"/>
    <n v="14458.5"/>
    <n v="-289.19891699999999"/>
    <n v="14169.301083"/>
    <n v="86536.799999999988"/>
    <n v="78.884958979033712"/>
    <n v="1097"/>
    <n v="86536.799999999988"/>
    <n v="86536.799999999988"/>
    <n v="0"/>
    <n v="0"/>
    <n v="14458.5"/>
    <n v="0"/>
    <n v="0"/>
    <n v="72078.3"/>
    <n v="86536.8"/>
    <n v="0"/>
    <m/>
    <n v="0"/>
    <n v="0"/>
    <n v="0"/>
    <n v="0"/>
    <n v="0"/>
    <n v="0"/>
    <n v="0"/>
    <n v="0"/>
    <n v="0"/>
    <n v="0"/>
    <n v="0"/>
    <n v="0"/>
    <n v="0"/>
  </r>
  <r>
    <n v="1611"/>
    <n v="15234"/>
    <s v="41947234DRSU"/>
    <s v="234D"/>
    <x v="108"/>
    <s v="14MIP - (RSU)"/>
    <n v="10265"/>
    <n v="80"/>
    <x v="88"/>
    <n v="9260"/>
    <x v="2"/>
    <n v="190000"/>
    <n v="0"/>
    <n v="0"/>
    <s v="41947234DRSU14MIP - (RSU)"/>
    <s v="MIP - (RSU)"/>
    <s v="MIP - (RSU) - 11/04/2014"/>
    <s v="3 years"/>
    <d v="2014-11-04T00:00:00"/>
    <d v="2017-11-04T00:00:00"/>
    <n v="993"/>
    <n v="0"/>
    <n v="0"/>
    <m/>
    <m/>
    <m/>
    <m/>
    <n v="993"/>
    <n v="1"/>
    <s v=""/>
    <n v="0"/>
    <n v="53175.149999999994"/>
    <n v="0"/>
    <n v="0"/>
    <n v="0"/>
    <s v=""/>
    <s v=""/>
    <s v=""/>
    <n v="53175.149999999994"/>
    <n v="993"/>
    <n v="0"/>
    <n v="0"/>
    <n v="993"/>
    <n v="53.55"/>
    <n v="53175.149999999994"/>
    <n v="-1063.6093502999997"/>
    <n v="52111.540649699993"/>
    <n v="44285.85"/>
    <n v="8889.2999999999993"/>
    <n v="-177.80377859999999"/>
    <n v="8711.4962213999988"/>
    <n v="8711.4962213999988"/>
    <n v="7.9411998371923413"/>
    <n v="970"/>
    <n v="7702.96"/>
    <n v="51988.81"/>
    <n v="1008.5362213999988"/>
    <n v="0"/>
    <n v="2628.5400000000018"/>
    <n v="2906.48"/>
    <n v="2167.94"/>
    <n v="44285.85"/>
    <n v="51988.81"/>
    <n v="0"/>
    <m/>
    <n v="246.17"/>
    <n v="238.24"/>
    <n v="246.18"/>
    <n v="730.58999999999992"/>
    <n v="246.17"/>
    <n v="222.36"/>
    <n v="246.17"/>
    <n v="714.69999999999993"/>
    <n v="238.24"/>
    <n v="246.18"/>
    <n v="238.23"/>
    <n v="722.65"/>
    <n v="2167.94"/>
  </r>
  <r>
    <n v="1612"/>
    <n v="15304"/>
    <s v="41947304GRSU"/>
    <s v="304G"/>
    <x v="109"/>
    <s v="14MIP - (RSU)"/>
    <n v="10265"/>
    <n v="180"/>
    <x v="75"/>
    <n v="9260"/>
    <x v="2"/>
    <n v="700000"/>
    <n v="0"/>
    <n v="0"/>
    <s v="41947304GRSU14MIP - (RSU)"/>
    <s v="MIP - (RSU)"/>
    <s v="MIP - (RSU) - 11/04/2014"/>
    <s v="3 years"/>
    <d v="2014-11-04T00:00:00"/>
    <d v="2017-11-04T00:00:00"/>
    <n v="2788"/>
    <n v="0"/>
    <n v="0"/>
    <m/>
    <m/>
    <m/>
    <m/>
    <n v="2788"/>
    <n v="1"/>
    <s v=""/>
    <n v="0"/>
    <n v="149297.4"/>
    <n v="0"/>
    <n v="0"/>
    <n v="0"/>
    <s v=""/>
    <s v=""/>
    <s v=""/>
    <n v="149297.4"/>
    <n v="2788"/>
    <n v="0"/>
    <n v="0"/>
    <n v="2788"/>
    <n v="53.55"/>
    <n v="149297.4"/>
    <n v="-2986.2465947999999"/>
    <n v="146311.15340519999"/>
    <n v="124396.65"/>
    <n v="24900.75"/>
    <n v="-498.06480149999999"/>
    <n v="24402.685198499999"/>
    <n v="149297.4"/>
    <n v="136.09608021877847"/>
    <n v="1097"/>
    <n v="149297.4"/>
    <n v="149297.4"/>
    <n v="0"/>
    <n v="0"/>
    <n v="24900.75"/>
    <n v="0"/>
    <n v="0"/>
    <n v="124396.65"/>
    <n v="149297.4"/>
    <n v="0"/>
    <m/>
    <n v="0"/>
    <n v="0"/>
    <n v="0"/>
    <n v="0"/>
    <n v="0"/>
    <n v="0"/>
    <n v="0"/>
    <n v="0"/>
    <n v="0"/>
    <n v="0"/>
    <n v="0"/>
    <n v="0"/>
    <n v="0"/>
  </r>
  <r>
    <n v="1613"/>
    <n v="15319"/>
    <s v="41947319HRSU"/>
    <s v="319H"/>
    <x v="110"/>
    <s v="14MIP - (RSU)"/>
    <n v="10265"/>
    <n v="180"/>
    <x v="72"/>
    <n v="9260"/>
    <x v="2"/>
    <n v="700000"/>
    <n v="0"/>
    <n v="0"/>
    <s v="41947319HRSU14MIP - (RSU)"/>
    <s v="MIP - (RSU)"/>
    <s v="MIP - (RSU) - 11/04/2014"/>
    <s v="3 years"/>
    <d v="2014-11-04T00:00:00"/>
    <d v="2017-11-04T00:00:00"/>
    <n v="1664"/>
    <n v="0"/>
    <n v="0"/>
    <m/>
    <m/>
    <m/>
    <m/>
    <n v="1664"/>
    <n v="1"/>
    <s v=""/>
    <n v="0"/>
    <n v="89107.199999999997"/>
    <n v="0"/>
    <n v="0"/>
    <n v="0"/>
    <s v=""/>
    <s v=""/>
    <s v=""/>
    <n v="89107.199999999997"/>
    <n v="1664"/>
    <n v="0"/>
    <n v="0"/>
    <n v="1664"/>
    <n v="53.55"/>
    <n v="89107.199999999997"/>
    <n v="-1782.3222143999999"/>
    <n v="87324.877785599994"/>
    <n v="74220.3"/>
    <n v="14886.9"/>
    <n v="-297.76777379999999"/>
    <n v="14589.132226199999"/>
    <n v="89107.199999999997"/>
    <n v="81.228076572470371"/>
    <n v="1097"/>
    <n v="89107.199999999997"/>
    <n v="89107.199999999997"/>
    <n v="0"/>
    <n v="0"/>
    <n v="14886.9"/>
    <n v="0"/>
    <n v="0"/>
    <n v="74220.3"/>
    <n v="89107.199999999997"/>
    <n v="0"/>
    <m/>
    <n v="0"/>
    <n v="0"/>
    <n v="0"/>
    <n v="0"/>
    <n v="0"/>
    <n v="0"/>
    <n v="0"/>
    <n v="0"/>
    <n v="0"/>
    <n v="0"/>
    <n v="0"/>
    <n v="0"/>
    <n v="0"/>
  </r>
  <r>
    <n v="1614"/>
    <n v="15365"/>
    <s v="41947365PRSU"/>
    <s v="365P"/>
    <x v="112"/>
    <s v="14MIP - (RSU)"/>
    <n v="10265"/>
    <n v="10"/>
    <x v="90"/>
    <n v="9260"/>
    <x v="2"/>
    <n v="2000"/>
    <n v="0"/>
    <n v="0"/>
    <s v="41947365PRSU14MIP - (RSU)"/>
    <s v="MIP - (RSU)"/>
    <s v="MIP - (RSU) - 11/04/2014"/>
    <s v="3 years"/>
    <d v="2014-11-04T00:00:00"/>
    <d v="2017-11-04T00:00:00"/>
    <n v="664"/>
    <n v="0"/>
    <n v="0"/>
    <m/>
    <m/>
    <m/>
    <m/>
    <n v="664"/>
    <n v="1"/>
    <s v=""/>
    <n v="0"/>
    <n v="35557.199999999997"/>
    <n v="0"/>
    <n v="0"/>
    <n v="0"/>
    <s v=""/>
    <s v=""/>
    <s v=""/>
    <n v="35557.199999999997"/>
    <n v="664"/>
    <n v="0"/>
    <n v="0"/>
    <n v="664"/>
    <n v="53.55"/>
    <n v="35557.199999999997"/>
    <n v="-711.21511439999995"/>
    <n v="34845.984885599995"/>
    <n v="29613.15"/>
    <n v="5944.05"/>
    <n v="-118.89288809999999"/>
    <n v="5825.1571119"/>
    <n v="5825.1571119"/>
    <n v="5.3100794092069279"/>
    <n v="970"/>
    <n v="5150.78"/>
    <n v="34763.93"/>
    <n v="674.37711190000027"/>
    <n v="0"/>
    <n v="1757.6400000000026"/>
    <n v="1943.49"/>
    <n v="1449.65"/>
    <n v="29613.15"/>
    <n v="34763.930000000008"/>
    <n v="0"/>
    <m/>
    <n v="164.61"/>
    <n v="159.30000000000001"/>
    <n v="164.61"/>
    <n v="488.52000000000004"/>
    <n v="164.62"/>
    <n v="148.68"/>
    <n v="164.61"/>
    <n v="477.91"/>
    <n v="159.30000000000001"/>
    <n v="164.61"/>
    <n v="159.31"/>
    <n v="483.22"/>
    <n v="1449.65"/>
  </r>
  <r>
    <n v="1615"/>
    <n v="15388"/>
    <s v="41947388GRSU"/>
    <s v="388G"/>
    <x v="114"/>
    <s v="14MIP - (RSU)"/>
    <n v="10265"/>
    <n v="10"/>
    <x v="45"/>
    <n v="9260"/>
    <x v="2"/>
    <n v="2000"/>
    <n v="0"/>
    <n v="0"/>
    <s v="41947388GRSU14MIP - (RSU)"/>
    <s v="MIP - (RSU)"/>
    <s v="MIP - (RSU) - 11/04/2014"/>
    <s v="3 years"/>
    <d v="2014-11-04T00:00:00"/>
    <d v="2017-11-04T00:00:00"/>
    <n v="1430"/>
    <n v="0"/>
    <n v="0"/>
    <m/>
    <m/>
    <m/>
    <m/>
    <n v="1430"/>
    <n v="1"/>
    <s v=""/>
    <n v="0"/>
    <n v="76576.5"/>
    <n v="0"/>
    <n v="0"/>
    <n v="0"/>
    <s v=""/>
    <s v=""/>
    <s v=""/>
    <n v="76576.5"/>
    <n v="1430"/>
    <n v="0"/>
    <n v="0"/>
    <n v="1430"/>
    <n v="53.55"/>
    <n v="76576.5"/>
    <n v="-1531.6831529999999"/>
    <n v="75044.816846999995"/>
    <n v="63778.05"/>
    <n v="12798.45"/>
    <n v="-255.9945969"/>
    <n v="12542.455403100001"/>
    <n v="76576.5"/>
    <n v="69.805378304466728"/>
    <n v="1097"/>
    <n v="76576.5"/>
    <n v="76576.5"/>
    <n v="0"/>
    <n v="0"/>
    <n v="12798.45"/>
    <n v="0"/>
    <n v="0"/>
    <n v="63778.05"/>
    <n v="76576.5"/>
    <n v="0"/>
    <m/>
    <n v="0"/>
    <n v="0"/>
    <n v="0"/>
    <n v="0"/>
    <n v="0"/>
    <n v="0"/>
    <n v="0"/>
    <n v="0"/>
    <n v="0"/>
    <n v="0"/>
    <n v="0"/>
    <n v="0"/>
    <n v="0"/>
  </r>
  <r>
    <n v="1616"/>
    <n v="15507"/>
    <s v="41947507TRSU"/>
    <s v="507T"/>
    <x v="118"/>
    <s v="14MIP - (RSU)"/>
    <n v="10265"/>
    <n v="80"/>
    <x v="92"/>
    <n v="9260"/>
    <x v="2"/>
    <n v="190000"/>
    <n v="0"/>
    <n v="0"/>
    <s v="41947507TRSU14MIP - (RSU)"/>
    <s v="MIP - (RSU)"/>
    <s v="MIP - (RSU) - 11/04/2014"/>
    <s v="3 years"/>
    <d v="2014-11-04T00:00:00"/>
    <d v="2017-11-04T00:00:00"/>
    <n v="1534"/>
    <n v="0"/>
    <n v="0"/>
    <m/>
    <m/>
    <m/>
    <m/>
    <n v="1534"/>
    <n v="1"/>
    <s v=""/>
    <n v="0"/>
    <n v="82145.7"/>
    <n v="0"/>
    <n v="0"/>
    <n v="0"/>
    <s v=""/>
    <s v=""/>
    <s v=""/>
    <n v="82145.7"/>
    <n v="1534"/>
    <n v="0"/>
    <n v="0"/>
    <n v="1534"/>
    <n v="53.55"/>
    <n v="82145.7"/>
    <n v="-1643.0782913999999"/>
    <n v="80502.621708599996"/>
    <n v="68436.899999999994"/>
    <n v="13708.8"/>
    <n v="-274.20341759999997"/>
    <n v="13434.5965824"/>
    <n v="82145.7"/>
    <n v="74.882133090246128"/>
    <n v="1097"/>
    <n v="82145.7"/>
    <n v="82145.7"/>
    <n v="0"/>
    <n v="0"/>
    <n v="13708.8"/>
    <n v="0"/>
    <n v="0"/>
    <n v="68436.899999999994"/>
    <n v="82145.7"/>
    <n v="0"/>
    <m/>
    <n v="0"/>
    <n v="0"/>
    <n v="0"/>
    <n v="0"/>
    <n v="0"/>
    <n v="0"/>
    <n v="0"/>
    <n v="0"/>
    <n v="0"/>
    <n v="0"/>
    <n v="0"/>
    <n v="0"/>
    <n v="0"/>
  </r>
  <r>
    <n v="1617"/>
    <n v="15748"/>
    <s v="41947748HRSU"/>
    <s v="748H"/>
    <x v="123"/>
    <s v="14MIP - (RSU)"/>
    <n v="10265"/>
    <n v="60"/>
    <x v="96"/>
    <n v="9260"/>
    <x v="2"/>
    <n v="30000"/>
    <n v="0"/>
    <n v="0"/>
    <s v="41947748HRSU14MIP - (RSU)"/>
    <s v="MIP - (RSU)"/>
    <s v="MIP - (RSU) - 11/04/2014"/>
    <s v="3 years"/>
    <d v="2014-11-04T00:00:00"/>
    <d v="2017-11-04T00:00:00"/>
    <n v="496"/>
    <n v="0"/>
    <n v="0"/>
    <m/>
    <m/>
    <m/>
    <m/>
    <n v="496"/>
    <n v="1"/>
    <s v=""/>
    <n v="0"/>
    <n v="26560.799999999999"/>
    <n v="0"/>
    <n v="0"/>
    <n v="0"/>
    <s v=""/>
    <s v=""/>
    <s v=""/>
    <n v="26560.799999999999"/>
    <n v="496"/>
    <n v="0"/>
    <n v="0"/>
    <n v="496"/>
    <n v="53.55"/>
    <n v="26560.799999999999"/>
    <n v="-531.26912159999995"/>
    <n v="26029.530878400001"/>
    <n v="22116.15"/>
    <n v="4444.6499999999996"/>
    <n v="-88.901889299999993"/>
    <n v="4355.7481106999994"/>
    <n v="4355.7481106999994"/>
    <n v="3.9705999185961707"/>
    <n v="970"/>
    <n v="3851.48"/>
    <n v="25967.63"/>
    <n v="504.2681106999994"/>
    <n v="0"/>
    <n v="1314.2700000000009"/>
    <n v="1453.24"/>
    <n v="1083.97"/>
    <n v="22116.15"/>
    <n v="25967.630000000005"/>
    <n v="0"/>
    <m/>
    <n v="123.09"/>
    <n v="119.11"/>
    <n v="123.09"/>
    <n v="365.28999999999996"/>
    <n v="123.09"/>
    <n v="111.18"/>
    <n v="123.09"/>
    <n v="357.36"/>
    <n v="119.12"/>
    <n v="123.08"/>
    <n v="119.12"/>
    <n v="361.32"/>
    <n v="1083.97"/>
  </r>
  <r>
    <n v="1618"/>
    <n v="16986"/>
    <s v="41947986ARSU"/>
    <s v="986A"/>
    <x v="131"/>
    <s v="14MIP - (RSU)"/>
    <n v="10265"/>
    <n v="10"/>
    <x v="101"/>
    <n v="9260"/>
    <x v="2"/>
    <n v="2000"/>
    <n v="0"/>
    <n v="0"/>
    <s v="41947986ARSU14MIP - (RSU)"/>
    <s v="MIP - (RSU)"/>
    <s v="MIP - (RSU) - 11/04/2014"/>
    <s v="3 years"/>
    <d v="2014-11-04T00:00:00"/>
    <d v="2017-11-04T00:00:00"/>
    <n v="405"/>
    <n v="0"/>
    <n v="0"/>
    <m/>
    <m/>
    <m/>
    <m/>
    <n v="405"/>
    <n v="1"/>
    <s v=""/>
    <n v="0"/>
    <n v="21687.75"/>
    <n v="0"/>
    <n v="0"/>
    <n v="0"/>
    <s v=""/>
    <s v=""/>
    <s v=""/>
    <n v="21687.75"/>
    <n v="405"/>
    <n v="0"/>
    <n v="0"/>
    <n v="405"/>
    <n v="53.55"/>
    <n v="21687.75"/>
    <n v="-433.79837549999996"/>
    <n v="21253.951624500001"/>
    <n v="18046.349999999999"/>
    <n v="3641.4"/>
    <n v="-72.835282800000002"/>
    <n v="3568.5647171999999"/>
    <n v="3568.5647171999999"/>
    <n v="3.2530216200546946"/>
    <n v="970"/>
    <n v="3155.43"/>
    <n v="21201.78"/>
    <n v="413.13471720000007"/>
    <n v="0"/>
    <n v="1076.75"/>
    <n v="1190.6099999999999"/>
    <n v="888.06999999999994"/>
    <n v="18046.349999999999"/>
    <n v="21201.78"/>
    <n v="0"/>
    <m/>
    <n v="100.84"/>
    <n v="97.59"/>
    <n v="100.84"/>
    <n v="299.27"/>
    <n v="100.85"/>
    <n v="91.08"/>
    <n v="100.85"/>
    <n v="292.77999999999997"/>
    <n v="97.59"/>
    <n v="100.84"/>
    <n v="97.59"/>
    <n v="296.02"/>
    <n v="888.06999999999994"/>
  </r>
  <r>
    <n v="1619"/>
    <n v="16987"/>
    <s v="41947987BRSU"/>
    <s v="987B"/>
    <x v="132"/>
    <s v="14MIP - (RSU)"/>
    <n v="10265"/>
    <n v="212"/>
    <x v="102"/>
    <n v="9260"/>
    <x v="2"/>
    <n v="821000"/>
    <n v="0"/>
    <n v="0"/>
    <s v="41947987BRSU14MIP - (RSU)"/>
    <s v="MIP - (RSU)"/>
    <s v="MIP - (RSU) - 11/04/2014"/>
    <s v="3 years"/>
    <d v="2014-11-04T00:00:00"/>
    <d v="2017-11-04T00:00:00"/>
    <n v="1265"/>
    <n v="0"/>
    <n v="0"/>
    <m/>
    <m/>
    <m/>
    <m/>
    <n v="1265"/>
    <n v="1"/>
    <s v=""/>
    <n v="1265"/>
    <n v="67740.75"/>
    <n v="0"/>
    <n v="0"/>
    <n v="0"/>
    <s v=""/>
    <s v=""/>
    <s v=""/>
    <n v="67740.75"/>
    <n v="1265"/>
    <n v="-1265"/>
    <n v="0"/>
    <n v="0"/>
    <n v="53.55"/>
    <n v="0"/>
    <n v="0"/>
    <n v="0"/>
    <n v="56441.7"/>
    <n v="11299.05"/>
    <n v="-226.00359809999998"/>
    <n v="11073.046401899999"/>
    <n v="67740.75"/>
    <n v="61.750911577028262"/>
    <n v="1097"/>
    <n v="67740.75"/>
    <n v="67740.75"/>
    <n v="0"/>
    <n v="0"/>
    <n v="11299.05"/>
    <n v="0"/>
    <n v="0"/>
    <n v="56441.7"/>
    <n v="67740.75"/>
    <n v="0"/>
    <m/>
    <n v="0"/>
    <n v="0"/>
    <n v="0"/>
    <n v="0"/>
    <n v="0"/>
    <n v="0"/>
    <n v="0"/>
    <n v="0"/>
    <n v="0"/>
    <n v="0"/>
    <n v="0"/>
    <n v="0"/>
    <n v="0"/>
  </r>
  <r>
    <n v="1620"/>
    <n v="16995"/>
    <s v="41947995BRSU"/>
    <s v="995B"/>
    <x v="133"/>
    <s v="14MIP - (RSU)"/>
    <n v="10265"/>
    <n v="10"/>
    <x v="101"/>
    <n v="9260"/>
    <x v="2"/>
    <n v="2000"/>
    <n v="0"/>
    <n v="0"/>
    <s v="41947995BRSU14MIP - (RSU)"/>
    <s v="MIP - (RSU)"/>
    <s v="MIP - (RSU) - 11/04/2014"/>
    <s v="3 years"/>
    <d v="2014-11-04T00:00:00"/>
    <d v="2017-11-04T00:00:00"/>
    <n v="5108"/>
    <n v="0"/>
    <n v="0"/>
    <m/>
    <m/>
    <m/>
    <m/>
    <n v="5108"/>
    <n v="1"/>
    <s v=""/>
    <n v="0"/>
    <n v="273533.39999999997"/>
    <n v="0"/>
    <n v="0"/>
    <n v="0"/>
    <s v=""/>
    <s v=""/>
    <s v=""/>
    <n v="273533.39999999997"/>
    <n v="5108"/>
    <n v="0"/>
    <n v="0"/>
    <n v="5108"/>
    <n v="53.55"/>
    <n v="273533.39999999997"/>
    <n v="-5471.2150667999986"/>
    <n v="268062.18493319995"/>
    <n v="227908.8"/>
    <n v="45624.6"/>
    <n v="-912.58324919999995"/>
    <n v="44712.016750800001"/>
    <n v="44712.016750800001"/>
    <n v="40.75844735715588"/>
    <n v="970"/>
    <n v="39535.69"/>
    <n v="267444.49"/>
    <n v="5176.326750799999"/>
    <n v="0"/>
    <n v="13491.049999999992"/>
    <n v="14917.59"/>
    <n v="11127.050000000001"/>
    <n v="227908.8"/>
    <n v="267444.49"/>
    <n v="0"/>
    <m/>
    <n v="1263.51"/>
    <n v="1222.75"/>
    <n v="1263.51"/>
    <n v="3749.7700000000004"/>
    <n v="1263.52"/>
    <n v="1141.23"/>
    <n v="1263.52"/>
    <n v="3668.27"/>
    <n v="1222.75"/>
    <n v="1263.51"/>
    <n v="1222.75"/>
    <n v="3709.01"/>
    <n v="11127.050000000001"/>
  </r>
  <r>
    <n v="1621"/>
    <n v="16997"/>
    <s v="41947997BRSU"/>
    <s v="997B"/>
    <x v="134"/>
    <s v="14MIP - (RSU)"/>
    <n v="10265"/>
    <n v="10"/>
    <x v="5"/>
    <n v="9260"/>
    <x v="2"/>
    <n v="2000"/>
    <n v="0"/>
    <n v="0"/>
    <s v="41947997BRSU14MIP - (RSU)"/>
    <s v="MIP - (RSU)"/>
    <s v="MIP - (RSU) - 11/04/2014"/>
    <s v="3 years"/>
    <d v="2014-11-04T00:00:00"/>
    <d v="2017-11-04T00:00:00"/>
    <n v="572"/>
    <n v="0"/>
    <n v="0"/>
    <m/>
    <m/>
    <m/>
    <m/>
    <n v="572"/>
    <n v="1"/>
    <s v=""/>
    <n v="0"/>
    <n v="30630.6"/>
    <n v="0"/>
    <n v="0"/>
    <n v="0"/>
    <s v=""/>
    <s v=""/>
    <s v=""/>
    <n v="30630.6"/>
    <n v="572"/>
    <n v="0"/>
    <n v="-572"/>
    <n v="0"/>
    <n v="53.55"/>
    <n v="0"/>
    <n v="0"/>
    <n v="0"/>
    <n v="0"/>
    <n v="0"/>
    <n v="0"/>
    <n v="0"/>
    <n v="0"/>
    <n v="0"/>
    <n v="1097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</r>
  <r>
    <n v="1622"/>
    <n v="17010"/>
    <s v="4194710DaRSU"/>
    <s v="10Da"/>
    <x v="135"/>
    <s v="14MIP - (RSU)"/>
    <n v="10265"/>
    <n v="10"/>
    <x v="103"/>
    <n v="9260"/>
    <x v="2"/>
    <n v="2000"/>
    <n v="0"/>
    <n v="0"/>
    <s v="4194710DaRSU14MIP - (RSU)"/>
    <s v="MIP - (RSU)"/>
    <s v="MIP - (RSU) - 11/04/2014"/>
    <s v="3 years"/>
    <d v="2014-11-04T00:00:00"/>
    <d v="2017-11-04T00:00:00"/>
    <n v="1176"/>
    <n v="0"/>
    <n v="0"/>
    <m/>
    <m/>
    <m/>
    <m/>
    <n v="1176"/>
    <n v="1"/>
    <s v=""/>
    <n v="0"/>
    <n v="62974.799999999996"/>
    <n v="0"/>
    <n v="0"/>
    <n v="0"/>
    <s v=""/>
    <s v=""/>
    <s v=""/>
    <n v="62974.799999999996"/>
    <n v="1176"/>
    <n v="0"/>
    <n v="0"/>
    <n v="1176"/>
    <n v="53.55"/>
    <n v="62974.799999999996"/>
    <n v="-1259.6219495999999"/>
    <n v="61715.178050399998"/>
    <n v="52479"/>
    <n v="10495.8"/>
    <n v="-209.93699159999997"/>
    <n v="10285.8630084"/>
    <n v="10285.8630084"/>
    <n v="9.3763564342752961"/>
    <n v="970"/>
    <n v="9095.07"/>
    <n v="61574.07"/>
    <n v="1190.7930084"/>
    <n v="0"/>
    <n v="3103.5700000000011"/>
    <n v="3431.75"/>
    <n v="2559.75"/>
    <n v="52479"/>
    <n v="61574.07"/>
    <n v="0"/>
    <m/>
    <n v="290.67"/>
    <n v="281.29000000000002"/>
    <n v="290.67"/>
    <n v="862.63000000000011"/>
    <n v="290.66000000000003"/>
    <n v="262.54000000000002"/>
    <n v="290.67"/>
    <n v="843.87000000000012"/>
    <n v="281.29000000000002"/>
    <n v="290.67"/>
    <n v="281.29000000000002"/>
    <n v="853.25"/>
    <n v="2559.75"/>
  </r>
  <r>
    <n v="1623"/>
    <n v="17017"/>
    <s v="4194717ElRSU"/>
    <s v="17El"/>
    <x v="136"/>
    <s v="14MIP - (RSU)"/>
    <n v="10265"/>
    <n v="212"/>
    <x v="102"/>
    <n v="9260"/>
    <x v="2"/>
    <n v="824000"/>
    <n v="0"/>
    <n v="0"/>
    <s v="4194717ElRSU14MIP - (RSU)"/>
    <s v="MIP - (RSU)"/>
    <s v="MIP - (RSU) - 11/04/2014"/>
    <s v="3 years"/>
    <d v="2014-11-04T00:00:00"/>
    <d v="2017-11-04T00:00:00"/>
    <n v="738"/>
    <n v="0"/>
    <n v="0"/>
    <m/>
    <m/>
    <m/>
    <m/>
    <n v="738"/>
    <n v="1"/>
    <s v=""/>
    <n v="738"/>
    <n v="39519.9"/>
    <n v="0"/>
    <n v="0"/>
    <n v="0"/>
    <s v=""/>
    <s v=""/>
    <s v=""/>
    <n v="39519.9"/>
    <n v="738"/>
    <n v="-738"/>
    <n v="0"/>
    <n v="0"/>
    <n v="53.55"/>
    <n v="0"/>
    <n v="0"/>
    <n v="0"/>
    <n v="32933.25"/>
    <n v="6586.65"/>
    <n v="-131.74617329999998"/>
    <n v="6454.9038266999996"/>
    <n v="39519.9"/>
    <n v="36.025432999088423"/>
    <n v="1097"/>
    <n v="39519.9"/>
    <n v="39519.9"/>
    <n v="0"/>
    <n v="0"/>
    <n v="1947.6500000000026"/>
    <n v="2153.6"/>
    <n v="2485.3999999999978"/>
    <n v="32933.25"/>
    <n v="39519.9"/>
    <n v="0"/>
    <m/>
    <n v="182.41"/>
    <n v="176.52"/>
    <n v="2126.4699999999975"/>
    <n v="2485.3999999999974"/>
    <n v="0"/>
    <n v="0"/>
    <n v="0"/>
    <n v="0"/>
    <n v="0"/>
    <n v="0"/>
    <n v="0"/>
    <n v="0"/>
    <n v="2485.3999999999974"/>
  </r>
  <r>
    <n v="1624"/>
    <n v="17041"/>
    <s v="4194741LiRSU"/>
    <s v="41Li"/>
    <x v="139"/>
    <s v="14MIP - (RSU)"/>
    <n v="10265"/>
    <n v="212"/>
    <x v="105"/>
    <n v="9260"/>
    <x v="2"/>
    <n v="824000"/>
    <n v="0"/>
    <n v="0"/>
    <s v="4194741LiRSU14MIP - (RSU)"/>
    <s v="MIP - (RSU)"/>
    <s v="MIP - (RSU) - 11/04/2014"/>
    <s v="3 years"/>
    <d v="2014-11-04T00:00:00"/>
    <d v="2017-11-04T00:00:00"/>
    <n v="336"/>
    <n v="0"/>
    <n v="0"/>
    <m/>
    <m/>
    <m/>
    <m/>
    <n v="336"/>
    <n v="1"/>
    <s v=""/>
    <n v="336"/>
    <n v="17992.8"/>
    <n v="0"/>
    <n v="0"/>
    <n v="0"/>
    <s v=""/>
    <s v=""/>
    <s v=""/>
    <n v="17992.8"/>
    <n v="336"/>
    <n v="-336"/>
    <n v="0"/>
    <n v="0"/>
    <n v="53.55"/>
    <n v="0"/>
    <n v="0"/>
    <n v="0"/>
    <n v="14994"/>
    <n v="2998.8"/>
    <n v="-59.9819976"/>
    <n v="2938.8180024000003"/>
    <n v="17992.8"/>
    <n v="16.401823154056515"/>
    <n v="1097"/>
    <n v="17992.8"/>
    <n v="17992.8"/>
    <n v="0"/>
    <n v="0"/>
    <n v="886.73999999999978"/>
    <n v="980.49"/>
    <n v="1131.5699999999986"/>
    <n v="14994"/>
    <n v="17992.8"/>
    <n v="0"/>
    <m/>
    <n v="83.05"/>
    <n v="80.37"/>
    <n v="968.1499999999985"/>
    <n v="1131.5699999999986"/>
    <n v="0"/>
    <n v="0"/>
    <n v="0"/>
    <n v="0"/>
    <n v="0"/>
    <n v="0"/>
    <n v="0"/>
    <n v="0"/>
    <n v="1131.5699999999986"/>
  </r>
  <r>
    <n v="1625"/>
    <n v="17042"/>
    <s v="4194742MaRSU"/>
    <s v="42Ma"/>
    <x v="140"/>
    <s v="14MIP - (RSU)"/>
    <n v="10265"/>
    <n v="10"/>
    <x v="106"/>
    <n v="9260"/>
    <x v="2"/>
    <n v="2000"/>
    <n v="0"/>
    <n v="0"/>
    <s v="4194742MaRSU14MIP - (RSU)"/>
    <s v="MIP - (RSU)"/>
    <s v="MIP - (RSU) - 11/04/2014"/>
    <s v="3 years"/>
    <d v="2014-11-04T00:00:00"/>
    <d v="2017-11-04T00:00:00"/>
    <n v="3657"/>
    <n v="0"/>
    <n v="0"/>
    <m/>
    <m/>
    <m/>
    <m/>
    <n v="3657"/>
    <n v="1"/>
    <s v=""/>
    <n v="0"/>
    <n v="195832.34999999998"/>
    <n v="0"/>
    <n v="0"/>
    <n v="0"/>
    <s v=""/>
    <s v=""/>
    <s v=""/>
    <n v="195832.34999999998"/>
    <n v="3657"/>
    <n v="0"/>
    <n v="0"/>
    <n v="3657"/>
    <n v="53.55"/>
    <n v="195832.34999999998"/>
    <n v="-3917.0386646999991"/>
    <n v="191915.31133529998"/>
    <n v="163166.85"/>
    <n v="32665.5"/>
    <n v="-653.37533099999996"/>
    <n v="32012.124669000001"/>
    <n v="32012.124669000001"/>
    <n v="29.181517474020055"/>
    <n v="970"/>
    <n v="28306.07"/>
    <n v="191472.92"/>
    <n v="3706.054669000001"/>
    <n v="0"/>
    <n v="9659.0799999999981"/>
    <n v="10680.44"/>
    <n v="7966.5500000000011"/>
    <n v="163166.85"/>
    <n v="191472.92"/>
    <n v="0"/>
    <m/>
    <n v="904.62"/>
    <n v="875.45"/>
    <n v="904.63"/>
    <n v="2684.7000000000003"/>
    <n v="904.62"/>
    <n v="817.09"/>
    <n v="904.62"/>
    <n v="2626.33"/>
    <n v="875.45"/>
    <n v="904.63"/>
    <n v="875.44"/>
    <n v="2655.52"/>
    <n v="7966.5500000000011"/>
  </r>
  <r>
    <n v="1626"/>
    <n v="17057"/>
    <s v="4194757RaRSU"/>
    <s v="57Ra"/>
    <x v="142"/>
    <s v="14MIP - (RSU)"/>
    <n v="10265"/>
    <n v="212"/>
    <x v="108"/>
    <n v="9260"/>
    <x v="2"/>
    <n v="821000"/>
    <n v="0"/>
    <n v="0"/>
    <s v="4194757RaRSU14MIP - (RSU)"/>
    <s v="MIP - (RSU)"/>
    <s v="MIP - (RSU) - 11/04/2014"/>
    <s v="3 years"/>
    <d v="2014-11-04T00:00:00"/>
    <d v="2017-11-04T00:00:00"/>
    <n v="639"/>
    <n v="0"/>
    <n v="0"/>
    <m/>
    <m/>
    <m/>
    <m/>
    <n v="639"/>
    <n v="1"/>
    <s v=""/>
    <n v="639"/>
    <n v="34218.449999999997"/>
    <n v="0"/>
    <n v="0"/>
    <n v="0"/>
    <s v=""/>
    <s v=""/>
    <s v=""/>
    <n v="34218.449999999997"/>
    <n v="639"/>
    <n v="-639"/>
    <n v="0"/>
    <n v="0"/>
    <n v="53.55"/>
    <n v="0"/>
    <n v="0"/>
    <n v="0"/>
    <n v="28488.6"/>
    <n v="5729.85"/>
    <n v="-114.6084597"/>
    <n v="5615.2415403000005"/>
    <n v="34218.449999999997"/>
    <n v="31.192752962625338"/>
    <n v="1097"/>
    <n v="34218.449999999997"/>
    <n v="34218.449999999997"/>
    <n v="0"/>
    <n v="0"/>
    <n v="5729.85"/>
    <n v="0"/>
    <n v="0"/>
    <n v="28488.6"/>
    <n v="34218.449999999997"/>
    <n v="0"/>
    <m/>
    <n v="0"/>
    <n v="0"/>
    <n v="0"/>
    <n v="0"/>
    <n v="0"/>
    <n v="0"/>
    <n v="0"/>
    <n v="0"/>
    <n v="0"/>
    <n v="0"/>
    <n v="0"/>
    <n v="0"/>
    <n v="0"/>
  </r>
  <r>
    <n v="1627"/>
    <n v="17084"/>
    <s v="4194784ViRSU"/>
    <s v="84Vi"/>
    <x v="149"/>
    <s v="14MIP - (RSU)"/>
    <n v="10265"/>
    <n v="212"/>
    <x v="102"/>
    <n v="9260"/>
    <x v="2"/>
    <n v="821000"/>
    <n v="0"/>
    <n v="0"/>
    <s v="4194784ViRSU14MIP - (RSU)"/>
    <s v="MIP - (RSU)"/>
    <s v="MIP - (RSU) - 11/04/2014"/>
    <s v="3 years"/>
    <d v="2014-11-04T00:00:00"/>
    <d v="2017-11-04T00:00:00"/>
    <n v="393"/>
    <n v="0"/>
    <n v="0"/>
    <m/>
    <m/>
    <m/>
    <m/>
    <n v="393"/>
    <n v="1"/>
    <s v=""/>
    <n v="393"/>
    <n v="21045.149999999998"/>
    <n v="0"/>
    <n v="0"/>
    <n v="0"/>
    <s v=""/>
    <s v=""/>
    <s v=""/>
    <n v="21045.149999999998"/>
    <n v="393"/>
    <n v="-393"/>
    <n v="0"/>
    <n v="0"/>
    <n v="53.55"/>
    <n v="0"/>
    <n v="0"/>
    <n v="0"/>
    <n v="17510.849999999999"/>
    <n v="3534.3"/>
    <n v="-70.693068600000004"/>
    <n v="3463.6069314000001"/>
    <n v="21045.149999999998"/>
    <n v="19.18427529626253"/>
    <n v="1097"/>
    <n v="21045.149999999998"/>
    <n v="21045.149999999998"/>
    <n v="0"/>
    <n v="0"/>
    <n v="1045.079999999999"/>
    <n v="1155.5899999999999"/>
    <n v="1333.6299999999999"/>
    <n v="17510.849999999999"/>
    <n v="21045.149999999998"/>
    <n v="0"/>
    <m/>
    <n v="97.88"/>
    <n v="94.72"/>
    <n v="1141.0299999999997"/>
    <n v="1333.6299999999997"/>
    <n v="0"/>
    <n v="0"/>
    <n v="0"/>
    <n v="0"/>
    <n v="0"/>
    <n v="0"/>
    <n v="0"/>
    <n v="0"/>
    <n v="1333.6299999999997"/>
  </r>
  <r>
    <n v="1628"/>
    <n v="17089"/>
    <s v="4194789WeRSU"/>
    <s v="89We"/>
    <x v="150"/>
    <s v="14MIP - (RSU)"/>
    <n v="10265"/>
    <n v="212"/>
    <x v="112"/>
    <n v="9260"/>
    <x v="2"/>
    <n v="824000"/>
    <n v="0"/>
    <n v="0"/>
    <s v="4194789WeRSU14MIP - (RSU)"/>
    <s v="MIP - (RSU)"/>
    <s v="MIP - (RSU) - 11/04/2014"/>
    <s v="3 years"/>
    <d v="2014-11-04T00:00:00"/>
    <d v="2017-11-04T00:00:00"/>
    <n v="417"/>
    <n v="0"/>
    <n v="0"/>
    <m/>
    <m/>
    <m/>
    <m/>
    <n v="417"/>
    <n v="1"/>
    <s v=""/>
    <n v="417"/>
    <n v="22330.35"/>
    <n v="0"/>
    <n v="0"/>
    <n v="0"/>
    <s v=""/>
    <s v=""/>
    <s v=""/>
    <n v="22330.35"/>
    <n v="417"/>
    <n v="-417"/>
    <n v="0"/>
    <n v="0"/>
    <n v="53.55"/>
    <n v="0"/>
    <n v="0"/>
    <n v="0"/>
    <n v="18581.849999999999"/>
    <n v="3748.5"/>
    <n v="-74.977497"/>
    <n v="3673.5225030000001"/>
    <n v="22330.35"/>
    <n v="20.355834092980857"/>
    <n v="1097"/>
    <n v="22330.35"/>
    <n v="22330.35"/>
    <n v="0"/>
    <n v="0"/>
    <n v="1108.4199999999996"/>
    <n v="1225.6199999999999"/>
    <n v="1414.4600000000009"/>
    <n v="18581.849999999999"/>
    <n v="22330.35"/>
    <n v="0"/>
    <m/>
    <n v="103.81"/>
    <n v="100.46"/>
    <n v="1210.190000000001"/>
    <n v="1414.4600000000009"/>
    <n v="0"/>
    <n v="0"/>
    <n v="0"/>
    <n v="0"/>
    <n v="0"/>
    <n v="0"/>
    <n v="0"/>
    <n v="0"/>
    <n v="1414.4600000000009"/>
  </r>
  <r>
    <n v="1629"/>
    <n v="17130"/>
    <s v="41947130ERSU"/>
    <s v="130E"/>
    <x v="152"/>
    <s v="14MIP - (RSU)"/>
    <n v="10265"/>
    <n v="10"/>
    <x v="113"/>
    <n v="9260"/>
    <x v="2"/>
    <n v="2000"/>
    <n v="0"/>
    <n v="0"/>
    <s v="41947130ERSU14MIP - (RSU)"/>
    <s v="MIP - (RSU)"/>
    <s v="MIP - (RSU) - 11/04/2014"/>
    <s v="3 years"/>
    <d v="2014-11-04T00:00:00"/>
    <d v="2017-11-04T00:00:00"/>
    <n v="754"/>
    <n v="0"/>
    <n v="0"/>
    <m/>
    <m/>
    <m/>
    <m/>
    <n v="754"/>
    <n v="1"/>
    <s v=""/>
    <n v="0"/>
    <n v="40376.699999999997"/>
    <n v="0"/>
    <n v="0"/>
    <n v="0"/>
    <s v=""/>
    <s v=""/>
    <s v=""/>
    <n v="40376.699999999997"/>
    <n v="754"/>
    <n v="0"/>
    <n v="0"/>
    <n v="754"/>
    <n v="53.55"/>
    <n v="40376.699999999997"/>
    <n v="-807.61475339999993"/>
    <n v="39569.0852466"/>
    <n v="33629.4"/>
    <n v="6747.3"/>
    <n v="-134.9594946"/>
    <n v="6612.3405054000004"/>
    <n v="6612.3405054000004"/>
    <n v="6.0276577077484053"/>
    <n v="970"/>
    <n v="5846.83"/>
    <n v="39476.230000000003"/>
    <n v="765.51050540000051"/>
    <n v="0"/>
    <n v="1995.1500000000015"/>
    <n v="2206.13"/>
    <n v="1645.5500000000002"/>
    <n v="33629.4"/>
    <n v="39476.230000000003"/>
    <n v="0"/>
    <m/>
    <n v="186.85"/>
    <n v="180.83"/>
    <n v="186.86"/>
    <n v="554.54"/>
    <n v="186.86"/>
    <n v="168.77"/>
    <n v="186.86"/>
    <n v="542.49"/>
    <n v="180.83"/>
    <n v="186.86"/>
    <n v="180.83"/>
    <n v="548.5200000000001"/>
    <n v="1645.5500000000002"/>
  </r>
  <r>
    <n v="1630"/>
    <n v="17279"/>
    <s v="41947279CRSU"/>
    <s v="279C"/>
    <x v="154"/>
    <s v="14MIP - (RSU)"/>
    <n v="10265"/>
    <n v="10"/>
    <x v="115"/>
    <n v="9260"/>
    <x v="2"/>
    <n v="2000"/>
    <n v="0"/>
    <n v="0"/>
    <s v="41947279CRSU14MIP - (RSU)"/>
    <s v="MIP - (RSU)"/>
    <s v="MIP - (RSU) - 11/04/2014"/>
    <s v="3 years"/>
    <d v="2014-11-04T00:00:00"/>
    <d v="2017-11-04T00:00:00"/>
    <n v="7769"/>
    <n v="0"/>
    <n v="0"/>
    <m/>
    <m/>
    <m/>
    <m/>
    <n v="7769"/>
    <n v="1"/>
    <s v=""/>
    <n v="0"/>
    <n v="416029.94999999995"/>
    <n v="0"/>
    <n v="0"/>
    <n v="0"/>
    <s v=""/>
    <s v=""/>
    <s v=""/>
    <n v="416029.94999999995"/>
    <n v="7769"/>
    <n v="0"/>
    <n v="0"/>
    <n v="7769"/>
    <n v="53.55"/>
    <n v="416029.94999999995"/>
    <n v="-8321.4310598999982"/>
    <n v="407708.51894009998"/>
    <n v="346682.7"/>
    <n v="69347.25"/>
    <n v="-1387.0836944999999"/>
    <n v="67960.166305499995"/>
    <n v="416029.94999999995"/>
    <n v="379.24334548769366"/>
    <n v="1097"/>
    <n v="416029.94999999995"/>
    <n v="416029.94999999995"/>
    <n v="0"/>
    <n v="0"/>
    <n v="69347.25"/>
    <n v="0"/>
    <n v="0"/>
    <n v="346682.7"/>
    <n v="416029.95"/>
    <n v="0"/>
    <m/>
    <n v="0"/>
    <n v="0"/>
    <n v="0"/>
    <n v="0"/>
    <n v="0"/>
    <n v="0"/>
    <n v="0"/>
    <n v="0"/>
    <n v="0"/>
    <n v="0"/>
    <n v="0"/>
    <n v="0"/>
    <n v="0"/>
  </r>
  <r>
    <n v="1631"/>
    <n v="18246"/>
    <s v="41947246HRSU"/>
    <s v="246H"/>
    <x v="164"/>
    <s v="14MIP - (RSU)"/>
    <n v="10265"/>
    <n v="10"/>
    <x v="119"/>
    <n v="9260"/>
    <x v="2"/>
    <n v="2000"/>
    <n v="0"/>
    <n v="0"/>
    <s v="41947246HRSU14MIP - (RSU)"/>
    <s v="MIP - (RSU)"/>
    <s v="MIP - (RSU) - 11/04/2014"/>
    <s v="3 years"/>
    <d v="2014-11-04T00:00:00"/>
    <d v="2017-11-04T00:00:00"/>
    <n v="7038"/>
    <n v="0"/>
    <n v="0"/>
    <m/>
    <m/>
    <m/>
    <m/>
    <n v="7038"/>
    <n v="1"/>
    <s v=""/>
    <n v="0"/>
    <n v="376884.89999999997"/>
    <n v="0"/>
    <n v="0"/>
    <n v="0"/>
    <s v=""/>
    <s v=""/>
    <s v=""/>
    <n v="376884.89999999997"/>
    <n v="7038"/>
    <n v="0"/>
    <n v="0"/>
    <n v="7038"/>
    <n v="53.55"/>
    <n v="376884.89999999997"/>
    <n v="-7538.4517697999991"/>
    <n v="369346.44823019998"/>
    <n v="314070.75"/>
    <n v="62814.15"/>
    <n v="-1256.4086282999999"/>
    <n v="61557.741371700002"/>
    <n v="376884.89999999997"/>
    <n v="343.5596171376481"/>
    <n v="1097"/>
    <n v="376884.89999999997"/>
    <n v="376884.89999999997"/>
    <n v="0"/>
    <n v="0"/>
    <n v="62814.15"/>
    <n v="0"/>
    <n v="0"/>
    <n v="314070.75"/>
    <n v="376884.9"/>
    <n v="0"/>
    <m/>
    <n v="0"/>
    <n v="0"/>
    <n v="0"/>
    <n v="0"/>
    <n v="0"/>
    <n v="0"/>
    <n v="0"/>
    <n v="0"/>
    <n v="0"/>
    <n v="0"/>
    <n v="0"/>
    <n v="0"/>
    <n v="0"/>
  </r>
  <r>
    <n v="1632"/>
    <n v="18547"/>
    <s v="41947547MRSU"/>
    <s v="547M"/>
    <x v="167"/>
    <s v="14MIP - (RSU)"/>
    <n v="10265"/>
    <n v="10"/>
    <x v="120"/>
    <n v="9260"/>
    <x v="2"/>
    <n v="2000"/>
    <n v="0"/>
    <n v="0"/>
    <s v="41947547MRSU14MIP - (RSU)"/>
    <s v="MIP - (RSU)"/>
    <s v="MIP - (RSU) - 11/04/2014"/>
    <s v="3 years"/>
    <d v="2014-11-04T00:00:00"/>
    <d v="2017-11-04T00:00:00"/>
    <n v="782"/>
    <n v="0"/>
    <n v="0"/>
    <m/>
    <m/>
    <m/>
    <m/>
    <n v="782"/>
    <n v="1"/>
    <s v=""/>
    <n v="0"/>
    <n v="41876.1"/>
    <n v="0"/>
    <n v="0"/>
    <n v="0"/>
    <s v=""/>
    <s v=""/>
    <s v=""/>
    <n v="41876.1"/>
    <n v="782"/>
    <n v="0"/>
    <n v="0"/>
    <n v="782"/>
    <n v="53.55"/>
    <n v="41876.1"/>
    <n v="-837.60575219999998"/>
    <n v="41038.494247800001"/>
    <n v="34861.050000000003"/>
    <n v="7015.05"/>
    <n v="-140.3150301"/>
    <n v="6874.7349699000006"/>
    <n v="6874.7349699000006"/>
    <n v="6.2668504739288977"/>
    <n v="970"/>
    <n v="6078.84"/>
    <n v="40939.89"/>
    <n v="795.89496990000043"/>
    <n v="0"/>
    <n v="2074.3300000000063"/>
    <n v="2293.66"/>
    <n v="1710.85"/>
    <n v="34861.050000000003"/>
    <n v="40939.890000000007"/>
    <n v="0"/>
    <m/>
    <n v="194.28"/>
    <n v="188"/>
    <n v="194.28"/>
    <n v="576.55999999999995"/>
    <n v="194.27"/>
    <n v="175.47"/>
    <n v="194.27"/>
    <n v="564.01"/>
    <n v="188.01"/>
    <n v="194.27"/>
    <n v="188"/>
    <n v="570.28"/>
    <n v="1710.85"/>
  </r>
  <r>
    <n v="1633"/>
    <n v="18912"/>
    <s v="41947912SRSU"/>
    <s v="912S"/>
    <x v="176"/>
    <s v="14MIP - (RSU)"/>
    <n v="10265"/>
    <n v="10"/>
    <x v="126"/>
    <n v="9260"/>
    <x v="2"/>
    <n v="2000"/>
    <n v="0"/>
    <n v="0"/>
    <s v="41947912SRSU14MIP - (RSU)"/>
    <s v="MIP - (RSU)"/>
    <s v="MIP - (RSU) - 11/04/2014"/>
    <s v="3 years"/>
    <d v="2014-11-04T00:00:00"/>
    <d v="2017-11-04T00:00:00"/>
    <n v="754"/>
    <n v="0"/>
    <n v="0"/>
    <m/>
    <m/>
    <m/>
    <m/>
    <n v="754"/>
    <n v="1"/>
    <s v=""/>
    <n v="0"/>
    <n v="40376.699999999997"/>
    <n v="0"/>
    <n v="0"/>
    <n v="0"/>
    <s v=""/>
    <s v=""/>
    <s v=""/>
    <n v="40376.699999999997"/>
    <n v="754"/>
    <n v="0"/>
    <n v="0"/>
    <n v="754"/>
    <n v="53.55"/>
    <n v="40376.699999999997"/>
    <n v="-807.61475339999993"/>
    <n v="39569.0852466"/>
    <n v="33629.4"/>
    <n v="6747.3"/>
    <n v="-134.9594946"/>
    <n v="6612.3405054000004"/>
    <n v="40376.699999999997"/>
    <n v="36.806472196900636"/>
    <n v="1097"/>
    <n v="40376.699999999997"/>
    <n v="40376.699999999997"/>
    <n v="0"/>
    <n v="0"/>
    <n v="6747.3"/>
    <n v="0"/>
    <n v="0"/>
    <n v="33629.4"/>
    <n v="40376.700000000004"/>
    <n v="0"/>
    <m/>
    <n v="0"/>
    <n v="0"/>
    <n v="0"/>
    <n v="0"/>
    <n v="0"/>
    <n v="0"/>
    <n v="0"/>
    <n v="0"/>
    <n v="0"/>
    <n v="0"/>
    <n v="0"/>
    <n v="0"/>
    <n v="0"/>
  </r>
  <r>
    <n v="1634"/>
    <n v="19149"/>
    <s v="41947149HRSU"/>
    <s v="149H"/>
    <x v="180"/>
    <s v="14MIP - (RSU)"/>
    <n v="10265"/>
    <n v="80"/>
    <x v="129"/>
    <n v="9260"/>
    <x v="2"/>
    <n v="190000"/>
    <n v="0"/>
    <n v="0"/>
    <s v="41947149HRSU14MIP - (RSU)"/>
    <s v="MIP - (RSU)"/>
    <s v="MIP - (RSU) - 11/04/2014"/>
    <s v="3 years"/>
    <d v="2014-11-04T00:00:00"/>
    <d v="2017-11-04T00:00:00"/>
    <n v="1467"/>
    <n v="0"/>
    <n v="0"/>
    <m/>
    <m/>
    <m/>
    <m/>
    <n v="1467"/>
    <n v="1"/>
    <s v=""/>
    <n v="0"/>
    <n v="78557.849999999991"/>
    <n v="0"/>
    <n v="0"/>
    <n v="0"/>
    <s v=""/>
    <s v=""/>
    <s v=""/>
    <n v="78557.849999999991"/>
    <n v="1467"/>
    <n v="0"/>
    <n v="0"/>
    <n v="1467"/>
    <n v="53.55"/>
    <n v="78557.849999999991"/>
    <n v="-1571.3141156999998"/>
    <n v="76986.535884299985"/>
    <n v="65438.1"/>
    <n v="13119.75"/>
    <n v="-262.42123950000001"/>
    <n v="12857.3287605"/>
    <n v="78557.849999999991"/>
    <n v="71.611531449407465"/>
    <n v="1097"/>
    <n v="78557.849999999991"/>
    <n v="78557.849999999991"/>
    <n v="0"/>
    <n v="0"/>
    <n v="13119.75"/>
    <n v="0"/>
    <n v="0"/>
    <n v="65438.1"/>
    <n v="78557.850000000006"/>
    <n v="0"/>
    <m/>
    <n v="0"/>
    <n v="0"/>
    <n v="0"/>
    <n v="0"/>
    <n v="0"/>
    <n v="0"/>
    <n v="0"/>
    <n v="0"/>
    <n v="0"/>
    <n v="0"/>
    <n v="0"/>
    <n v="0"/>
    <n v="0"/>
  </r>
  <r>
    <n v="1635"/>
    <n v="10005"/>
    <s v="423125McERSU"/>
    <s v="5McE"/>
    <x v="0"/>
    <s v="15MIP - (RSU)"/>
    <n v="10265"/>
    <n v="10"/>
    <x v="0"/>
    <n v="9260"/>
    <x v="2"/>
    <n v="2000"/>
    <n v="0"/>
    <n v="0"/>
    <s v="423125McERSU15MIP - (RSU)"/>
    <s v="MIP - (RSU)"/>
    <s v="MIP - (RSU) - 11/04/2015"/>
    <s v="3 years"/>
    <d v="2015-11-04T00:00:00"/>
    <d v="2018-11-04T00:00:00"/>
    <n v="656"/>
    <n v="0"/>
    <n v="0"/>
    <m/>
    <m/>
    <m/>
    <m/>
    <n v="656"/>
    <n v="1"/>
    <s v=""/>
    <n v="0"/>
    <n v="41531.360000000001"/>
    <n v="0"/>
    <n v="0"/>
    <n v="0"/>
    <s v=""/>
    <s v=""/>
    <s v=""/>
    <n v="41531.360000000001"/>
    <n v="656"/>
    <n v="0"/>
    <n v="0"/>
    <n v="656"/>
    <n v="63.31"/>
    <n v="41531.360000000001"/>
    <n v="-830.71026271999995"/>
    <n v="40700.64973728"/>
    <n v="34567.26"/>
    <n v="6964.1"/>
    <n v="-139.29592819999999"/>
    <n v="6824.8040718000002"/>
    <n v="41531.360000000001"/>
    <n v="37.859033728350049"/>
    <n v="1097"/>
    <n v="41531.360000000001"/>
    <n v="41531.360000000001"/>
    <n v="0"/>
    <n v="0"/>
    <n v="0"/>
    <n v="6964.1"/>
    <n v="0"/>
    <n v="34567.26"/>
    <n v="41531.360000000001"/>
    <n v="0"/>
    <m/>
    <n v="0"/>
    <n v="0"/>
    <n v="0"/>
    <n v="0"/>
    <n v="0"/>
    <n v="0"/>
    <n v="0"/>
    <n v="0"/>
    <n v="0"/>
    <n v="0"/>
    <n v="0"/>
    <n v="0"/>
    <n v="0"/>
  </r>
  <r>
    <n v="1636"/>
    <n v="10070"/>
    <s v="4231270HaRSU"/>
    <s v="70Ha"/>
    <x v="3"/>
    <s v="15MIP - (RSU)"/>
    <n v="10265"/>
    <n v="20"/>
    <x v="3"/>
    <n v="9260"/>
    <x v="2"/>
    <n v="107000"/>
    <n v="0"/>
    <n v="0"/>
    <s v="4231270HaRSU15MIP - (RSU)"/>
    <s v="MIP - (RSU)"/>
    <s v="MIP - (RSU) - 11/04/2015"/>
    <s v="3 years"/>
    <d v="2015-11-04T00:00:00"/>
    <d v="2018-11-04T00:00:00"/>
    <n v="3282"/>
    <n v="0"/>
    <n v="0"/>
    <m/>
    <m/>
    <m/>
    <m/>
    <n v="3282"/>
    <n v="1"/>
    <s v=""/>
    <n v="0"/>
    <n v="207783.42"/>
    <n v="0"/>
    <n v="0"/>
    <n v="0"/>
    <s v=""/>
    <s v=""/>
    <s v=""/>
    <n v="207783.42"/>
    <n v="3282"/>
    <n v="0"/>
    <n v="0"/>
    <n v="3282"/>
    <n v="63.31"/>
    <n v="207783.42"/>
    <n v="-4156.0839668400004"/>
    <n v="203627.33603316001"/>
    <n v="173152.85"/>
    <n v="34630.57"/>
    <n v="-692.68066113999998"/>
    <n v="33937.889338859997"/>
    <n v="207783.42"/>
    <n v="189.41059252506838"/>
    <n v="1097"/>
    <n v="207783.42"/>
    <n v="207783.42"/>
    <n v="0"/>
    <n v="0"/>
    <n v="0"/>
    <n v="34630.57"/>
    <n v="0"/>
    <n v="173152.85"/>
    <n v="207783.42"/>
    <n v="0"/>
    <m/>
    <n v="0"/>
    <n v="0"/>
    <n v="0"/>
    <n v="0"/>
    <n v="0"/>
    <n v="0"/>
    <n v="0"/>
    <n v="0"/>
    <n v="0"/>
    <n v="0"/>
    <n v="0"/>
    <n v="0"/>
    <n v="0"/>
  </r>
  <r>
    <n v="1637"/>
    <n v="10105"/>
    <s v="42312105ARSU"/>
    <s v="105A"/>
    <x v="5"/>
    <s v="15MIP - (RSU)"/>
    <n v="10265"/>
    <n v="10"/>
    <x v="5"/>
    <n v="9260"/>
    <x v="2"/>
    <n v="2000"/>
    <n v="0"/>
    <n v="0"/>
    <s v="42312105ARSU15MIP - (RSU)"/>
    <s v="MIP - (RSU)"/>
    <s v="MIP - (RSU) - 11/04/2015"/>
    <s v="3 years"/>
    <d v="2015-11-04T00:00:00"/>
    <d v="2018-11-04T00:00:00"/>
    <n v="1665"/>
    <n v="0"/>
    <n v="0"/>
    <m/>
    <m/>
    <m/>
    <m/>
    <n v="1665"/>
    <n v="1"/>
    <s v=""/>
    <n v="0"/>
    <n v="105411.15000000001"/>
    <n v="0"/>
    <n v="0"/>
    <n v="0"/>
    <s v=""/>
    <s v=""/>
    <s v=""/>
    <n v="105411.15000000001"/>
    <n v="1665"/>
    <n v="0"/>
    <n v="0"/>
    <n v="1665"/>
    <n v="63.31"/>
    <n v="105411.15000000001"/>
    <n v="-2108.4338223"/>
    <n v="103302.71617770001"/>
    <n v="87810.97"/>
    <n v="17600.18"/>
    <n v="-352.03880035999998"/>
    <n v="17248.141199640002"/>
    <n v="105411.15000000001"/>
    <n v="96.090382862351873"/>
    <n v="1097"/>
    <n v="105411.15000000001"/>
    <n v="105411.15000000001"/>
    <n v="0"/>
    <n v="0"/>
    <n v="0"/>
    <n v="17600.18"/>
    <n v="0"/>
    <n v="87810.97"/>
    <n v="105411.15"/>
    <n v="0"/>
    <m/>
    <n v="0"/>
    <n v="0"/>
    <n v="0"/>
    <n v="0"/>
    <n v="0"/>
    <n v="0"/>
    <n v="0"/>
    <n v="0"/>
    <n v="0"/>
    <n v="0"/>
    <n v="0"/>
    <n v="0"/>
    <n v="0"/>
  </r>
  <r>
    <n v="1638"/>
    <n v="10106"/>
    <s v="42312106GRSU"/>
    <s v="106G"/>
    <x v="6"/>
    <s v="15MIP - (RSU)"/>
    <n v="10265"/>
    <n v="30"/>
    <x v="6"/>
    <n v="9260"/>
    <x v="2"/>
    <n v="10000"/>
    <n v="0"/>
    <n v="0"/>
    <s v="42312106GRSU15MIP - (RSU)"/>
    <s v="MIP - (RSU)"/>
    <s v="MIP - (RSU) - 11/04/2015"/>
    <s v="3 years"/>
    <d v="2015-11-04T00:00:00"/>
    <d v="2018-11-04T00:00:00"/>
    <n v="213"/>
    <n v="0"/>
    <n v="0"/>
    <m/>
    <m/>
    <m/>
    <m/>
    <n v="213"/>
    <n v="1"/>
    <s v=""/>
    <n v="0"/>
    <n v="13485.03"/>
    <n v="0"/>
    <n v="0"/>
    <n v="0"/>
    <s v=""/>
    <s v=""/>
    <s v=""/>
    <n v="13485.03"/>
    <n v="213"/>
    <n v="0"/>
    <n v="0"/>
    <n v="213"/>
    <n v="63.31"/>
    <n v="13485.03"/>
    <n v="-269.72757006000001"/>
    <n v="13215.30242994"/>
    <n v="11205.87"/>
    <n v="2279.16"/>
    <n v="-45.587758319999992"/>
    <n v="2233.5722416799999"/>
    <n v="2233.5722416799999"/>
    <n v="2.0360731464721971"/>
    <n v="605"/>
    <n v="1231.82"/>
    <n v="12437.69"/>
    <n v="1001.75224168"/>
    <n v="0"/>
    <n v="0"/>
    <n v="675.98"/>
    <n v="555.83999999999992"/>
    <n v="11205.87"/>
    <n v="12437.69"/>
    <n v="0"/>
    <m/>
    <n v="63.11"/>
    <n v="61.09"/>
    <n v="63.12"/>
    <n v="187.32"/>
    <n v="63.11"/>
    <n v="57.01"/>
    <n v="63.12"/>
    <n v="183.24"/>
    <n v="61.08"/>
    <n v="63.12"/>
    <n v="61.08"/>
    <n v="185.27999999999997"/>
    <n v="555.83999999999992"/>
  </r>
  <r>
    <n v="1639"/>
    <n v="10153"/>
    <s v="42312153PRSU"/>
    <s v="153P"/>
    <x v="9"/>
    <s v="15MIP - (RSU)"/>
    <n v="10265"/>
    <n v="212"/>
    <x v="8"/>
    <n v="9260"/>
    <x v="2"/>
    <n v="821000"/>
    <n v="0"/>
    <n v="0"/>
    <s v="42312153PRSU15MIP - (RSU)"/>
    <s v="MIP - (RSU)"/>
    <s v="MIP - (RSU) - 11/04/2015"/>
    <s v="3 years"/>
    <d v="2015-11-04T00:00:00"/>
    <d v="2018-11-04T00:00:00"/>
    <n v="447"/>
    <n v="0"/>
    <n v="0"/>
    <m/>
    <m/>
    <m/>
    <m/>
    <n v="447"/>
    <n v="1"/>
    <s v=""/>
    <n v="447"/>
    <n v="28299.57"/>
    <n v="0"/>
    <n v="0"/>
    <n v="0"/>
    <s v=""/>
    <s v=""/>
    <s v=""/>
    <n v="28299.57"/>
    <n v="447"/>
    <n v="-447"/>
    <n v="0"/>
    <n v="0"/>
    <n v="63.31"/>
    <n v="0"/>
    <n v="0"/>
    <n v="0"/>
    <n v="23551.32"/>
    <n v="4748.25"/>
    <n v="-94.974496500000001"/>
    <n v="4653.2755035"/>
    <n v="28299.57"/>
    <n v="25.797237921604374"/>
    <n v="1097"/>
    <n v="28299.57"/>
    <n v="28299.57"/>
    <n v="0"/>
    <n v="0"/>
    <n v="0"/>
    <n v="1408.28"/>
    <n v="3339.9700000000012"/>
    <n v="23551.32"/>
    <n v="28299.57"/>
    <n v="0"/>
    <m/>
    <n v="131.5"/>
    <n v="127.25"/>
    <n v="3081.2200000000012"/>
    <n v="3339.9700000000012"/>
    <n v="0"/>
    <n v="0"/>
    <n v="0"/>
    <n v="0"/>
    <n v="0"/>
    <n v="0"/>
    <n v="0"/>
    <n v="0"/>
    <n v="3339.9700000000012"/>
  </r>
  <r>
    <n v="1640"/>
    <n v="10219"/>
    <s v="42312219HRSU"/>
    <s v="219H"/>
    <x v="11"/>
    <s v="15MIP - (RSU)"/>
    <n v="10265"/>
    <n v="10"/>
    <x v="5"/>
    <n v="9260"/>
    <x v="2"/>
    <n v="2000"/>
    <n v="0"/>
    <n v="0"/>
    <s v="42312219HRSU15MIP - (RSU)"/>
    <s v="MIP - (RSU)"/>
    <s v="MIP - (RSU) - 11/04/2015"/>
    <s v="3 years"/>
    <d v="2015-11-04T00:00:00"/>
    <d v="2018-11-04T00:00:00"/>
    <n v="1108"/>
    <n v="0"/>
    <n v="0"/>
    <m/>
    <m/>
    <m/>
    <m/>
    <n v="1108"/>
    <n v="1"/>
    <s v=""/>
    <n v="0"/>
    <n v="70147.48"/>
    <n v="0"/>
    <n v="0"/>
    <n v="0"/>
    <s v=""/>
    <s v=""/>
    <s v=""/>
    <n v="70147.48"/>
    <n v="1108"/>
    <n v="0"/>
    <n v="0"/>
    <n v="1108"/>
    <n v="63.31"/>
    <n v="70147.48"/>
    <n v="-1403.0898949599998"/>
    <n v="68744.390105040002"/>
    <n v="58435.13"/>
    <n v="11712.35"/>
    <n v="-234.27042470000001"/>
    <n v="11478.0795753"/>
    <n v="70147.48"/>
    <n v="63.944831358249772"/>
    <n v="1097"/>
    <n v="70147.48"/>
    <n v="70147.48"/>
    <n v="0"/>
    <n v="0"/>
    <n v="0"/>
    <n v="11712.35"/>
    <n v="0"/>
    <n v="58435.13"/>
    <n v="70147.48"/>
    <n v="0"/>
    <m/>
    <n v="0"/>
    <n v="0"/>
    <n v="0"/>
    <n v="0"/>
    <n v="0"/>
    <n v="0"/>
    <n v="0"/>
    <n v="0"/>
    <n v="0"/>
    <n v="0"/>
    <n v="0"/>
    <n v="0"/>
    <n v="0"/>
  </r>
  <r>
    <n v="1641"/>
    <n v="10239"/>
    <s v="42312239FRSU"/>
    <s v="239F"/>
    <x v="12"/>
    <s v="15MIP - (RSU)"/>
    <n v="10265"/>
    <n v="180"/>
    <x v="9"/>
    <n v="9260"/>
    <x v="2"/>
    <n v="700000"/>
    <n v="0"/>
    <n v="0"/>
    <s v="42312239FRSU15MIP - (RSU)"/>
    <s v="MIP - (RSU)"/>
    <s v="MIP - (RSU) - 11/04/2015"/>
    <s v="3 years"/>
    <d v="2015-11-04T00:00:00"/>
    <d v="2018-11-04T00:00:00"/>
    <n v="951"/>
    <n v="0"/>
    <n v="0"/>
    <m/>
    <m/>
    <m/>
    <m/>
    <n v="951"/>
    <n v="1"/>
    <s v=""/>
    <n v="0"/>
    <n v="60207.810000000005"/>
    <n v="0"/>
    <n v="0"/>
    <n v="0"/>
    <s v=""/>
    <s v=""/>
    <s v=""/>
    <n v="60207.810000000005"/>
    <n v="951"/>
    <n v="0"/>
    <n v="0"/>
    <n v="951"/>
    <n v="63.31"/>
    <n v="60207.810000000005"/>
    <n v="-1204.27661562"/>
    <n v="59003.533384380004"/>
    <n v="50141.52"/>
    <n v="10066.290000000001"/>
    <n v="-201.34593258000001"/>
    <n v="9864.9440674200014"/>
    <n v="60207.810000000005"/>
    <n v="54.884056517775754"/>
    <n v="1097"/>
    <n v="60207.810000000005"/>
    <n v="60207.810000000005"/>
    <n v="0"/>
    <n v="0"/>
    <n v="0"/>
    <n v="2985.5599999999995"/>
    <n v="7080.7300000000005"/>
    <n v="50141.52"/>
    <n v="60207.81"/>
    <n v="0"/>
    <m/>
    <n v="278.77"/>
    <n v="269.77999999999997"/>
    <n v="278.77999999999997"/>
    <n v="827.32999999999993"/>
    <n v="278.77"/>
    <n v="251.79"/>
    <n v="278.77999999999997"/>
    <n v="809.33999999999992"/>
    <n v="5444.06"/>
    <n v="0"/>
    <n v="0"/>
    <n v="5444.06"/>
    <n v="7080.7300000000005"/>
  </r>
  <r>
    <n v="1642"/>
    <n v="10366"/>
    <s v="42312366BRSU"/>
    <s v="366B"/>
    <x v="14"/>
    <s v="15MIP - (RSU)"/>
    <n v="10265"/>
    <n v="50"/>
    <x v="11"/>
    <n v="9260"/>
    <x v="2"/>
    <n v="9000"/>
    <n v="0"/>
    <n v="0"/>
    <s v="42312366BRSU15MIP - (RSU)"/>
    <s v="MIP - (RSU)"/>
    <s v="MIP - (RSU) - 11/04/2015"/>
    <s v="3 years"/>
    <d v="2015-11-04T00:00:00"/>
    <d v="2018-11-04T00:00:00"/>
    <n v="168"/>
    <n v="0"/>
    <n v="0"/>
    <m/>
    <m/>
    <m/>
    <m/>
    <n v="168"/>
    <n v="1"/>
    <s v=""/>
    <n v="0"/>
    <n v="10636.08"/>
    <n v="0"/>
    <n v="0"/>
    <n v="0"/>
    <s v=""/>
    <s v=""/>
    <s v=""/>
    <n v="10636.08"/>
    <n v="168"/>
    <n v="0"/>
    <n v="0"/>
    <n v="168"/>
    <n v="63.31"/>
    <n v="10636.08"/>
    <n v="-212.74287215999999"/>
    <n v="10423.337127839999"/>
    <n v="8863.4"/>
    <n v="1772.68"/>
    <n v="-35.457145359999998"/>
    <n v="1737.2228546400002"/>
    <n v="10636.08"/>
    <n v="9.6956061987237927"/>
    <n v="1097"/>
    <n v="10636.08"/>
    <n v="10636.08"/>
    <n v="0"/>
    <n v="0"/>
    <n v="0"/>
    <n v="525.76"/>
    <n v="1246.92"/>
    <n v="8863.4"/>
    <n v="10636.08"/>
    <n v="0"/>
    <m/>
    <n v="49.09"/>
    <n v="47.51"/>
    <n v="49.09"/>
    <n v="145.69"/>
    <n v="49.09"/>
    <n v="44.34"/>
    <n v="49.1"/>
    <n v="142.53"/>
    <n v="958.7"/>
    <n v="0"/>
    <n v="0"/>
    <n v="958.7"/>
    <n v="1246.92"/>
  </r>
  <r>
    <n v="1643"/>
    <n v="10401"/>
    <s v="42312401SRSU"/>
    <s v="401S"/>
    <x v="19"/>
    <s v="15MIP - (RSU)"/>
    <n v="10265"/>
    <n v="10"/>
    <x v="14"/>
    <n v="9260"/>
    <x v="2"/>
    <n v="2000"/>
    <n v="0"/>
    <n v="0"/>
    <s v="42312401SRSU15MIP - (RSU)"/>
    <s v="MIP - (RSU)"/>
    <s v="MIP - (RSU) - 11/04/2015"/>
    <s v="3 years"/>
    <d v="2015-11-04T00:00:00"/>
    <d v="2018-11-04T00:00:00"/>
    <n v="200"/>
    <n v="0"/>
    <n v="0"/>
    <m/>
    <m/>
    <m/>
    <m/>
    <n v="200"/>
    <n v="1"/>
    <s v=""/>
    <n v="0"/>
    <n v="12662"/>
    <n v="0"/>
    <n v="0"/>
    <n v="0"/>
    <s v=""/>
    <s v=""/>
    <s v=""/>
    <n v="12662"/>
    <n v="200"/>
    <n v="0"/>
    <n v="0"/>
    <n v="200"/>
    <n v="63.31"/>
    <n v="12662"/>
    <n v="-253.26532399999999"/>
    <n v="12408.734676"/>
    <n v="10509.46"/>
    <n v="2152.54"/>
    <n v="-43.055105079999997"/>
    <n v="2109.48489492"/>
    <n v="2109.48489492"/>
    <n v="1.9229579716681859"/>
    <n v="605"/>
    <n v="1163.3900000000001"/>
    <n v="11672.849999999999"/>
    <n v="946.09489491999989"/>
    <n v="0"/>
    <n v="0"/>
    <n v="638.41999999999996"/>
    <n v="524.97"/>
    <n v="10509.46"/>
    <n v="11672.849999999999"/>
    <n v="0"/>
    <m/>
    <n v="59.61"/>
    <n v="57.69"/>
    <n v="59.61"/>
    <n v="176.91"/>
    <n v="59.62"/>
    <n v="53.84"/>
    <n v="59.61"/>
    <n v="173.07"/>
    <n v="57.69"/>
    <n v="59.61"/>
    <n v="57.69"/>
    <n v="174.99"/>
    <n v="524.97"/>
  </r>
  <r>
    <n v="1644"/>
    <n v="10552"/>
    <s v="42312552BRSU"/>
    <s v="552B"/>
    <x v="24"/>
    <s v="15MIP - (RSU)"/>
    <n v="10265"/>
    <n v="30"/>
    <x v="19"/>
    <n v="9260"/>
    <x v="2"/>
    <n v="10000"/>
    <n v="0"/>
    <n v="0"/>
    <s v="42312552BRSU15MIP - (RSU)"/>
    <s v="MIP - (RSU)"/>
    <s v="MIP - (RSU) - 11/04/2015"/>
    <s v="3 years"/>
    <d v="2015-11-04T00:00:00"/>
    <d v="2018-11-04T00:00:00"/>
    <n v="465"/>
    <n v="0"/>
    <n v="0"/>
    <m/>
    <m/>
    <m/>
    <m/>
    <n v="465"/>
    <n v="1"/>
    <s v=""/>
    <n v="0"/>
    <n v="29439.15"/>
    <n v="0"/>
    <n v="0"/>
    <n v="0"/>
    <s v=""/>
    <s v=""/>
    <s v=""/>
    <n v="29439.15"/>
    <n v="465"/>
    <n v="0"/>
    <n v="0"/>
    <n v="465"/>
    <n v="63.31"/>
    <n v="29439.15"/>
    <n v="-588.84187829999996"/>
    <n v="28850.3081217"/>
    <n v="24500.97"/>
    <n v="4938.18"/>
    <n v="-98.773476360000004"/>
    <n v="4839.4065236400002"/>
    <n v="29439.15"/>
    <n v="26.83605287146764"/>
    <n v="1097"/>
    <n v="29439.15"/>
    <n v="29439.15"/>
    <n v="0"/>
    <n v="0"/>
    <n v="0"/>
    <n v="4938.18"/>
    <n v="0"/>
    <n v="24500.97"/>
    <n v="29439.15"/>
    <n v="0"/>
    <m/>
    <n v="0"/>
    <n v="0"/>
    <n v="0"/>
    <n v="0"/>
    <n v="0"/>
    <n v="0"/>
    <n v="0"/>
    <n v="0"/>
    <n v="0"/>
    <n v="0"/>
    <n v="0"/>
    <n v="0"/>
    <n v="0"/>
  </r>
  <r>
    <n v="1645"/>
    <n v="10606"/>
    <s v="42312606ARSU"/>
    <s v="606A"/>
    <x v="26"/>
    <s v="15MIP - (RSU)"/>
    <n v="10265"/>
    <n v="10"/>
    <x v="21"/>
    <n v="9260"/>
    <x v="2"/>
    <n v="2000"/>
    <n v="0"/>
    <n v="0"/>
    <s v="42312606ARSU15MIP - (RSU)"/>
    <s v="MIP - (RSU)"/>
    <s v="MIP - (RSU) - 11/04/2015"/>
    <s v="3 years"/>
    <d v="2015-11-04T00:00:00"/>
    <d v="2018-11-04T00:00:00"/>
    <n v="2597"/>
    <n v="0"/>
    <n v="0"/>
    <m/>
    <m/>
    <m/>
    <m/>
    <n v="2597"/>
    <n v="1"/>
    <s v=""/>
    <n v="0"/>
    <n v="164416.07"/>
    <n v="0"/>
    <n v="0"/>
    <n v="0"/>
    <s v=""/>
    <s v=""/>
    <s v=""/>
    <n v="164416.07"/>
    <n v="2597"/>
    <n v="0"/>
    <n v="0"/>
    <n v="2597"/>
    <n v="63.31"/>
    <n v="164416.07"/>
    <n v="-3288.6502321399998"/>
    <n v="161127.41976786"/>
    <n v="137002.84"/>
    <n v="27413.23"/>
    <n v="-548.31942645999993"/>
    <n v="26864.910573540001"/>
    <n v="164416.07"/>
    <n v="149.87791248860529"/>
    <n v="1097"/>
    <n v="164416.07"/>
    <n v="164416.07"/>
    <n v="0"/>
    <n v="0"/>
    <n v="0"/>
    <n v="27413.23"/>
    <n v="0"/>
    <n v="137002.84"/>
    <n v="164416.07"/>
    <n v="0"/>
    <m/>
    <n v="0"/>
    <n v="0"/>
    <n v="0"/>
    <n v="0"/>
    <n v="0"/>
    <n v="0"/>
    <n v="0"/>
    <n v="0"/>
    <n v="0"/>
    <n v="0"/>
    <n v="0"/>
    <n v="0"/>
    <n v="0"/>
  </r>
  <r>
    <n v="1646"/>
    <n v="10859"/>
    <s v="42312859CRSU"/>
    <s v="859C"/>
    <x v="29"/>
    <s v="15MIP - (RSU)"/>
    <n v="10265"/>
    <n v="10"/>
    <x v="12"/>
    <n v="9260"/>
    <x v="2"/>
    <n v="2000"/>
    <n v="0"/>
    <n v="0"/>
    <s v="42312859CRSU15MIP - (RSU)"/>
    <s v="MIP - (RSU)"/>
    <s v="MIP - (RSU) - 11/04/2015"/>
    <s v="3 years"/>
    <d v="2015-11-04T00:00:00"/>
    <d v="2018-11-04T00:00:00"/>
    <n v="1644"/>
    <n v="0"/>
    <n v="0"/>
    <m/>
    <m/>
    <m/>
    <m/>
    <n v="1644"/>
    <n v="1"/>
    <s v=""/>
    <n v="0"/>
    <n v="104081.64"/>
    <n v="0"/>
    <n v="0"/>
    <n v="0"/>
    <s v=""/>
    <s v=""/>
    <s v=""/>
    <n v="104081.64"/>
    <n v="1644"/>
    <n v="0"/>
    <n v="0"/>
    <n v="1644"/>
    <n v="63.31"/>
    <n v="104081.64"/>
    <n v="-2081.8409632799999"/>
    <n v="101999.79903672"/>
    <n v="86734.7"/>
    <n v="17346.939999999999"/>
    <n v="-346.97349387999998"/>
    <n v="16999.966506119999"/>
    <n v="16999.966506119999"/>
    <n v="15.496778948149498"/>
    <n v="605"/>
    <n v="9375.5499999999993"/>
    <n v="96110.25"/>
    <n v="7624.4165061200001"/>
    <n v="0"/>
    <n v="0"/>
    <n v="5144.93"/>
    <n v="4230.62"/>
    <n v="86734.7"/>
    <n v="96110.25"/>
    <n v="0"/>
    <m/>
    <n v="480.4"/>
    <n v="464.9"/>
    <n v="480.4"/>
    <n v="1425.6999999999998"/>
    <n v="480.4"/>
    <n v="433.91"/>
    <n v="480.4"/>
    <n v="1394.71"/>
    <n v="464.91"/>
    <n v="480.4"/>
    <n v="464.9"/>
    <n v="1410.21"/>
    <n v="4230.62"/>
  </r>
  <r>
    <n v="1647"/>
    <n v="11128"/>
    <s v="42312128SRSU"/>
    <s v="128S"/>
    <x v="31"/>
    <s v="15MIP - (RSU)"/>
    <n v="10265"/>
    <n v="70"/>
    <x v="25"/>
    <n v="9260"/>
    <x v="2"/>
    <n v="170000"/>
    <n v="0"/>
    <n v="0"/>
    <s v="42312128SRSU15MIP - (RSU)"/>
    <s v="MIP - (RSU)"/>
    <s v="MIP - (RSU) - 11/04/2015"/>
    <s v="3 years"/>
    <d v="2015-11-04T00:00:00"/>
    <d v="2018-11-04T00:00:00"/>
    <n v="929"/>
    <n v="0"/>
    <n v="0"/>
    <m/>
    <m/>
    <m/>
    <m/>
    <n v="929"/>
    <n v="1"/>
    <s v=""/>
    <n v="0"/>
    <n v="58814.990000000005"/>
    <n v="0"/>
    <n v="0"/>
    <n v="0"/>
    <s v=""/>
    <s v=""/>
    <s v=""/>
    <n v="58814.990000000005"/>
    <n v="929"/>
    <n v="0"/>
    <n v="0"/>
    <n v="929"/>
    <n v="63.31"/>
    <n v="58814.990000000005"/>
    <n v="-1176.41742998"/>
    <n v="57638.572570020006"/>
    <n v="49001.94"/>
    <n v="9813.0499999999993"/>
    <n v="-196.28062609999998"/>
    <n v="9616.7693738999988"/>
    <n v="58814.990000000005"/>
    <n v="53.614393801276215"/>
    <n v="1097"/>
    <n v="58814.990000000005"/>
    <n v="58814.990000000005"/>
    <n v="0"/>
    <n v="0"/>
    <n v="0"/>
    <n v="9813.0499999999993"/>
    <n v="0"/>
    <n v="49001.94"/>
    <n v="58814.990000000005"/>
    <n v="0"/>
    <m/>
    <n v="0"/>
    <n v="0"/>
    <n v="0"/>
    <n v="0"/>
    <n v="0"/>
    <n v="0"/>
    <n v="0"/>
    <n v="0"/>
    <n v="0"/>
    <n v="0"/>
    <n v="0"/>
    <n v="0"/>
    <n v="0"/>
  </r>
  <r>
    <n v="1648"/>
    <n v="11197"/>
    <s v="42312197KRSU"/>
    <s v="197K"/>
    <x v="33"/>
    <s v="15MIP - (RSU)"/>
    <n v="10265"/>
    <n v="30"/>
    <x v="27"/>
    <n v="9260"/>
    <x v="2"/>
    <n v="10000"/>
    <n v="0"/>
    <n v="0"/>
    <s v="42312197KRSU15MIP - (RSU)"/>
    <s v="MIP - (RSU)"/>
    <s v="MIP - (RSU) - 11/04/2015"/>
    <s v="3 years"/>
    <d v="2015-11-04T00:00:00"/>
    <d v="2018-11-04T00:00:00"/>
    <n v="216"/>
    <n v="0"/>
    <n v="0"/>
    <m/>
    <m/>
    <m/>
    <m/>
    <n v="216"/>
    <n v="1"/>
    <s v=""/>
    <n v="0"/>
    <n v="13674.960000000001"/>
    <n v="0"/>
    <n v="0"/>
    <n v="0"/>
    <s v=""/>
    <s v=""/>
    <s v=""/>
    <n v="13674.960000000001"/>
    <n v="216"/>
    <n v="0"/>
    <n v="0"/>
    <n v="216"/>
    <n v="63.31"/>
    <n v="13674.960000000001"/>
    <n v="-273.52654991999998"/>
    <n v="13401.433450080001"/>
    <n v="11395.8"/>
    <n v="2279.16"/>
    <n v="-45.587758319999992"/>
    <n v="2233.5722416799999"/>
    <n v="13674.960000000001"/>
    <n v="12.465779398359162"/>
    <n v="1097"/>
    <n v="13674.960000000001"/>
    <n v="13674.960000000001"/>
    <n v="0"/>
    <n v="0"/>
    <n v="0"/>
    <n v="2279.16"/>
    <n v="0"/>
    <n v="11395.8"/>
    <n v="13674.96"/>
    <n v="0"/>
    <m/>
    <n v="0"/>
    <n v="0"/>
    <n v="0"/>
    <n v="0"/>
    <n v="0"/>
    <n v="0"/>
    <n v="0"/>
    <n v="0"/>
    <n v="0"/>
    <n v="0"/>
    <n v="0"/>
    <n v="0"/>
    <n v="0"/>
  </r>
  <r>
    <n v="1649"/>
    <n v="11408"/>
    <s v="42312408MRSU"/>
    <s v="408M"/>
    <x v="41"/>
    <s v="15MIP - (RSU)"/>
    <n v="10265"/>
    <n v="20"/>
    <x v="34"/>
    <n v="9260"/>
    <x v="2"/>
    <n v="107000"/>
    <n v="0"/>
    <n v="0"/>
    <s v="42312408MRSU15MIP - (RSU)"/>
    <s v="MIP - (RSU)"/>
    <s v="MIP - (RSU) - 11/04/2015"/>
    <s v="3 years"/>
    <d v="2015-11-04T00:00:00"/>
    <d v="2018-11-04T00:00:00"/>
    <n v="834"/>
    <n v="0"/>
    <n v="0"/>
    <m/>
    <m/>
    <m/>
    <m/>
    <n v="834"/>
    <n v="1"/>
    <s v=""/>
    <n v="0"/>
    <n v="52800.54"/>
    <n v="0"/>
    <n v="0"/>
    <n v="0"/>
    <s v=""/>
    <s v=""/>
    <s v=""/>
    <n v="52800.54"/>
    <n v="834"/>
    <n v="0"/>
    <n v="0"/>
    <n v="834"/>
    <n v="63.31"/>
    <n v="52800.54"/>
    <n v="-1056.1164010800001"/>
    <n v="51744.423598920002"/>
    <n v="44000.45"/>
    <n v="8800.09"/>
    <n v="-176.01940017999999"/>
    <n v="8624.070599820001"/>
    <n v="52800.54"/>
    <n v="48.131759343664541"/>
    <n v="1097"/>
    <n v="52800.54"/>
    <n v="52800.54"/>
    <n v="0"/>
    <n v="0"/>
    <n v="0"/>
    <n v="8800.09"/>
    <n v="0"/>
    <n v="44000.45"/>
    <n v="52800.539999999994"/>
    <n v="0"/>
    <m/>
    <n v="0"/>
    <n v="0"/>
    <n v="0"/>
    <n v="0"/>
    <n v="0"/>
    <n v="0"/>
    <n v="0"/>
    <n v="0"/>
    <n v="0"/>
    <n v="0"/>
    <n v="0"/>
    <n v="0"/>
    <n v="0"/>
  </r>
  <r>
    <n v="1650"/>
    <n v="11473"/>
    <s v="42312473HRSU"/>
    <s v="473H"/>
    <x v="43"/>
    <s v="15MIP - (RSU)"/>
    <n v="10265"/>
    <n v="20"/>
    <x v="35"/>
    <n v="9260"/>
    <x v="2"/>
    <n v="107000"/>
    <n v="0"/>
    <n v="0"/>
    <s v="42312473HRSU15MIP - (RSU)"/>
    <s v="MIP - (RSU)"/>
    <s v="MIP - (RSU) - 11/04/2015"/>
    <s v="3 years"/>
    <d v="2015-11-04T00:00:00"/>
    <d v="2018-11-04T00:00:00"/>
    <n v="776"/>
    <n v="0"/>
    <n v="0"/>
    <m/>
    <m/>
    <m/>
    <m/>
    <n v="776"/>
    <n v="1"/>
    <s v=""/>
    <n v="0"/>
    <n v="49128.560000000005"/>
    <n v="0"/>
    <n v="0"/>
    <n v="0"/>
    <s v=""/>
    <s v=""/>
    <s v=""/>
    <n v="49128.560000000005"/>
    <n v="776"/>
    <n v="0"/>
    <n v="0"/>
    <n v="776"/>
    <n v="63.31"/>
    <n v="49128.560000000005"/>
    <n v="-982.66945712000006"/>
    <n v="48145.890542880006"/>
    <n v="40898.26"/>
    <n v="8230.2999999999993"/>
    <n v="-164.62246059999998"/>
    <n v="8065.6775393999997"/>
    <n v="49128.560000000005"/>
    <n v="44.78446672743847"/>
    <n v="1097"/>
    <n v="49128.560000000005"/>
    <n v="49128.560000000005"/>
    <n v="0"/>
    <n v="0"/>
    <n v="0"/>
    <n v="8230.2999999999993"/>
    <n v="0"/>
    <n v="40898.26"/>
    <n v="49128.56"/>
    <n v="0"/>
    <m/>
    <n v="0"/>
    <n v="0"/>
    <n v="0"/>
    <n v="0"/>
    <n v="0"/>
    <n v="0"/>
    <n v="0"/>
    <n v="0"/>
    <n v="0"/>
    <n v="0"/>
    <n v="0"/>
    <n v="0"/>
    <n v="0"/>
  </r>
  <r>
    <n v="1651"/>
    <n v="11885"/>
    <s v="42312885YRSU"/>
    <s v="885Y"/>
    <x v="45"/>
    <s v="15MIP - (RSU)"/>
    <n v="10265"/>
    <n v="212"/>
    <x v="37"/>
    <n v="9260"/>
    <x v="2"/>
    <n v="824000"/>
    <n v="0"/>
    <n v="0"/>
    <s v="42312885YRSU15MIP - (RSU)"/>
    <s v="MIP - (RSU)"/>
    <s v="MIP - (RSU) - 11/04/2015"/>
    <s v="3 years"/>
    <d v="2015-11-04T00:00:00"/>
    <d v="2018-11-04T00:00:00"/>
    <n v="155"/>
    <n v="0"/>
    <n v="0"/>
    <m/>
    <m/>
    <m/>
    <m/>
    <n v="155"/>
    <n v="1"/>
    <s v=""/>
    <n v="155"/>
    <n v="9813.0500000000011"/>
    <n v="0"/>
    <n v="0"/>
    <n v="0"/>
    <s v=""/>
    <s v=""/>
    <s v=""/>
    <n v="9813.0500000000011"/>
    <n v="155"/>
    <n v="-155"/>
    <n v="0"/>
    <n v="0"/>
    <n v="63.31"/>
    <n v="0"/>
    <n v="0"/>
    <n v="0"/>
    <n v="8166.99"/>
    <n v="1646.06"/>
    <n v="-32.924492119999996"/>
    <n v="1613.13550788"/>
    <n v="9813.0500000000011"/>
    <n v="8.9453509571558811"/>
    <n v="1097"/>
    <n v="9813.0500000000011"/>
    <n v="9813.0500000000011"/>
    <n v="0"/>
    <n v="0"/>
    <n v="0"/>
    <n v="1646.06"/>
    <n v="0"/>
    <n v="8166.99"/>
    <n v="9813.0499999999993"/>
    <n v="0"/>
    <m/>
    <n v="0"/>
    <n v="0"/>
    <n v="0"/>
    <n v="0"/>
    <n v="0"/>
    <n v="0"/>
    <n v="0"/>
    <n v="0"/>
    <n v="0"/>
    <n v="0"/>
    <n v="0"/>
    <n v="0"/>
    <n v="0"/>
  </r>
  <r>
    <n v="1652"/>
    <n v="11899"/>
    <s v="42312899ERSU"/>
    <s v="899E"/>
    <x v="47"/>
    <s v="15MIP - (RSU)"/>
    <n v="10265"/>
    <n v="50"/>
    <x v="39"/>
    <n v="9260"/>
    <x v="2"/>
    <n v="91000"/>
    <n v="0"/>
    <n v="0"/>
    <s v="42312899ERSU15MIP - (RSU)"/>
    <s v="MIP - (RSU)"/>
    <s v="MIP - (RSU) - 11/04/2015"/>
    <s v="3 years"/>
    <d v="2015-11-04T00:00:00"/>
    <d v="2018-11-04T00:00:00"/>
    <n v="858"/>
    <n v="0"/>
    <n v="0"/>
    <m/>
    <m/>
    <m/>
    <m/>
    <n v="858"/>
    <n v="1"/>
    <s v=""/>
    <n v="0"/>
    <n v="54319.98"/>
    <n v="0"/>
    <n v="0"/>
    <n v="0"/>
    <s v=""/>
    <s v=""/>
    <s v=""/>
    <n v="54319.98"/>
    <n v="858"/>
    <n v="0"/>
    <n v="0"/>
    <n v="858"/>
    <n v="63.31"/>
    <n v="54319.98"/>
    <n v="-1086.5082399600001"/>
    <n v="53233.471760040004"/>
    <n v="45266.65"/>
    <n v="9053.33"/>
    <n v="-181.08470665999999"/>
    <n v="8872.24529334"/>
    <n v="54319.98"/>
    <n v="49.516845943482224"/>
    <n v="1097"/>
    <n v="54319.98"/>
    <n v="54319.98"/>
    <n v="0"/>
    <n v="0"/>
    <n v="0"/>
    <n v="9053.33"/>
    <n v="0"/>
    <n v="45266.65"/>
    <n v="54319.98"/>
    <n v="0"/>
    <m/>
    <n v="0"/>
    <n v="0"/>
    <n v="0"/>
    <n v="0"/>
    <n v="0"/>
    <n v="0"/>
    <n v="0"/>
    <n v="0"/>
    <n v="0"/>
    <n v="0"/>
    <n v="0"/>
    <n v="0"/>
    <n v="0"/>
  </r>
  <r>
    <n v="1653"/>
    <n v="11983"/>
    <s v="42312983SRSU"/>
    <s v="983S"/>
    <x v="49"/>
    <s v="15MIP - (RSU)"/>
    <n v="10265"/>
    <n v="50"/>
    <x v="41"/>
    <n v="9260"/>
    <x v="2"/>
    <n v="91000"/>
    <n v="0"/>
    <n v="0"/>
    <s v="42312983SRSU15MIP - (RSU)"/>
    <s v="MIP - (RSU)"/>
    <s v="MIP - (RSU) - 11/04/2015"/>
    <s v="3 years"/>
    <d v="2015-11-04T00:00:00"/>
    <d v="2018-11-04T00:00:00"/>
    <n v="621"/>
    <n v="0"/>
    <n v="0"/>
    <m/>
    <m/>
    <m/>
    <m/>
    <n v="621"/>
    <n v="1"/>
    <s v=""/>
    <n v="0"/>
    <n v="39315.51"/>
    <n v="0"/>
    <n v="0"/>
    <n v="0"/>
    <s v=""/>
    <s v=""/>
    <s v=""/>
    <n v="39315.51"/>
    <n v="621"/>
    <n v="0"/>
    <n v="0"/>
    <n v="621"/>
    <n v="63.31"/>
    <n v="39315.51"/>
    <n v="-786.38883102"/>
    <n v="38529.121168980004"/>
    <n v="32731.27"/>
    <n v="6584.24"/>
    <n v="-131.69796847999999"/>
    <n v="6452.5420315199999"/>
    <n v="39315.51"/>
    <n v="35.839115770282589"/>
    <n v="1097"/>
    <n v="39315.51"/>
    <n v="39315.51"/>
    <n v="0"/>
    <n v="0"/>
    <n v="0"/>
    <n v="6584.24"/>
    <n v="0"/>
    <n v="32731.27"/>
    <n v="39315.51"/>
    <n v="0"/>
    <m/>
    <n v="0"/>
    <n v="0"/>
    <n v="0"/>
    <n v="0"/>
    <n v="0"/>
    <n v="0"/>
    <n v="0"/>
    <n v="0"/>
    <n v="0"/>
    <n v="0"/>
    <n v="0"/>
    <n v="0"/>
    <n v="0"/>
  </r>
  <r>
    <n v="1654"/>
    <n v="12499"/>
    <s v="42312499SRSU"/>
    <s v="499S"/>
    <x v="56"/>
    <s v="15MIP - (RSU)"/>
    <n v="10265"/>
    <n v="10"/>
    <x v="48"/>
    <n v="9260"/>
    <x v="2"/>
    <n v="2000"/>
    <n v="0"/>
    <n v="0"/>
    <s v="42312499SRSU15MIP - (RSU)"/>
    <s v="MIP - (RSU)"/>
    <s v="MIP - (RSU) - 11/04/2015"/>
    <s v="3 years"/>
    <d v="2015-11-04T00:00:00"/>
    <d v="2018-11-04T00:00:00"/>
    <n v="5330"/>
    <n v="0"/>
    <n v="0"/>
    <m/>
    <m/>
    <m/>
    <m/>
    <n v="5330"/>
    <n v="1"/>
    <n v="0"/>
    <n v="5330"/>
    <n v="337442.3"/>
    <n v="0"/>
    <n v="0"/>
    <n v="0"/>
    <s v=""/>
    <s v=""/>
    <s v=""/>
    <n v="337442.3"/>
    <n v="5330"/>
    <n v="0"/>
    <n v="0"/>
    <n v="5330"/>
    <n v="63.31"/>
    <n v="337442.3"/>
    <n v="-6749.5208845999996"/>
    <n v="330692.77911539999"/>
    <n v="281159.71000000002"/>
    <n v="56282.59"/>
    <n v="-1125.7643651799999"/>
    <n v="55156.825634819994"/>
    <n v="337442.3"/>
    <n v="307.60464904284413"/>
    <n v="1097"/>
    <n v="337442.3"/>
    <n v="337442.3"/>
    <n v="0"/>
    <n v="0"/>
    <n v="0"/>
    <n v="16692.86"/>
    <n v="39589.729999999945"/>
    <n v="281159.71000000002"/>
    <n v="337442.3"/>
    <n v="0"/>
    <m/>
    <n v="1558.67"/>
    <n v="1508.39"/>
    <n v="36522.66999999994"/>
    <n v="39589.729999999938"/>
    <n v="0"/>
    <n v="0"/>
    <n v="0"/>
    <n v="0"/>
    <n v="0"/>
    <n v="0"/>
    <n v="0"/>
    <n v="0"/>
    <n v="39589.729999999938"/>
  </r>
  <r>
    <n v="1655"/>
    <n v="12665"/>
    <s v="42312665GRSU"/>
    <s v="665G"/>
    <x v="57"/>
    <s v="15MIP - (RSU)"/>
    <n v="10265"/>
    <n v="10"/>
    <x v="5"/>
    <n v="9260"/>
    <x v="2"/>
    <n v="2000"/>
    <n v="0"/>
    <n v="0"/>
    <s v="42312665GRSU15MIP - (RSU)"/>
    <s v="MIP - (RSU)"/>
    <s v="MIP - (RSU) - 11/04/2015"/>
    <s v="3 years"/>
    <d v="2015-11-04T00:00:00"/>
    <d v="2018-11-04T00:00:00"/>
    <n v="5559"/>
    <n v="0"/>
    <n v="0"/>
    <m/>
    <m/>
    <m/>
    <m/>
    <n v="5559"/>
    <n v="1"/>
    <s v=""/>
    <n v="0"/>
    <n v="351940.29000000004"/>
    <n v="0"/>
    <n v="0"/>
    <n v="0"/>
    <s v=""/>
    <s v=""/>
    <s v=""/>
    <n v="351940.29000000004"/>
    <n v="5559"/>
    <n v="0"/>
    <n v="0"/>
    <n v="5559"/>
    <n v="63.31"/>
    <n v="351940.29000000004"/>
    <n v="-7039.5096805800003"/>
    <n v="344900.78031942004"/>
    <n v="293251.92"/>
    <n v="58688.37"/>
    <n v="-1173.88477674"/>
    <n v="57514.485223260002"/>
    <n v="351940.29000000004"/>
    <n v="320.82068368277123"/>
    <n v="1097"/>
    <n v="351940.29000000004"/>
    <n v="351940.29000000004"/>
    <n v="0"/>
    <n v="0"/>
    <n v="0"/>
    <n v="58688.37"/>
    <n v="0"/>
    <n v="293251.92"/>
    <n v="351940.29"/>
    <n v="0"/>
    <m/>
    <n v="0"/>
    <n v="0"/>
    <n v="0"/>
    <n v="0"/>
    <n v="0"/>
    <n v="0"/>
    <n v="0"/>
    <n v="0"/>
    <n v="0"/>
    <n v="0"/>
    <n v="0"/>
    <n v="0"/>
    <n v="0"/>
  </r>
  <r>
    <n v="1656"/>
    <n v="13369"/>
    <s v="42312369KRSU"/>
    <s v="369K"/>
    <x v="64"/>
    <s v="15MIP - (RSU)"/>
    <n v="10265"/>
    <n v="10"/>
    <x v="53"/>
    <n v="9260"/>
    <x v="2"/>
    <n v="2000"/>
    <n v="0"/>
    <n v="0"/>
    <s v="42312369KRSU15MIP - (RSU)"/>
    <s v="MIP - (RSU)"/>
    <s v="MIP - (RSU) - 11/04/2015"/>
    <s v="3 years"/>
    <d v="2015-11-04T00:00:00"/>
    <d v="2018-11-04T00:00:00"/>
    <n v="2244"/>
    <n v="0"/>
    <n v="0"/>
    <m/>
    <m/>
    <m/>
    <m/>
    <n v="2244"/>
    <n v="1"/>
    <s v=""/>
    <n v="0"/>
    <n v="142067.64000000001"/>
    <n v="0"/>
    <n v="0"/>
    <n v="0"/>
    <s v=""/>
    <s v=""/>
    <s v=""/>
    <n v="142067.64000000001"/>
    <n v="2244"/>
    <n v="0"/>
    <n v="0"/>
    <n v="2244"/>
    <n v="63.31"/>
    <n v="142067.64000000001"/>
    <n v="-2841.6369352800002"/>
    <n v="139226.00306472002"/>
    <n v="118389.7"/>
    <n v="23677.94"/>
    <n v="-473.60615587999996"/>
    <n v="23204.333844119999"/>
    <n v="142067.64000000001"/>
    <n v="129.50559708295353"/>
    <n v="1097"/>
    <n v="142067.64000000001"/>
    <n v="142067.64000000001"/>
    <n v="0"/>
    <n v="0"/>
    <n v="0"/>
    <n v="23677.94"/>
    <n v="0"/>
    <n v="118389.7"/>
    <n v="142067.63999999998"/>
    <n v="0"/>
    <m/>
    <n v="0"/>
    <n v="0"/>
    <n v="0"/>
    <n v="0"/>
    <n v="0"/>
    <n v="0"/>
    <n v="0"/>
    <n v="0"/>
    <n v="0"/>
    <n v="0"/>
    <n v="0"/>
    <n v="0"/>
    <n v="0"/>
  </r>
  <r>
    <n v="1657"/>
    <n v="13497"/>
    <s v="42312497GRSU"/>
    <s v="497G"/>
    <x v="69"/>
    <s v="15MIP - (RSU)"/>
    <n v="10265"/>
    <n v="10"/>
    <x v="58"/>
    <n v="9260"/>
    <x v="2"/>
    <n v="12000"/>
    <n v="0"/>
    <n v="0"/>
    <s v="42312497GRSU15MIP - (RSU)"/>
    <s v="MIP - (RSU)"/>
    <s v="MIP - (RSU) - 11/04/2015"/>
    <s v="3 years"/>
    <d v="2015-11-04T00:00:00"/>
    <d v="2018-11-04T00:00:00"/>
    <n v="856"/>
    <n v="0"/>
    <n v="0"/>
    <m/>
    <m/>
    <m/>
    <m/>
    <n v="856"/>
    <n v="1"/>
    <s v=""/>
    <n v="0"/>
    <n v="54193.36"/>
    <n v="0"/>
    <n v="0"/>
    <n v="0"/>
    <s v=""/>
    <s v=""/>
    <s v=""/>
    <n v="54193.36"/>
    <n v="856"/>
    <n v="0"/>
    <n v="0"/>
    <n v="856"/>
    <n v="63.31"/>
    <n v="54193.36"/>
    <n v="-1083.9755867199999"/>
    <n v="53109.38441328"/>
    <n v="45140.03"/>
    <n v="9053.33"/>
    <n v="-181.08470665999999"/>
    <n v="8872.24529334"/>
    <n v="54193.36"/>
    <n v="49.401422060164087"/>
    <n v="1097"/>
    <n v="54193.36"/>
    <n v="54193.36"/>
    <n v="0"/>
    <n v="0"/>
    <n v="0"/>
    <n v="9053.33"/>
    <n v="0"/>
    <n v="45140.03"/>
    <n v="54193.36"/>
    <n v="0"/>
    <m/>
    <n v="0"/>
    <n v="0"/>
    <n v="0"/>
    <n v="0"/>
    <n v="0"/>
    <n v="0"/>
    <n v="0"/>
    <n v="0"/>
    <n v="0"/>
    <n v="0"/>
    <n v="0"/>
    <n v="0"/>
    <n v="0"/>
  </r>
  <r>
    <n v="1658"/>
    <n v="14162"/>
    <s v="42312162RRSU"/>
    <s v="162R"/>
    <x v="76"/>
    <s v="15MIP - (RSU)"/>
    <n v="10265"/>
    <n v="80"/>
    <x v="63"/>
    <n v="9260"/>
    <x v="2"/>
    <n v="190000"/>
    <n v="0"/>
    <n v="0"/>
    <s v="42312162RRSU15MIP - (RSU)"/>
    <s v="MIP - (RSU)"/>
    <s v="MIP - (RSU) - 11/04/2015"/>
    <s v="3 years"/>
    <d v="2015-11-04T00:00:00"/>
    <d v="2018-11-04T00:00:00"/>
    <n v="300"/>
    <n v="0"/>
    <n v="0"/>
    <m/>
    <m/>
    <m/>
    <m/>
    <n v="300"/>
    <n v="1"/>
    <s v=""/>
    <n v="0"/>
    <n v="18993"/>
    <n v="0"/>
    <n v="0"/>
    <n v="0"/>
    <s v=""/>
    <s v=""/>
    <s v=""/>
    <n v="18993"/>
    <n v="300"/>
    <n v="0"/>
    <n v="0"/>
    <n v="300"/>
    <n v="63.31"/>
    <n v="18993"/>
    <n v="-379.897986"/>
    <n v="18613.102014"/>
    <n v="15827.5"/>
    <n v="3165.5"/>
    <n v="-63.316330999999998"/>
    <n v="3102.183669"/>
    <n v="18993"/>
    <n v="17.313582497721058"/>
    <n v="1097"/>
    <n v="18993"/>
    <n v="18993"/>
    <n v="0"/>
    <n v="0"/>
    <n v="0"/>
    <n v="3165.5"/>
    <n v="0"/>
    <n v="15827.5"/>
    <n v="18993"/>
    <n v="0"/>
    <m/>
    <n v="0"/>
    <n v="0"/>
    <n v="0"/>
    <n v="0"/>
    <n v="0"/>
    <n v="0"/>
    <n v="0"/>
    <n v="0"/>
    <n v="0"/>
    <n v="0"/>
    <n v="0"/>
    <n v="0"/>
    <n v="0"/>
  </r>
  <r>
    <n v="1659"/>
    <n v="14370"/>
    <s v="42312370SRSU"/>
    <s v="370S"/>
    <x v="82"/>
    <s v="15MIP - (RSU)"/>
    <n v="10265"/>
    <n v="10"/>
    <x v="67"/>
    <n v="9260"/>
    <x v="2"/>
    <n v="2000"/>
    <n v="0"/>
    <n v="0"/>
    <s v="42312370SRSU15MIP - (RSU)"/>
    <s v="MIP - (RSU)"/>
    <s v="MIP - (RSU) - 11/04/2015"/>
    <s v="3 years"/>
    <d v="2015-11-04T00:00:00"/>
    <d v="2018-11-04T00:00:00"/>
    <n v="244"/>
    <n v="0"/>
    <n v="0"/>
    <m/>
    <m/>
    <m/>
    <m/>
    <n v="244"/>
    <n v="1"/>
    <s v=""/>
    <n v="0"/>
    <n v="15447.640000000001"/>
    <n v="0"/>
    <n v="0"/>
    <n v="0"/>
    <s v=""/>
    <s v=""/>
    <s v=""/>
    <n v="15447.640000000001"/>
    <n v="244"/>
    <n v="0"/>
    <n v="0"/>
    <n v="244"/>
    <n v="63.31"/>
    <n v="15447.640000000001"/>
    <n v="-308.98369528000001"/>
    <n v="15138.656304720002"/>
    <n v="12851.93"/>
    <n v="2595.71"/>
    <n v="-51.919391419999997"/>
    <n v="2543.79060858"/>
    <n v="2543.79060858"/>
    <n v="2.3188610834822243"/>
    <n v="605"/>
    <n v="1402.91"/>
    <n v="14254.84"/>
    <n v="1140.8806085799999"/>
    <n v="0"/>
    <n v="0"/>
    <n v="769.8599999999999"/>
    <n v="633.04999999999995"/>
    <n v="12851.93"/>
    <n v="14254.84"/>
    <n v="0"/>
    <m/>
    <n v="71.89"/>
    <n v="69.56"/>
    <n v="71.89"/>
    <n v="213.33999999999997"/>
    <n v="71.88"/>
    <n v="64.930000000000007"/>
    <n v="71.88"/>
    <n v="208.69"/>
    <n v="69.569999999999993"/>
    <n v="71.89"/>
    <n v="69.56"/>
    <n v="211.01999999999998"/>
    <n v="633.04999999999995"/>
  </r>
  <r>
    <n v="1660"/>
    <n v="14383"/>
    <s v="42312383KRSU"/>
    <s v="383K"/>
    <x v="83"/>
    <s v="15MIP - (RSU)"/>
    <n v="10265"/>
    <n v="80"/>
    <x v="68"/>
    <n v="9260"/>
    <x v="2"/>
    <n v="190000"/>
    <n v="0"/>
    <n v="0"/>
    <s v="42312383KRSU15MIP - (RSU)"/>
    <s v="MIP - (RSU)"/>
    <s v="MIP - (RSU) - 11/04/2015"/>
    <s v="3 years"/>
    <d v="2015-11-04T00:00:00"/>
    <d v="2018-11-04T00:00:00"/>
    <n v="1517"/>
    <n v="0"/>
    <n v="0"/>
    <m/>
    <m/>
    <m/>
    <m/>
    <n v="1517"/>
    <n v="1"/>
    <s v=""/>
    <n v="0"/>
    <n v="96041.27"/>
    <n v="0"/>
    <n v="0"/>
    <n v="0"/>
    <s v=""/>
    <s v=""/>
    <s v=""/>
    <n v="96041.27"/>
    <n v="1517"/>
    <n v="0"/>
    <n v="0"/>
    <n v="1517"/>
    <n v="63.31"/>
    <n v="96041.27"/>
    <n v="-1921.0174825399999"/>
    <n v="94120.252517460001"/>
    <n v="80023.839999999997"/>
    <n v="16017.43"/>
    <n v="-320.38063485999999"/>
    <n v="15697.049365140001"/>
    <n v="15697.049365140001"/>
    <n v="14.309069612707384"/>
    <n v="605"/>
    <n v="8656.99"/>
    <n v="88680.83"/>
    <n v="7040.0593651400013"/>
    <n v="0"/>
    <n v="0"/>
    <n v="4750.6099999999988"/>
    <n v="3906.38"/>
    <n v="80023.839999999997"/>
    <n v="88680.829999999987"/>
    <n v="0"/>
    <m/>
    <n v="443.58"/>
    <n v="429.27"/>
    <n v="443.59"/>
    <n v="1316.4399999999998"/>
    <n v="443.58"/>
    <n v="400.65"/>
    <n v="443.58"/>
    <n v="1287.81"/>
    <n v="429.27"/>
    <n v="443.59"/>
    <n v="429.27"/>
    <n v="1302.1299999999999"/>
    <n v="3906.38"/>
  </r>
  <r>
    <n v="1661"/>
    <n v="14468"/>
    <s v="42312468RRSU"/>
    <s v="468R"/>
    <x v="84"/>
    <s v="15MIP - (RSU)"/>
    <n v="10265"/>
    <n v="80"/>
    <x v="69"/>
    <n v="9260"/>
    <x v="2"/>
    <n v="190000"/>
    <n v="0"/>
    <n v="0"/>
    <s v="42312468RRSU15MIP - (RSU)"/>
    <s v="MIP - (RSU)"/>
    <s v="MIP - (RSU) - 11/04/2015"/>
    <s v="3 years"/>
    <d v="2015-11-04T00:00:00"/>
    <d v="2018-11-04T00:00:00"/>
    <n v="1234"/>
    <n v="0"/>
    <n v="0"/>
    <m/>
    <m/>
    <m/>
    <m/>
    <n v="1234"/>
    <n v="1"/>
    <s v=""/>
    <n v="0"/>
    <n v="78124.540000000008"/>
    <n v="0"/>
    <n v="0"/>
    <n v="0"/>
    <s v=""/>
    <s v=""/>
    <s v=""/>
    <n v="78124.540000000008"/>
    <n v="1234"/>
    <n v="0"/>
    <n v="0"/>
    <n v="1234"/>
    <n v="63.31"/>
    <n v="78124.540000000008"/>
    <n v="-1562.64704908"/>
    <n v="76561.89295092001"/>
    <n v="65082.68"/>
    <n v="13041.86"/>
    <n v="-260.86328371999997"/>
    <n v="12780.99671628"/>
    <n v="78124.540000000008"/>
    <n v="71.216536007292618"/>
    <n v="1097"/>
    <n v="78124.540000000008"/>
    <n v="78124.540000000008"/>
    <n v="0"/>
    <n v="0"/>
    <n v="0"/>
    <n v="13041.86"/>
    <n v="0"/>
    <n v="65082.68"/>
    <n v="78124.540000000008"/>
    <n v="0"/>
    <m/>
    <n v="0"/>
    <n v="0"/>
    <n v="0"/>
    <n v="0"/>
    <n v="0"/>
    <n v="0"/>
    <n v="0"/>
    <n v="0"/>
    <n v="0"/>
    <n v="0"/>
    <n v="0"/>
    <n v="0"/>
    <n v="0"/>
  </r>
  <r>
    <n v="1662"/>
    <n v="14482"/>
    <s v="42312482DRSU"/>
    <s v="482D"/>
    <x v="86"/>
    <s v="15MIP - (RSU)"/>
    <n v="10265"/>
    <n v="10"/>
    <x v="70"/>
    <n v="9260"/>
    <x v="2"/>
    <n v="12000"/>
    <n v="0"/>
    <n v="0"/>
    <s v="42312482DRSU15MIP - (RSU)"/>
    <s v="MIP - (RSU)"/>
    <s v="MIP - (RSU) - 11/04/2015"/>
    <s v="3 years"/>
    <d v="2015-11-04T00:00:00"/>
    <d v="2018-11-04T00:00:00"/>
    <n v="1121"/>
    <n v="0"/>
    <n v="0"/>
    <m/>
    <m/>
    <m/>
    <m/>
    <n v="1121"/>
    <n v="1"/>
    <s v=""/>
    <n v="0"/>
    <n v="70970.510000000009"/>
    <n v="0"/>
    <n v="0"/>
    <n v="0"/>
    <s v=""/>
    <s v=""/>
    <s v=""/>
    <n v="70970.510000000009"/>
    <n v="1121"/>
    <n v="0"/>
    <n v="0"/>
    <n v="1121"/>
    <n v="63.31"/>
    <n v="70970.510000000009"/>
    <n v="-1419.5521410200001"/>
    <n v="69550.957858980008"/>
    <n v="59131.54"/>
    <n v="11838.97"/>
    <n v="-236.80307793999998"/>
    <n v="11602.16692206"/>
    <n v="11602.16692206"/>
    <n v="10.576268844175022"/>
    <n v="605"/>
    <n v="6398.64"/>
    <n v="65530.18"/>
    <n v="5203.5269220599994"/>
    <n v="0"/>
    <n v="0"/>
    <n v="3511.32"/>
    <n v="2887.32"/>
    <n v="59131.54"/>
    <n v="65530.18"/>
    <n v="0"/>
    <m/>
    <n v="327.87"/>
    <n v="317.27999999999997"/>
    <n v="327.87"/>
    <n v="973.02"/>
    <n v="327.86"/>
    <n v="296.14"/>
    <n v="327.86"/>
    <n v="951.86"/>
    <n v="317.29000000000002"/>
    <n v="327.86"/>
    <n v="317.29000000000002"/>
    <n v="962.44"/>
    <n v="2887.32"/>
  </r>
  <r>
    <n v="1663"/>
    <n v="14492"/>
    <s v="42312492YRSU"/>
    <s v="492Y"/>
    <x v="88"/>
    <s v="15MIP - (RSU)"/>
    <n v="10265"/>
    <n v="180"/>
    <x v="71"/>
    <n v="9260"/>
    <x v="2"/>
    <n v="700000"/>
    <n v="0"/>
    <n v="0"/>
    <s v="42312492YRSU15MIP - (RSU)"/>
    <s v="MIP - (RSU)"/>
    <s v="MIP - (RSU) - 11/04/2015"/>
    <s v="3 years"/>
    <d v="2015-11-04T00:00:00"/>
    <d v="2018-11-04T00:00:00"/>
    <n v="686"/>
    <n v="0"/>
    <n v="0"/>
    <m/>
    <m/>
    <m/>
    <m/>
    <n v="686"/>
    <n v="1"/>
    <s v=""/>
    <n v="0"/>
    <n v="43430.66"/>
    <n v="0"/>
    <n v="0"/>
    <n v="0"/>
    <s v=""/>
    <s v=""/>
    <s v=""/>
    <n v="43430.66"/>
    <n v="686"/>
    <n v="0"/>
    <n v="0"/>
    <n v="686"/>
    <n v="63.31"/>
    <n v="43430.66"/>
    <n v="-868.70006132000003"/>
    <n v="42561.959938680004"/>
    <n v="36150.01"/>
    <n v="7280.65"/>
    <n v="-145.6275613"/>
    <n v="7135.0224386999998"/>
    <n v="43430.66"/>
    <n v="39.590391978122156"/>
    <n v="1097"/>
    <n v="43430.66"/>
    <n v="43430.66"/>
    <n v="0"/>
    <n v="0"/>
    <n v="0"/>
    <n v="7280.65"/>
    <n v="0"/>
    <n v="36150.01"/>
    <n v="43430.66"/>
    <n v="0"/>
    <m/>
    <n v="0"/>
    <n v="0"/>
    <n v="0"/>
    <n v="0"/>
    <n v="0"/>
    <n v="0"/>
    <n v="0"/>
    <n v="0"/>
    <n v="0"/>
    <n v="0"/>
    <n v="0"/>
    <n v="0"/>
    <n v="0"/>
  </r>
  <r>
    <n v="1664"/>
    <n v="14593"/>
    <s v="42312593ERSU"/>
    <s v="593E"/>
    <x v="89"/>
    <s v="15MIP - (RSU)"/>
    <n v="10265"/>
    <n v="180"/>
    <x v="72"/>
    <n v="9260"/>
    <x v="2"/>
    <n v="700000"/>
    <n v="0"/>
    <n v="0"/>
    <s v="42312593ERSU15MIP - (RSU)"/>
    <s v="MIP - (RSU)"/>
    <s v="MIP - (RSU) - 11/04/2015"/>
    <s v="3 years"/>
    <d v="2015-11-04T00:00:00"/>
    <d v="2018-11-04T00:00:00"/>
    <n v="2034"/>
    <n v="0"/>
    <n v="0"/>
    <m/>
    <m/>
    <m/>
    <m/>
    <n v="2034"/>
    <n v="1"/>
    <s v=""/>
    <n v="0"/>
    <n v="128772.54000000001"/>
    <n v="0"/>
    <n v="0"/>
    <n v="0"/>
    <s v=""/>
    <s v=""/>
    <s v=""/>
    <n v="128772.54000000001"/>
    <n v="2034"/>
    <n v="0"/>
    <n v="0"/>
    <n v="2034"/>
    <n v="63.31"/>
    <n v="128772.54000000001"/>
    <n v="-2575.7083450800001"/>
    <n v="126196.83165492001"/>
    <n v="107310.45"/>
    <n v="21462.09"/>
    <n v="-429.28472417999996"/>
    <n v="21032.805275819999"/>
    <n v="128772.54000000001"/>
    <n v="117.38608933454877"/>
    <n v="1097"/>
    <n v="128772.54000000001"/>
    <n v="128772.54000000001"/>
    <n v="0"/>
    <n v="0"/>
    <n v="0"/>
    <n v="21462.09"/>
    <n v="0"/>
    <n v="107310.45"/>
    <n v="128772.54"/>
    <n v="0"/>
    <m/>
    <n v="0"/>
    <n v="0"/>
    <n v="0"/>
    <n v="0"/>
    <n v="0"/>
    <n v="0"/>
    <n v="0"/>
    <n v="0"/>
    <n v="0"/>
    <n v="0"/>
    <n v="0"/>
    <n v="0"/>
    <n v="0"/>
  </r>
  <r>
    <n v="1665"/>
    <n v="14712"/>
    <s v="42312712PRSU"/>
    <s v="712P"/>
    <x v="91"/>
    <s v="15MIP - (RSU)"/>
    <n v="10265"/>
    <n v="10"/>
    <x v="74"/>
    <n v="9260"/>
    <x v="2"/>
    <n v="2000"/>
    <n v="0"/>
    <n v="0"/>
    <s v="42312712PRSU15MIP - (RSU)"/>
    <s v="MIP - (RSU)"/>
    <s v="MIP - (RSU) - 11/04/2015"/>
    <s v="3 years"/>
    <d v="2015-11-04T00:00:00"/>
    <d v="2018-11-04T00:00:00"/>
    <n v="956"/>
    <n v="0"/>
    <n v="0"/>
    <m/>
    <m/>
    <m/>
    <m/>
    <n v="956"/>
    <n v="1"/>
    <s v=""/>
    <n v="0"/>
    <n v="60524.36"/>
    <n v="0"/>
    <n v="0"/>
    <n v="0"/>
    <s v=""/>
    <s v=""/>
    <s v=""/>
    <n v="60524.36"/>
    <n v="956"/>
    <n v="0"/>
    <n v="0"/>
    <n v="956"/>
    <n v="63.31"/>
    <n v="60524.36"/>
    <n v="-1210.6082487199999"/>
    <n v="59313.751751280004"/>
    <n v="50394.76"/>
    <n v="10129.6"/>
    <n v="-202.61225919999998"/>
    <n v="9926.9877408000011"/>
    <n v="60524.36"/>
    <n v="55.172616226071106"/>
    <n v="1097"/>
    <n v="60524.36"/>
    <n v="60524.36"/>
    <n v="0"/>
    <n v="0"/>
    <n v="0"/>
    <n v="3004.34"/>
    <n v="7125.26"/>
    <n v="50394.76"/>
    <n v="60524.36"/>
    <n v="0"/>
    <m/>
    <n v="280.52"/>
    <n v="271.48"/>
    <n v="280.52999999999997"/>
    <n v="832.53"/>
    <n v="280.52"/>
    <n v="253.38"/>
    <n v="280.52999999999997"/>
    <n v="814.43"/>
    <n v="271.47000000000003"/>
    <n v="5206.83"/>
    <n v="0"/>
    <n v="5478.3"/>
    <n v="7125.26"/>
  </r>
  <r>
    <n v="1666"/>
    <n v="14938"/>
    <s v="42312938SRSU"/>
    <s v="938S"/>
    <x v="99"/>
    <s v="15MIP - (RSU)"/>
    <n v="10265"/>
    <n v="180"/>
    <x v="75"/>
    <n v="9260"/>
    <x v="2"/>
    <n v="700000"/>
    <n v="0"/>
    <n v="0"/>
    <s v="42312938SRSU15MIP - (RSU)"/>
    <s v="MIP - (RSU)"/>
    <s v="MIP - (RSU) - 11/04/2015"/>
    <s v="3 years"/>
    <d v="2015-11-04T00:00:00"/>
    <d v="2018-11-04T00:00:00"/>
    <n v="666"/>
    <n v="0"/>
    <n v="0"/>
    <m/>
    <m/>
    <m/>
    <m/>
    <n v="666"/>
    <n v="1"/>
    <s v=""/>
    <n v="0"/>
    <n v="42164.46"/>
    <n v="0"/>
    <n v="0"/>
    <n v="0"/>
    <s v=""/>
    <s v=""/>
    <s v=""/>
    <n v="42164.46"/>
    <n v="666"/>
    <n v="0"/>
    <n v="0"/>
    <n v="666"/>
    <n v="63.31"/>
    <n v="42164.46"/>
    <n v="-843.3735289199999"/>
    <n v="41321.086471080002"/>
    <n v="35137.050000000003"/>
    <n v="7027.41"/>
    <n v="-140.56225481999999"/>
    <n v="6886.8477451799999"/>
    <n v="42164.46"/>
    <n v="38.436153144940747"/>
    <n v="1097"/>
    <n v="42164.46"/>
    <n v="42164.46"/>
    <n v="0"/>
    <n v="0"/>
    <n v="0"/>
    <n v="7027.41"/>
    <n v="0"/>
    <n v="35137.050000000003"/>
    <n v="42164.460000000006"/>
    <n v="0"/>
    <m/>
    <n v="0"/>
    <n v="0"/>
    <n v="0"/>
    <n v="0"/>
    <n v="0"/>
    <n v="0"/>
    <n v="0"/>
    <n v="0"/>
    <n v="0"/>
    <n v="0"/>
    <n v="0"/>
    <n v="0"/>
    <n v="0"/>
  </r>
  <r>
    <n v="1667"/>
    <n v="14951"/>
    <s v="42312951TRSU"/>
    <s v="951T"/>
    <x v="100"/>
    <s v="15MIP - (RSU)"/>
    <n v="10265"/>
    <n v="80"/>
    <x v="80"/>
    <n v="9260"/>
    <x v="2"/>
    <n v="190000"/>
    <n v="0"/>
    <n v="0"/>
    <s v="42312951TRSU15MIP - (RSU)"/>
    <s v="MIP - (RSU)"/>
    <s v="MIP - (RSU) - 11/04/2015"/>
    <s v="3 years"/>
    <d v="2015-11-04T00:00:00"/>
    <d v="2018-11-04T00:00:00"/>
    <n v="196"/>
    <n v="0"/>
    <n v="0"/>
    <m/>
    <m/>
    <m/>
    <m/>
    <n v="196"/>
    <n v="1"/>
    <s v=""/>
    <n v="0"/>
    <n v="12408.76"/>
    <n v="0"/>
    <n v="0"/>
    <n v="0"/>
    <s v=""/>
    <s v=""/>
    <s v=""/>
    <n v="12408.76"/>
    <n v="196"/>
    <n v="0"/>
    <n v="0"/>
    <n v="196"/>
    <n v="63.31"/>
    <n v="12408.76"/>
    <n v="-248.20001751999999"/>
    <n v="12160.559982480001"/>
    <n v="10319.530000000001"/>
    <n v="2089.23"/>
    <n v="-41.788778459999996"/>
    <n v="2047.44122154"/>
    <n v="12408.76"/>
    <n v="11.311540565177758"/>
    <n v="1097"/>
    <n v="12408.76"/>
    <n v="12408.76"/>
    <n v="0"/>
    <n v="0"/>
    <n v="0"/>
    <n v="2089.23"/>
    <n v="0"/>
    <n v="10319.530000000001"/>
    <n v="12408.76"/>
    <n v="0"/>
    <m/>
    <n v="0"/>
    <n v="0"/>
    <n v="0"/>
    <n v="0"/>
    <n v="0"/>
    <n v="0"/>
    <n v="0"/>
    <n v="0"/>
    <n v="0"/>
    <n v="0"/>
    <n v="0"/>
    <n v="0"/>
    <n v="0"/>
  </r>
  <r>
    <n v="1668"/>
    <n v="14957"/>
    <s v="42312957RRSU"/>
    <s v="957R"/>
    <x v="101"/>
    <s v="15MIP - (RSU)"/>
    <n v="10265"/>
    <n v="80"/>
    <x v="81"/>
    <n v="9260"/>
    <x v="2"/>
    <n v="190000"/>
    <n v="0"/>
    <n v="0"/>
    <s v="42312957RRSU15MIP - (RSU)"/>
    <s v="MIP - (RSU)"/>
    <s v="MIP - (RSU) - 11/04/2015"/>
    <s v="3 years"/>
    <d v="2015-11-04T00:00:00"/>
    <d v="2018-11-04T00:00:00"/>
    <n v="407"/>
    <n v="0"/>
    <n v="0"/>
    <m/>
    <m/>
    <m/>
    <m/>
    <n v="407"/>
    <n v="1"/>
    <s v=""/>
    <n v="0"/>
    <n v="25767.170000000002"/>
    <n v="0"/>
    <n v="0"/>
    <n v="0"/>
    <s v=""/>
    <s v=""/>
    <s v=""/>
    <n v="25767.170000000002"/>
    <n v="407"/>
    <n v="0"/>
    <n v="0"/>
    <n v="407"/>
    <n v="63.31"/>
    <n v="25767.170000000002"/>
    <n v="-515.39493433999996"/>
    <n v="25251.775065660004"/>
    <n v="21462.09"/>
    <n v="4305.08"/>
    <n v="-86.110210159999994"/>
    <n v="4218.96978984"/>
    <n v="4218.96978984"/>
    <n v="3.8459159433363719"/>
    <n v="605"/>
    <n v="2326.7800000000002"/>
    <n v="23788.87"/>
    <n v="1892.1897898399998"/>
    <n v="0"/>
    <n v="0"/>
    <n v="1276.8399999999999"/>
    <n v="1049.94"/>
    <n v="21462.09"/>
    <n v="23788.87"/>
    <n v="0"/>
    <m/>
    <n v="119.23"/>
    <n v="115.37"/>
    <n v="119.23"/>
    <n v="353.83000000000004"/>
    <n v="119.22"/>
    <n v="107.69"/>
    <n v="119.22"/>
    <n v="346.13"/>
    <n v="115.38"/>
    <n v="119.22"/>
    <n v="115.38"/>
    <n v="349.98"/>
    <n v="1049.94"/>
  </r>
  <r>
    <n v="1669"/>
    <n v="15070"/>
    <s v="4231270SlRSU"/>
    <s v="70Sl"/>
    <x v="104"/>
    <s v="15MIP - (RSU)"/>
    <n v="10265"/>
    <n v="80"/>
    <x v="84"/>
    <n v="9260"/>
    <x v="2"/>
    <n v="190000"/>
    <n v="0"/>
    <n v="0"/>
    <s v="4231270SlRSU15MIP - (RSU)"/>
    <s v="MIP - (RSU)"/>
    <s v="MIP - (RSU) - 11/04/2015"/>
    <s v="3 years"/>
    <d v="2015-11-04T00:00:00"/>
    <d v="2018-11-04T00:00:00"/>
    <n v="384"/>
    <n v="0"/>
    <n v="0"/>
    <m/>
    <m/>
    <m/>
    <m/>
    <n v="384"/>
    <n v="1"/>
    <s v=""/>
    <n v="0"/>
    <n v="24311.040000000001"/>
    <n v="0"/>
    <n v="0"/>
    <n v="0"/>
    <s v=""/>
    <s v=""/>
    <s v=""/>
    <n v="24311.040000000001"/>
    <n v="384"/>
    <n v="0"/>
    <n v="0"/>
    <n v="384"/>
    <n v="63.31"/>
    <n v="24311.040000000001"/>
    <n v="-486.26942207999997"/>
    <n v="23824.770577920001"/>
    <n v="20259.2"/>
    <n v="4051.84"/>
    <n v="-81.044903680000004"/>
    <n v="3970.7950963200001"/>
    <n v="3970.7950963200001"/>
    <n v="3.6196855937283501"/>
    <n v="605"/>
    <n v="2189.91"/>
    <n v="22449.11"/>
    <n v="1780.8850963200002"/>
    <n v="0"/>
    <n v="0"/>
    <n v="1201.7399999999998"/>
    <n v="988.17"/>
    <n v="20259.2"/>
    <n v="22449.11"/>
    <n v="0"/>
    <m/>
    <n v="112.21"/>
    <n v="108.59"/>
    <n v="112.21"/>
    <n v="333.01"/>
    <n v="112.21"/>
    <n v="101.35"/>
    <n v="112.21"/>
    <n v="325.77"/>
    <n v="108.59"/>
    <n v="112.21"/>
    <n v="108.59"/>
    <n v="329.39"/>
    <n v="988.17"/>
  </r>
  <r>
    <n v="1670"/>
    <n v="15207"/>
    <s v="42312207VRSU"/>
    <s v="207V"/>
    <x v="106"/>
    <s v="15MIP - (RSU)"/>
    <n v="10265"/>
    <n v="80"/>
    <x v="86"/>
    <n v="9260"/>
    <x v="2"/>
    <n v="190000"/>
    <n v="0"/>
    <n v="0"/>
    <s v="42312207VRSU15MIP - (RSU)"/>
    <s v="MIP - (RSU)"/>
    <s v="MIP - (RSU) - 11/04/2015"/>
    <s v="3 years"/>
    <d v="2015-11-04T00:00:00"/>
    <d v="2018-11-04T00:00:00"/>
    <n v="704"/>
    <n v="0"/>
    <n v="0"/>
    <m/>
    <m/>
    <m/>
    <m/>
    <n v="704"/>
    <n v="1"/>
    <s v=""/>
    <n v="0"/>
    <n v="44570.240000000005"/>
    <n v="0"/>
    <n v="0"/>
    <n v="0"/>
    <s v=""/>
    <s v=""/>
    <s v=""/>
    <n v="44570.240000000005"/>
    <n v="704"/>
    <n v="0"/>
    <n v="0"/>
    <n v="704"/>
    <n v="63.31"/>
    <n v="44570.240000000005"/>
    <n v="-891.49394048000011"/>
    <n v="43678.746059520003"/>
    <n v="37099.660000000003"/>
    <n v="7470.58"/>
    <n v="-149.42654116"/>
    <n v="7321.15345884"/>
    <n v="44570.240000000005"/>
    <n v="40.629206927985422"/>
    <n v="1097"/>
    <n v="44570.240000000005"/>
    <n v="44570.240000000005"/>
    <n v="0"/>
    <n v="0"/>
    <n v="0"/>
    <n v="7470.58"/>
    <n v="0"/>
    <n v="37099.660000000003"/>
    <n v="44570.240000000005"/>
    <n v="0"/>
    <m/>
    <n v="0"/>
    <n v="0"/>
    <n v="0"/>
    <n v="0"/>
    <n v="0"/>
    <n v="0"/>
    <n v="0"/>
    <n v="0"/>
    <n v="0"/>
    <n v="0"/>
    <n v="0"/>
    <n v="0"/>
    <n v="0"/>
  </r>
  <r>
    <n v="1671"/>
    <n v="15232"/>
    <s v="42312232WRSU"/>
    <s v="232W"/>
    <x v="107"/>
    <s v="15MIP - (RSU)"/>
    <n v="10265"/>
    <n v="80"/>
    <x v="87"/>
    <n v="9260"/>
    <x v="2"/>
    <n v="190000"/>
    <n v="0"/>
    <n v="0"/>
    <s v="42312232WRSU15MIP - (RSU)"/>
    <s v="MIP - (RSU)"/>
    <s v="MIP - (RSU) - 11/04/2015"/>
    <s v="3 years"/>
    <d v="2015-11-04T00:00:00"/>
    <d v="2018-11-04T00:00:00"/>
    <n v="1185"/>
    <n v="0"/>
    <n v="0"/>
    <m/>
    <m/>
    <m/>
    <m/>
    <n v="1185"/>
    <n v="1"/>
    <s v=""/>
    <n v="0"/>
    <n v="75022.350000000006"/>
    <n v="0"/>
    <n v="0"/>
    <n v="0"/>
    <s v=""/>
    <s v=""/>
    <s v=""/>
    <n v="75022.350000000006"/>
    <n v="1185"/>
    <n v="0"/>
    <n v="0"/>
    <n v="1185"/>
    <n v="63.31"/>
    <n v="75022.350000000006"/>
    <n v="-1500.5970447"/>
    <n v="73521.752955300006"/>
    <n v="62486.97"/>
    <n v="12535.38"/>
    <n v="-250.73267075999996"/>
    <n v="12284.647329239999"/>
    <n v="75022.350000000006"/>
    <n v="68.388650865998187"/>
    <n v="1097"/>
    <n v="75022.350000000006"/>
    <n v="75022.350000000006"/>
    <n v="0"/>
    <n v="0"/>
    <n v="0"/>
    <n v="12535.38"/>
    <n v="0"/>
    <n v="62486.97"/>
    <n v="75022.350000000006"/>
    <n v="0"/>
    <m/>
    <n v="0"/>
    <n v="0"/>
    <n v="0"/>
    <n v="0"/>
    <n v="0"/>
    <n v="0"/>
    <n v="0"/>
    <n v="0"/>
    <n v="0"/>
    <n v="0"/>
    <n v="0"/>
    <n v="0"/>
    <n v="0"/>
  </r>
  <r>
    <n v="1672"/>
    <n v="15234"/>
    <s v="42312234DRSU"/>
    <s v="234D"/>
    <x v="108"/>
    <s v="15MIP - (RSU)"/>
    <n v="10265"/>
    <n v="80"/>
    <x v="88"/>
    <n v="9260"/>
    <x v="2"/>
    <n v="190000"/>
    <n v="0"/>
    <n v="0"/>
    <s v="42312234DRSU15MIP - (RSU)"/>
    <s v="MIP - (RSU)"/>
    <s v="MIP - (RSU) - 11/04/2015"/>
    <s v="3 years"/>
    <d v="2015-11-04T00:00:00"/>
    <d v="2018-11-04T00:00:00"/>
    <n v="728"/>
    <n v="0"/>
    <n v="0"/>
    <m/>
    <m/>
    <m/>
    <m/>
    <n v="728"/>
    <n v="1"/>
    <s v=""/>
    <n v="0"/>
    <n v="46089.68"/>
    <n v="0"/>
    <n v="0"/>
    <n v="0"/>
    <s v=""/>
    <s v=""/>
    <s v=""/>
    <n v="46089.68"/>
    <n v="728"/>
    <n v="0"/>
    <n v="0"/>
    <n v="728"/>
    <n v="63.31"/>
    <n v="46089.68"/>
    <n v="-921.8857793599999"/>
    <n v="45167.794220640004"/>
    <n v="38365.86"/>
    <n v="7723.82"/>
    <n v="-154.49184763999997"/>
    <n v="7569.3281523599999"/>
    <n v="7569.3281523599999"/>
    <n v="6.9000256630446675"/>
    <n v="605"/>
    <n v="4174.5200000000004"/>
    <n v="42540.380000000005"/>
    <n v="3394.8081523599994"/>
    <n v="0"/>
    <n v="0"/>
    <n v="2290.8099999999995"/>
    <n v="1883.71"/>
    <n v="38365.86"/>
    <n v="42540.38"/>
    <n v="0"/>
    <m/>
    <n v="213.9"/>
    <n v="207"/>
    <n v="213.9"/>
    <n v="634.79999999999995"/>
    <n v="213.9"/>
    <n v="193.2"/>
    <n v="213.9"/>
    <n v="621"/>
    <n v="207"/>
    <n v="213.9"/>
    <n v="207.01"/>
    <n v="627.91"/>
    <n v="1883.71"/>
  </r>
  <r>
    <n v="1673"/>
    <n v="15304"/>
    <s v="42312304GRSU"/>
    <s v="304G"/>
    <x v="109"/>
    <s v="15MIP - (RSU)"/>
    <n v="10265"/>
    <n v="180"/>
    <x v="75"/>
    <n v="9260"/>
    <x v="2"/>
    <n v="700000"/>
    <n v="0"/>
    <n v="0"/>
    <s v="42312304GRSU15MIP - (RSU)"/>
    <s v="MIP - (RSU)"/>
    <s v="MIP - (RSU) - 11/04/2015"/>
    <s v="3 years"/>
    <d v="2015-11-04T00:00:00"/>
    <d v="2018-11-04T00:00:00"/>
    <n v="2153"/>
    <n v="0"/>
    <n v="0"/>
    <m/>
    <m/>
    <m/>
    <m/>
    <n v="2153"/>
    <n v="1"/>
    <s v=""/>
    <n v="0"/>
    <n v="136306.43"/>
    <n v="0"/>
    <n v="0"/>
    <n v="0"/>
    <s v=""/>
    <s v=""/>
    <s v=""/>
    <n v="136306.43"/>
    <n v="2153"/>
    <n v="0"/>
    <n v="0"/>
    <n v="2153"/>
    <n v="63.31"/>
    <n v="136306.43"/>
    <n v="-2726.4012128599998"/>
    <n v="133580.02878714001"/>
    <n v="113578.14"/>
    <n v="22728.29"/>
    <n v="-454.61125657999997"/>
    <n v="22273.678743420001"/>
    <n v="136306.43"/>
    <n v="124.25381039197812"/>
    <n v="1097"/>
    <n v="136306.43"/>
    <n v="136306.43"/>
    <n v="0"/>
    <n v="0"/>
    <n v="0"/>
    <n v="22728.29"/>
    <n v="0"/>
    <n v="113578.14"/>
    <n v="136306.43"/>
    <n v="0"/>
    <m/>
    <n v="0"/>
    <n v="0"/>
    <n v="0"/>
    <n v="0"/>
    <n v="0"/>
    <n v="0"/>
    <n v="0"/>
    <n v="0"/>
    <n v="0"/>
    <n v="0"/>
    <n v="0"/>
    <n v="0"/>
    <n v="0"/>
  </r>
  <r>
    <n v="1674"/>
    <n v="15319"/>
    <s v="42312319HRSU"/>
    <s v="319H"/>
    <x v="110"/>
    <s v="15MIP - (RSU)"/>
    <n v="10265"/>
    <n v="180"/>
    <x v="72"/>
    <n v="9260"/>
    <x v="2"/>
    <n v="700000"/>
    <n v="0"/>
    <n v="0"/>
    <s v="42312319HRSU15MIP - (RSU)"/>
    <s v="MIP - (RSU)"/>
    <s v="MIP - (RSU) - 11/04/2015"/>
    <s v="3 years"/>
    <d v="2015-11-04T00:00:00"/>
    <d v="2018-11-04T00:00:00"/>
    <n v="1220"/>
    <n v="0"/>
    <n v="0"/>
    <m/>
    <m/>
    <m/>
    <m/>
    <n v="1220"/>
    <n v="1"/>
    <s v=""/>
    <n v="0"/>
    <n v="77238.2"/>
    <n v="0"/>
    <n v="0"/>
    <n v="0"/>
    <s v=""/>
    <s v=""/>
    <s v=""/>
    <n v="77238.2"/>
    <n v="1220"/>
    <n v="0"/>
    <n v="0"/>
    <n v="1220"/>
    <n v="63.31"/>
    <n v="77238.2"/>
    <n v="-1544.9184763999999"/>
    <n v="75693.281523600002"/>
    <n v="64322.96"/>
    <n v="12915.24"/>
    <n v="-258.33063047999997"/>
    <n v="12656.909369519999"/>
    <n v="77238.2"/>
    <n v="70.408568824065625"/>
    <n v="1097"/>
    <n v="77238.2"/>
    <n v="77238.2"/>
    <n v="0"/>
    <n v="0"/>
    <n v="0"/>
    <n v="12915.24"/>
    <n v="0"/>
    <n v="64322.96"/>
    <n v="77238.2"/>
    <n v="0"/>
    <m/>
    <n v="0"/>
    <n v="0"/>
    <n v="0"/>
    <n v="0"/>
    <n v="0"/>
    <n v="0"/>
    <n v="0"/>
    <n v="0"/>
    <n v="0"/>
    <n v="0"/>
    <n v="0"/>
    <n v="0"/>
    <n v="0"/>
  </r>
  <r>
    <n v="1675"/>
    <n v="15331"/>
    <s v="42312331FRSU"/>
    <s v="331F"/>
    <x v="111"/>
    <s v="15MIP - (RSU)"/>
    <n v="10265"/>
    <n v="10"/>
    <x v="89"/>
    <n v="9260"/>
    <x v="2"/>
    <n v="2000"/>
    <n v="0"/>
    <n v="0"/>
    <s v="42312331FRSU15MIP - (RSU)"/>
    <s v="MIP - (RSU)"/>
    <s v="MIP - (RSU) - 11/04/2015"/>
    <s v="3 years"/>
    <d v="2015-11-04T00:00:00"/>
    <d v="2018-11-04T00:00:00"/>
    <n v="1130"/>
    <n v="0"/>
    <n v="0"/>
    <m/>
    <m/>
    <m/>
    <m/>
    <n v="1130"/>
    <n v="1"/>
    <s v=""/>
    <n v="0"/>
    <n v="71540.3"/>
    <n v="0"/>
    <n v="0"/>
    <n v="0"/>
    <s v=""/>
    <s v=""/>
    <s v=""/>
    <n v="71540.3"/>
    <n v="1130"/>
    <n v="0"/>
    <n v="0"/>
    <n v="1130"/>
    <n v="63.31"/>
    <n v="71540.3"/>
    <n v="-1430.9490805999999"/>
    <n v="70109.350919400007"/>
    <n v="59574.71"/>
    <n v="11965.59"/>
    <n v="-239.33573117999998"/>
    <n v="11726.254268820001"/>
    <n v="71540.3"/>
    <n v="65.214494074749325"/>
    <n v="1097"/>
    <n v="71540.3"/>
    <n v="71540.3"/>
    <n v="0"/>
    <n v="0"/>
    <n v="0"/>
    <n v="11965.59"/>
    <n v="0"/>
    <n v="59574.71"/>
    <n v="71540.3"/>
    <n v="0"/>
    <m/>
    <n v="0"/>
    <n v="0"/>
    <n v="0"/>
    <n v="0"/>
    <n v="0"/>
    <n v="0"/>
    <n v="0"/>
    <n v="0"/>
    <n v="0"/>
    <n v="0"/>
    <n v="0"/>
    <n v="0"/>
    <n v="0"/>
  </r>
  <r>
    <n v="1676"/>
    <n v="15365"/>
    <s v="42312365PRSU"/>
    <s v="365P"/>
    <x v="112"/>
    <s v="15MIP - (RSU)"/>
    <n v="10265"/>
    <n v="10"/>
    <x v="90"/>
    <n v="9260"/>
    <x v="2"/>
    <n v="2000"/>
    <n v="0"/>
    <n v="0"/>
    <s v="42312365PRSU15MIP - (RSU)"/>
    <s v="MIP - (RSU)"/>
    <s v="MIP - (RSU) - 11/04/2015"/>
    <s v="3 years"/>
    <d v="2015-11-04T00:00:00"/>
    <d v="2018-11-04T00:00:00"/>
    <n v="1130"/>
    <n v="0"/>
    <n v="0"/>
    <m/>
    <m/>
    <m/>
    <m/>
    <n v="1130"/>
    <n v="1"/>
    <s v=""/>
    <n v="0"/>
    <n v="71540.3"/>
    <n v="0"/>
    <n v="0"/>
    <n v="0"/>
    <s v=""/>
    <s v=""/>
    <s v=""/>
    <n v="71540.3"/>
    <n v="1130"/>
    <n v="0"/>
    <n v="0"/>
    <n v="1130"/>
    <n v="63.31"/>
    <n v="71540.3"/>
    <n v="-1430.9490805999999"/>
    <n v="70109.350919400007"/>
    <n v="59574.71"/>
    <n v="11965.59"/>
    <n v="-239.33573117999998"/>
    <n v="11726.254268820001"/>
    <n v="11726.254268820001"/>
    <n v="10.689384018979034"/>
    <n v="605"/>
    <n v="6467.08"/>
    <n v="66041.789999999994"/>
    <n v="5259.1742688200011"/>
    <n v="0"/>
    <n v="0"/>
    <n v="3548.88"/>
    <n v="2918.2"/>
    <n v="59574.71"/>
    <n v="66041.789999999994"/>
    <n v="0"/>
    <m/>
    <n v="331.37"/>
    <n v="320.68"/>
    <n v="331.37"/>
    <n v="983.42"/>
    <n v="331.37"/>
    <n v="299.3"/>
    <n v="331.37"/>
    <n v="962.04000000000008"/>
    <n v="320.68"/>
    <n v="331.38"/>
    <n v="320.68"/>
    <n v="972.74"/>
    <n v="2918.2"/>
  </r>
  <r>
    <n v="1677"/>
    <n v="15388"/>
    <s v="42312388GRSU"/>
    <s v="388G"/>
    <x v="114"/>
    <s v="15MIP - (RSU)"/>
    <n v="10265"/>
    <n v="10"/>
    <x v="45"/>
    <n v="9260"/>
    <x v="2"/>
    <n v="2000"/>
    <n v="0"/>
    <n v="0"/>
    <s v="42312388GRSU15MIP - (RSU)"/>
    <s v="MIP - (RSU)"/>
    <s v="MIP - (RSU) - 11/04/2015"/>
    <s v="3 years"/>
    <d v="2015-11-04T00:00:00"/>
    <d v="2018-11-04T00:00:00"/>
    <n v="1034"/>
    <n v="0"/>
    <n v="0"/>
    <m/>
    <m/>
    <m/>
    <m/>
    <n v="1034"/>
    <n v="1"/>
    <s v=""/>
    <n v="0"/>
    <n v="65462.54"/>
    <n v="0"/>
    <n v="0"/>
    <n v="0"/>
    <s v=""/>
    <s v=""/>
    <s v=""/>
    <n v="65462.54"/>
    <n v="1034"/>
    <n v="0"/>
    <n v="0"/>
    <n v="1034"/>
    <n v="63.31"/>
    <n v="65462.54"/>
    <n v="-1309.38172508"/>
    <n v="64153.158274920002"/>
    <n v="54509.91"/>
    <n v="10952.63"/>
    <n v="-219.07450525999997"/>
    <n v="10733.55549474"/>
    <n v="65462.54"/>
    <n v="59.674147675478579"/>
    <n v="1097"/>
    <n v="65462.54"/>
    <n v="65462.54"/>
    <n v="0"/>
    <n v="0"/>
    <n v="0"/>
    <n v="10952.63"/>
    <n v="0"/>
    <n v="54509.91"/>
    <n v="65462.54"/>
    <n v="0"/>
    <m/>
    <n v="0"/>
    <n v="0"/>
    <n v="0"/>
    <n v="0"/>
    <n v="0"/>
    <n v="0"/>
    <n v="0"/>
    <n v="0"/>
    <n v="0"/>
    <n v="0"/>
    <n v="0"/>
    <n v="0"/>
    <n v="0"/>
  </r>
  <r>
    <n v="1678"/>
    <n v="15416"/>
    <s v="42312416WRSU"/>
    <s v="416W"/>
    <x v="116"/>
    <s v="15MIP - (RSU)"/>
    <n v="10265"/>
    <n v="80"/>
    <x v="63"/>
    <n v="9260"/>
    <x v="2"/>
    <n v="190000"/>
    <n v="0"/>
    <n v="0"/>
    <s v="42312416WRSU15MIP - (RSU)"/>
    <s v="MIP - (RSU)"/>
    <s v="MIP - (RSU) - 11/04/2015"/>
    <s v="3 years"/>
    <d v="2015-11-04T00:00:00"/>
    <d v="2018-11-04T00:00:00"/>
    <n v="359"/>
    <n v="0"/>
    <n v="0"/>
    <m/>
    <m/>
    <m/>
    <m/>
    <n v="359"/>
    <n v="1"/>
    <s v=""/>
    <n v="0"/>
    <n v="22728.29"/>
    <n v="0"/>
    <n v="0"/>
    <n v="0"/>
    <s v=""/>
    <s v=""/>
    <s v=""/>
    <n v="22728.29"/>
    <n v="359"/>
    <n v="0"/>
    <n v="0"/>
    <n v="359"/>
    <n v="63.31"/>
    <n v="22728.29"/>
    <n v="-454.61125657999997"/>
    <n v="22273.678743420001"/>
    <n v="18929.689999999999"/>
    <n v="3798.6"/>
    <n v="-75.979597200000001"/>
    <n v="3722.6204027999997"/>
    <n v="3722.6204027999997"/>
    <n v="3.3934552441203278"/>
    <n v="605"/>
    <n v="2053.04"/>
    <n v="20982.73"/>
    <n v="1669.5804027999998"/>
    <n v="0"/>
    <n v="0"/>
    <n v="1126.6300000000001"/>
    <n v="926.40999999999985"/>
    <n v="18929.689999999999"/>
    <n v="20982.73"/>
    <n v="0"/>
    <m/>
    <n v="105.19"/>
    <n v="101.81"/>
    <n v="105.2"/>
    <n v="312.2"/>
    <n v="105.19"/>
    <n v="95.02"/>
    <n v="105.2"/>
    <n v="305.40999999999997"/>
    <n v="101.8"/>
    <n v="105.2"/>
    <n v="101.8"/>
    <n v="308.8"/>
    <n v="926.40999999999985"/>
  </r>
  <r>
    <n v="1679"/>
    <n v="15507"/>
    <s v="42312507TRSU"/>
    <s v="507T"/>
    <x v="118"/>
    <s v="15MIP - (RSU)"/>
    <n v="10265"/>
    <n v="80"/>
    <x v="92"/>
    <n v="9260"/>
    <x v="2"/>
    <n v="190000"/>
    <n v="0"/>
    <n v="0"/>
    <s v="42312507TRSU15MIP - (RSU)"/>
    <s v="MIP - (RSU)"/>
    <s v="MIP - (RSU) - 11/04/2015"/>
    <s v="3 years"/>
    <d v="2015-11-04T00:00:00"/>
    <d v="2018-11-04T00:00:00"/>
    <n v="1125"/>
    <n v="0"/>
    <n v="0"/>
    <m/>
    <m/>
    <m/>
    <m/>
    <n v="1125"/>
    <n v="1"/>
    <s v=""/>
    <n v="0"/>
    <n v="71223.75"/>
    <n v="0"/>
    <n v="0"/>
    <n v="0"/>
    <s v=""/>
    <s v=""/>
    <s v=""/>
    <n v="71223.75"/>
    <n v="1125"/>
    <n v="0"/>
    <n v="0"/>
    <n v="1125"/>
    <n v="63.31"/>
    <n v="71223.75"/>
    <n v="-1424.6174475"/>
    <n v="69799.132552499999"/>
    <n v="59321.47"/>
    <n v="11902.28"/>
    <n v="-238.06940456000001"/>
    <n v="11664.210595440001"/>
    <n v="71223.75"/>
    <n v="64.925934366453959"/>
    <n v="1097"/>
    <n v="71223.75"/>
    <n v="71223.75"/>
    <n v="0"/>
    <n v="0"/>
    <n v="0"/>
    <n v="11902.28"/>
    <n v="0"/>
    <n v="59321.47"/>
    <n v="71223.75"/>
    <n v="0"/>
    <m/>
    <n v="0"/>
    <n v="0"/>
    <n v="0"/>
    <n v="0"/>
    <n v="0"/>
    <n v="0"/>
    <n v="0"/>
    <n v="0"/>
    <n v="0"/>
    <n v="0"/>
    <n v="0"/>
    <n v="0"/>
    <n v="0"/>
  </r>
  <r>
    <n v="1680"/>
    <n v="15748"/>
    <s v="42312748HRSU"/>
    <s v="748H"/>
    <x v="123"/>
    <s v="15MIP - (RSU)"/>
    <n v="10265"/>
    <n v="60"/>
    <x v="96"/>
    <n v="9260"/>
    <x v="2"/>
    <n v="30000"/>
    <n v="0"/>
    <n v="0"/>
    <s v="42312748HRSU15MIP - (RSU)"/>
    <s v="MIP - (RSU)"/>
    <s v="MIP - (RSU) - 11/04/2015"/>
    <s v="3 years"/>
    <d v="2015-11-04T00:00:00"/>
    <d v="2018-11-04T00:00:00"/>
    <n v="730"/>
    <n v="0"/>
    <n v="0"/>
    <m/>
    <m/>
    <m/>
    <m/>
    <n v="730"/>
    <n v="1"/>
    <s v=""/>
    <n v="0"/>
    <n v="46216.3"/>
    <n v="0"/>
    <n v="0"/>
    <n v="0"/>
    <s v=""/>
    <s v=""/>
    <s v=""/>
    <n v="46216.3"/>
    <n v="730"/>
    <n v="0"/>
    <n v="0"/>
    <n v="730"/>
    <n v="63.31"/>
    <n v="46216.3"/>
    <n v="-924.41843259999996"/>
    <n v="45291.8815674"/>
    <n v="38492.480000000003"/>
    <n v="7723.82"/>
    <n v="-154.49184763999997"/>
    <n v="7569.3281523599999"/>
    <n v="7569.3281523599999"/>
    <n v="6.9000256630446675"/>
    <n v="605"/>
    <n v="4174.5200000000004"/>
    <n v="42667"/>
    <n v="3394.8081523599994"/>
    <n v="0"/>
    <n v="0"/>
    <n v="2290.8099999999995"/>
    <n v="1883.71"/>
    <n v="38492.480000000003"/>
    <n v="42667"/>
    <n v="0"/>
    <m/>
    <n v="213.9"/>
    <n v="207"/>
    <n v="213.9"/>
    <n v="634.79999999999995"/>
    <n v="213.9"/>
    <n v="193.2"/>
    <n v="213.9"/>
    <n v="621"/>
    <n v="207"/>
    <n v="213.9"/>
    <n v="207.01"/>
    <n v="627.91"/>
    <n v="1883.71"/>
  </r>
  <r>
    <n v="1681"/>
    <n v="16986"/>
    <s v="42312986ARSU"/>
    <s v="986A"/>
    <x v="131"/>
    <s v="15MIP - (RSU)"/>
    <n v="10265"/>
    <n v="10"/>
    <x v="101"/>
    <n v="9260"/>
    <x v="2"/>
    <n v="2000"/>
    <n v="0"/>
    <n v="0"/>
    <s v="42312986ARSU15MIP - (RSU)"/>
    <s v="MIP - (RSU)"/>
    <s v="MIP - (RSU) - 11/04/2015"/>
    <s v="3 years"/>
    <d v="2015-11-04T00:00:00"/>
    <d v="2018-11-04T00:00:00"/>
    <n v="593"/>
    <n v="0"/>
    <n v="0"/>
    <m/>
    <m/>
    <m/>
    <m/>
    <n v="593"/>
    <n v="1"/>
    <s v=""/>
    <n v="0"/>
    <n v="37542.83"/>
    <n v="0"/>
    <n v="0"/>
    <n v="0"/>
    <s v=""/>
    <s v=""/>
    <s v=""/>
    <n v="37542.83"/>
    <n v="593"/>
    <n v="0"/>
    <n v="0"/>
    <n v="593"/>
    <n v="63.31"/>
    <n v="37542.83"/>
    <n v="-750.93168565999997"/>
    <n v="36791.898314340004"/>
    <n v="31275.14"/>
    <n v="6267.69"/>
    <n v="-125.36633537999998"/>
    <n v="6142.3236646199994"/>
    <n v="6142.3236646199994"/>
    <n v="5.5992011527985408"/>
    <n v="605"/>
    <n v="3387.52"/>
    <n v="34662.659999999996"/>
    <n v="2754.8036646199994"/>
    <n v="0"/>
    <n v="0"/>
    <n v="1858.9299999999998"/>
    <n v="1528.5900000000001"/>
    <n v="31275.14"/>
    <n v="34662.659999999996"/>
    <n v="0"/>
    <m/>
    <n v="173.58"/>
    <n v="167.98"/>
    <n v="173.57"/>
    <n v="515.13"/>
    <n v="173.58"/>
    <n v="156.77000000000001"/>
    <n v="173.58"/>
    <n v="503.93000000000006"/>
    <n v="167.98"/>
    <n v="173.57"/>
    <n v="167.98"/>
    <n v="509.53"/>
    <n v="1528.5900000000001"/>
  </r>
  <r>
    <n v="1682"/>
    <n v="16987"/>
    <s v="42312987BRSU"/>
    <s v="987B"/>
    <x v="132"/>
    <s v="15MIP - (RSU)"/>
    <n v="10265"/>
    <n v="212"/>
    <x v="102"/>
    <n v="9260"/>
    <x v="2"/>
    <n v="821000"/>
    <n v="0"/>
    <n v="0"/>
    <s v="42312987BRSU15MIP - (RSU)"/>
    <s v="MIP - (RSU)"/>
    <s v="MIP - (RSU) - 11/04/2015"/>
    <s v="3 years"/>
    <d v="2015-11-04T00:00:00"/>
    <d v="2018-11-04T00:00:00"/>
    <n v="1390"/>
    <n v="0"/>
    <n v="0"/>
    <m/>
    <m/>
    <m/>
    <m/>
    <n v="1390"/>
    <n v="1"/>
    <s v=""/>
    <n v="1390"/>
    <n v="88000.900000000009"/>
    <n v="0"/>
    <n v="0"/>
    <n v="0"/>
    <s v=""/>
    <s v=""/>
    <s v=""/>
    <n v="88000.900000000009"/>
    <n v="1390"/>
    <n v="-1390"/>
    <n v="0"/>
    <n v="0"/>
    <n v="63.31"/>
    <n v="0"/>
    <n v="0"/>
    <n v="0"/>
    <n v="73312.98"/>
    <n v="14687.92"/>
    <n v="-293.78777583999999"/>
    <n v="14394.132224159999"/>
    <n v="88000.900000000009"/>
    <n v="80.219598906107578"/>
    <n v="1097"/>
    <n v="88000.900000000009"/>
    <n v="88000.900000000009"/>
    <n v="0"/>
    <n v="0"/>
    <n v="0"/>
    <n v="14687.92"/>
    <n v="0"/>
    <n v="73312.98"/>
    <n v="88000.9"/>
    <n v="0"/>
    <m/>
    <n v="0"/>
    <n v="0"/>
    <n v="0"/>
    <n v="0"/>
    <n v="0"/>
    <n v="0"/>
    <n v="0"/>
    <n v="0"/>
    <n v="0"/>
    <n v="0"/>
    <n v="0"/>
    <n v="0"/>
    <n v="0"/>
  </r>
  <r>
    <n v="1683"/>
    <n v="17010"/>
    <s v="4231210DaRSU"/>
    <s v="10Da"/>
    <x v="135"/>
    <s v="15MIP - (RSU)"/>
    <n v="10265"/>
    <n v="10"/>
    <x v="103"/>
    <n v="9260"/>
    <x v="2"/>
    <n v="2000"/>
    <n v="0"/>
    <n v="0"/>
    <s v="4231210DaRSU15MIP - (RSU)"/>
    <s v="MIP - (RSU)"/>
    <s v="MIP - (RSU) - 11/04/2015"/>
    <s v="3 years"/>
    <d v="2015-11-04T00:00:00"/>
    <d v="2018-11-04T00:00:00"/>
    <n v="575"/>
    <n v="0"/>
    <n v="0"/>
    <m/>
    <m/>
    <m/>
    <m/>
    <n v="575"/>
    <n v="1"/>
    <s v=""/>
    <n v="0"/>
    <n v="36403.25"/>
    <n v="0"/>
    <n v="0"/>
    <n v="0"/>
    <s v=""/>
    <s v=""/>
    <s v=""/>
    <n v="36403.25"/>
    <n v="575"/>
    <n v="0"/>
    <n v="0"/>
    <n v="575"/>
    <n v="63.31"/>
    <n v="36403.25"/>
    <n v="-728.13780650000001"/>
    <n v="35675.112193499997"/>
    <n v="30325.49"/>
    <n v="6077.76"/>
    <n v="-121.56735551999999"/>
    <n v="5956.1926444800001"/>
    <n v="5956.1926444800001"/>
    <n v="5.4295283905925249"/>
    <n v="605"/>
    <n v="3284.86"/>
    <n v="33610.35"/>
    <n v="2671.33264448"/>
    <n v="0"/>
    <n v="0"/>
    <n v="1802.6"/>
    <n v="1482.26"/>
    <n v="30325.49"/>
    <n v="33610.35"/>
    <n v="0"/>
    <m/>
    <n v="168.32"/>
    <n v="162.88"/>
    <n v="168.32"/>
    <n v="499.52"/>
    <n v="168.32"/>
    <n v="152.02000000000001"/>
    <n v="168.32"/>
    <n v="488.66"/>
    <n v="162.88"/>
    <n v="168.32"/>
    <n v="162.88"/>
    <n v="494.08"/>
    <n v="1482.26"/>
  </r>
  <r>
    <n v="1684"/>
    <n v="17041"/>
    <s v="4231241LiRSU"/>
    <s v="41Li"/>
    <x v="139"/>
    <s v="15MIP - (RSU)"/>
    <n v="10265"/>
    <n v="212"/>
    <x v="105"/>
    <n v="9260"/>
    <x v="2"/>
    <n v="824000"/>
    <n v="0"/>
    <n v="0"/>
    <s v="4231241LiRSU15MIP - (RSU)"/>
    <s v="MIP - (RSU)"/>
    <s v="MIP - (RSU) - 11/04/2015"/>
    <s v="3 years"/>
    <d v="2015-11-04T00:00:00"/>
    <d v="2018-11-04T00:00:00"/>
    <n v="246"/>
    <n v="0"/>
    <n v="0"/>
    <m/>
    <m/>
    <m/>
    <m/>
    <n v="246"/>
    <n v="1"/>
    <s v=""/>
    <n v="246"/>
    <n v="15574.26"/>
    <n v="0"/>
    <n v="0"/>
    <n v="0"/>
    <s v=""/>
    <s v=""/>
    <s v=""/>
    <n v="15574.26"/>
    <n v="246"/>
    <n v="-246"/>
    <n v="0"/>
    <n v="0"/>
    <n v="63.31"/>
    <n v="0"/>
    <n v="0"/>
    <n v="0"/>
    <n v="12978.55"/>
    <n v="2595.71"/>
    <n v="-51.919391419999997"/>
    <n v="2543.79060858"/>
    <n v="15574.26"/>
    <n v="14.197137648131267"/>
    <n v="1097"/>
    <n v="15574.26"/>
    <n v="15574.26"/>
    <n v="0"/>
    <n v="0"/>
    <n v="0"/>
    <n v="769.8599999999999"/>
    <n v="1825.8500000000001"/>
    <n v="12978.55"/>
    <n v="15574.259999999998"/>
    <n v="0"/>
    <m/>
    <n v="71.89"/>
    <n v="69.56"/>
    <n v="1684.4000000000003"/>
    <n v="1825.8500000000004"/>
    <n v="0"/>
    <n v="0"/>
    <n v="0"/>
    <n v="0"/>
    <n v="0"/>
    <n v="0"/>
    <n v="0"/>
    <n v="0"/>
    <n v="1825.8500000000004"/>
  </r>
  <r>
    <n v="1685"/>
    <n v="17042"/>
    <s v="4231242MaRSU"/>
    <s v="42Ma"/>
    <x v="140"/>
    <s v="15MIP - (RSU)"/>
    <n v="10265"/>
    <n v="10"/>
    <x v="106"/>
    <n v="9260"/>
    <x v="2"/>
    <n v="2000"/>
    <n v="0"/>
    <n v="0"/>
    <s v="4231242MaRSU15MIP - (RSU)"/>
    <s v="MIP - (RSU)"/>
    <s v="MIP - (RSU) - 11/04/2015"/>
    <s v="3 years"/>
    <d v="2015-11-04T00:00:00"/>
    <d v="2018-11-04T00:00:00"/>
    <n v="2680"/>
    <n v="0"/>
    <n v="0"/>
    <m/>
    <m/>
    <m/>
    <m/>
    <n v="2680"/>
    <n v="1"/>
    <s v=""/>
    <n v="0"/>
    <n v="169670.80000000002"/>
    <n v="0"/>
    <n v="0"/>
    <n v="0"/>
    <s v=""/>
    <s v=""/>
    <s v=""/>
    <n v="169670.80000000002"/>
    <n v="2680"/>
    <n v="0"/>
    <n v="0"/>
    <n v="2680"/>
    <n v="63.31"/>
    <n v="169670.80000000002"/>
    <n v="-3393.7553416000001"/>
    <n v="166277.04465840003"/>
    <n v="141371.23000000001"/>
    <n v="28299.57"/>
    <n v="-566.04799914"/>
    <n v="27733.522000860001"/>
    <n v="27733.522000860001"/>
    <n v="25.281241568696444"/>
    <n v="605"/>
    <n v="15295.15"/>
    <n v="156666.38"/>
    <n v="12438.372000860001"/>
    <n v="0"/>
    <n v="0"/>
    <n v="8393.369999999999"/>
    <n v="6901.7800000000007"/>
    <n v="141371.23000000001"/>
    <n v="156666.38"/>
    <n v="0"/>
    <m/>
    <n v="783.72"/>
    <n v="758.44"/>
    <n v="783.72"/>
    <n v="2325.88"/>
    <n v="783.71"/>
    <n v="707.88"/>
    <n v="783.72"/>
    <n v="2275.3100000000004"/>
    <n v="758.44"/>
    <n v="783.71"/>
    <n v="758.44"/>
    <n v="2300.59"/>
    <n v="6901.7800000000007"/>
  </r>
  <r>
    <n v="1686"/>
    <n v="17057"/>
    <s v="4231257RaRSU"/>
    <s v="57Ra"/>
    <x v="142"/>
    <s v="15MIP - (RSU)"/>
    <n v="10265"/>
    <n v="212"/>
    <x v="108"/>
    <n v="9260"/>
    <x v="2"/>
    <n v="821000"/>
    <n v="0"/>
    <n v="0"/>
    <s v="4231257RaRSU15MIP - (RSU)"/>
    <s v="MIP - (RSU)"/>
    <s v="MIP - (RSU) - 11/04/2015"/>
    <s v="3 years"/>
    <d v="2015-11-04T00:00:00"/>
    <d v="2018-11-04T00:00:00"/>
    <n v="460"/>
    <n v="0"/>
    <n v="0"/>
    <m/>
    <m/>
    <m/>
    <m/>
    <n v="460"/>
    <n v="1"/>
    <s v=""/>
    <n v="460"/>
    <n v="29122.600000000002"/>
    <n v="0"/>
    <n v="0"/>
    <n v="0"/>
    <s v=""/>
    <s v=""/>
    <s v=""/>
    <n v="29122.600000000002"/>
    <n v="460"/>
    <n v="-460"/>
    <n v="0"/>
    <n v="0"/>
    <n v="63.31"/>
    <n v="0"/>
    <n v="0"/>
    <n v="0"/>
    <n v="24247.73"/>
    <n v="4874.87"/>
    <n v="-97.507149739999988"/>
    <n v="4777.3628502599995"/>
    <n v="29122.600000000002"/>
    <n v="26.547493163172291"/>
    <n v="1097"/>
    <n v="29122.600000000002"/>
    <n v="29122.600000000002"/>
    <n v="0"/>
    <n v="0"/>
    <n v="0"/>
    <n v="4874.87"/>
    <n v="0"/>
    <n v="24247.73"/>
    <n v="29122.6"/>
    <n v="0"/>
    <m/>
    <n v="0"/>
    <n v="0"/>
    <n v="0"/>
    <n v="0"/>
    <n v="0"/>
    <n v="0"/>
    <n v="0"/>
    <n v="0"/>
    <n v="0"/>
    <n v="0"/>
    <n v="0"/>
    <n v="0"/>
    <n v="0"/>
  </r>
  <r>
    <n v="1687"/>
    <n v="17058"/>
    <s v="4231258ReRSU"/>
    <s v="58Re"/>
    <x v="143"/>
    <s v="15MIP - (RSU)"/>
    <n v="10265"/>
    <n v="212"/>
    <x v="109"/>
    <n v="9260"/>
    <x v="2"/>
    <n v="821000"/>
    <n v="0"/>
    <n v="0"/>
    <s v="4231258ReRSU15MIP - (RSU)"/>
    <s v="MIP - (RSU)"/>
    <s v="MIP - (RSU) - 11/04/2015"/>
    <s v="3 years"/>
    <d v="2015-11-04T00:00:00"/>
    <d v="2018-11-04T00:00:00"/>
    <n v="240"/>
    <n v="0"/>
    <n v="0"/>
    <m/>
    <m/>
    <m/>
    <m/>
    <n v="240"/>
    <n v="1"/>
    <s v=""/>
    <n v="240"/>
    <n v="15194.400000000001"/>
    <n v="0"/>
    <n v="0"/>
    <n v="0"/>
    <s v=""/>
    <s v=""/>
    <s v=""/>
    <n v="15194.400000000001"/>
    <n v="240"/>
    <n v="-240"/>
    <n v="0"/>
    <n v="0"/>
    <n v="63.31"/>
    <n v="0"/>
    <n v="0"/>
    <n v="0"/>
    <n v="12662"/>
    <n v="2532.4"/>
    <n v="-50.653064799999996"/>
    <n v="2481.7469352000003"/>
    <n v="15194.400000000001"/>
    <n v="13.850865998176847"/>
    <n v="1097"/>
    <n v="15194.400000000001"/>
    <n v="15194.400000000001"/>
    <n v="0"/>
    <n v="0"/>
    <n v="0"/>
    <n v="2532.4"/>
    <n v="0"/>
    <n v="12662"/>
    <n v="15194.4"/>
    <n v="0"/>
    <m/>
    <n v="0"/>
    <n v="0"/>
    <n v="0"/>
    <n v="0"/>
    <n v="0"/>
    <n v="0"/>
    <n v="0"/>
    <n v="0"/>
    <n v="0"/>
    <n v="0"/>
    <n v="0"/>
    <n v="0"/>
    <n v="0"/>
  </r>
  <r>
    <n v="1688"/>
    <n v="17062"/>
    <s v="4231262RoRSU"/>
    <s v="62Ro"/>
    <x v="145"/>
    <s v="15MIP - (RSU)"/>
    <n v="10265"/>
    <n v="212"/>
    <x v="108"/>
    <n v="9260"/>
    <x v="2"/>
    <n v="821000"/>
    <n v="0"/>
    <n v="0"/>
    <s v="4231262RoRSU15MIP - (RSU)"/>
    <s v="MIP - (RSU)"/>
    <s v="MIP - (RSU) - 11/04/2015"/>
    <s v="3 years"/>
    <d v="2015-11-04T00:00:00"/>
    <d v="2018-11-04T00:00:00"/>
    <n v="426"/>
    <n v="0"/>
    <n v="0"/>
    <m/>
    <m/>
    <m/>
    <m/>
    <n v="426"/>
    <n v="1"/>
    <s v=""/>
    <n v="426"/>
    <n v="26970.06"/>
    <n v="0"/>
    <n v="0"/>
    <n v="0"/>
    <s v=""/>
    <s v=""/>
    <s v=""/>
    <n v="26970.06"/>
    <n v="426"/>
    <n v="-426"/>
    <n v="0"/>
    <n v="0"/>
    <n v="63.31"/>
    <n v="0"/>
    <n v="0"/>
    <n v="0"/>
    <n v="22475.05"/>
    <n v="4495.01"/>
    <n v="-89.909190019999997"/>
    <n v="4405.1008099800001"/>
    <n v="26970.06"/>
    <n v="24.585287146763903"/>
    <n v="1097"/>
    <n v="26970.06"/>
    <n v="26970.06"/>
    <n v="0"/>
    <n v="0"/>
    <n v="0"/>
    <n v="4495.01"/>
    <n v="0"/>
    <n v="22475.05"/>
    <n v="26970.059999999998"/>
    <n v="0"/>
    <m/>
    <n v="0"/>
    <n v="0"/>
    <n v="0"/>
    <n v="0"/>
    <n v="0"/>
    <n v="0"/>
    <n v="0"/>
    <n v="0"/>
    <n v="0"/>
    <n v="0"/>
    <n v="0"/>
    <n v="0"/>
    <n v="0"/>
  </r>
  <r>
    <n v="1689"/>
    <n v="17064"/>
    <s v="4231264SaRSU"/>
    <s v="64Sa"/>
    <x v="147"/>
    <s v="15MIP - (RSU)"/>
    <n v="10265"/>
    <n v="212"/>
    <x v="104"/>
    <n v="9260"/>
    <x v="2"/>
    <n v="821000"/>
    <n v="0"/>
    <n v="0"/>
    <s v="4231264SaRSU15MIP - (RSU)"/>
    <s v="MIP - (RSU)"/>
    <s v="MIP - (RSU) - 11/04/2015"/>
    <s v="3 years"/>
    <d v="2015-11-04T00:00:00"/>
    <d v="2018-11-04T00:00:00"/>
    <n v="512"/>
    <n v="0"/>
    <n v="0"/>
    <m/>
    <m/>
    <m/>
    <m/>
    <n v="512"/>
    <n v="1"/>
    <s v=""/>
    <n v="512"/>
    <n v="32414.720000000001"/>
    <n v="0"/>
    <n v="0"/>
    <n v="0"/>
    <s v=""/>
    <s v=""/>
    <s v=""/>
    <n v="32414.720000000001"/>
    <n v="512"/>
    <n v="-512"/>
    <n v="0"/>
    <n v="0"/>
    <n v="63.31"/>
    <n v="0"/>
    <n v="0"/>
    <n v="0"/>
    <n v="26970.06"/>
    <n v="5444.66"/>
    <n v="-108.90408932"/>
    <n v="5335.7559106799999"/>
    <n v="32414.720000000001"/>
    <n v="29.548514129443941"/>
    <n v="1097"/>
    <n v="32414.720000000001"/>
    <n v="32414.720000000001"/>
    <n v="0"/>
    <n v="0"/>
    <n v="0"/>
    <n v="1614.83"/>
    <n v="3829.83"/>
    <n v="26970.06"/>
    <n v="32414.720000000001"/>
    <n v="0"/>
    <m/>
    <n v="150.78"/>
    <n v="145.91999999999999"/>
    <n v="3533.13"/>
    <n v="3829.83"/>
    <n v="0"/>
    <n v="0"/>
    <n v="0"/>
    <n v="0"/>
    <n v="0"/>
    <n v="0"/>
    <n v="0"/>
    <n v="0"/>
    <n v="3829.83"/>
  </r>
  <r>
    <n v="1690"/>
    <n v="17084"/>
    <s v="4231284ViRSU"/>
    <s v="84Vi"/>
    <x v="149"/>
    <s v="15MIP - (RSU)"/>
    <n v="10265"/>
    <n v="212"/>
    <x v="102"/>
    <n v="9260"/>
    <x v="2"/>
    <n v="821000"/>
    <n v="0"/>
    <n v="0"/>
    <s v="4231284ViRSU15MIP - (RSU)"/>
    <s v="MIP - (RSU)"/>
    <s v="MIP - (RSU) - 11/04/2015"/>
    <s v="3 years"/>
    <d v="2015-11-04T00:00:00"/>
    <d v="2018-11-04T00:00:00"/>
    <n v="288"/>
    <n v="0"/>
    <n v="0"/>
    <m/>
    <m/>
    <m/>
    <m/>
    <n v="288"/>
    <n v="1"/>
    <s v=""/>
    <n v="288"/>
    <n v="18233.28"/>
    <n v="0"/>
    <n v="0"/>
    <n v="0"/>
    <s v=""/>
    <s v=""/>
    <s v=""/>
    <n v="18233.28"/>
    <n v="288"/>
    <n v="-288"/>
    <n v="0"/>
    <n v="0"/>
    <n v="63.31"/>
    <n v="0"/>
    <n v="0"/>
    <n v="0"/>
    <n v="15194.4"/>
    <n v="3038.88"/>
    <n v="-60.783677759999996"/>
    <n v="2978.0963222400001"/>
    <n v="18233.28"/>
    <n v="16.621039197812213"/>
    <n v="1097"/>
    <n v="18233.28"/>
    <n v="18233.28"/>
    <n v="0"/>
    <n v="0"/>
    <n v="0"/>
    <n v="901.3"/>
    <n v="2137.58"/>
    <n v="15194.4"/>
    <n v="18233.28"/>
    <n v="0"/>
    <m/>
    <n v="84.16"/>
    <n v="81.44"/>
    <n v="1971.9799999999998"/>
    <n v="2137.58"/>
    <n v="0"/>
    <n v="0"/>
    <n v="0"/>
    <n v="0"/>
    <n v="0"/>
    <n v="0"/>
    <n v="0"/>
    <n v="0"/>
    <n v="2137.58"/>
  </r>
  <r>
    <n v="1691"/>
    <n v="17130"/>
    <s v="42312130ERSU"/>
    <s v="130E"/>
    <x v="152"/>
    <s v="15MIP - (RSU)"/>
    <n v="10265"/>
    <n v="10"/>
    <x v="113"/>
    <n v="9260"/>
    <x v="2"/>
    <n v="2000"/>
    <n v="0"/>
    <n v="0"/>
    <s v="42312130ERSU15MIP - (RSU)"/>
    <s v="MIP - (RSU)"/>
    <s v="MIP - (RSU) - 11/04/2015"/>
    <s v="3 years"/>
    <d v="2015-11-04T00:00:00"/>
    <d v="2018-11-04T00:00:00"/>
    <n v="276"/>
    <n v="0"/>
    <n v="0"/>
    <m/>
    <m/>
    <m/>
    <m/>
    <n v="276"/>
    <n v="1"/>
    <s v=""/>
    <n v="0"/>
    <n v="17473.560000000001"/>
    <n v="0"/>
    <n v="0"/>
    <n v="0"/>
    <s v=""/>
    <s v=""/>
    <s v=""/>
    <n v="17473.560000000001"/>
    <n v="276"/>
    <n v="0"/>
    <n v="0"/>
    <n v="276"/>
    <n v="63.31"/>
    <n v="17473.560000000001"/>
    <n v="-349.50614711999998"/>
    <n v="17124.053852880003"/>
    <n v="14561.3"/>
    <n v="2912.26"/>
    <n v="-58.251024520000001"/>
    <n v="2854.0089754800001"/>
    <n v="2854.0089754800001"/>
    <n v="2.6016490204922516"/>
    <n v="605"/>
    <n v="1574"/>
    <n v="16135.3"/>
    <n v="1280.0089754800001"/>
    <n v="0"/>
    <n v="0"/>
    <n v="863.75"/>
    <n v="710.25"/>
    <n v="14561.3"/>
    <n v="16135.3"/>
    <n v="0"/>
    <m/>
    <n v="80.650000000000006"/>
    <n v="78.05"/>
    <n v="80.650000000000006"/>
    <n v="239.35"/>
    <n v="80.650000000000006"/>
    <n v="72.849999999999994"/>
    <n v="80.650000000000006"/>
    <n v="234.15"/>
    <n v="78.05"/>
    <n v="80.650000000000006"/>
    <n v="78.05"/>
    <n v="236.75"/>
    <n v="710.25"/>
  </r>
  <r>
    <n v="1692"/>
    <n v="17279"/>
    <s v="42312279CRSU"/>
    <s v="279C"/>
    <x v="154"/>
    <s v="15MIP - (RSU)"/>
    <n v="10265"/>
    <n v="10"/>
    <x v="115"/>
    <n v="9260"/>
    <x v="2"/>
    <n v="2000"/>
    <n v="0"/>
    <n v="0"/>
    <s v="42312279CRSU15MIP - (RSU)"/>
    <s v="MIP - (RSU)"/>
    <s v="MIP - (RSU) - 11/04/2015"/>
    <s v="3 years"/>
    <d v="2015-11-04T00:00:00"/>
    <d v="2018-11-04T00:00:00"/>
    <n v="5724"/>
    <n v="0"/>
    <n v="0"/>
    <m/>
    <m/>
    <m/>
    <m/>
    <n v="5724"/>
    <n v="1"/>
    <s v=""/>
    <n v="0"/>
    <n v="362386.44"/>
    <n v="0"/>
    <n v="0"/>
    <n v="0"/>
    <s v=""/>
    <s v=""/>
    <s v=""/>
    <n v="362386.44"/>
    <n v="5724"/>
    <n v="0"/>
    <n v="0"/>
    <n v="5724"/>
    <n v="63.31"/>
    <n v="362386.44"/>
    <n v="-7248.4535728799992"/>
    <n v="355137.98642711999"/>
    <n v="301988.7"/>
    <n v="60397.74"/>
    <n v="-1208.0755954799999"/>
    <n v="59189.664404520001"/>
    <n v="362386.44"/>
    <n v="330.34315405651779"/>
    <n v="1097"/>
    <n v="362386.44"/>
    <n v="362386.44"/>
    <n v="0"/>
    <n v="0"/>
    <n v="0"/>
    <n v="60397.74"/>
    <n v="0"/>
    <n v="301988.7"/>
    <n v="362386.44"/>
    <n v="0"/>
    <m/>
    <n v="0"/>
    <n v="0"/>
    <n v="0"/>
    <n v="0"/>
    <n v="0"/>
    <n v="0"/>
    <n v="0"/>
    <n v="0"/>
    <n v="0"/>
    <n v="0"/>
    <n v="0"/>
    <n v="0"/>
    <n v="0"/>
  </r>
  <r>
    <n v="1693"/>
    <n v="18245"/>
    <s v="42312245ERSU"/>
    <s v="245E"/>
    <x v="163"/>
    <s v="15MIP - (RSU)"/>
    <n v="10265"/>
    <n v="180"/>
    <x v="118"/>
    <n v="9260"/>
    <x v="2"/>
    <n v="700000"/>
    <n v="0"/>
    <n v="0"/>
    <s v="42312245ERSU15MIP - (RSU)"/>
    <s v="MIP - (RSU)"/>
    <s v="MIP - (RSU) - 11/04/2015"/>
    <s v="3 years"/>
    <d v="2015-11-04T00:00:00"/>
    <d v="2018-11-04T00:00:00"/>
    <n v="532"/>
    <n v="0"/>
    <n v="0"/>
    <m/>
    <m/>
    <m/>
    <m/>
    <n v="532"/>
    <n v="1"/>
    <s v=""/>
    <n v="0"/>
    <n v="33680.92"/>
    <n v="0"/>
    <n v="0"/>
    <n v="0"/>
    <s v=""/>
    <s v=""/>
    <s v=""/>
    <n v="33680.92"/>
    <n v="532"/>
    <n v="0"/>
    <n v="0"/>
    <n v="532"/>
    <n v="63.31"/>
    <n v="33680.92"/>
    <n v="-673.68576183999994"/>
    <n v="33007.234238159996"/>
    <n v="28046.33"/>
    <n v="5634.59"/>
    <n v="-112.70306918"/>
    <n v="5521.8869308200001"/>
    <n v="5521.8869308200001"/>
    <n v="5.0336252787784872"/>
    <n v="605"/>
    <n v="3045.34"/>
    <n v="31091.670000000002"/>
    <n v="2476.5469308199999"/>
    <n v="0"/>
    <n v="0"/>
    <n v="1671.1599999999999"/>
    <n v="1374.1799999999998"/>
    <n v="28046.33"/>
    <n v="31091.670000000002"/>
    <n v="0"/>
    <m/>
    <n v="156.05000000000001"/>
    <n v="151"/>
    <n v="156.05000000000001"/>
    <n v="463.1"/>
    <n v="156.04"/>
    <n v="140.94"/>
    <n v="156.04"/>
    <n v="453.02"/>
    <n v="151.01"/>
    <n v="156.04"/>
    <n v="151.01"/>
    <n v="458.05999999999995"/>
    <n v="1374.1799999999998"/>
  </r>
  <r>
    <n v="1694"/>
    <n v="18246"/>
    <s v="42312246HRSU"/>
    <s v="246H"/>
    <x v="164"/>
    <s v="15MIP - (RSU)"/>
    <n v="10265"/>
    <n v="10"/>
    <x v="119"/>
    <n v="9260"/>
    <x v="2"/>
    <n v="2000"/>
    <n v="0"/>
    <n v="0"/>
    <s v="42312246HRSU15MIP - (RSU)"/>
    <s v="MIP - (RSU)"/>
    <s v="MIP - (RSU) - 11/04/2015"/>
    <s v="3 years"/>
    <d v="2015-11-04T00:00:00"/>
    <d v="2018-11-04T00:00:00"/>
    <n v="7518"/>
    <n v="0"/>
    <n v="0"/>
    <m/>
    <m/>
    <m/>
    <m/>
    <n v="7518"/>
    <n v="1"/>
    <s v=""/>
    <n v="0"/>
    <n v="475964.58"/>
    <n v="0"/>
    <n v="0"/>
    <n v="0"/>
    <s v=""/>
    <s v=""/>
    <s v=""/>
    <n v="475964.58"/>
    <n v="7518"/>
    <n v="0"/>
    <n v="0"/>
    <n v="7518"/>
    <n v="63.31"/>
    <n v="475964.58"/>
    <n v="-9520.2435291599995"/>
    <n v="466444.33647084003"/>
    <n v="396637.15"/>
    <n v="79327.429999999993"/>
    <n v="-1586.7072548599997"/>
    <n v="77740.722745139996"/>
    <n v="475964.58"/>
    <n v="433.87837739288972"/>
    <n v="1097"/>
    <n v="475964.58"/>
    <n v="475964.58"/>
    <n v="0"/>
    <n v="0"/>
    <n v="0"/>
    <n v="79327.429999999993"/>
    <n v="0"/>
    <n v="396637.15"/>
    <n v="475964.58"/>
    <n v="0"/>
    <m/>
    <n v="0"/>
    <n v="0"/>
    <n v="0"/>
    <n v="0"/>
    <n v="0"/>
    <n v="0"/>
    <n v="0"/>
    <n v="0"/>
    <n v="0"/>
    <n v="0"/>
    <n v="0"/>
    <n v="0"/>
    <n v="0"/>
  </r>
  <r>
    <n v="1695"/>
    <n v="18547"/>
    <s v="42312547MRSU"/>
    <s v="547M"/>
    <x v="167"/>
    <s v="15MIP - (RSU)"/>
    <n v="10265"/>
    <n v="10"/>
    <x v="120"/>
    <n v="9260"/>
    <x v="2"/>
    <n v="2000"/>
    <n v="0"/>
    <n v="0"/>
    <s v="42312547MRSU15MIP - (RSU)"/>
    <s v="MIP - (RSU)"/>
    <s v="MIP - (RSU) - 11/04/2015"/>
    <s v="3 years"/>
    <d v="2015-11-04T00:00:00"/>
    <d v="2018-11-04T00:00:00"/>
    <n v="579"/>
    <n v="0"/>
    <n v="0"/>
    <m/>
    <m/>
    <m/>
    <m/>
    <n v="579"/>
    <n v="1"/>
    <s v=""/>
    <n v="0"/>
    <n v="36656.49"/>
    <n v="0"/>
    <n v="0"/>
    <n v="0"/>
    <s v=""/>
    <s v=""/>
    <s v=""/>
    <n v="36656.49"/>
    <n v="579"/>
    <n v="0"/>
    <n v="0"/>
    <n v="579"/>
    <n v="63.31"/>
    <n v="36656.49"/>
    <n v="-733.2031129799999"/>
    <n v="35923.286887019996"/>
    <n v="30515.42"/>
    <n v="6141.07"/>
    <n v="-122.83368213999999"/>
    <n v="6018.2363178599999"/>
    <n v="6018.2363178599999"/>
    <n v="5.4860859779945308"/>
    <n v="605"/>
    <n v="3319.08"/>
    <n v="33834.5"/>
    <n v="2699.1563178599999"/>
    <n v="0"/>
    <n v="0"/>
    <n v="1821.3799999999999"/>
    <n v="1497.7"/>
    <n v="30515.42"/>
    <n v="33834.5"/>
    <n v="0"/>
    <m/>
    <n v="170.07"/>
    <n v="164.58"/>
    <n v="170.07"/>
    <n v="504.71999999999997"/>
    <n v="170.07"/>
    <n v="153.61000000000001"/>
    <n v="170.07"/>
    <n v="493.75"/>
    <n v="164.58"/>
    <n v="170.07"/>
    <n v="164.58"/>
    <n v="499.23"/>
    <n v="1497.7"/>
  </r>
  <r>
    <n v="1696"/>
    <n v="18912"/>
    <s v="42312912SRSU"/>
    <s v="912S"/>
    <x v="176"/>
    <s v="15MIP - (RSU)"/>
    <n v="10265"/>
    <n v="10"/>
    <x v="126"/>
    <n v="9260"/>
    <x v="2"/>
    <n v="2000"/>
    <n v="0"/>
    <n v="0"/>
    <s v="42312912SRSU15MIP - (RSU)"/>
    <s v="MIP - (RSU)"/>
    <s v="MIP - (RSU) - 11/04/2015"/>
    <s v="3 years"/>
    <d v="2015-11-04T00:00:00"/>
    <d v="2018-11-04T00:00:00"/>
    <n v="554"/>
    <n v="0"/>
    <n v="0"/>
    <m/>
    <m/>
    <m/>
    <m/>
    <n v="554"/>
    <n v="1"/>
    <s v=""/>
    <n v="0"/>
    <n v="35073.74"/>
    <n v="0"/>
    <n v="0"/>
    <n v="0"/>
    <s v=""/>
    <s v=""/>
    <s v=""/>
    <n v="35073.74"/>
    <n v="554"/>
    <n v="0"/>
    <n v="0"/>
    <n v="554"/>
    <n v="63.31"/>
    <n v="35073.74"/>
    <n v="-701.54494747999991"/>
    <n v="34372.195052520001"/>
    <n v="29185.91"/>
    <n v="5887.83"/>
    <n v="-117.76837565999999"/>
    <n v="5770.06162434"/>
    <n v="35073.74"/>
    <n v="31.972415679124886"/>
    <n v="1097"/>
    <n v="35073.74"/>
    <n v="35073.74"/>
    <n v="0"/>
    <n v="0"/>
    <n v="0"/>
    <n v="5887.83"/>
    <n v="0"/>
    <n v="29185.91"/>
    <n v="35073.74"/>
    <n v="0"/>
    <m/>
    <n v="0"/>
    <n v="0"/>
    <n v="0"/>
    <n v="0"/>
    <n v="0"/>
    <n v="0"/>
    <n v="0"/>
    <n v="0"/>
    <n v="0"/>
    <n v="0"/>
    <n v="0"/>
    <n v="0"/>
    <n v="0"/>
  </r>
  <r>
    <n v="1697"/>
    <n v="19149"/>
    <s v="42312149HRSU"/>
    <s v="149H"/>
    <x v="180"/>
    <s v="15MIP - (RSU)"/>
    <n v="10265"/>
    <n v="80"/>
    <x v="129"/>
    <n v="9260"/>
    <x v="2"/>
    <n v="190000"/>
    <n v="0"/>
    <n v="0"/>
    <s v="42312149HRSU15MIP - (RSU)"/>
    <s v="MIP - (RSU)"/>
    <s v="MIP - (RSU) - 11/04/2015"/>
    <s v="3 years"/>
    <d v="2015-11-04T00:00:00"/>
    <d v="2018-11-04T00:00:00"/>
    <n v="1076"/>
    <n v="0"/>
    <n v="0"/>
    <m/>
    <m/>
    <m/>
    <m/>
    <n v="1076"/>
    <n v="1"/>
    <s v=""/>
    <n v="0"/>
    <n v="68121.56"/>
    <n v="0"/>
    <n v="0"/>
    <n v="0"/>
    <s v=""/>
    <s v=""/>
    <s v=""/>
    <n v="68121.56"/>
    <n v="1076"/>
    <n v="0"/>
    <n v="0"/>
    <n v="1076"/>
    <n v="63.31"/>
    <n v="68121.56"/>
    <n v="-1362.5674431199998"/>
    <n v="66758.992556879995"/>
    <n v="56725.760000000002"/>
    <n v="11395.8"/>
    <n v="-227.93879159999997"/>
    <n v="11167.8612084"/>
    <n v="68121.56"/>
    <n v="62.098049225159521"/>
    <n v="1097"/>
    <n v="68121.56"/>
    <n v="68121.56"/>
    <n v="0"/>
    <n v="0"/>
    <n v="0"/>
    <n v="11395.8"/>
    <n v="0"/>
    <n v="56725.760000000002"/>
    <n v="68121.56"/>
    <n v="0"/>
    <m/>
    <n v="0"/>
    <n v="0"/>
    <n v="0"/>
    <n v="0"/>
    <n v="0"/>
    <n v="0"/>
    <n v="0"/>
    <n v="0"/>
    <n v="0"/>
    <n v="0"/>
    <n v="0"/>
    <n v="0"/>
    <n v="0"/>
  </r>
  <r>
    <n v="1698"/>
    <n v="19160"/>
    <s v="42312160SRSU"/>
    <s v="160S"/>
    <x v="181"/>
    <s v="15MIP - (RSU)"/>
    <n v="10265"/>
    <n v="212"/>
    <x v="130"/>
    <n v="9260"/>
    <x v="2"/>
    <n v="827000"/>
    <n v="0"/>
    <n v="0"/>
    <s v="42312160SRSU15MIP - (RSU)"/>
    <s v="MIP - (RSU)"/>
    <s v="MIP - (RSU) - 11/04/2015"/>
    <s v="3 years"/>
    <d v="2015-11-04T00:00:00"/>
    <d v="2018-11-04T00:00:00"/>
    <n v="286"/>
    <n v="0"/>
    <n v="0"/>
    <m/>
    <m/>
    <m/>
    <m/>
    <n v="286"/>
    <n v="1"/>
    <s v=""/>
    <n v="286"/>
    <n v="18106.66"/>
    <n v="0"/>
    <n v="0"/>
    <n v="0"/>
    <s v=""/>
    <s v=""/>
    <s v=""/>
    <n v="18106.66"/>
    <n v="286"/>
    <n v="-286"/>
    <n v="0"/>
    <n v="0"/>
    <n v="63.31"/>
    <n v="0"/>
    <n v="0"/>
    <n v="0"/>
    <n v="15067.78"/>
    <n v="3038.88"/>
    <n v="-60.783677759999996"/>
    <n v="2978.0963222400001"/>
    <n v="18106.66"/>
    <n v="16.505615314494076"/>
    <n v="1097"/>
    <n v="18106.66"/>
    <n v="18106.66"/>
    <n v="0"/>
    <n v="0"/>
    <n v="0"/>
    <n v="3038.88"/>
    <n v="0"/>
    <n v="15067.78"/>
    <n v="18106.66"/>
    <n v="0"/>
    <m/>
    <n v="0"/>
    <n v="0"/>
    <n v="0"/>
    <n v="0"/>
    <n v="0"/>
    <n v="0"/>
    <n v="0"/>
    <n v="0"/>
    <n v="0"/>
    <n v="0"/>
    <n v="0"/>
    <n v="0"/>
    <n v="0"/>
  </r>
  <r>
    <n v="1699"/>
    <n v="10005"/>
    <s v="426825McERSU"/>
    <s v="5McE"/>
    <x v="0"/>
    <s v="16MIP - (RSU)"/>
    <n v="10265"/>
    <n v="10"/>
    <x v="0"/>
    <n v="9260"/>
    <x v="2"/>
    <n v="2000"/>
    <n v="0"/>
    <n v="0"/>
    <s v="426825McERSU16MIP - (RSU)"/>
    <s v="MIP - (RSU)"/>
    <s v="MIP - (RSU) - 11/08/2016"/>
    <s v="3 years"/>
    <d v="2016-11-08T00:00:00"/>
    <d v="2019-11-08T00:00:00"/>
    <n v="179"/>
    <n v="0"/>
    <n v="0"/>
    <m/>
    <m/>
    <m/>
    <m/>
    <n v="179"/>
    <n v="1"/>
    <s v=""/>
    <n v="0"/>
    <n v="13118.910000000002"/>
    <n v="0"/>
    <n v="0"/>
    <n v="0"/>
    <s v=""/>
    <s v=""/>
    <s v=""/>
    <n v="13118.910000000002"/>
    <n v="179"/>
    <n v="0"/>
    <n v="0"/>
    <n v="179"/>
    <n v="73.290000000000006"/>
    <n v="13118.910000000002"/>
    <n v="-262.16829744"/>
    <n v="12856.741702560003"/>
    <n v="10920.21"/>
    <n v="2198.6999999999998"/>
    <n v="-43.938820799999995"/>
    <n v="2154.7611791999998"/>
    <n v="13118.910000000002"/>
    <n v="11.969808394160586"/>
    <n v="1096"/>
    <n v="13118.910000000002"/>
    <n v="13118.910000000002"/>
    <n v="0"/>
    <n v="0"/>
    <n v="0"/>
    <n v="0"/>
    <n v="2198.6999999999998"/>
    <n v="10920.21"/>
    <n v="13118.91"/>
    <n v="0"/>
    <m/>
    <n v="0"/>
    <n v="2198.6999999999998"/>
    <n v="0"/>
    <n v="2198.6999999999998"/>
    <n v="0"/>
    <n v="0"/>
    <n v="0"/>
    <n v="0"/>
    <n v="0"/>
    <n v="0"/>
    <n v="0"/>
    <n v="0"/>
    <n v="2198.6999999999998"/>
  </r>
  <r>
    <n v="1700"/>
    <n v="15388"/>
    <s v="42682388GRSU"/>
    <s v="388G"/>
    <x v="114"/>
    <s v="16MIP - (RSU)"/>
    <n v="10265"/>
    <n v="10"/>
    <x v="45"/>
    <n v="9260"/>
    <x v="2"/>
    <n v="2000"/>
    <n v="0"/>
    <n v="0"/>
    <s v="42682388GRSU16MIP - (RSU)"/>
    <s v="MIP - (RSU)"/>
    <s v="MIP - (RSU) - 11/08/2016"/>
    <s v="3 years"/>
    <d v="2016-11-08T00:00:00"/>
    <d v="2019-11-08T00:00:00"/>
    <n v="809"/>
    <n v="0"/>
    <n v="0"/>
    <m/>
    <m/>
    <m/>
    <m/>
    <n v="809"/>
    <n v="1"/>
    <s v=""/>
    <n v="0"/>
    <n v="59291.610000000008"/>
    <n v="0"/>
    <n v="0"/>
    <n v="0"/>
    <s v=""/>
    <s v=""/>
    <s v=""/>
    <n v="59291.610000000008"/>
    <n v="809"/>
    <n v="0"/>
    <n v="0"/>
    <n v="809"/>
    <n v="73.290000000000006"/>
    <n v="59291.610000000008"/>
    <n v="-1184.88353424"/>
    <n v="58106.72646576001"/>
    <n v="49397.46"/>
    <n v="9894.15"/>
    <n v="-197.72469359999997"/>
    <n v="9696.4253064000004"/>
    <n v="59291.610000000008"/>
    <n v="54.098184306569351"/>
    <n v="1096"/>
    <n v="59291.610000000008"/>
    <n v="59291.610000000008"/>
    <n v="0"/>
    <n v="0"/>
    <n v="0"/>
    <n v="0"/>
    <n v="9894.15"/>
    <n v="49397.46"/>
    <n v="59291.61"/>
    <n v="0"/>
    <m/>
    <n v="0"/>
    <n v="9894.15"/>
    <n v="0"/>
    <n v="9894.15"/>
    <n v="0"/>
    <n v="0"/>
    <n v="0"/>
    <n v="0"/>
    <n v="0"/>
    <n v="0"/>
    <n v="0"/>
    <n v="0"/>
    <n v="9894.15"/>
  </r>
  <r>
    <n v="1701"/>
    <n v="15507"/>
    <s v="42682507TRSU"/>
    <s v="507T"/>
    <x v="118"/>
    <s v="16MIP - (RSU)"/>
    <n v="10265"/>
    <n v="80"/>
    <x v="92"/>
    <n v="9260"/>
    <x v="2"/>
    <n v="190000"/>
    <n v="0"/>
    <n v="0"/>
    <s v="42682507TRSU16MIP - (RSU)"/>
    <s v="MIP - (RSU)"/>
    <s v="MIP - (RSU) - 11/08/2016"/>
    <s v="3 years"/>
    <d v="2016-11-08T00:00:00"/>
    <d v="2019-11-08T00:00:00"/>
    <n v="278"/>
    <n v="0"/>
    <n v="0"/>
    <m/>
    <m/>
    <m/>
    <m/>
    <n v="278"/>
    <n v="1"/>
    <s v=""/>
    <n v="0"/>
    <n v="20374.620000000003"/>
    <n v="0"/>
    <n v="0"/>
    <n v="0"/>
    <s v=""/>
    <s v=""/>
    <s v=""/>
    <n v="20374.620000000003"/>
    <n v="278"/>
    <n v="0"/>
    <n v="0"/>
    <n v="278"/>
    <n v="73.290000000000006"/>
    <n v="20374.620000000003"/>
    <n v="-407.16640608"/>
    <n v="19967.453593920003"/>
    <n v="16929.990000000002"/>
    <n v="3444.63"/>
    <n v="-68.837485919999992"/>
    <n v="3375.7925140800003"/>
    <n v="20374.620000000003"/>
    <n v="18.589981751824819"/>
    <n v="1096"/>
    <n v="20374.620000000003"/>
    <n v="20374.620000000003"/>
    <n v="0"/>
    <n v="0"/>
    <n v="0"/>
    <n v="0"/>
    <n v="3444.63"/>
    <n v="16929.990000000002"/>
    <n v="20374.620000000003"/>
    <n v="0"/>
    <m/>
    <n v="0"/>
    <n v="3444.63"/>
    <n v="0"/>
    <n v="3444.63"/>
    <n v="0"/>
    <n v="0"/>
    <n v="0"/>
    <n v="0"/>
    <n v="0"/>
    <n v="0"/>
    <n v="0"/>
    <n v="0"/>
    <n v="3444.63"/>
  </r>
  <r>
    <n v="1702"/>
    <n v="11408"/>
    <s v="42682408MRSU"/>
    <s v="408M"/>
    <x v="41"/>
    <s v="16MIP - (RSU)"/>
    <n v="10265"/>
    <n v="20"/>
    <x v="34"/>
    <n v="9260"/>
    <x v="2"/>
    <n v="107000"/>
    <n v="0"/>
    <n v="0"/>
    <s v="42682408MRSU16MIP - (RSU)"/>
    <s v="MIP - (RSU)"/>
    <s v="MIP - (RSU) - 11/08/2016"/>
    <s v="3 years"/>
    <d v="2016-11-08T00:00:00"/>
    <d v="2019-11-08T00:00:00"/>
    <n v="330"/>
    <n v="0"/>
    <n v="0"/>
    <m/>
    <m/>
    <m/>
    <m/>
    <n v="330"/>
    <n v="1"/>
    <s v=""/>
    <n v="0"/>
    <n v="24185.7"/>
    <n v="0"/>
    <n v="0"/>
    <n v="0"/>
    <s v=""/>
    <s v=""/>
    <s v=""/>
    <n v="24185.7"/>
    <n v="330"/>
    <n v="0"/>
    <n v="0"/>
    <n v="330"/>
    <n v="73.290000000000006"/>
    <n v="24185.7"/>
    <n v="-483.32702879999999"/>
    <n v="23702.372971200002"/>
    <n v="20154.75"/>
    <n v="4030.95"/>
    <n v="-80.554504799999989"/>
    <n v="3950.3954951999999"/>
    <n v="24185.7"/>
    <n v="22.067244525547444"/>
    <n v="1096"/>
    <n v="24185.7"/>
    <n v="24185.7"/>
    <n v="0"/>
    <n v="0"/>
    <n v="0"/>
    <n v="0"/>
    <n v="4030.95"/>
    <n v="20154.75"/>
    <n v="24185.7"/>
    <n v="0"/>
    <m/>
    <n v="0"/>
    <n v="4030.95"/>
    <n v="0"/>
    <n v="4030.95"/>
    <n v="0"/>
    <n v="0"/>
    <n v="0"/>
    <n v="0"/>
    <n v="0"/>
    <n v="0"/>
    <n v="0"/>
    <n v="0"/>
    <n v="4030.95"/>
  </r>
  <r>
    <n v="1703"/>
    <n v="16995"/>
    <s v="42682995BRSU"/>
    <s v="995B"/>
    <x v="133"/>
    <s v="16MIP - (RSU)"/>
    <n v="10265"/>
    <n v="10"/>
    <x v="101"/>
    <n v="9260"/>
    <x v="2"/>
    <n v="2000"/>
    <n v="0"/>
    <n v="0"/>
    <s v="42682995BRSU16MIP - (RSU)"/>
    <s v="MIP - (RSU)"/>
    <s v="MIP - (RSU) - 11/08/2016"/>
    <s v="3 years"/>
    <d v="2016-11-08T00:00:00"/>
    <d v="2019-11-08T00:00:00"/>
    <n v="2932"/>
    <n v="0"/>
    <n v="0"/>
    <m/>
    <m/>
    <m/>
    <m/>
    <n v="2932"/>
    <n v="1"/>
    <s v=""/>
    <n v="0"/>
    <n v="214886.28000000003"/>
    <n v="0"/>
    <n v="0"/>
    <n v="0"/>
    <s v=""/>
    <s v=""/>
    <s v=""/>
    <n v="214886.28000000003"/>
    <n v="2932"/>
    <n v="0"/>
    <n v="0"/>
    <n v="2932"/>
    <n v="73.290000000000006"/>
    <n v="214886.28000000003"/>
    <n v="-4294.2874195200002"/>
    <n v="210591.99258048003"/>
    <n v="179047.47"/>
    <n v="35838.81"/>
    <n v="-716.20277903999988"/>
    <n v="35122.607220959995"/>
    <n v="35122.607220959995"/>
    <n v="32.046174471678825"/>
    <n v="235"/>
    <n v="7530.85"/>
    <n v="186578.32"/>
    <n v="27591.757220959997"/>
    <n v="0"/>
    <n v="0"/>
    <n v="0"/>
    <n v="7530.85"/>
    <n v="179047.47"/>
    <n v="186578.32"/>
    <n v="0"/>
    <m/>
    <n v="0"/>
    <n v="737.06"/>
    <n v="993.43"/>
    <n v="1730.4899999999998"/>
    <n v="993.43"/>
    <n v="897.3"/>
    <n v="993.43"/>
    <n v="2884.16"/>
    <n v="961.38"/>
    <n v="993.44"/>
    <n v="961.38"/>
    <n v="2916.2000000000003"/>
    <n v="7530.85"/>
  </r>
  <r>
    <n v="1704"/>
    <n v="11128"/>
    <s v="42682128SRSU"/>
    <s v="128S"/>
    <x v="31"/>
    <s v="16MIP - (RSU)"/>
    <n v="10265"/>
    <n v="70"/>
    <x v="25"/>
    <n v="9260"/>
    <x v="2"/>
    <n v="170000"/>
    <n v="0"/>
    <n v="0"/>
    <s v="42682128SRSU16MIP - (RSU)"/>
    <s v="MIP - (RSU)"/>
    <s v="MIP - (RSU) - 11/08/2016"/>
    <s v="3 years"/>
    <d v="2016-11-08T00:00:00"/>
    <d v="2019-11-08T00:00:00"/>
    <n v="728"/>
    <n v="0"/>
    <n v="0"/>
    <m/>
    <m/>
    <m/>
    <m/>
    <n v="728"/>
    <n v="1"/>
    <s v=""/>
    <n v="0"/>
    <n v="53355.12"/>
    <n v="0"/>
    <n v="0"/>
    <n v="0"/>
    <s v=""/>
    <s v=""/>
    <s v=""/>
    <n v="53355.12"/>
    <n v="728"/>
    <n v="0"/>
    <n v="0"/>
    <n v="728"/>
    <n v="73.290000000000006"/>
    <n v="53355.12"/>
    <n v="-1066.2487180799999"/>
    <n v="52288.871281920001"/>
    <n v="44413.74"/>
    <n v="8941.3799999999992"/>
    <n v="-178.68453791999997"/>
    <n v="8762.6954620799988"/>
    <n v="53355.12"/>
    <n v="48.681678832116788"/>
    <n v="1096"/>
    <n v="53355.12"/>
    <n v="53355.12"/>
    <n v="0"/>
    <n v="0"/>
    <n v="0"/>
    <n v="0"/>
    <n v="8941.3799999999992"/>
    <n v="44413.74"/>
    <n v="53355.119999999995"/>
    <n v="0"/>
    <m/>
    <n v="0"/>
    <n v="8941.3799999999992"/>
    <n v="0"/>
    <n v="8941.3799999999992"/>
    <n v="0"/>
    <n v="0"/>
    <n v="0"/>
    <n v="0"/>
    <n v="0"/>
    <n v="0"/>
    <n v="0"/>
    <n v="0"/>
    <n v="8941.3799999999992"/>
  </r>
  <r>
    <n v="1705"/>
    <n v="19153"/>
    <s v="42682153CRSU"/>
    <s v="153C"/>
    <x v="196"/>
    <s v="16MIP - (RSU)"/>
    <n v="10265"/>
    <n v="10"/>
    <x v="134"/>
    <n v="9260"/>
    <x v="2"/>
    <n v="2000"/>
    <n v="0"/>
    <n v="0"/>
    <s v="42682153CRSU16MIP - (RSU)"/>
    <s v="MIP - (RSU)"/>
    <s v="MIP - (RSU) - 11/08/2016"/>
    <s v="3 years"/>
    <d v="2016-11-08T00:00:00"/>
    <d v="2019-11-08T00:00:00"/>
    <n v="136"/>
    <n v="0"/>
    <n v="0"/>
    <m/>
    <m/>
    <m/>
    <m/>
    <n v="136"/>
    <n v="1"/>
    <s v=""/>
    <n v="0"/>
    <n v="9967.44"/>
    <n v="0"/>
    <n v="0"/>
    <n v="0"/>
    <s v=""/>
    <s v=""/>
    <s v=""/>
    <n v="9967.44"/>
    <n v="136"/>
    <n v="0"/>
    <n v="0"/>
    <n v="136"/>
    <n v="73.290000000000006"/>
    <n v="9967.44"/>
    <n v="-199.18932096"/>
    <n v="9768.2506790400003"/>
    <n v="8281.77"/>
    <n v="1685.67"/>
    <n v="-33.686429279999999"/>
    <n v="1651.98357072"/>
    <n v="1651.98357072"/>
    <n v="1.5072842798540147"/>
    <n v="235"/>
    <n v="354.21"/>
    <n v="8635.98"/>
    <n v="1297.77357072"/>
    <n v="0"/>
    <n v="0"/>
    <n v="0"/>
    <n v="354.21000000000004"/>
    <n v="8281.77"/>
    <n v="8635.98"/>
    <n v="0"/>
    <m/>
    <n v="0"/>
    <n v="34.67"/>
    <n v="46.72"/>
    <n v="81.39"/>
    <n v="46.73"/>
    <n v="42.2"/>
    <n v="46.73"/>
    <n v="135.66"/>
    <n v="45.22"/>
    <n v="46.72"/>
    <n v="45.22"/>
    <n v="137.16"/>
    <n v="354.21000000000004"/>
  </r>
  <r>
    <n v="1706"/>
    <n v="15331"/>
    <s v="42682331FRSU"/>
    <s v="331F"/>
    <x v="111"/>
    <s v="16MIP - (RSU)"/>
    <n v="10265"/>
    <n v="10"/>
    <x v="89"/>
    <n v="9260"/>
    <x v="2"/>
    <n v="2000"/>
    <n v="0"/>
    <n v="0"/>
    <s v="42682331FRSU16MIP - (RSU)"/>
    <s v="MIP - (RSU)"/>
    <s v="MIP - (RSU) - 11/08/2016"/>
    <s v="3 years"/>
    <d v="2016-11-08T00:00:00"/>
    <d v="2019-11-08T00:00:00"/>
    <n v="885"/>
    <n v="0"/>
    <n v="0"/>
    <m/>
    <m/>
    <m/>
    <m/>
    <n v="885"/>
    <n v="1"/>
    <s v=""/>
    <n v="0"/>
    <n v="64861.650000000009"/>
    <n v="0"/>
    <n v="0"/>
    <n v="0"/>
    <s v=""/>
    <s v=""/>
    <s v=""/>
    <n v="64861.650000000009"/>
    <n v="885"/>
    <n v="0"/>
    <n v="0"/>
    <n v="885"/>
    <n v="73.290000000000006"/>
    <n v="64861.650000000009"/>
    <n v="-1296.1952136"/>
    <n v="63565.454786400005"/>
    <n v="54014.73"/>
    <n v="10846.92"/>
    <n v="-216.76484927999999"/>
    <n v="10630.15515072"/>
    <n v="64861.650000000009"/>
    <n v="59.180337591240885"/>
    <n v="1096"/>
    <n v="64861.650000000009"/>
    <n v="64861.650000000009"/>
    <n v="0"/>
    <n v="0"/>
    <n v="0"/>
    <n v="0"/>
    <n v="10846.92"/>
    <n v="54014.73"/>
    <n v="64861.65"/>
    <n v="0"/>
    <m/>
    <n v="0"/>
    <n v="10846.92"/>
    <n v="0"/>
    <n v="10846.92"/>
    <n v="0"/>
    <n v="0"/>
    <n v="0"/>
    <n v="0"/>
    <n v="0"/>
    <n v="0"/>
    <n v="0"/>
    <n v="0"/>
    <n v="10846.92"/>
  </r>
  <r>
    <n v="1707"/>
    <n v="14957"/>
    <s v="42682957RRSU"/>
    <s v="957R"/>
    <x v="101"/>
    <s v="16MIP - (RSU)"/>
    <n v="10265"/>
    <n v="80"/>
    <x v="81"/>
    <n v="9260"/>
    <x v="2"/>
    <n v="190000"/>
    <n v="0"/>
    <n v="0"/>
    <s v="42682957RRSU16MIP - (RSU)"/>
    <s v="MIP - (RSU)"/>
    <s v="MIP - (RSU) - 11/08/2016"/>
    <s v="3 years"/>
    <d v="2016-11-08T00:00:00"/>
    <d v="2019-11-08T00:00:00"/>
    <n v="320"/>
    <n v="0"/>
    <n v="0"/>
    <m/>
    <m/>
    <m/>
    <m/>
    <n v="320"/>
    <n v="1"/>
    <s v=""/>
    <n v="0"/>
    <n v="23452.800000000003"/>
    <n v="0"/>
    <n v="0"/>
    <n v="0"/>
    <s v=""/>
    <s v=""/>
    <s v=""/>
    <n v="23452.800000000003"/>
    <n v="320"/>
    <n v="0"/>
    <n v="0"/>
    <n v="320"/>
    <n v="73.290000000000006"/>
    <n v="23452.800000000003"/>
    <n v="-468.68075520000002"/>
    <n v="22984.119244800004"/>
    <n v="19495.14"/>
    <n v="3957.66"/>
    <n v="-79.089877439999995"/>
    <n v="3878.5701225600001"/>
    <n v="3878.5701225600001"/>
    <n v="3.5388413527007301"/>
    <n v="235"/>
    <n v="831.63"/>
    <n v="20326.77"/>
    <n v="3046.94012256"/>
    <n v="0"/>
    <n v="0"/>
    <n v="0"/>
    <n v="831.63000000000011"/>
    <n v="19495.14"/>
    <n v="20326.77"/>
    <n v="0"/>
    <m/>
    <n v="0"/>
    <n v="81.39"/>
    <n v="109.71"/>
    <n v="191.1"/>
    <n v="109.7"/>
    <n v="99.09"/>
    <n v="109.7"/>
    <n v="318.49"/>
    <n v="106.17"/>
    <n v="109.7"/>
    <n v="106.17"/>
    <n v="322.04000000000002"/>
    <n v="831.63000000000011"/>
  </r>
  <r>
    <n v="1708"/>
    <n v="14938"/>
    <s v="42682938SRSU"/>
    <s v="938S"/>
    <x v="99"/>
    <s v="16MIP - (RSU)"/>
    <n v="10265"/>
    <n v="180"/>
    <x v="75"/>
    <n v="9260"/>
    <x v="2"/>
    <n v="700000"/>
    <n v="0"/>
    <n v="0"/>
    <s v="42682938SRSU16MIP - (RSU)"/>
    <s v="MIP - (RSU)"/>
    <s v="MIP - (RSU) - 11/08/2016"/>
    <s v="3 years"/>
    <d v="2016-11-08T00:00:00"/>
    <d v="2019-11-08T00:00:00"/>
    <n v="522"/>
    <n v="0"/>
    <n v="0"/>
    <m/>
    <m/>
    <m/>
    <m/>
    <n v="522"/>
    <n v="1"/>
    <s v=""/>
    <n v="0"/>
    <n v="38257.380000000005"/>
    <n v="0"/>
    <n v="0"/>
    <n v="0"/>
    <s v=""/>
    <s v=""/>
    <s v=""/>
    <n v="38257.380000000005"/>
    <n v="522"/>
    <n v="0"/>
    <n v="0"/>
    <n v="522"/>
    <n v="73.290000000000006"/>
    <n v="38257.380000000005"/>
    <n v="-764.53548192000005"/>
    <n v="37492.844518080004"/>
    <n v="31881.15"/>
    <n v="6376.23"/>
    <n v="-127.42258031999998"/>
    <n v="6248.8074196799998"/>
    <n v="38257.380000000005"/>
    <n v="34.906368613138689"/>
    <n v="1096"/>
    <n v="38257.380000000005"/>
    <n v="38257.380000000005"/>
    <n v="0"/>
    <n v="0"/>
    <n v="0"/>
    <n v="0"/>
    <n v="6376.23"/>
    <n v="31881.15"/>
    <n v="38257.380000000005"/>
    <n v="0"/>
    <m/>
    <n v="0"/>
    <n v="6376.23"/>
    <n v="0"/>
    <n v="6376.23"/>
    <n v="0"/>
    <n v="0"/>
    <n v="0"/>
    <n v="0"/>
    <n v="0"/>
    <n v="0"/>
    <n v="0"/>
    <n v="0"/>
    <n v="6376.23"/>
  </r>
  <r>
    <n v="1709"/>
    <n v="14721"/>
    <s v="42682721WRSU"/>
    <s v="721W"/>
    <x v="93"/>
    <s v="16MIP - (RSU)"/>
    <n v="10265"/>
    <n v="10"/>
    <x v="76"/>
    <n v="9260"/>
    <x v="2"/>
    <n v="2000"/>
    <n v="0"/>
    <n v="0"/>
    <s v="42682721WRSU16MIP - (RSU)"/>
    <s v="MIP - (RSU)"/>
    <s v="MIP - (RSU) - 11/08/2016"/>
    <s v="3 years"/>
    <d v="2016-11-08T00:00:00"/>
    <d v="2019-11-08T00:00:00"/>
    <n v="606"/>
    <n v="0"/>
    <n v="0"/>
    <m/>
    <m/>
    <m/>
    <m/>
    <n v="606"/>
    <n v="1"/>
    <s v=""/>
    <n v="0"/>
    <n v="44413.740000000005"/>
    <n v="0"/>
    <n v="0"/>
    <n v="0"/>
    <s v=""/>
    <s v=""/>
    <s v=""/>
    <n v="44413.740000000005"/>
    <n v="606"/>
    <n v="0"/>
    <n v="0"/>
    <n v="606"/>
    <n v="73.290000000000006"/>
    <n v="44413.740000000005"/>
    <n v="-887.56418015999998"/>
    <n v="43526.175819840006"/>
    <n v="37011.449999999997"/>
    <n v="7402.29"/>
    <n v="-147.92736335999999"/>
    <n v="7254.3626366400003"/>
    <n v="7254.3626366400003"/>
    <n v="6.6189440115328466"/>
    <n v="235"/>
    <n v="1555.45"/>
    <n v="38566.899999999994"/>
    <n v="5698.9126366400005"/>
    <n v="0"/>
    <n v="0"/>
    <n v="0"/>
    <n v="1555.45"/>
    <n v="37011.449999999997"/>
    <n v="38566.899999999994"/>
    <n v="0"/>
    <m/>
    <n v="0"/>
    <n v="152.24"/>
    <n v="205.18"/>
    <n v="357.42"/>
    <n v="205.19"/>
    <n v="185.33"/>
    <n v="205.19"/>
    <n v="595.71"/>
    <n v="198.57"/>
    <n v="205.18"/>
    <n v="198.57"/>
    <n v="602.31999999999994"/>
    <n v="1555.45"/>
  </r>
  <r>
    <n v="1710"/>
    <n v="10239"/>
    <s v="42682239FRSU"/>
    <s v="239F"/>
    <x v="12"/>
    <s v="16MIP - (RSU)"/>
    <n v="10265"/>
    <n v="180"/>
    <x v="9"/>
    <n v="9260"/>
    <x v="2"/>
    <n v="700000"/>
    <n v="0"/>
    <n v="0"/>
    <s v="42682239FRSU16MIP - (RSU)"/>
    <s v="MIP - (RSU)"/>
    <s v="MIP - (RSU) - 11/08/2016"/>
    <s v="3 years"/>
    <d v="2016-11-08T00:00:00"/>
    <d v="2019-11-08T00:00:00"/>
    <n v="998"/>
    <n v="0"/>
    <n v="0"/>
    <m/>
    <m/>
    <m/>
    <m/>
    <n v="998"/>
    <n v="1"/>
    <s v=""/>
    <n v="0"/>
    <n v="73143.420000000013"/>
    <n v="0"/>
    <n v="0"/>
    <n v="0"/>
    <s v=""/>
    <s v=""/>
    <s v=""/>
    <n v="73143.420000000013"/>
    <n v="998"/>
    <n v="0"/>
    <n v="0"/>
    <n v="998"/>
    <n v="73.290000000000006"/>
    <n v="73143.420000000013"/>
    <n v="-1461.6981052800002"/>
    <n v="71681.721894720016"/>
    <n v="60903.99"/>
    <n v="12239.43"/>
    <n v="-244.59276911999999"/>
    <n v="11994.837230880001"/>
    <n v="73143.420000000013"/>
    <n v="66.736697080291989"/>
    <n v="1096"/>
    <n v="73143.420000000013"/>
    <n v="73143.420000000013"/>
    <n v="0"/>
    <n v="0"/>
    <n v="0"/>
    <n v="0"/>
    <n v="12239.43"/>
    <n v="60903.99"/>
    <n v="73143.42"/>
    <n v="0"/>
    <m/>
    <n v="0"/>
    <n v="251.72"/>
    <n v="339.27"/>
    <n v="590.99"/>
    <n v="339.27"/>
    <n v="306.43"/>
    <n v="339.27"/>
    <n v="984.97"/>
    <n v="10663.47"/>
    <n v="0"/>
    <n v="0"/>
    <n v="10663.47"/>
    <n v="12239.43"/>
  </r>
  <r>
    <n v="1711"/>
    <n v="17084"/>
    <s v="4268284ViRSU"/>
    <s v="84Vi"/>
    <x v="149"/>
    <s v="16MIP - (RSU)"/>
    <n v="10265"/>
    <n v="212"/>
    <x v="102"/>
    <n v="9260"/>
    <x v="2"/>
    <n v="821000"/>
    <n v="0"/>
    <n v="0"/>
    <s v="4268284ViRSU16MIP - (RSU)"/>
    <s v="MIP - (RSU)"/>
    <s v="MIP - (RSU) - 11/08/2016"/>
    <s v="3 years"/>
    <d v="2016-11-08T00:00:00"/>
    <d v="2019-11-08T00:00:00"/>
    <n v="230"/>
    <n v="0"/>
    <n v="0"/>
    <m/>
    <m/>
    <m/>
    <m/>
    <n v="230"/>
    <n v="1"/>
    <s v=""/>
    <n v="230"/>
    <n v="16856.7"/>
    <n v="0"/>
    <n v="0"/>
    <n v="0"/>
    <s v=""/>
    <s v=""/>
    <s v=""/>
    <n v="16856.7"/>
    <n v="230"/>
    <n v="-230"/>
    <n v="0"/>
    <n v="0"/>
    <n v="73.290000000000006"/>
    <n v="0"/>
    <n v="0"/>
    <n v="0"/>
    <n v="13998.39"/>
    <n v="2858.31"/>
    <n v="-57.120467039999994"/>
    <n v="2801.1895329600002"/>
    <n v="16856.7"/>
    <n v="15.380200729927008"/>
    <n v="1096"/>
    <n v="16856.7"/>
    <n v="16856.7"/>
    <n v="0"/>
    <n v="0"/>
    <n v="0"/>
    <n v="0"/>
    <n v="2858.3100000000013"/>
    <n v="13998.39"/>
    <n v="16856.7"/>
    <n v="0"/>
    <m/>
    <n v="0"/>
    <n v="58.78"/>
    <n v="2799.5300000000011"/>
    <n v="2858.3100000000013"/>
    <n v="0"/>
    <n v="0"/>
    <n v="0"/>
    <n v="0"/>
    <n v="0"/>
    <n v="0"/>
    <n v="0"/>
    <n v="0"/>
    <n v="2858.3100000000013"/>
  </r>
  <r>
    <n v="1712"/>
    <n v="14468"/>
    <s v="42682468RRSU"/>
    <s v="468R"/>
    <x v="84"/>
    <s v="16MIP - (RSU)"/>
    <n v="10265"/>
    <n v="80"/>
    <x v="69"/>
    <n v="9260"/>
    <x v="2"/>
    <n v="190000"/>
    <n v="0"/>
    <n v="0"/>
    <s v="42682468RRSU16MIP - (RSU)"/>
    <s v="MIP - (RSU)"/>
    <s v="MIP - (RSU) - 11/08/2016"/>
    <s v="3 years"/>
    <d v="2016-11-08T00:00:00"/>
    <d v="2019-11-08T00:00:00"/>
    <n v="966"/>
    <n v="0"/>
    <n v="0"/>
    <m/>
    <m/>
    <m/>
    <m/>
    <n v="966"/>
    <n v="1"/>
    <s v=""/>
    <n v="0"/>
    <n v="70798.14"/>
    <n v="0"/>
    <n v="0"/>
    <n v="0"/>
    <s v=""/>
    <s v=""/>
    <s v=""/>
    <n v="70798.14"/>
    <n v="966"/>
    <n v="0"/>
    <n v="0"/>
    <n v="966"/>
    <n v="73.290000000000006"/>
    <n v="70798.14"/>
    <n v="-1414.8300297599999"/>
    <n v="69383.309970239992"/>
    <n v="58998.45"/>
    <n v="11799.69"/>
    <n v="-235.80500495999999"/>
    <n v="11563.88499504"/>
    <n v="70798.14"/>
    <n v="64.596843065693434"/>
    <n v="1096"/>
    <n v="70798.14"/>
    <n v="70798.14"/>
    <n v="0"/>
    <n v="0"/>
    <n v="0"/>
    <n v="0"/>
    <n v="11799.69"/>
    <n v="58998.45"/>
    <n v="70798.14"/>
    <n v="0"/>
    <m/>
    <n v="0"/>
    <n v="11799.69"/>
    <n v="0"/>
    <n v="11799.69"/>
    <n v="0"/>
    <n v="0"/>
    <n v="0"/>
    <n v="0"/>
    <n v="0"/>
    <n v="0"/>
    <n v="0"/>
    <n v="0"/>
    <n v="11799.69"/>
  </r>
  <r>
    <n v="1713"/>
    <n v="15319"/>
    <s v="42682319HRSU"/>
    <s v="319H"/>
    <x v="110"/>
    <s v="16MIP - (RSU)"/>
    <n v="10265"/>
    <n v="180"/>
    <x v="72"/>
    <n v="9260"/>
    <x v="2"/>
    <n v="700000"/>
    <n v="0"/>
    <n v="0"/>
    <s v="42682319HRSU16MIP - (RSU)"/>
    <s v="MIP - (RSU)"/>
    <s v="MIP - (RSU) - 11/08/2016"/>
    <s v="3 years"/>
    <d v="2016-11-08T00:00:00"/>
    <d v="2019-11-08T00:00:00"/>
    <n v="956"/>
    <n v="0"/>
    <n v="0"/>
    <m/>
    <m/>
    <m/>
    <m/>
    <n v="956"/>
    <n v="1"/>
    <s v=""/>
    <n v="0"/>
    <n v="70065.240000000005"/>
    <n v="0"/>
    <n v="0"/>
    <n v="0"/>
    <s v=""/>
    <s v=""/>
    <s v=""/>
    <n v="70065.240000000005"/>
    <n v="956"/>
    <n v="0"/>
    <n v="0"/>
    <n v="956"/>
    <n v="73.290000000000006"/>
    <n v="70065.240000000005"/>
    <n v="-1400.18375616"/>
    <n v="68665.056243840008"/>
    <n v="58338.84"/>
    <n v="11726.4"/>
    <n v="-234.34037759999998"/>
    <n v="11492.0596224"/>
    <n v="70065.240000000005"/>
    <n v="63.928138686131391"/>
    <n v="1096"/>
    <n v="70065.240000000005"/>
    <n v="70065.240000000005"/>
    <n v="0"/>
    <n v="0"/>
    <n v="0"/>
    <n v="0"/>
    <n v="11726.4"/>
    <n v="58338.84"/>
    <n v="70065.239999999991"/>
    <n v="0"/>
    <m/>
    <n v="0"/>
    <n v="11726.4"/>
    <n v="0"/>
    <n v="11726.4"/>
    <n v="0"/>
    <n v="0"/>
    <n v="0"/>
    <n v="0"/>
    <n v="0"/>
    <n v="0"/>
    <n v="0"/>
    <n v="0"/>
    <n v="11726.4"/>
  </r>
  <r>
    <n v="1714"/>
    <n v="16987"/>
    <s v="42682987BRSU"/>
    <s v="987B"/>
    <x v="132"/>
    <s v="16MIP - (RSU)"/>
    <n v="10265"/>
    <n v="212"/>
    <x v="102"/>
    <n v="9260"/>
    <x v="2"/>
    <n v="821000"/>
    <n v="0"/>
    <n v="0"/>
    <s v="42682987BRSU16MIP - (RSU)"/>
    <s v="MIP - (RSU)"/>
    <s v="MIP - (RSU) - 11/08/2016"/>
    <s v="3 years"/>
    <d v="2016-11-08T00:00:00"/>
    <d v="2019-11-08T00:00:00"/>
    <n v="1106"/>
    <n v="0"/>
    <n v="0"/>
    <m/>
    <m/>
    <m/>
    <m/>
    <n v="1106"/>
    <n v="1"/>
    <s v=""/>
    <n v="1106"/>
    <n v="81058.740000000005"/>
    <n v="0"/>
    <n v="0"/>
    <n v="0"/>
    <s v=""/>
    <s v=""/>
    <s v=""/>
    <n v="81058.740000000005"/>
    <n v="1106"/>
    <n v="-1106"/>
    <n v="0"/>
    <n v="0"/>
    <n v="73.290000000000006"/>
    <n v="0"/>
    <n v="0"/>
    <n v="0"/>
    <n v="67500.09"/>
    <n v="13558.65"/>
    <n v="-270.95606159999994"/>
    <n v="13287.6939384"/>
    <n v="81058.740000000005"/>
    <n v="73.95870437956205"/>
    <n v="1096"/>
    <n v="81058.740000000005"/>
    <n v="81058.740000000005"/>
    <n v="0"/>
    <n v="0"/>
    <n v="0"/>
    <n v="0"/>
    <n v="13558.65"/>
    <n v="67500.09"/>
    <n v="81058.739999999991"/>
    <n v="0"/>
    <m/>
    <n v="0"/>
    <n v="13558.65"/>
    <n v="0"/>
    <n v="13558.65"/>
    <n v="0"/>
    <n v="0"/>
    <n v="0"/>
    <n v="0"/>
    <n v="0"/>
    <n v="0"/>
    <n v="0"/>
    <n v="0"/>
    <n v="13558.65"/>
  </r>
  <r>
    <n v="1715"/>
    <n v="10606"/>
    <s v="42682606ARSU"/>
    <s v="606A"/>
    <x v="26"/>
    <s v="16MIP - (RSU)"/>
    <n v="10265"/>
    <n v="10"/>
    <x v="21"/>
    <n v="9260"/>
    <x v="2"/>
    <n v="2000"/>
    <n v="0"/>
    <n v="0"/>
    <s v="42682606ARSU16MIP - (RSU)"/>
    <s v="MIP - (RSU)"/>
    <s v="MIP - (RSU) - 11/08/2016"/>
    <s v="3 years"/>
    <d v="2016-11-08T00:00:00"/>
    <d v="2019-11-08T00:00:00"/>
    <n v="2034"/>
    <n v="0"/>
    <n v="0"/>
    <m/>
    <m/>
    <m/>
    <m/>
    <n v="2034"/>
    <n v="1"/>
    <s v=""/>
    <n v="0"/>
    <n v="149071.86000000002"/>
    <n v="0"/>
    <n v="0"/>
    <n v="0"/>
    <s v=""/>
    <s v=""/>
    <s v=""/>
    <n v="149071.86000000002"/>
    <n v="2034"/>
    <n v="0"/>
    <n v="0"/>
    <n v="2034"/>
    <n v="73.290000000000006"/>
    <n v="149071.86000000002"/>
    <n v="-2979.05205024"/>
    <n v="146092.80794976003"/>
    <n v="124226.55"/>
    <n v="24845.31"/>
    <n v="-496.50867503999996"/>
    <n v="24348.801324960001"/>
    <n v="149071.86000000002"/>
    <n v="136.01447080291973"/>
    <n v="1096"/>
    <n v="149071.86000000002"/>
    <n v="149071.86000000002"/>
    <n v="0"/>
    <n v="0"/>
    <n v="0"/>
    <n v="0"/>
    <n v="24845.31"/>
    <n v="124226.55"/>
    <n v="149071.86000000002"/>
    <n v="0"/>
    <m/>
    <n v="0"/>
    <n v="24845.31"/>
    <n v="0"/>
    <n v="24845.31"/>
    <n v="0"/>
    <n v="0"/>
    <n v="0"/>
    <n v="0"/>
    <n v="0"/>
    <n v="0"/>
    <n v="0"/>
    <n v="0"/>
    <n v="24845.31"/>
  </r>
  <r>
    <n v="1716"/>
    <n v="14482"/>
    <s v="42682482DRSU"/>
    <s v="482D"/>
    <x v="86"/>
    <s v="16MIP - (RSU)"/>
    <n v="10265"/>
    <n v="10"/>
    <x v="70"/>
    <n v="9260"/>
    <x v="2"/>
    <n v="12000"/>
    <n v="0"/>
    <n v="0"/>
    <s v="42682482DRSU16MIP - (RSU)"/>
    <s v="MIP - (RSU)"/>
    <s v="MIP - (RSU) - 11/08/2016"/>
    <s v="3 years"/>
    <d v="2016-11-08T00:00:00"/>
    <d v="2019-11-08T00:00:00"/>
    <n v="887"/>
    <n v="0"/>
    <n v="0"/>
    <m/>
    <m/>
    <m/>
    <m/>
    <n v="887"/>
    <n v="1"/>
    <s v=""/>
    <n v="0"/>
    <n v="65008.23"/>
    <n v="0"/>
    <n v="0"/>
    <n v="0"/>
    <s v=""/>
    <s v=""/>
    <s v=""/>
    <n v="65008.23"/>
    <n v="887"/>
    <n v="0"/>
    <n v="0"/>
    <n v="887"/>
    <n v="73.290000000000006"/>
    <n v="65008.23"/>
    <n v="-1299.12446832"/>
    <n v="63709.105531680005"/>
    <n v="54161.31"/>
    <n v="10846.92"/>
    <n v="-216.76484927999999"/>
    <n v="10630.15515072"/>
    <n v="10630.15515072"/>
    <n v="9.6990466703649645"/>
    <n v="235"/>
    <n v="2279.2800000000002"/>
    <n v="56440.59"/>
    <n v="8350.8751507199995"/>
    <n v="0"/>
    <n v="0"/>
    <n v="0"/>
    <n v="2279.2800000000002"/>
    <n v="54161.31"/>
    <n v="56440.59"/>
    <n v="0"/>
    <m/>
    <n v="0"/>
    <n v="223.08"/>
    <n v="300.67"/>
    <n v="523.75"/>
    <n v="300.67"/>
    <n v="271.57"/>
    <n v="300.67"/>
    <n v="872.91000000000008"/>
    <n v="290.97000000000003"/>
    <n v="300.67"/>
    <n v="290.98"/>
    <n v="882.62000000000012"/>
    <n v="2279.2800000000002"/>
  </r>
  <r>
    <n v="1717"/>
    <n v="17042"/>
    <s v="4268242MaRSU"/>
    <s v="42Ma"/>
    <x v="140"/>
    <s v="16MIP - (RSU)"/>
    <n v="10265"/>
    <n v="10"/>
    <x v="106"/>
    <n v="9260"/>
    <x v="2"/>
    <n v="2000"/>
    <n v="0"/>
    <n v="0"/>
    <s v="4268242MaRSU16MIP - (RSU)"/>
    <s v="MIP - (RSU)"/>
    <s v="MIP - (RSU) - 11/08/2016"/>
    <s v="3 years"/>
    <d v="2016-11-08T00:00:00"/>
    <d v="2019-11-08T00:00:00"/>
    <n v="2099"/>
    <n v="0"/>
    <n v="0"/>
    <m/>
    <m/>
    <m/>
    <m/>
    <n v="2099"/>
    <n v="1"/>
    <s v=""/>
    <n v="0"/>
    <n v="153835.71000000002"/>
    <n v="0"/>
    <n v="0"/>
    <n v="0"/>
    <s v=""/>
    <s v=""/>
    <s v=""/>
    <n v="153835.71000000002"/>
    <n v="2099"/>
    <n v="0"/>
    <n v="0"/>
    <n v="2099"/>
    <n v="73.290000000000006"/>
    <n v="153835.71000000002"/>
    <n v="-3074.2528286400002"/>
    <n v="150761.45717136003"/>
    <n v="128184.21"/>
    <n v="25651.5"/>
    <n v="-512.61957599999994"/>
    <n v="25138.880423999999"/>
    <n v="25138.880423999999"/>
    <n v="22.936934693430658"/>
    <n v="235"/>
    <n v="5390.18"/>
    <n v="133574.39000000001"/>
    <n v="19748.700423999999"/>
    <n v="0"/>
    <n v="0"/>
    <n v="0"/>
    <n v="5390.18"/>
    <n v="128184.21"/>
    <n v="133574.39000000001"/>
    <n v="0"/>
    <m/>
    <n v="0"/>
    <n v="527.54999999999995"/>
    <n v="711.04"/>
    <n v="1238.5899999999999"/>
    <n v="711.05"/>
    <n v="642.23"/>
    <n v="711.05"/>
    <n v="2064.33"/>
    <n v="688.11"/>
    <n v="711.04"/>
    <n v="688.11"/>
    <n v="2087.2600000000002"/>
    <n v="5390.18"/>
  </r>
  <r>
    <n v="1718"/>
    <n v="18245"/>
    <s v="42682245ERSU"/>
    <s v="245E"/>
    <x v="163"/>
    <s v="16MIP - (RSU)"/>
    <n v="10265"/>
    <n v="180"/>
    <x v="118"/>
    <n v="9260"/>
    <x v="2"/>
    <n v="700000"/>
    <n v="0"/>
    <n v="0"/>
    <s v="42682245ERSU16MIP - (RSU)"/>
    <s v="MIP - (RSU)"/>
    <s v="MIP - (RSU) - 11/08/2016"/>
    <s v="3 years"/>
    <d v="2016-11-08T00:00:00"/>
    <d v="2019-11-08T00:00:00"/>
    <n v="428"/>
    <n v="0"/>
    <n v="0"/>
    <m/>
    <m/>
    <m/>
    <m/>
    <n v="428"/>
    <n v="1"/>
    <s v=""/>
    <n v="0"/>
    <n v="31368.120000000003"/>
    <n v="0"/>
    <n v="0"/>
    <n v="0"/>
    <s v=""/>
    <s v=""/>
    <s v=""/>
    <n v="31368.120000000003"/>
    <n v="428"/>
    <n v="0"/>
    <n v="0"/>
    <n v="428"/>
    <n v="73.290000000000006"/>
    <n v="31368.120000000003"/>
    <n v="-626.86051008000004"/>
    <n v="30741.259489920001"/>
    <n v="26091.24"/>
    <n v="5276.88"/>
    <n v="-105.45316991999999"/>
    <n v="5171.4268300800004"/>
    <n v="5171.4268300800004"/>
    <n v="4.7184551369343071"/>
    <n v="235"/>
    <n v="1108.8399999999999"/>
    <n v="27200.080000000002"/>
    <n v="4062.5868300800003"/>
    <n v="0"/>
    <n v="0"/>
    <n v="0"/>
    <n v="1108.8400000000001"/>
    <n v="26091.24"/>
    <n v="27200.080000000002"/>
    <n v="0"/>
    <m/>
    <n v="0"/>
    <n v="108.52"/>
    <n v="146.28"/>
    <n v="254.8"/>
    <n v="146.27000000000001"/>
    <n v="132.12"/>
    <n v="146.27000000000001"/>
    <n v="424.65999999999997"/>
    <n v="141.55000000000001"/>
    <n v="146.27000000000001"/>
    <n v="141.56"/>
    <n v="429.38000000000005"/>
    <n v="1108.8400000000001"/>
  </r>
  <r>
    <n v="1719"/>
    <n v="14593"/>
    <s v="42682593ERSU"/>
    <s v="593E"/>
    <x v="89"/>
    <s v="16MIP - (RSU)"/>
    <n v="10265"/>
    <n v="180"/>
    <x v="72"/>
    <n v="9260"/>
    <x v="2"/>
    <n v="700000"/>
    <n v="0"/>
    <n v="0"/>
    <s v="42682593ERSU16MIP - (RSU)"/>
    <s v="MIP - (RSU)"/>
    <s v="MIP - (RSU) - 11/08/2016"/>
    <s v="3 years"/>
    <d v="2016-11-08T00:00:00"/>
    <d v="2019-11-08T00:00:00"/>
    <n v="1594"/>
    <n v="0"/>
    <n v="0"/>
    <m/>
    <m/>
    <m/>
    <m/>
    <n v="1594"/>
    <n v="1"/>
    <s v=""/>
    <n v="0"/>
    <n v="116824.26000000001"/>
    <n v="0"/>
    <n v="0"/>
    <n v="0"/>
    <s v=""/>
    <s v=""/>
    <s v=""/>
    <n v="116824.26000000001"/>
    <n v="1594"/>
    <n v="0"/>
    <n v="0"/>
    <n v="1594"/>
    <n v="73.290000000000006"/>
    <n v="116824.26000000001"/>
    <n v="-2334.6160118399998"/>
    <n v="114489.64398816001"/>
    <n v="97329.12"/>
    <n v="19495.14"/>
    <n v="-389.59087775999996"/>
    <n v="19105.549122239998"/>
    <n v="116824.26000000001"/>
    <n v="106.5914781021898"/>
    <n v="1096"/>
    <n v="116824.26000000001"/>
    <n v="116824.26000000001"/>
    <n v="0"/>
    <n v="0"/>
    <n v="0"/>
    <n v="0"/>
    <n v="19495.14"/>
    <n v="97329.12"/>
    <n v="116824.26"/>
    <n v="0"/>
    <m/>
    <n v="0"/>
    <n v="19495.14"/>
    <n v="0"/>
    <n v="19495.14"/>
    <n v="0"/>
    <n v="0"/>
    <n v="0"/>
    <n v="0"/>
    <n v="0"/>
    <n v="0"/>
    <n v="0"/>
    <n v="0"/>
    <n v="19495.14"/>
  </r>
  <r>
    <n v="1720"/>
    <n v="15748"/>
    <s v="42682748HRSU"/>
    <s v="748H"/>
    <x v="123"/>
    <s v="16MIP - (RSU)"/>
    <n v="10265"/>
    <n v="60"/>
    <x v="96"/>
    <n v="9260"/>
    <x v="2"/>
    <n v="30000"/>
    <n v="0"/>
    <n v="0"/>
    <s v="42682748HRSU16MIP - (RSU)"/>
    <s v="MIP - (RSU)"/>
    <s v="MIP - (RSU) - 11/08/2016"/>
    <s v="3 years"/>
    <d v="2016-11-08T00:00:00"/>
    <d v="2019-11-08T00:00:00"/>
    <n v="576"/>
    <n v="0"/>
    <n v="0"/>
    <m/>
    <m/>
    <m/>
    <m/>
    <n v="576"/>
    <n v="1"/>
    <s v=""/>
    <n v="0"/>
    <n v="42215.040000000001"/>
    <n v="0"/>
    <n v="0"/>
    <n v="0"/>
    <s v=""/>
    <s v=""/>
    <s v=""/>
    <n v="42215.040000000001"/>
    <n v="576"/>
    <n v="0"/>
    <n v="0"/>
    <n v="576"/>
    <n v="73.290000000000006"/>
    <n v="42215.040000000001"/>
    <n v="-843.62535935999995"/>
    <n v="41371.414640640003"/>
    <n v="35179.199999999997"/>
    <n v="7035.84"/>
    <n v="-140.60422656"/>
    <n v="6895.2357734400002"/>
    <n v="6895.2357734400002"/>
    <n v="6.2912735159124091"/>
    <n v="235"/>
    <n v="1478.45"/>
    <n v="36657.649999999994"/>
    <n v="5416.7857734400004"/>
    <n v="0"/>
    <n v="0"/>
    <n v="0"/>
    <n v="1478.45"/>
    <n v="35179.199999999997"/>
    <n v="36657.649999999994"/>
    <n v="0"/>
    <m/>
    <n v="0"/>
    <n v="144.69999999999999"/>
    <n v="195.03"/>
    <n v="339.73"/>
    <n v="195.03"/>
    <n v="176.15"/>
    <n v="195.03"/>
    <n v="566.21"/>
    <n v="188.74"/>
    <n v="195.03"/>
    <n v="188.74"/>
    <n v="572.51"/>
    <n v="1478.45"/>
  </r>
  <r>
    <n v="1721"/>
    <n v="13497"/>
    <s v="42682497GRSU"/>
    <s v="497G"/>
    <x v="69"/>
    <s v="16MIP - (RSU)"/>
    <n v="10265"/>
    <n v="10"/>
    <x v="58"/>
    <n v="9260"/>
    <x v="2"/>
    <n v="12000"/>
    <n v="0"/>
    <n v="0"/>
    <s v="42682497GRSU16MIP - (RSU)"/>
    <s v="MIP - (RSU)"/>
    <s v="MIP - (RSU) - 11/08/2016"/>
    <s v="3 years"/>
    <d v="2016-11-08T00:00:00"/>
    <d v="2019-11-08T00:00:00"/>
    <n v="670"/>
    <n v="0"/>
    <n v="0"/>
    <m/>
    <m/>
    <m/>
    <m/>
    <n v="670"/>
    <n v="1"/>
    <s v=""/>
    <n v="0"/>
    <n v="49104.3"/>
    <n v="0"/>
    <n v="0"/>
    <n v="0"/>
    <s v=""/>
    <s v=""/>
    <s v=""/>
    <n v="49104.3"/>
    <n v="670"/>
    <n v="0"/>
    <n v="0"/>
    <n v="670"/>
    <n v="73.290000000000006"/>
    <n v="49104.3"/>
    <n v="-981.30033119999996"/>
    <n v="48122.999668800003"/>
    <n v="40895.82"/>
    <n v="8208.48"/>
    <n v="-164.03826431999997"/>
    <n v="8044.4417356799995"/>
    <n v="49104.3"/>
    <n v="44.80319343065694"/>
    <n v="1096"/>
    <n v="49104.3"/>
    <n v="49104.3"/>
    <n v="0"/>
    <n v="0"/>
    <n v="0"/>
    <n v="0"/>
    <n v="8208.48"/>
    <n v="40895.82"/>
    <n v="49104.3"/>
    <n v="0"/>
    <m/>
    <n v="0"/>
    <n v="8208.48"/>
    <n v="0"/>
    <n v="8208.48"/>
    <n v="0"/>
    <n v="0"/>
    <n v="0"/>
    <n v="0"/>
    <n v="0"/>
    <n v="0"/>
    <n v="0"/>
    <n v="0"/>
    <n v="8208.48"/>
  </r>
  <r>
    <n v="1722"/>
    <n v="17062"/>
    <s v="4268262RoRSU"/>
    <s v="62Ro"/>
    <x v="145"/>
    <s v="16MIP - (RSU)"/>
    <n v="10265"/>
    <n v="212"/>
    <x v="108"/>
    <n v="9260"/>
    <x v="2"/>
    <n v="821000"/>
    <n v="0"/>
    <n v="0"/>
    <s v="4268262RoRSU16MIP - (RSU)"/>
    <s v="MIP - (RSU)"/>
    <s v="MIP - (RSU) - 11/08/2016"/>
    <s v="3 years"/>
    <d v="2016-11-08T00:00:00"/>
    <d v="2019-11-08T00:00:00"/>
    <n v="171"/>
    <n v="0"/>
    <n v="0"/>
    <m/>
    <m/>
    <m/>
    <m/>
    <n v="171"/>
    <n v="1"/>
    <s v=""/>
    <n v="171"/>
    <n v="12532.590000000002"/>
    <n v="0"/>
    <n v="0"/>
    <n v="0"/>
    <s v=""/>
    <s v=""/>
    <s v=""/>
    <n v="12532.590000000002"/>
    <n v="171"/>
    <n v="-171"/>
    <n v="0"/>
    <n v="0"/>
    <n v="73.290000000000006"/>
    <n v="0"/>
    <n v="0"/>
    <n v="0"/>
    <n v="10407.18"/>
    <n v="2125.41"/>
    <n v="-42.474193439999993"/>
    <n v="2082.9358065599999"/>
    <n v="12532.590000000002"/>
    <n v="11.43484489051095"/>
    <n v="1096"/>
    <n v="12532.590000000002"/>
    <n v="12532.590000000002"/>
    <n v="0"/>
    <n v="0"/>
    <n v="0"/>
    <n v="0"/>
    <n v="2125.41"/>
    <n v="10407.18"/>
    <n v="12532.59"/>
    <n v="0"/>
    <m/>
    <n v="0"/>
    <n v="2125.41"/>
    <n v="0"/>
    <n v="2125.41"/>
    <n v="0"/>
    <n v="0"/>
    <n v="0"/>
    <n v="0"/>
    <n v="0"/>
    <n v="0"/>
    <n v="0"/>
    <n v="0"/>
    <n v="2125.41"/>
  </r>
  <r>
    <n v="1723"/>
    <n v="10138"/>
    <s v="42682138JRSU"/>
    <s v="138J"/>
    <x v="8"/>
    <s v="16MIP - (RSU)"/>
    <n v="10265"/>
    <n v="10"/>
    <x v="5"/>
    <n v="9260"/>
    <x v="2"/>
    <n v="2000"/>
    <n v="0"/>
    <n v="0"/>
    <s v="42682138JRSU16MIP - (RSU)"/>
    <s v="MIP - (RSU)"/>
    <s v="MIP - (RSU) - 11/08/2016"/>
    <s v="3 years"/>
    <d v="2016-11-08T00:00:00"/>
    <d v="2019-11-08T00:00:00"/>
    <n v="380"/>
    <n v="0"/>
    <n v="0"/>
    <m/>
    <m/>
    <m/>
    <m/>
    <n v="380"/>
    <n v="1"/>
    <s v=""/>
    <n v="0"/>
    <n v="27850.2"/>
    <n v="0"/>
    <n v="0"/>
    <n v="0"/>
    <s v=""/>
    <s v=""/>
    <s v=""/>
    <n v="27850.2"/>
    <n v="380"/>
    <n v="0"/>
    <n v="0"/>
    <n v="380"/>
    <n v="73.290000000000006"/>
    <n v="27850.2"/>
    <n v="-556.55839679999997"/>
    <n v="27293.641603200002"/>
    <n v="23159.64"/>
    <n v="4690.5600000000004"/>
    <n v="-93.736151039999996"/>
    <n v="4596.8238489600008"/>
    <n v="27850.2"/>
    <n v="25.410766423357664"/>
    <n v="1096"/>
    <n v="27850.2"/>
    <n v="27850.2"/>
    <n v="0"/>
    <n v="0"/>
    <n v="0"/>
    <n v="0"/>
    <n v="4690.5599999999995"/>
    <n v="23159.64"/>
    <n v="27850.199999999997"/>
    <n v="0"/>
    <m/>
    <n v="0"/>
    <n v="96.47"/>
    <n v="130.02000000000001"/>
    <n v="226.49"/>
    <n v="130.02000000000001"/>
    <n v="117.43"/>
    <n v="130.02000000000001"/>
    <n v="377.47"/>
    <n v="125.83"/>
    <n v="3960.77"/>
    <n v="0"/>
    <n v="4086.6"/>
    <n v="4690.5599999999995"/>
  </r>
  <r>
    <n v="1724"/>
    <n v="17082"/>
    <s v="4268282TuRSU"/>
    <s v="82Tu"/>
    <x v="148"/>
    <s v="16MIP - (RSU)"/>
    <n v="10265"/>
    <n v="212"/>
    <x v="111"/>
    <n v="9260"/>
    <x v="2"/>
    <n v="824000"/>
    <n v="0"/>
    <n v="0"/>
    <s v="4268282TuRSU16MIP - (RSU)"/>
    <s v="MIP - (RSU)"/>
    <s v="MIP - (RSU) - 11/08/2016"/>
    <s v="3 years"/>
    <d v="2016-11-08T00:00:00"/>
    <d v="2019-11-08T00:00:00"/>
    <n v="263"/>
    <n v="0"/>
    <n v="0"/>
    <m/>
    <m/>
    <m/>
    <m/>
    <n v="263"/>
    <n v="1"/>
    <s v=""/>
    <n v="263"/>
    <n v="19275.27"/>
    <n v="0"/>
    <n v="0"/>
    <n v="0"/>
    <s v=""/>
    <s v=""/>
    <s v=""/>
    <n v="19275.27"/>
    <n v="263"/>
    <n v="-263"/>
    <n v="0"/>
    <n v="0"/>
    <n v="73.290000000000006"/>
    <n v="0"/>
    <n v="0"/>
    <n v="0"/>
    <n v="16050.51"/>
    <n v="3224.76"/>
    <n v="-64.443603839999994"/>
    <n v="3160.3163961600003"/>
    <n v="19275.27"/>
    <n v="17.586925182481753"/>
    <n v="1096"/>
    <n v="19275.27"/>
    <n v="19275.27"/>
    <n v="0"/>
    <n v="0"/>
    <n v="0"/>
    <n v="0"/>
    <n v="3224.7600000000011"/>
    <n v="16050.51"/>
    <n v="19275.27"/>
    <n v="0"/>
    <m/>
    <n v="0"/>
    <n v="66.319999999999993"/>
    <n v="3158.440000000001"/>
    <n v="3224.7600000000011"/>
    <n v="0"/>
    <n v="0"/>
    <n v="0"/>
    <n v="0"/>
    <n v="0"/>
    <n v="0"/>
    <n v="0"/>
    <n v="0"/>
    <n v="3224.7600000000011"/>
  </r>
  <r>
    <n v="1725"/>
    <n v="17010"/>
    <s v="4268210DaRSU"/>
    <s v="10Da"/>
    <x v="135"/>
    <s v="16MIP - (RSU)"/>
    <n v="10265"/>
    <n v="10"/>
    <x v="103"/>
    <n v="9260"/>
    <x v="2"/>
    <n v="2000"/>
    <n v="0"/>
    <n v="0"/>
    <s v="4268210DaRSU16MIP - (RSU)"/>
    <s v="MIP - (RSU)"/>
    <s v="MIP - (RSU) - 11/08/2016"/>
    <s v="3 years"/>
    <d v="2016-11-08T00:00:00"/>
    <d v="2019-11-08T00:00:00"/>
    <n v="450"/>
    <n v="0"/>
    <n v="0"/>
    <m/>
    <m/>
    <m/>
    <m/>
    <n v="450"/>
    <n v="1"/>
    <s v=""/>
    <n v="0"/>
    <n v="32980.5"/>
    <n v="0"/>
    <n v="0"/>
    <n v="0"/>
    <s v=""/>
    <s v=""/>
    <s v=""/>
    <n v="32980.5"/>
    <n v="450"/>
    <n v="0"/>
    <n v="0"/>
    <n v="450"/>
    <n v="73.290000000000006"/>
    <n v="32980.5"/>
    <n v="-659.08231199999989"/>
    <n v="32321.417688000001"/>
    <n v="27483.75"/>
    <n v="5496.75"/>
    <n v="-109.84705199999999"/>
    <n v="5386.9029479999999"/>
    <n v="5386.9029479999999"/>
    <n v="4.9150574343065694"/>
    <n v="235"/>
    <n v="1155.04"/>
    <n v="28638.79"/>
    <n v="4231.862948"/>
    <n v="0"/>
    <n v="0"/>
    <n v="0"/>
    <n v="1155.04"/>
    <n v="27483.75"/>
    <n v="28638.79"/>
    <n v="0"/>
    <m/>
    <n v="0"/>
    <n v="113.05"/>
    <n v="152.36000000000001"/>
    <n v="265.41000000000003"/>
    <n v="152.37"/>
    <n v="137.62"/>
    <n v="152.37"/>
    <n v="442.36"/>
    <n v="147.44999999999999"/>
    <n v="152.37"/>
    <n v="147.44999999999999"/>
    <n v="447.27"/>
    <n v="1155.04"/>
  </r>
  <r>
    <n v="1726"/>
    <n v="12499"/>
    <s v="42682499SRSU"/>
    <s v="499S"/>
    <x v="56"/>
    <s v="16MIP - (RSU)"/>
    <n v="10265"/>
    <n v="10"/>
    <x v="48"/>
    <n v="9260"/>
    <x v="2"/>
    <n v="2000"/>
    <n v="0"/>
    <n v="0"/>
    <s v="42682499SRSU16MIP - (RSU)"/>
    <s v="MIP - (RSU)"/>
    <s v="MIP - (RSU) - 11/08/2016"/>
    <s v="3 years"/>
    <d v="2016-11-08T00:00:00"/>
    <d v="2019-11-08T00:00:00"/>
    <n v="4175"/>
    <n v="0"/>
    <n v="0"/>
    <m/>
    <m/>
    <m/>
    <m/>
    <n v="4175"/>
    <n v="1"/>
    <n v="0"/>
    <n v="4175"/>
    <n v="305985.75"/>
    <n v="0"/>
    <n v="0"/>
    <n v="0"/>
    <s v=""/>
    <s v=""/>
    <s v=""/>
    <n v="305985.75"/>
    <n v="4175"/>
    <n v="0"/>
    <n v="0"/>
    <n v="4175"/>
    <n v="73.290000000000006"/>
    <n v="305985.75"/>
    <n v="-6114.8192279999994"/>
    <n v="299870.93077199999"/>
    <n v="254975.91"/>
    <n v="51009.84"/>
    <n v="-1019.3806425599998"/>
    <n v="49990.459357439999"/>
    <n v="305985.75"/>
    <n v="279.18407846715331"/>
    <n v="1096"/>
    <n v="305985.75"/>
    <n v="305985.75"/>
    <n v="0"/>
    <n v="0"/>
    <n v="0"/>
    <n v="0"/>
    <n v="51009.84"/>
    <n v="254975.91"/>
    <n v="305985.75"/>
    <n v="0"/>
    <m/>
    <n v="0"/>
    <n v="1049.07"/>
    <n v="49960.77"/>
    <n v="51009.84"/>
    <n v="0"/>
    <n v="0"/>
    <n v="0"/>
    <n v="0"/>
    <n v="0"/>
    <n v="0"/>
    <n v="0"/>
    <n v="0"/>
    <n v="51009.84"/>
  </r>
  <r>
    <n v="1727"/>
    <n v="10070"/>
    <s v="4268270HaRSU"/>
    <s v="70Ha"/>
    <x v="3"/>
    <s v="16MIP - (RSU)"/>
    <n v="10265"/>
    <n v="20"/>
    <x v="3"/>
    <n v="9260"/>
    <x v="2"/>
    <n v="107000"/>
    <n v="0"/>
    <n v="0"/>
    <s v="4268270HaRSU16MIP - (RSU)"/>
    <s v="MIP - (RSU)"/>
    <s v="MIP - (RSU) - 11/08/2016"/>
    <s v="3 years"/>
    <d v="2016-11-08T00:00:00"/>
    <d v="2019-11-08T00:00:00"/>
    <n v="2572"/>
    <n v="0"/>
    <n v="0"/>
    <m/>
    <m/>
    <m/>
    <m/>
    <n v="2572"/>
    <n v="1"/>
    <s v=""/>
    <n v="0"/>
    <n v="188501.88"/>
    <n v="0"/>
    <n v="0"/>
    <n v="0"/>
    <s v=""/>
    <s v=""/>
    <s v=""/>
    <n v="188501.88"/>
    <n v="2572"/>
    <n v="0"/>
    <n v="0"/>
    <n v="2572"/>
    <n v="73.290000000000006"/>
    <n v="188501.88"/>
    <n v="-3767.0215699199998"/>
    <n v="184734.85843008"/>
    <n v="157060.47"/>
    <n v="31441.41"/>
    <n v="-628.32513743999993"/>
    <n v="30813.084862560001"/>
    <n v="188501.88"/>
    <n v="171.99076642335766"/>
    <n v="1096"/>
    <n v="188501.88"/>
    <n v="188501.88"/>
    <n v="0"/>
    <n v="0"/>
    <n v="0"/>
    <n v="0"/>
    <n v="31441.41"/>
    <n v="157060.47"/>
    <n v="188501.88"/>
    <n v="0"/>
    <m/>
    <n v="0"/>
    <n v="31441.41"/>
    <n v="0"/>
    <n v="31441.41"/>
    <n v="0"/>
    <n v="0"/>
    <n v="0"/>
    <n v="0"/>
    <n v="0"/>
    <n v="0"/>
    <n v="0"/>
    <n v="0"/>
    <n v="31441.41"/>
  </r>
  <r>
    <n v="1728"/>
    <n v="17057"/>
    <s v="4268257RaRSU"/>
    <s v="57Ra"/>
    <x v="142"/>
    <s v="16MIP - (RSU)"/>
    <n v="10265"/>
    <n v="212"/>
    <x v="108"/>
    <n v="9260"/>
    <x v="2"/>
    <n v="821000"/>
    <n v="0"/>
    <n v="0"/>
    <s v="4268257RaRSU16MIP - (RSU)"/>
    <s v="MIP - (RSU)"/>
    <s v="MIP - (RSU) - 11/08/2016"/>
    <s v="3 years"/>
    <d v="2016-11-08T00:00:00"/>
    <d v="2019-11-08T00:00:00"/>
    <n v="365"/>
    <n v="0"/>
    <n v="0"/>
    <m/>
    <m/>
    <m/>
    <m/>
    <n v="365"/>
    <n v="1"/>
    <s v=""/>
    <n v="365"/>
    <n v="26750.850000000002"/>
    <n v="0"/>
    <n v="0"/>
    <n v="0"/>
    <s v=""/>
    <s v=""/>
    <s v=""/>
    <n v="26750.850000000002"/>
    <n v="365"/>
    <n v="-365"/>
    <n v="0"/>
    <n v="0"/>
    <n v="73.290000000000006"/>
    <n v="0"/>
    <n v="0"/>
    <n v="0"/>
    <n v="22280.16"/>
    <n v="4470.6899999999996"/>
    <n v="-89.342268959999984"/>
    <n v="4381.3477310399994"/>
    <n v="26750.850000000002"/>
    <n v="24.407709854014602"/>
    <n v="1096"/>
    <n v="26750.850000000002"/>
    <n v="26750.850000000002"/>
    <n v="0"/>
    <n v="0"/>
    <n v="0"/>
    <n v="0"/>
    <n v="4470.6899999999996"/>
    <n v="22280.16"/>
    <n v="26750.85"/>
    <n v="0"/>
    <m/>
    <n v="0"/>
    <n v="4470.6899999999996"/>
    <n v="0"/>
    <n v="4470.6899999999996"/>
    <n v="0"/>
    <n v="0"/>
    <n v="0"/>
    <n v="0"/>
    <n v="0"/>
    <n v="0"/>
    <n v="0"/>
    <n v="0"/>
    <n v="4470.6899999999996"/>
  </r>
  <r>
    <n v="1729"/>
    <n v="15234"/>
    <s v="42682234DRSU"/>
    <s v="234D"/>
    <x v="108"/>
    <s v="16MIP - (RSU)"/>
    <n v="10265"/>
    <n v="80"/>
    <x v="88"/>
    <n v="9260"/>
    <x v="2"/>
    <n v="190000"/>
    <n v="0"/>
    <n v="0"/>
    <s v="42682234DRSU16MIP - (RSU)"/>
    <s v="MIP - (RSU)"/>
    <s v="MIP - (RSU) - 11/08/2016"/>
    <s v="3 years"/>
    <d v="2016-11-08T00:00:00"/>
    <d v="2019-11-08T00:00:00"/>
    <n v="570"/>
    <n v="0"/>
    <n v="0"/>
    <m/>
    <m/>
    <m/>
    <m/>
    <n v="570"/>
    <n v="1"/>
    <s v=""/>
    <n v="0"/>
    <n v="41775.300000000003"/>
    <n v="0"/>
    <n v="0"/>
    <n v="0"/>
    <s v=""/>
    <s v=""/>
    <s v=""/>
    <n v="41775.300000000003"/>
    <n v="570"/>
    <n v="0"/>
    <n v="0"/>
    <n v="570"/>
    <n v="73.290000000000006"/>
    <n v="41775.300000000003"/>
    <n v="-834.83759520000001"/>
    <n v="40940.462404800004"/>
    <n v="34812.75"/>
    <n v="6962.55"/>
    <n v="-139.13959919999999"/>
    <n v="6823.4104008000004"/>
    <n v="6823.4104008000004"/>
    <n v="6.2257394167883211"/>
    <n v="235"/>
    <n v="1463.05"/>
    <n v="36275.800000000003"/>
    <n v="5360.3604008000002"/>
    <n v="0"/>
    <n v="0"/>
    <n v="0"/>
    <n v="1463.05"/>
    <n v="34812.75"/>
    <n v="36275.800000000003"/>
    <n v="0"/>
    <m/>
    <n v="0"/>
    <n v="143.19"/>
    <n v="193"/>
    <n v="336.19"/>
    <n v="193"/>
    <n v="174.32"/>
    <n v="193"/>
    <n v="560.31999999999994"/>
    <n v="186.77"/>
    <n v="193"/>
    <n v="186.77"/>
    <n v="566.54"/>
    <n v="1463.05"/>
  </r>
  <r>
    <n v="1730"/>
    <n v="15232"/>
    <s v="42682232WRSU"/>
    <s v="232W"/>
    <x v="107"/>
    <s v="16MIP - (RSU)"/>
    <n v="10265"/>
    <n v="80"/>
    <x v="87"/>
    <n v="9260"/>
    <x v="2"/>
    <n v="190000"/>
    <n v="0"/>
    <n v="0"/>
    <s v="42682232WRSU16MIP - (RSU)"/>
    <s v="MIP - (RSU)"/>
    <s v="MIP - (RSU) - 11/08/2016"/>
    <s v="3 years"/>
    <d v="2016-11-08T00:00:00"/>
    <d v="2019-11-08T00:00:00"/>
    <n v="928"/>
    <n v="0"/>
    <n v="0"/>
    <m/>
    <m/>
    <m/>
    <m/>
    <n v="928"/>
    <n v="1"/>
    <s v=""/>
    <n v="0"/>
    <n v="68013.12000000001"/>
    <n v="0"/>
    <n v="0"/>
    <n v="0"/>
    <s v=""/>
    <s v=""/>
    <s v=""/>
    <n v="68013.12000000001"/>
    <n v="928"/>
    <n v="0"/>
    <n v="0"/>
    <n v="928"/>
    <n v="73.290000000000006"/>
    <n v="68013.12000000001"/>
    <n v="-1359.17419008"/>
    <n v="66653.945809920013"/>
    <n v="56653.17"/>
    <n v="11359.95"/>
    <n v="-227.0172408"/>
    <n v="11132.932759200001"/>
    <n v="68013.12000000001"/>
    <n v="62.055766423357674"/>
    <n v="1096"/>
    <n v="68013.12000000001"/>
    <n v="68013.12000000001"/>
    <n v="0"/>
    <n v="0"/>
    <n v="0"/>
    <n v="0"/>
    <n v="11359.95"/>
    <n v="56653.17"/>
    <n v="68013.119999999995"/>
    <n v="0"/>
    <m/>
    <n v="0"/>
    <n v="11359.95"/>
    <n v="0"/>
    <n v="11359.95"/>
    <n v="0"/>
    <n v="0"/>
    <n v="0"/>
    <n v="0"/>
    <n v="0"/>
    <n v="0"/>
    <n v="0"/>
    <n v="0"/>
    <n v="11359.95"/>
  </r>
  <r>
    <n v="1731"/>
    <n v="18547"/>
    <s v="42682547MRSU"/>
    <s v="547M"/>
    <x v="167"/>
    <s v="16MIP - (RSU)"/>
    <n v="10265"/>
    <n v="10"/>
    <x v="120"/>
    <n v="9260"/>
    <x v="2"/>
    <n v="2000"/>
    <n v="0"/>
    <n v="0"/>
    <s v="42682547MRSU16MIP - (RSU)"/>
    <s v="MIP - (RSU)"/>
    <s v="MIP - (RSU) - 11/08/2016"/>
    <s v="3 years"/>
    <d v="2016-11-08T00:00:00"/>
    <d v="2019-11-08T00:00:00"/>
    <n v="1209"/>
    <n v="0"/>
    <n v="0"/>
    <m/>
    <m/>
    <m/>
    <m/>
    <n v="1209"/>
    <n v="1"/>
    <s v=""/>
    <n v="0"/>
    <n v="88607.61"/>
    <n v="0"/>
    <n v="0"/>
    <n v="0"/>
    <s v=""/>
    <s v=""/>
    <s v=""/>
    <n v="88607.61"/>
    <n v="1209"/>
    <n v="0"/>
    <n v="0"/>
    <n v="1209"/>
    <n v="73.290000000000006"/>
    <n v="88607.61"/>
    <n v="-1770.7344782399998"/>
    <n v="86836.875521759997"/>
    <n v="73803.03"/>
    <n v="14804.58"/>
    <n v="-295.85472671999997"/>
    <n v="14508.725273280001"/>
    <n v="14508.725273280001"/>
    <n v="13.237888023065693"/>
    <n v="235"/>
    <n v="3110.9"/>
    <n v="76913.929999999993"/>
    <n v="11397.825273280001"/>
    <n v="0"/>
    <n v="0"/>
    <n v="0"/>
    <n v="3110.8999999999996"/>
    <n v="73803.03"/>
    <n v="76913.929999999993"/>
    <n v="0"/>
    <m/>
    <n v="0"/>
    <n v="304.47000000000003"/>
    <n v="410.38"/>
    <n v="714.85"/>
    <n v="410.37"/>
    <n v="370.66"/>
    <n v="410.38"/>
    <n v="1191.4099999999999"/>
    <n v="397.13"/>
    <n v="410.38"/>
    <n v="397.13"/>
    <n v="1204.6399999999999"/>
    <n v="3110.8999999999996"/>
  </r>
  <r>
    <n v="1732"/>
    <n v="15365"/>
    <s v="42682365PRSU"/>
    <s v="365P"/>
    <x v="112"/>
    <s v="16MIP - (RSU)"/>
    <n v="10265"/>
    <n v="10"/>
    <x v="90"/>
    <n v="9260"/>
    <x v="2"/>
    <n v="2000"/>
    <n v="0"/>
    <n v="0"/>
    <s v="42682365PRSU16MIP - (RSU)"/>
    <s v="MIP - (RSU)"/>
    <s v="MIP - (RSU) - 11/08/2016"/>
    <s v="3 years"/>
    <d v="2016-11-08T00:00:00"/>
    <d v="2019-11-08T00:00:00"/>
    <n v="443"/>
    <n v="0"/>
    <n v="0"/>
    <m/>
    <m/>
    <m/>
    <m/>
    <n v="443"/>
    <n v="1"/>
    <s v=""/>
    <n v="0"/>
    <n v="32467.47"/>
    <n v="0"/>
    <n v="0"/>
    <n v="0"/>
    <s v=""/>
    <s v=""/>
    <s v=""/>
    <n v="32467.47"/>
    <n v="443"/>
    <n v="0"/>
    <n v="0"/>
    <n v="443"/>
    <n v="73.290000000000006"/>
    <n v="32467.47"/>
    <n v="-648.82992047999994"/>
    <n v="31818.640079520002"/>
    <n v="27044.01"/>
    <n v="5423.46"/>
    <n v="-108.38242464"/>
    <n v="5315.0775753600001"/>
    <n v="5315.0775753600001"/>
    <n v="4.8495233351824822"/>
    <n v="235"/>
    <n v="1139.6400000000001"/>
    <n v="28183.649999999998"/>
    <n v="4175.4375753599998"/>
    <n v="0"/>
    <n v="0"/>
    <n v="0"/>
    <n v="1139.6400000000001"/>
    <n v="27044.01"/>
    <n v="28183.649999999998"/>
    <n v="0"/>
    <m/>
    <n v="0"/>
    <n v="111.54"/>
    <n v="150.33000000000001"/>
    <n v="261.87"/>
    <n v="150.34"/>
    <n v="135.79"/>
    <n v="150.33000000000001"/>
    <n v="436.46000000000004"/>
    <n v="145.49"/>
    <n v="150.33000000000001"/>
    <n v="145.49"/>
    <n v="441.31000000000006"/>
    <n v="1139.6400000000001"/>
  </r>
  <r>
    <n v="1733"/>
    <n v="14492"/>
    <s v="42682492YRSU"/>
    <s v="492Y"/>
    <x v="88"/>
    <s v="16MIP - (RSU)"/>
    <n v="10265"/>
    <n v="180"/>
    <x v="71"/>
    <n v="9260"/>
    <x v="2"/>
    <n v="700000"/>
    <n v="0"/>
    <n v="0"/>
    <s v="42682492YRSU16MIP - (RSU)"/>
    <s v="MIP - (RSU)"/>
    <s v="MIP - (RSU) - 11/08/2016"/>
    <s v="3 years"/>
    <d v="2016-11-08T00:00:00"/>
    <d v="2019-11-08T00:00:00"/>
    <n v="537"/>
    <n v="0"/>
    <n v="0"/>
    <m/>
    <m/>
    <m/>
    <m/>
    <n v="537"/>
    <n v="1"/>
    <s v=""/>
    <n v="0"/>
    <n v="39356.730000000003"/>
    <n v="0"/>
    <n v="0"/>
    <n v="0"/>
    <s v=""/>
    <s v=""/>
    <s v=""/>
    <n v="39356.730000000003"/>
    <n v="537"/>
    <n v="0"/>
    <n v="0"/>
    <n v="537"/>
    <n v="73.290000000000006"/>
    <n v="39356.730000000003"/>
    <n v="-786.50489231999995"/>
    <n v="38570.225107680002"/>
    <n v="32760.63"/>
    <n v="6596.1"/>
    <n v="-131.81646240000001"/>
    <n v="6464.2835376000003"/>
    <n v="39356.730000000003"/>
    <n v="35.909425182481755"/>
    <n v="1096"/>
    <n v="39356.730000000003"/>
    <n v="39356.730000000003"/>
    <n v="0"/>
    <n v="0"/>
    <n v="0"/>
    <n v="0"/>
    <n v="6596.1"/>
    <n v="32760.63"/>
    <n v="39356.730000000003"/>
    <n v="0"/>
    <m/>
    <n v="0"/>
    <n v="6596.1"/>
    <n v="0"/>
    <n v="6596.1"/>
    <n v="0"/>
    <n v="0"/>
    <n v="0"/>
    <n v="0"/>
    <n v="0"/>
    <n v="0"/>
    <n v="0"/>
    <n v="0"/>
    <n v="6596.1"/>
  </r>
  <r>
    <n v="1734"/>
    <n v="18912"/>
    <s v="42682912SRSU"/>
    <s v="912S"/>
    <x v="176"/>
    <s v="16MIP - (RSU)"/>
    <n v="10265"/>
    <n v="10"/>
    <x v="126"/>
    <n v="9260"/>
    <x v="2"/>
    <n v="2000"/>
    <n v="0"/>
    <n v="0"/>
    <s v="42682912SRSU16MIP - (RSU)"/>
    <s v="MIP - (RSU)"/>
    <s v="MIP - (RSU) - 11/08/2016"/>
    <s v="3 years"/>
    <d v="2016-11-08T00:00:00"/>
    <d v="2019-11-08T00:00:00"/>
    <n v="434"/>
    <n v="0"/>
    <n v="0"/>
    <m/>
    <m/>
    <m/>
    <m/>
    <n v="434"/>
    <n v="1"/>
    <s v=""/>
    <n v="0"/>
    <n v="31807.860000000004"/>
    <n v="0"/>
    <n v="0"/>
    <n v="0"/>
    <s v=""/>
    <s v=""/>
    <s v=""/>
    <n v="31807.860000000004"/>
    <n v="434"/>
    <n v="0"/>
    <n v="0"/>
    <n v="434"/>
    <n v="73.290000000000006"/>
    <n v="31807.860000000004"/>
    <n v="-635.64827423999998"/>
    <n v="31172.211725760004"/>
    <n v="26457.69"/>
    <n v="5350.17"/>
    <n v="-106.91779727999999"/>
    <n v="5243.2522027200002"/>
    <n v="31807.860000000004"/>
    <n v="29.021770072992705"/>
    <n v="1096"/>
    <n v="31807.860000000004"/>
    <n v="31807.860000000004"/>
    <n v="0"/>
    <n v="0"/>
    <n v="0"/>
    <n v="0"/>
    <n v="5350.17"/>
    <n v="26457.69"/>
    <n v="31807.86"/>
    <n v="0"/>
    <m/>
    <n v="0"/>
    <n v="5350.17"/>
    <n v="0"/>
    <n v="5350.17"/>
    <n v="0"/>
    <n v="0"/>
    <n v="0"/>
    <n v="0"/>
    <n v="0"/>
    <n v="0"/>
    <n v="0"/>
    <n v="0"/>
    <n v="5350.17"/>
  </r>
  <r>
    <n v="1735"/>
    <n v="10859"/>
    <s v="42682859CRSU"/>
    <s v="859C"/>
    <x v="29"/>
    <s v="16MIP - (RSU)"/>
    <n v="10265"/>
    <n v="10"/>
    <x v="12"/>
    <n v="9260"/>
    <x v="2"/>
    <n v="2000"/>
    <n v="0"/>
    <n v="0"/>
    <s v="42682859CRSU16MIP - (RSU)"/>
    <s v="MIP - (RSU)"/>
    <s v="MIP - (RSU) - 11/08/2016"/>
    <s v="3 years"/>
    <d v="2016-11-08T00:00:00"/>
    <d v="2019-11-08T00:00:00"/>
    <n v="1288"/>
    <n v="0"/>
    <n v="0"/>
    <m/>
    <m/>
    <m/>
    <m/>
    <n v="1288"/>
    <n v="1"/>
    <s v=""/>
    <n v="0"/>
    <n v="94397.52"/>
    <n v="0"/>
    <n v="0"/>
    <n v="0"/>
    <s v=""/>
    <s v=""/>
    <s v=""/>
    <n v="94397.52"/>
    <n v="1288"/>
    <n v="0"/>
    <n v="0"/>
    <n v="1288"/>
    <n v="73.290000000000006"/>
    <n v="94397.52"/>
    <n v="-1886.4400396799999"/>
    <n v="92511.079960319999"/>
    <n v="78640.17"/>
    <n v="15757.35"/>
    <n v="-314.89488239999997"/>
    <n v="15442.4551176"/>
    <n v="15442.4551176"/>
    <n v="14.089831311678832"/>
    <n v="235"/>
    <n v="3311.11"/>
    <n v="81951.28"/>
    <n v="12131.3451176"/>
    <n v="0"/>
    <n v="0"/>
    <n v="0"/>
    <n v="3311.1099999999997"/>
    <n v="78640.17"/>
    <n v="81951.28"/>
    <n v="0"/>
    <m/>
    <n v="0"/>
    <n v="324.07"/>
    <n v="436.78"/>
    <n v="760.84999999999991"/>
    <n v="436.79"/>
    <n v="394.51"/>
    <n v="436.79"/>
    <n v="1268.0899999999999"/>
    <n v="422.69"/>
    <n v="436.79"/>
    <n v="422.69"/>
    <n v="1282.17"/>
    <n v="3311.1099999999997"/>
  </r>
  <r>
    <n v="1736"/>
    <n v="15070"/>
    <s v="4268270SlRSU"/>
    <s v="70Sl"/>
    <x v="104"/>
    <s v="16MIP - (RSU)"/>
    <n v="10265"/>
    <n v="80"/>
    <x v="84"/>
    <n v="9260"/>
    <x v="2"/>
    <n v="190000"/>
    <n v="0"/>
    <n v="0"/>
    <s v="4268270SlRSU16MIP - (RSU)"/>
    <s v="MIP - (RSU)"/>
    <s v="MIP - (RSU) - 11/08/2016"/>
    <s v="3 years"/>
    <d v="2016-11-08T00:00:00"/>
    <d v="2019-11-08T00:00:00"/>
    <n v="302"/>
    <n v="0"/>
    <n v="0"/>
    <m/>
    <m/>
    <m/>
    <m/>
    <n v="302"/>
    <n v="1"/>
    <s v=""/>
    <n v="0"/>
    <n v="22133.58"/>
    <n v="0"/>
    <n v="0"/>
    <n v="0"/>
    <s v=""/>
    <s v=""/>
    <s v=""/>
    <n v="22133.58"/>
    <n v="302"/>
    <n v="0"/>
    <n v="0"/>
    <n v="302"/>
    <n v="73.290000000000006"/>
    <n v="22133.58"/>
    <n v="-442.31746271999998"/>
    <n v="21691.262537280003"/>
    <n v="18395.79"/>
    <n v="3737.79"/>
    <n v="-74.695995359999998"/>
    <n v="3663.0940046400001"/>
    <n v="3663.0940046400001"/>
    <n v="3.3422390553284673"/>
    <n v="235"/>
    <n v="785.43"/>
    <n v="19181.22"/>
    <n v="2877.6640046400003"/>
    <n v="0"/>
    <n v="0"/>
    <n v="0"/>
    <n v="785.43000000000006"/>
    <n v="18395.79"/>
    <n v="19181.22"/>
    <n v="0"/>
    <m/>
    <n v="0"/>
    <n v="76.87"/>
    <n v="103.61"/>
    <n v="180.48000000000002"/>
    <n v="103.61"/>
    <n v="93.58"/>
    <n v="103.61"/>
    <n v="300.8"/>
    <n v="100.27"/>
    <n v="103.61"/>
    <n v="100.27"/>
    <n v="304.14999999999998"/>
    <n v="785.43000000000006"/>
  </r>
  <r>
    <n v="1737"/>
    <n v="26049"/>
    <s v="4268249HaRSU"/>
    <s v="49Ha"/>
    <x v="193"/>
    <s v="16MIP - (RSU)"/>
    <n v="10265"/>
    <n v="10"/>
    <x v="5"/>
    <n v="9260"/>
    <x v="2"/>
    <n v="2000"/>
    <n v="0"/>
    <n v="0"/>
    <s v="4268249HaRSU16MIP - (RSU)"/>
    <s v="MIP - (RSU)"/>
    <s v="MIP - (RSU) - 11/08/2016"/>
    <s v="3 years"/>
    <d v="2016-11-08T00:00:00"/>
    <d v="2019-11-08T00:00:00"/>
    <n v="982"/>
    <n v="0"/>
    <n v="0"/>
    <m/>
    <m/>
    <m/>
    <m/>
    <n v="982"/>
    <n v="1"/>
    <s v=""/>
    <n v="0"/>
    <n v="71970.780000000013"/>
    <n v="0"/>
    <n v="0"/>
    <n v="0"/>
    <s v=""/>
    <s v=""/>
    <s v=""/>
    <n v="71970.780000000013"/>
    <n v="982"/>
    <n v="0"/>
    <n v="0"/>
    <n v="982"/>
    <n v="73.290000000000006"/>
    <n v="71970.780000000013"/>
    <n v="-1438.2640675200003"/>
    <n v="70532.515932480019"/>
    <n v="59951.22"/>
    <n v="12019.56"/>
    <n v="-240.19888703999996"/>
    <n v="11779.361112959999"/>
    <n v="11779.361112959999"/>
    <n v="10.747592256350364"/>
    <n v="235"/>
    <n v="2525.6799999999998"/>
    <n v="62476.9"/>
    <n v="9253.6811129599992"/>
    <n v="0"/>
    <n v="0"/>
    <n v="0"/>
    <n v="2525.6800000000003"/>
    <n v="59951.22"/>
    <n v="62476.9"/>
    <n v="0"/>
    <m/>
    <n v="0"/>
    <n v="247.19"/>
    <n v="333.18"/>
    <n v="580.37"/>
    <n v="333.18"/>
    <n v="300.93"/>
    <n v="333.17"/>
    <n v="967.28"/>
    <n v="322.43"/>
    <n v="333.18"/>
    <n v="322.42"/>
    <n v="978.03"/>
    <n v="2525.6800000000003"/>
  </r>
  <r>
    <n v="1738"/>
    <n v="14951"/>
    <s v="42682951TRSU"/>
    <s v="951T"/>
    <x v="100"/>
    <s v="16MIP - (RSU)"/>
    <n v="10265"/>
    <n v="80"/>
    <x v="80"/>
    <n v="9260"/>
    <x v="2"/>
    <n v="190000"/>
    <n v="0"/>
    <n v="0"/>
    <s v="42682951TRSU16MIP - (RSU)"/>
    <s v="MIP - (RSU)"/>
    <s v="MIP - (RSU) - 11/08/2016"/>
    <s v="3 years"/>
    <d v="2016-11-08T00:00:00"/>
    <d v="2019-11-08T00:00:00"/>
    <n v="154"/>
    <n v="0"/>
    <n v="0"/>
    <m/>
    <m/>
    <m/>
    <m/>
    <n v="154"/>
    <n v="1"/>
    <s v=""/>
    <n v="0"/>
    <n v="11286.660000000002"/>
    <n v="0"/>
    <n v="0"/>
    <n v="0"/>
    <s v=""/>
    <s v=""/>
    <s v=""/>
    <n v="11286.660000000002"/>
    <n v="154"/>
    <n v="0"/>
    <n v="0"/>
    <n v="154"/>
    <n v="73.290000000000006"/>
    <n v="11286.660000000002"/>
    <n v="-225.55261344000002"/>
    <n v="11061.107386560001"/>
    <n v="9381.1200000000008"/>
    <n v="1905.54"/>
    <n v="-38.080311359999996"/>
    <n v="1867.45968864"/>
    <n v="11286.660000000002"/>
    <n v="10.298047445255476"/>
    <n v="1096"/>
    <n v="11286.660000000002"/>
    <n v="11286.660000000002"/>
    <n v="0"/>
    <n v="0"/>
    <n v="0"/>
    <n v="0"/>
    <n v="1905.54"/>
    <n v="9381.1200000000008"/>
    <n v="11286.66"/>
    <n v="0"/>
    <m/>
    <n v="0"/>
    <n v="1905.54"/>
    <n v="0"/>
    <n v="1905.54"/>
    <n v="0"/>
    <n v="0"/>
    <n v="0"/>
    <n v="0"/>
    <n v="0"/>
    <n v="0"/>
    <n v="0"/>
    <n v="0"/>
    <n v="1905.54"/>
  </r>
  <r>
    <n v="1739"/>
    <n v="13369"/>
    <s v="42682369KRSU"/>
    <s v="369K"/>
    <x v="64"/>
    <s v="16MIP - (RSU)"/>
    <n v="10265"/>
    <n v="10"/>
    <x v="53"/>
    <n v="9260"/>
    <x v="2"/>
    <n v="2000"/>
    <n v="0"/>
    <n v="0"/>
    <s v="42682369KRSU16MIP - (RSU)"/>
    <s v="MIP - (RSU)"/>
    <s v="MIP - (RSU) - 11/08/2016"/>
    <s v="3 years"/>
    <d v="2016-11-08T00:00:00"/>
    <d v="2019-11-08T00:00:00"/>
    <n v="1758"/>
    <n v="0"/>
    <n v="0"/>
    <m/>
    <m/>
    <m/>
    <m/>
    <n v="1758"/>
    <n v="1"/>
    <s v=""/>
    <n v="0"/>
    <n v="128843.82"/>
    <n v="0"/>
    <n v="0"/>
    <n v="0"/>
    <s v=""/>
    <s v=""/>
    <s v=""/>
    <n v="128843.82"/>
    <n v="1758"/>
    <n v="0"/>
    <n v="0"/>
    <n v="1758"/>
    <n v="73.290000000000006"/>
    <n v="128843.82"/>
    <n v="-2574.8148988799999"/>
    <n v="126269.00510112001"/>
    <n v="107369.85"/>
    <n v="21473.97"/>
    <n v="-429.13581647999996"/>
    <n v="21044.834183520001"/>
    <n v="128843.82"/>
    <n v="117.5582299270073"/>
    <n v="1096"/>
    <n v="128843.82"/>
    <n v="128843.82"/>
    <n v="0"/>
    <n v="0"/>
    <n v="0"/>
    <n v="0"/>
    <n v="21473.97"/>
    <n v="107369.85"/>
    <n v="128843.82"/>
    <n v="0"/>
    <m/>
    <n v="0"/>
    <n v="21473.97"/>
    <n v="0"/>
    <n v="21473.97"/>
    <n v="0"/>
    <n v="0"/>
    <n v="0"/>
    <n v="0"/>
    <n v="0"/>
    <n v="0"/>
    <n v="0"/>
    <n v="0"/>
    <n v="21473.97"/>
  </r>
  <r>
    <n v="1740"/>
    <n v="18776"/>
    <s v="42682776HRSU"/>
    <s v="776H"/>
    <x v="191"/>
    <s v="16MIP - (RSU)"/>
    <n v="10265"/>
    <n v="10"/>
    <x v="133"/>
    <n v="9260"/>
    <x v="2"/>
    <n v="2000"/>
    <n v="0"/>
    <n v="0"/>
    <s v="42682776HRSU16MIP - (RSU)"/>
    <s v="MIP - (RSU)"/>
    <s v="MIP - (RSU) - 11/08/2016"/>
    <s v="3 years"/>
    <d v="2016-11-08T00:00:00"/>
    <d v="2019-11-08T00:00:00"/>
    <n v="107"/>
    <n v="0"/>
    <n v="0"/>
    <m/>
    <m/>
    <m/>
    <m/>
    <n v="107"/>
    <n v="1"/>
    <s v=""/>
    <n v="0"/>
    <n v="7842.0300000000007"/>
    <n v="0"/>
    <n v="0"/>
    <n v="0"/>
    <s v=""/>
    <s v=""/>
    <s v=""/>
    <n v="7842.0300000000007"/>
    <n v="107"/>
    <n v="0"/>
    <n v="0"/>
    <n v="107"/>
    <n v="73.290000000000006"/>
    <n v="7842.0300000000007"/>
    <n v="-156.71512752000001"/>
    <n v="7685.3148724800003"/>
    <n v="6522.81"/>
    <n v="1319.22"/>
    <n v="-26.363292479999998"/>
    <n v="1292.8567075200001"/>
    <n v="1292.8567075200001"/>
    <n v="1.1796137842335768"/>
    <n v="235"/>
    <n v="277.20999999999998"/>
    <n v="6800.02"/>
    <n v="1015.6467075200001"/>
    <n v="0"/>
    <n v="0"/>
    <n v="0"/>
    <n v="277.21000000000004"/>
    <n v="6522.81"/>
    <n v="6800.02"/>
    <n v="0"/>
    <m/>
    <n v="0"/>
    <n v="27.13"/>
    <n v="36.57"/>
    <n v="63.7"/>
    <n v="36.57"/>
    <n v="33.03"/>
    <n v="36.56"/>
    <n v="106.16"/>
    <n v="35.39"/>
    <n v="36.57"/>
    <n v="35.39"/>
    <n v="107.35000000000001"/>
    <n v="277.21000000000004"/>
  </r>
  <r>
    <n v="1741"/>
    <n v="17130"/>
    <s v="42682130ERSU"/>
    <s v="130E"/>
    <x v="152"/>
    <s v="16MIP - (RSU)"/>
    <n v="10265"/>
    <n v="10"/>
    <x v="113"/>
    <n v="9260"/>
    <x v="2"/>
    <n v="2000"/>
    <n v="0"/>
    <n v="0"/>
    <s v="42682130ERSU16MIP - (RSU)"/>
    <s v="MIP - (RSU)"/>
    <s v="MIP - (RSU) - 11/08/2016"/>
    <s v="3 years"/>
    <d v="2016-11-08T00:00:00"/>
    <d v="2019-11-08T00:00:00"/>
    <n v="110"/>
    <n v="0"/>
    <n v="0"/>
    <m/>
    <m/>
    <m/>
    <m/>
    <n v="110"/>
    <n v="1"/>
    <s v=""/>
    <n v="0"/>
    <n v="8061.9000000000005"/>
    <n v="0"/>
    <n v="0"/>
    <n v="0"/>
    <s v=""/>
    <s v=""/>
    <s v=""/>
    <n v="8061.9000000000005"/>
    <n v="110"/>
    <n v="0"/>
    <n v="0"/>
    <n v="110"/>
    <n v="73.290000000000006"/>
    <n v="8061.9000000000005"/>
    <n v="-161.10900960000001"/>
    <n v="7900.7909904000007"/>
    <n v="6669.39"/>
    <n v="1392.51"/>
    <n v="-27.827919839999996"/>
    <n v="1364.6820801599999"/>
    <n v="1364.6820801599999"/>
    <n v="1.2451478833576641"/>
    <n v="235"/>
    <n v="292.61"/>
    <n v="6962"/>
    <n v="1072.07208016"/>
    <n v="0"/>
    <n v="0"/>
    <n v="0"/>
    <n v="292.61"/>
    <n v="6669.39"/>
    <n v="6962"/>
    <n v="0"/>
    <m/>
    <n v="0"/>
    <n v="28.64"/>
    <n v="38.6"/>
    <n v="67.240000000000009"/>
    <n v="38.6"/>
    <n v="34.86"/>
    <n v="38.6"/>
    <n v="112.06"/>
    <n v="37.36"/>
    <n v="38.6"/>
    <n v="37.35"/>
    <n v="113.31"/>
    <n v="292.61"/>
  </r>
  <r>
    <n v="1742"/>
    <n v="19160"/>
    <s v="42682160SRSU"/>
    <s v="160S"/>
    <x v="181"/>
    <s v="16MIP - (RSU)"/>
    <n v="10265"/>
    <n v="212"/>
    <x v="130"/>
    <n v="9260"/>
    <x v="2"/>
    <n v="827000"/>
    <n v="0"/>
    <n v="0"/>
    <s v="42682160SRSU16MIP - (RSU)"/>
    <s v="MIP - (RSU)"/>
    <s v="MIP - (RSU) - 11/08/2016"/>
    <s v="3 years"/>
    <d v="2016-11-08T00:00:00"/>
    <d v="2019-11-08T00:00:00"/>
    <n v="227"/>
    <n v="0"/>
    <n v="0"/>
    <m/>
    <m/>
    <m/>
    <m/>
    <n v="227"/>
    <n v="1"/>
    <s v=""/>
    <n v="227"/>
    <n v="16636.830000000002"/>
    <n v="0"/>
    <n v="0"/>
    <n v="0"/>
    <s v=""/>
    <s v=""/>
    <s v=""/>
    <n v="16636.830000000002"/>
    <n v="227"/>
    <n v="-227"/>
    <n v="0"/>
    <n v="0"/>
    <n v="73.290000000000006"/>
    <n v="0"/>
    <n v="0"/>
    <n v="0"/>
    <n v="13851.81"/>
    <n v="2785.02"/>
    <n v="-55.655839679999993"/>
    <n v="2729.3641603199999"/>
    <n v="16636.830000000002"/>
    <n v="15.179589416058397"/>
    <n v="1096"/>
    <n v="16636.830000000002"/>
    <n v="16636.830000000002"/>
    <n v="0"/>
    <n v="0"/>
    <n v="0"/>
    <n v="0"/>
    <n v="2785.02"/>
    <n v="13851.81"/>
    <n v="16636.829999999998"/>
    <n v="0"/>
    <m/>
    <n v="0"/>
    <n v="2785.02"/>
    <n v="0"/>
    <n v="2785.02"/>
    <n v="0"/>
    <n v="0"/>
    <n v="0"/>
    <n v="0"/>
    <n v="0"/>
    <n v="0"/>
    <n v="0"/>
    <n v="0"/>
    <n v="2785.02"/>
  </r>
  <r>
    <n v="1743"/>
    <n v="12665"/>
    <s v="42682665GRSU"/>
    <s v="665G"/>
    <x v="57"/>
    <s v="16MIP - (RSU)"/>
    <n v="10265"/>
    <n v="10"/>
    <x v="5"/>
    <n v="9260"/>
    <x v="2"/>
    <n v="2000"/>
    <n v="0"/>
    <n v="0"/>
    <s v="42682665GRSU16MIP - (RSU)"/>
    <s v="MIP - (RSU)"/>
    <s v="MIP - (RSU) - 11/08/2016"/>
    <s v="3 years"/>
    <d v="2016-11-08T00:00:00"/>
    <d v="2019-11-08T00:00:00"/>
    <n v="4355"/>
    <n v="0"/>
    <n v="0"/>
    <m/>
    <m/>
    <m/>
    <m/>
    <n v="4355"/>
    <n v="1"/>
    <s v=""/>
    <n v="0"/>
    <n v="319177.95"/>
    <n v="0"/>
    <n v="0"/>
    <n v="0"/>
    <s v=""/>
    <s v=""/>
    <s v=""/>
    <n v="319177.95"/>
    <n v="4355"/>
    <n v="0"/>
    <n v="0"/>
    <n v="4355"/>
    <n v="73.290000000000006"/>
    <n v="319177.95"/>
    <n v="-6378.4521527999996"/>
    <n v="312799.49784720002"/>
    <n v="265969.40999999997"/>
    <n v="53208.54"/>
    <n v="-1063.3194633599999"/>
    <n v="52145.220536640001"/>
    <n v="319177.95"/>
    <n v="291.22075729927008"/>
    <n v="1096"/>
    <n v="319177.95"/>
    <n v="319177.95"/>
    <n v="0"/>
    <n v="0"/>
    <n v="0"/>
    <n v="0"/>
    <n v="53208.54"/>
    <n v="265969.40999999997"/>
    <n v="319177.94999999995"/>
    <n v="0"/>
    <m/>
    <n v="0"/>
    <n v="53208.54"/>
    <n v="0"/>
    <n v="53208.54"/>
    <n v="0"/>
    <n v="0"/>
    <n v="0"/>
    <n v="0"/>
    <n v="0"/>
    <n v="0"/>
    <n v="0"/>
    <n v="0"/>
    <n v="53208.54"/>
  </r>
  <r>
    <n v="1744"/>
    <n v="17058"/>
    <s v="4268258ReRSU"/>
    <s v="58Re"/>
    <x v="143"/>
    <s v="16MIP - (RSU)"/>
    <n v="10265"/>
    <n v="212"/>
    <x v="109"/>
    <n v="9260"/>
    <x v="2"/>
    <n v="821000"/>
    <n v="0"/>
    <n v="0"/>
    <s v="4268258ReRSU16MIP - (RSU)"/>
    <s v="MIP - (RSU)"/>
    <s v="MIP - (RSU) - 11/08/2016"/>
    <s v="3 years"/>
    <d v="2016-11-08T00:00:00"/>
    <d v="2019-11-08T00:00:00"/>
    <n v="191"/>
    <n v="0"/>
    <n v="0"/>
    <m/>
    <m/>
    <m/>
    <m/>
    <n v="191"/>
    <n v="1"/>
    <s v=""/>
    <n v="191"/>
    <n v="13998.390000000001"/>
    <n v="0"/>
    <n v="0"/>
    <n v="0"/>
    <s v=""/>
    <s v=""/>
    <s v=""/>
    <n v="13998.390000000001"/>
    <n v="191"/>
    <n v="-191"/>
    <n v="0"/>
    <n v="0"/>
    <n v="73.290000000000006"/>
    <n v="0"/>
    <n v="0"/>
    <n v="0"/>
    <n v="11653.11"/>
    <n v="2345.2800000000002"/>
    <n v="-46.868075519999998"/>
    <n v="2298.4119244800004"/>
    <n v="13998.390000000001"/>
    <n v="12.772253649635038"/>
    <n v="1096"/>
    <n v="13998.390000000001"/>
    <n v="13998.390000000001"/>
    <n v="0"/>
    <n v="0"/>
    <n v="0"/>
    <n v="0"/>
    <n v="2345.2800000000002"/>
    <n v="11653.11"/>
    <n v="13998.390000000001"/>
    <n v="0"/>
    <m/>
    <n v="0"/>
    <n v="2345.2800000000002"/>
    <n v="0"/>
    <n v="2345.2800000000002"/>
    <n v="0"/>
    <n v="0"/>
    <n v="0"/>
    <n v="0"/>
    <n v="0"/>
    <n v="0"/>
    <n v="0"/>
    <n v="0"/>
    <n v="2345.2800000000002"/>
  </r>
  <r>
    <n v="1745"/>
    <n v="19149"/>
    <s v="42682149HRSU"/>
    <s v="149H"/>
    <x v="180"/>
    <s v="16MIP - (RSU)"/>
    <n v="10265"/>
    <n v="80"/>
    <x v="129"/>
    <n v="9260"/>
    <x v="2"/>
    <n v="190000"/>
    <n v="0"/>
    <n v="0"/>
    <s v="42682149HRSU16MIP - (RSU)"/>
    <s v="MIP - (RSU)"/>
    <s v="MIP - (RSU) - 11/08/2016"/>
    <s v="3 years"/>
    <d v="2016-11-08T00:00:00"/>
    <d v="2019-11-08T00:00:00"/>
    <n v="632"/>
    <n v="0"/>
    <n v="0"/>
    <m/>
    <m/>
    <m/>
    <m/>
    <n v="632"/>
    <n v="1"/>
    <s v=""/>
    <n v="0"/>
    <n v="46319.280000000006"/>
    <n v="0"/>
    <n v="0"/>
    <n v="0"/>
    <s v=""/>
    <s v=""/>
    <s v=""/>
    <n v="46319.280000000006"/>
    <n v="632"/>
    <n v="0"/>
    <n v="0"/>
    <n v="632"/>
    <n v="73.290000000000006"/>
    <n v="46319.280000000006"/>
    <n v="-925.64449152000009"/>
    <n v="45393.635508480009"/>
    <n v="38550.54"/>
    <n v="7768.74"/>
    <n v="-155.25050015999997"/>
    <n v="7613.4894998399996"/>
    <n v="46319.280000000006"/>
    <n v="42.262116788321173"/>
    <n v="1096"/>
    <n v="46319.280000000006"/>
    <n v="46319.280000000006"/>
    <n v="0"/>
    <n v="0"/>
    <n v="0"/>
    <n v="0"/>
    <n v="7768.74"/>
    <n v="38550.54"/>
    <n v="46319.28"/>
    <n v="0"/>
    <m/>
    <n v="0"/>
    <n v="7768.74"/>
    <n v="0"/>
    <n v="7768.74"/>
    <n v="0"/>
    <n v="0"/>
    <n v="0"/>
    <n v="0"/>
    <n v="0"/>
    <n v="0"/>
    <n v="0"/>
    <n v="0"/>
    <n v="7768.74"/>
  </r>
  <r>
    <n v="1746"/>
    <n v="15304"/>
    <s v="42682304GRSU"/>
    <s v="304G"/>
    <x v="109"/>
    <s v="16MIP - (RSU)"/>
    <n v="10265"/>
    <n v="180"/>
    <x v="75"/>
    <n v="9260"/>
    <x v="2"/>
    <n v="700000"/>
    <n v="0"/>
    <n v="0"/>
    <s v="42682304GRSU16MIP - (RSU)"/>
    <s v="MIP - (RSU)"/>
    <s v="MIP - (RSU) - 11/08/2016"/>
    <s v="3 years"/>
    <d v="2016-11-08T00:00:00"/>
    <d v="2019-11-08T00:00:00"/>
    <n v="1686"/>
    <n v="0"/>
    <n v="0"/>
    <m/>
    <m/>
    <m/>
    <m/>
    <n v="1686"/>
    <n v="1"/>
    <s v=""/>
    <n v="0"/>
    <n v="123566.94000000002"/>
    <n v="0"/>
    <n v="0"/>
    <n v="0"/>
    <s v=""/>
    <s v=""/>
    <s v=""/>
    <n v="123566.94000000002"/>
    <n v="1686"/>
    <n v="0"/>
    <n v="0"/>
    <n v="1686"/>
    <n v="73.290000000000006"/>
    <n v="123566.94000000002"/>
    <n v="-2469.3617289600002"/>
    <n v="121097.57827104002"/>
    <n v="102972.45"/>
    <n v="20594.490000000002"/>
    <n v="-411.56028815999997"/>
    <n v="20182.929711840003"/>
    <n v="123566.94000000002"/>
    <n v="112.7435583941606"/>
    <n v="1096"/>
    <n v="123566.94000000002"/>
    <n v="123566.94000000002"/>
    <n v="0"/>
    <n v="0"/>
    <n v="0"/>
    <n v="0"/>
    <n v="20594.490000000002"/>
    <n v="102972.45"/>
    <n v="123566.94"/>
    <n v="0"/>
    <m/>
    <n v="0"/>
    <n v="20594.490000000002"/>
    <n v="0"/>
    <n v="20594.490000000002"/>
    <n v="0"/>
    <n v="0"/>
    <n v="0"/>
    <n v="0"/>
    <n v="0"/>
    <n v="0"/>
    <n v="0"/>
    <n v="0"/>
    <n v="20594.490000000002"/>
  </r>
  <r>
    <n v="1747"/>
    <n v="17064"/>
    <s v="4268264SaRSU"/>
    <s v="64Sa"/>
    <x v="147"/>
    <s v="16MIP - (RSU)"/>
    <n v="10265"/>
    <n v="212"/>
    <x v="104"/>
    <n v="9260"/>
    <x v="2"/>
    <n v="821000"/>
    <n v="0"/>
    <n v="0"/>
    <s v="4268264SaRSU16MIP - (RSU)"/>
    <s v="MIP - (RSU)"/>
    <s v="MIP - (RSU) - 11/08/2016"/>
    <s v="3 years"/>
    <d v="2016-11-08T00:00:00"/>
    <d v="2019-11-08T00:00:00"/>
    <n v="406"/>
    <n v="0"/>
    <n v="0"/>
    <m/>
    <m/>
    <m/>
    <m/>
    <n v="406"/>
    <n v="1"/>
    <s v=""/>
    <n v="406"/>
    <n v="29755.74"/>
    <n v="0"/>
    <n v="0"/>
    <n v="0"/>
    <s v=""/>
    <s v=""/>
    <s v=""/>
    <n v="29755.74"/>
    <n v="406"/>
    <n v="-406"/>
    <n v="0"/>
    <n v="0"/>
    <n v="73.290000000000006"/>
    <n v="0"/>
    <n v="0"/>
    <n v="0"/>
    <n v="24772.02"/>
    <n v="4983.72"/>
    <n v="-99.594660480000002"/>
    <n v="4884.1253395200001"/>
    <n v="29755.74"/>
    <n v="27.149397810218979"/>
    <n v="1096"/>
    <n v="29755.74"/>
    <n v="29755.74"/>
    <n v="0"/>
    <n v="0"/>
    <n v="0"/>
    <n v="0"/>
    <n v="4983.7200000000021"/>
    <n v="24772.02"/>
    <n v="29755.74"/>
    <n v="0"/>
    <m/>
    <n v="0"/>
    <n v="102.5"/>
    <n v="4881.2200000000021"/>
    <n v="4983.7200000000021"/>
    <n v="0"/>
    <n v="0"/>
    <n v="0"/>
    <n v="0"/>
    <n v="0"/>
    <n v="0"/>
    <n v="0"/>
    <n v="0"/>
    <n v="4983.7200000000021"/>
  </r>
  <r>
    <n v="1748"/>
    <n v="16986"/>
    <s v="42682986ARSU"/>
    <s v="986A"/>
    <x v="131"/>
    <s v="16MIP - (RSU)"/>
    <n v="10265"/>
    <n v="10"/>
    <x v="101"/>
    <n v="9260"/>
    <x v="2"/>
    <n v="2000"/>
    <n v="0"/>
    <n v="0"/>
    <s v="42682986ARSU16MIP - (RSU)"/>
    <s v="MIP - (RSU)"/>
    <s v="MIP - (RSU) - 11/08/2016"/>
    <s v="3 years"/>
    <d v="2016-11-08T00:00:00"/>
    <d v="2019-11-08T00:00:00"/>
    <n v="472"/>
    <n v="0"/>
    <n v="0"/>
    <m/>
    <m/>
    <m/>
    <m/>
    <n v="472"/>
    <n v="1"/>
    <s v=""/>
    <n v="0"/>
    <n v="34592.880000000005"/>
    <n v="0"/>
    <n v="0"/>
    <n v="0"/>
    <s v=""/>
    <s v=""/>
    <s v=""/>
    <n v="34592.880000000005"/>
    <n v="472"/>
    <n v="0"/>
    <n v="0"/>
    <n v="472"/>
    <n v="73.290000000000006"/>
    <n v="34592.880000000005"/>
    <n v="-691.30411392000008"/>
    <n v="33901.575886080005"/>
    <n v="28802.97"/>
    <n v="5789.91"/>
    <n v="-115.70556143999998"/>
    <n v="5674.2044385600002"/>
    <n v="5674.2044385600002"/>
    <n v="5.1771938308029197"/>
    <n v="235"/>
    <n v="1216.6400000000001"/>
    <n v="30019.61"/>
    <n v="4457.5644385599999"/>
    <n v="0"/>
    <n v="0"/>
    <n v="0"/>
    <n v="1216.6399999999999"/>
    <n v="28802.97"/>
    <n v="30019.61"/>
    <n v="0"/>
    <m/>
    <n v="0"/>
    <n v="119.08"/>
    <n v="160.49"/>
    <n v="279.57"/>
    <n v="160.49"/>
    <n v="144.96"/>
    <n v="160.5"/>
    <n v="465.95000000000005"/>
    <n v="155.31"/>
    <n v="160.49"/>
    <n v="155.32"/>
    <n v="471.12"/>
    <n v="1216.6399999999999"/>
  </r>
  <r>
    <n v="1749"/>
    <n v="11473"/>
    <s v="42682473HRSU"/>
    <s v="473H"/>
    <x v="43"/>
    <s v="16MIP - (RSU)"/>
    <n v="10265"/>
    <n v="20"/>
    <x v="35"/>
    <n v="9260"/>
    <x v="2"/>
    <n v="107000"/>
    <n v="0"/>
    <n v="0"/>
    <s v="42682473HRSU16MIP - (RSU)"/>
    <s v="MIP - (RSU)"/>
    <s v="MIP - (RSU) - 11/08/2016"/>
    <s v="3 years"/>
    <d v="2016-11-08T00:00:00"/>
    <d v="2019-11-08T00:00:00"/>
    <n v="608"/>
    <n v="0"/>
    <n v="0"/>
    <m/>
    <m/>
    <m/>
    <m/>
    <n v="608"/>
    <n v="1"/>
    <s v=""/>
    <n v="0"/>
    <n v="44560.320000000007"/>
    <n v="0"/>
    <n v="0"/>
    <n v="0"/>
    <s v=""/>
    <s v=""/>
    <s v=""/>
    <n v="44560.320000000007"/>
    <n v="608"/>
    <n v="0"/>
    <n v="0"/>
    <n v="608"/>
    <n v="73.290000000000006"/>
    <n v="44560.320000000007"/>
    <n v="-890.49343488000011"/>
    <n v="43669.826565120005"/>
    <n v="37084.74"/>
    <n v="7475.58"/>
    <n v="-149.39199072"/>
    <n v="7326.1880092800002"/>
    <n v="44560.320000000007"/>
    <n v="40.657226277372267"/>
    <n v="1096"/>
    <n v="44560.320000000007"/>
    <n v="44560.320000000007"/>
    <n v="0"/>
    <n v="0"/>
    <n v="0"/>
    <n v="0"/>
    <n v="7475.58"/>
    <n v="37084.74"/>
    <n v="44560.32"/>
    <n v="0"/>
    <m/>
    <n v="0"/>
    <n v="7475.58"/>
    <n v="0"/>
    <n v="7475.58"/>
    <n v="0"/>
    <n v="0"/>
    <n v="0"/>
    <n v="0"/>
    <n v="0"/>
    <n v="0"/>
    <n v="0"/>
    <n v="0"/>
    <n v="7475.58"/>
  </r>
  <r>
    <n v="1750"/>
    <n v="10401"/>
    <s v="42682401SRSU"/>
    <s v="401S"/>
    <x v="19"/>
    <s v="16MIP - (RSU)"/>
    <n v="10265"/>
    <n v="10"/>
    <x v="14"/>
    <n v="9260"/>
    <x v="2"/>
    <n v="2000"/>
    <n v="0"/>
    <n v="0"/>
    <s v="42682401SRSU16MIP - (RSU)"/>
    <s v="MIP - (RSU)"/>
    <s v="MIP - (RSU) - 11/08/2016"/>
    <s v="3 years"/>
    <d v="2016-11-08T00:00:00"/>
    <d v="2019-11-08T00:00:00"/>
    <n v="156"/>
    <n v="0"/>
    <n v="0"/>
    <m/>
    <m/>
    <m/>
    <m/>
    <n v="156"/>
    <n v="1"/>
    <s v=""/>
    <n v="0"/>
    <n v="11433.240000000002"/>
    <n v="0"/>
    <n v="0"/>
    <n v="0"/>
    <s v=""/>
    <s v=""/>
    <s v=""/>
    <n v="11433.240000000002"/>
    <n v="156"/>
    <n v="0"/>
    <n v="0"/>
    <n v="156"/>
    <n v="73.290000000000006"/>
    <n v="11433.240000000002"/>
    <n v="-228.48186816"/>
    <n v="11204.758131840001"/>
    <n v="9527.7000000000007"/>
    <n v="1905.54"/>
    <n v="-38.080311359999996"/>
    <n v="1867.45968864"/>
    <n v="1867.45968864"/>
    <n v="1.7038865772262772"/>
    <n v="235"/>
    <n v="400.41"/>
    <n v="9928.11"/>
    <n v="1467.0496886399999"/>
    <n v="0"/>
    <n v="0"/>
    <n v="0"/>
    <n v="400.40999999999997"/>
    <n v="9527.7000000000007"/>
    <n v="9928.11"/>
    <n v="0"/>
    <m/>
    <n v="0"/>
    <n v="39.19"/>
    <n v="52.82"/>
    <n v="92.009999999999991"/>
    <n v="52.82"/>
    <n v="47.71"/>
    <n v="52.82"/>
    <n v="153.35"/>
    <n v="51.12"/>
    <n v="52.82"/>
    <n v="51.11"/>
    <n v="155.05000000000001"/>
    <n v="400.40999999999997"/>
  </r>
  <r>
    <n v="1751"/>
    <n v="14383"/>
    <s v="42682383KRSU"/>
    <s v="383K"/>
    <x v="83"/>
    <s v="16MIP - (RSU)"/>
    <n v="10265"/>
    <n v="80"/>
    <x v="68"/>
    <n v="9260"/>
    <x v="2"/>
    <n v="190000"/>
    <n v="0"/>
    <n v="0"/>
    <s v="42682383KRSU16MIP - (RSU)"/>
    <s v="MIP - (RSU)"/>
    <s v="MIP - (RSU) - 11/08/2016"/>
    <s v="3 years"/>
    <d v="2016-11-08T00:00:00"/>
    <d v="2019-11-08T00:00:00"/>
    <n v="1272"/>
    <n v="0"/>
    <n v="0"/>
    <m/>
    <m/>
    <m/>
    <m/>
    <n v="1272"/>
    <n v="1"/>
    <s v=""/>
    <n v="0"/>
    <n v="93224.88"/>
    <n v="0"/>
    <n v="0"/>
    <n v="0"/>
    <s v=""/>
    <s v=""/>
    <s v=""/>
    <n v="93224.88"/>
    <n v="1272"/>
    <n v="0"/>
    <n v="0"/>
    <n v="1272"/>
    <n v="73.290000000000006"/>
    <n v="93224.88"/>
    <n v="-1863.00600192"/>
    <n v="91361.873998080002"/>
    <n v="77687.399999999994"/>
    <n v="15537.48"/>
    <n v="-310.50100031999995"/>
    <n v="15226.978999679999"/>
    <n v="15226.978999679999"/>
    <n v="13.893229014306568"/>
    <n v="235"/>
    <n v="3264.91"/>
    <n v="80952.31"/>
    <n v="11962.068999679999"/>
    <n v="0"/>
    <n v="0"/>
    <n v="0"/>
    <n v="3264.91"/>
    <n v="77687.399999999994"/>
    <n v="80952.31"/>
    <n v="0"/>
    <m/>
    <n v="0"/>
    <n v="319.54000000000002"/>
    <n v="430.69"/>
    <n v="750.23"/>
    <n v="430.69"/>
    <n v="389.01"/>
    <n v="430.69"/>
    <n v="1250.3900000000001"/>
    <n v="416.8"/>
    <n v="430.69"/>
    <n v="416.8"/>
    <n v="1264.29"/>
    <n v="3264.91"/>
  </r>
  <r>
    <n v="1752"/>
    <n v="10106"/>
    <s v="42682106GRSU"/>
    <s v="106G"/>
    <x v="6"/>
    <s v="16MIP - (RSU)"/>
    <n v="10265"/>
    <n v="30"/>
    <x v="6"/>
    <n v="9260"/>
    <x v="2"/>
    <n v="10000"/>
    <n v="0"/>
    <n v="0"/>
    <s v="42682106GRSU16MIP - (RSU)"/>
    <s v="MIP - (RSU)"/>
    <s v="MIP - (RSU) - 11/08/2016"/>
    <s v="3 years"/>
    <d v="2016-11-08T00:00:00"/>
    <d v="2019-11-08T00:00:00"/>
    <n v="166"/>
    <n v="0"/>
    <n v="0"/>
    <m/>
    <m/>
    <m/>
    <m/>
    <n v="166"/>
    <n v="1"/>
    <s v=""/>
    <n v="0"/>
    <n v="12166.140000000001"/>
    <n v="0"/>
    <n v="0"/>
    <n v="0"/>
    <s v=""/>
    <s v=""/>
    <s v=""/>
    <n v="12166.140000000001"/>
    <n v="166"/>
    <n v="0"/>
    <n v="0"/>
    <n v="166"/>
    <n v="73.290000000000006"/>
    <n v="12166.140000000001"/>
    <n v="-243.12814176000001"/>
    <n v="11923.011858240001"/>
    <n v="10114.02"/>
    <n v="2052.12"/>
    <n v="-41.009566079999992"/>
    <n v="2011.1104339199999"/>
    <n v="2011.1104339199999"/>
    <n v="1.8349547754744524"/>
    <n v="235"/>
    <n v="431.21"/>
    <n v="10545.23"/>
    <n v="1579.9004339199998"/>
    <n v="0"/>
    <n v="0"/>
    <n v="0"/>
    <n v="431.21000000000004"/>
    <n v="10114.02"/>
    <n v="10545.23"/>
    <n v="0"/>
    <m/>
    <n v="0"/>
    <n v="42.2"/>
    <n v="56.89"/>
    <n v="99.09"/>
    <n v="56.88"/>
    <n v="51.38"/>
    <n v="56.88"/>
    <n v="165.14000000000001"/>
    <n v="55.05"/>
    <n v="56.89"/>
    <n v="55.04"/>
    <n v="166.98"/>
    <n v="431.21000000000004"/>
  </r>
  <r>
    <n v="1753"/>
    <n v="14712"/>
    <s v="42682712PRSU"/>
    <s v="712P"/>
    <x v="91"/>
    <s v="16MIP - (RSU)"/>
    <n v="10265"/>
    <n v="10"/>
    <x v="74"/>
    <n v="9260"/>
    <x v="2"/>
    <n v="2000"/>
    <n v="0"/>
    <n v="0"/>
    <s v="42682712PRSU16MIP - (RSU)"/>
    <s v="MIP - (RSU)"/>
    <s v="MIP - (RSU) - 11/08/2016"/>
    <s v="3 years"/>
    <d v="2016-11-08T00:00:00"/>
    <d v="2019-11-08T00:00:00"/>
    <n v="489"/>
    <n v="0"/>
    <n v="0"/>
    <m/>
    <m/>
    <m/>
    <m/>
    <n v="489"/>
    <n v="1"/>
    <s v=""/>
    <n v="0"/>
    <n v="35838.810000000005"/>
    <n v="0"/>
    <n v="0"/>
    <n v="0"/>
    <s v=""/>
    <s v=""/>
    <s v=""/>
    <n v="35838.810000000005"/>
    <n v="489"/>
    <n v="0"/>
    <n v="0"/>
    <n v="489"/>
    <n v="73.290000000000006"/>
    <n v="35838.810000000005"/>
    <n v="-716.20277904"/>
    <n v="35122.607220960002"/>
    <n v="29829.03"/>
    <n v="6009.78"/>
    <n v="-120.09944351999998"/>
    <n v="5889.6805564799997"/>
    <n v="35838.810000000005"/>
    <n v="32.699644160583944"/>
    <n v="1096"/>
    <n v="35838.810000000005"/>
    <n v="35838.810000000005"/>
    <n v="0"/>
    <n v="0"/>
    <n v="0"/>
    <n v="0"/>
    <n v="6009.78"/>
    <n v="29829.03"/>
    <n v="35838.81"/>
    <n v="0"/>
    <m/>
    <n v="0"/>
    <n v="123.6"/>
    <n v="166.58"/>
    <n v="290.18"/>
    <n v="166.59"/>
    <n v="150.47"/>
    <n v="166.59"/>
    <n v="483.65"/>
    <n v="161.21"/>
    <n v="5074.74"/>
    <n v="0"/>
    <n v="5235.95"/>
    <n v="6009.78"/>
  </r>
  <r>
    <n v="1754"/>
    <n v="17279"/>
    <s v="42682279CRSU"/>
    <s v="279C"/>
    <x v="154"/>
    <s v="16MIP - (RSU)"/>
    <n v="10265"/>
    <n v="10"/>
    <x v="115"/>
    <n v="9260"/>
    <x v="2"/>
    <n v="2000"/>
    <n v="0"/>
    <n v="0"/>
    <s v="42682279CRSU16MIP - (RSU)"/>
    <s v="MIP - (RSU)"/>
    <s v="MIP - (RSU) - 11/08/2016"/>
    <s v="3 years"/>
    <d v="2016-11-08T00:00:00"/>
    <d v="2019-11-08T00:00:00"/>
    <n v="4485"/>
    <n v="0"/>
    <n v="0"/>
    <m/>
    <m/>
    <m/>
    <m/>
    <n v="4485"/>
    <n v="1"/>
    <s v=""/>
    <n v="0"/>
    <n v="328705.65000000002"/>
    <n v="0"/>
    <n v="0"/>
    <n v="0"/>
    <s v=""/>
    <s v=""/>
    <s v=""/>
    <n v="328705.65000000002"/>
    <n v="4485"/>
    <n v="0"/>
    <n v="0"/>
    <n v="4485"/>
    <n v="73.290000000000006"/>
    <n v="328705.65000000002"/>
    <n v="-6568.8537096"/>
    <n v="322136.79629040003"/>
    <n v="273884.73"/>
    <n v="54820.92"/>
    <n v="-1095.5412652799998"/>
    <n v="53725.378734719998"/>
    <n v="328705.65000000002"/>
    <n v="299.91391423357669"/>
    <n v="1096"/>
    <n v="328705.65000000002"/>
    <n v="328705.65000000002"/>
    <n v="0"/>
    <n v="0"/>
    <n v="0"/>
    <n v="0"/>
    <n v="54820.92"/>
    <n v="273884.73"/>
    <n v="328705.64999999997"/>
    <n v="0"/>
    <m/>
    <n v="0"/>
    <n v="54820.92"/>
    <n v="0"/>
    <n v="54820.92"/>
    <n v="0"/>
    <n v="0"/>
    <n v="0"/>
    <n v="0"/>
    <n v="0"/>
    <n v="0"/>
    <n v="0"/>
    <n v="0"/>
    <n v="54820.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F5:L34" firstHeaderRow="1" firstDataRow="2" firstDataCol="3"/>
  <pivotFields count="100"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21">
        <item h="1" x="17"/>
        <item x="32"/>
        <item h="1" x="25"/>
        <item h="1" x="5"/>
        <item h="1" x="0"/>
        <item h="1" x="96"/>
        <item h="1" x="52"/>
        <item h="1" x="13"/>
        <item h="1" x="26"/>
        <item h="1" x="155"/>
        <item h="1" x="131"/>
        <item h="1" x="132"/>
        <item h="1" x="199"/>
        <item h="1" x="192"/>
        <item h="1" x="133"/>
        <item h="1" x="188"/>
        <item h="1" x="218"/>
        <item h="1" x="24"/>
        <item h="1" x="53"/>
        <item h="1" x="134"/>
        <item h="1" x="44"/>
        <item h="1" x="182"/>
        <item h="1" x="77"/>
        <item h="1" x="103"/>
        <item h="1" x="42"/>
        <item h="1" x="113"/>
        <item h="1" x="14"/>
        <item h="1" x="60"/>
        <item h="1" x="73"/>
        <item h="1" x="7"/>
        <item h="1" x="216"/>
        <item h="1" x="50"/>
        <item h="1" x="29"/>
        <item h="1" x="190"/>
        <item x="154"/>
        <item h="1" x="196"/>
        <item h="1" x="54"/>
        <item h="1" x="81"/>
        <item h="1" x="71"/>
        <item h="1" x="135"/>
        <item h="1" x="108"/>
        <item h="1" x="211"/>
        <item h="1" x="130"/>
        <item h="1" x="125"/>
        <item h="1" x="86"/>
        <item h="1" x="36"/>
        <item h="1" x="37"/>
        <item h="1" x="122"/>
        <item h="1" x="105"/>
        <item x="185"/>
        <item h="1" x="23"/>
        <item h="1" x="136"/>
        <item h="1" x="47"/>
        <item h="1" x="166"/>
        <item h="1" x="152"/>
        <item h="1" x="115"/>
        <item h="1" x="89"/>
        <item h="1" x="163"/>
        <item h="1" x="153"/>
        <item h="1" x="137"/>
        <item h="1" x="111"/>
        <item h="1" x="189"/>
        <item h="1" x="161"/>
        <item h="1" x="78"/>
        <item x="79"/>
        <item h="1" x="183"/>
        <item h="1" x="12"/>
        <item h="1" x="197"/>
        <item h="1" x="27"/>
        <item h="1" x="69"/>
        <item h="1" x="169"/>
        <item h="1" x="127"/>
        <item h="1" x="160"/>
        <item h="1" x="18"/>
        <item h="1" x="109"/>
        <item h="1" x="200"/>
        <item h="1" x="114"/>
        <item h="1" x="46"/>
        <item h="1" x="22"/>
        <item x="57"/>
        <item h="1" x="6"/>
        <item h="1" x="39"/>
        <item h="1" x="158"/>
        <item x="164"/>
        <item h="1" x="110"/>
        <item h="1" x="201"/>
        <item h="1" x="214"/>
        <item h="1" x="191"/>
        <item h="1" x="180"/>
        <item h="1" x="193"/>
        <item h="1" x="202"/>
        <item h="1" x="3"/>
        <item h="1" x="43"/>
        <item h="1" x="173"/>
        <item h="1" x="55"/>
        <item h="1" x="40"/>
        <item h="1" x="123"/>
        <item h="1" x="129"/>
        <item h="1" x="11"/>
        <item h="1" x="59"/>
        <item h="1" x="63"/>
        <item h="1" x="198"/>
        <item h="1" x="165"/>
        <item h="1" x="120"/>
        <item h="1" x="8"/>
        <item h="1" x="209"/>
        <item h="1" x="64"/>
        <item h="1" x="94"/>
        <item h="1" x="48"/>
        <item h="1" x="33"/>
        <item h="1" x="168"/>
        <item h="1" x="121"/>
        <item h="1" x="83"/>
        <item h="1" x="177"/>
        <item h="1" x="138"/>
        <item h="1" x="178"/>
        <item h="1" x="204"/>
        <item h="1" x="203"/>
        <item h="1" x="171"/>
        <item h="1" x="139"/>
        <item h="1" x="34"/>
        <item h="1" x="184"/>
        <item h="1" x="140"/>
        <item h="1" x="20"/>
        <item h="1" x="141"/>
        <item h="1" x="41"/>
        <item h="1" x="97"/>
        <item h="1" x="167"/>
        <item h="1" x="2"/>
        <item h="1" x="98"/>
        <item h="1" x="102"/>
        <item h="1" x="117"/>
        <item h="1" x="159"/>
        <item h="1" x="70"/>
        <item h="1" x="66"/>
        <item h="1" x="170"/>
        <item h="1" x="157"/>
        <item h="1" x="207"/>
        <item h="1" x="10"/>
        <item h="1" x="67"/>
        <item h="1" x="162"/>
        <item h="1" x="75"/>
        <item h="1" x="119"/>
        <item h="1" x="85"/>
        <item h="1" x="51"/>
        <item h="1" x="175"/>
        <item h="1" x="205"/>
        <item h="1" x="61"/>
        <item h="1" x="126"/>
        <item h="1" x="28"/>
        <item x="112"/>
        <item h="1" x="128"/>
        <item h="1" x="194"/>
        <item h="1" x="9"/>
        <item h="1" x="16"/>
        <item h="1" x="91"/>
        <item h="1" x="172"/>
        <item h="1" x="65"/>
        <item h="1" x="142"/>
        <item h="1" x="76"/>
        <item h="1" x="143"/>
        <item h="1" x="58"/>
        <item h="1" x="219"/>
        <item h="1" x="195"/>
        <item x="186"/>
        <item h="1" x="84"/>
        <item h="1" x="144"/>
        <item h="1" x="101"/>
        <item h="1" x="68"/>
        <item h="1" x="145"/>
        <item h="1" x="146"/>
        <item h="1" x="147"/>
        <item h="1" x="49"/>
        <item h="1" x="179"/>
        <item h="1" x="181"/>
        <item h="1" x="176"/>
        <item h="1" x="82"/>
        <item h="1" x="31"/>
        <item h="1" x="212"/>
        <item h="1" x="104"/>
        <item h="1" x="92"/>
        <item h="1" x="35"/>
        <item h="1" x="21"/>
        <item h="1" x="74"/>
        <item h="1" x="208"/>
        <item h="1" x="99"/>
        <item h="1" x="95"/>
        <item h="1" x="156"/>
        <item h="1" x="62"/>
        <item h="1" x="19"/>
        <item h="1" x="210"/>
        <item x="56"/>
        <item h="1" x="215"/>
        <item h="1" x="100"/>
        <item h="1" x="187"/>
        <item h="1" x="72"/>
        <item h="1" x="118"/>
        <item h="1" x="148"/>
        <item h="1" x="149"/>
        <item h="1" x="106"/>
        <item h="1" x="116"/>
        <item h="1" x="80"/>
        <item h="1" x="15"/>
        <item h="1" x="4"/>
        <item h="1" x="107"/>
        <item h="1" x="87"/>
        <item h="1" x="174"/>
        <item h="1" x="150"/>
        <item h="1" x="213"/>
        <item h="1" x="151"/>
        <item h="1" x="124"/>
        <item h="1" x="93"/>
        <item h="1" x="30"/>
        <item h="1" x="38"/>
        <item h="1" x="1"/>
        <item h="1" x="90"/>
        <item h="1" x="88"/>
        <item h="1" x="45"/>
        <item h="1" x="206"/>
        <item h="1" x="217"/>
        <item h="1" x="220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146">
        <item x="120"/>
        <item x="134"/>
        <item x="55"/>
        <item x="60"/>
        <item x="132"/>
        <item x="48"/>
        <item x="64"/>
        <item x="54"/>
        <item x="66"/>
        <item x="124"/>
        <item x="53"/>
        <item x="45"/>
        <item x="117"/>
        <item x="14"/>
        <item x="52"/>
        <item x="46"/>
        <item x="1"/>
        <item x="4"/>
        <item x="135"/>
        <item x="31"/>
        <item x="12"/>
        <item x="61"/>
        <item x="121"/>
        <item x="116"/>
        <item x="47"/>
        <item x="73"/>
        <item x="128"/>
        <item x="69"/>
        <item x="7"/>
        <item x="44"/>
        <item x="57"/>
        <item x="43"/>
        <item x="89"/>
        <item x="0"/>
        <item x="127"/>
        <item x="122"/>
        <item x="136"/>
        <item x="5"/>
        <item x="21"/>
        <item x="129"/>
        <item x="20"/>
        <item x="107"/>
        <item x="72"/>
        <item x="75"/>
        <item x="59"/>
        <item x="103"/>
        <item x="140"/>
        <item x="56"/>
        <item x="11"/>
        <item x="114"/>
        <item x="85"/>
        <item x="83"/>
        <item x="82"/>
        <item x="90"/>
        <item x="49"/>
        <item x="98"/>
        <item x="27"/>
        <item x="63"/>
        <item x="18"/>
        <item x="19"/>
        <item x="6"/>
        <item x="3"/>
        <item x="34"/>
        <item x="32"/>
        <item x="51"/>
        <item x="35"/>
        <item x="33"/>
        <item x="15"/>
        <item x="2"/>
        <item x="28"/>
        <item x="17"/>
        <item x="126"/>
        <item x="24"/>
        <item x="30"/>
        <item x="97"/>
        <item x="13"/>
        <item x="10"/>
        <item x="26"/>
        <item x="40"/>
        <item x="41"/>
        <item x="42"/>
        <item x="100"/>
        <item x="37"/>
        <item x="38"/>
        <item x="50"/>
        <item x="23"/>
        <item x="130"/>
        <item x="115"/>
        <item x="67"/>
        <item x="62"/>
        <item x="86"/>
        <item x="96"/>
        <item x="143"/>
        <item x="81"/>
        <item x="65"/>
        <item x="93"/>
        <item x="84"/>
        <item x="91"/>
        <item x="68"/>
        <item x="141"/>
        <item x="94"/>
        <item x="76"/>
        <item x="95"/>
        <item x="88"/>
        <item x="79"/>
        <item x="78"/>
        <item x="77"/>
        <item x="138"/>
        <item x="80"/>
        <item x="92"/>
        <item x="87"/>
        <item x="22"/>
        <item x="99"/>
        <item x="25"/>
        <item x="29"/>
        <item x="123"/>
        <item x="39"/>
        <item x="16"/>
        <item x="58"/>
        <item x="102"/>
        <item x="109"/>
        <item x="110"/>
        <item x="8"/>
        <item x="139"/>
        <item x="108"/>
        <item x="36"/>
        <item x="131"/>
        <item x="113"/>
        <item x="106"/>
        <item x="105"/>
        <item x="118"/>
        <item x="112"/>
        <item x="125"/>
        <item x="111"/>
        <item x="74"/>
        <item x="9"/>
        <item x="119"/>
        <item x="70"/>
        <item x="71"/>
        <item x="137"/>
        <item x="142"/>
        <item x="101"/>
        <item x="104"/>
        <item x="133"/>
        <item x="144"/>
        <item x="1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axis="axisRow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numFmtId="43" outline="0" showAll="0" defaultSubtotal="0"/>
    <pivotField compact="0" outline="0" showAll="0" defaultSubtotal="0"/>
    <pivotField compact="0" numFmtId="43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43" outline="0" showAll="0" defaultSubtotal="0"/>
    <pivotField compact="0" numFmtId="43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43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43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43" outline="0" showAll="0" defaultSubtotal="0"/>
    <pivotField dataField="1" compact="0" outline="0" showAll="0" defaultSubtotal="0"/>
    <pivotField compact="0" outline="0" showAll="0"/>
  </pivotFields>
  <rowFields count="3">
    <field x="10"/>
    <field x="8"/>
    <field x="4"/>
  </rowFields>
  <rowItems count="28">
    <i>
      <x/>
      <x/>
      <x v="83"/>
    </i>
    <i r="1">
      <x v="1"/>
      <x v="49"/>
    </i>
    <i r="1">
      <x v="6"/>
      <x v="64"/>
    </i>
    <i r="1">
      <x v="23"/>
      <x v="34"/>
    </i>
    <i r="1">
      <x v="24"/>
      <x v="191"/>
    </i>
    <i r="1">
      <x v="33"/>
      <x v="164"/>
    </i>
    <i r="1">
      <x v="37"/>
      <x v="79"/>
    </i>
    <i r="1">
      <x v="53"/>
      <x v="150"/>
    </i>
    <i r="1">
      <x v="77"/>
      <x v="1"/>
    </i>
    <i t="default">
      <x/>
    </i>
    <i>
      <x v="1"/>
      <x/>
      <x v="83"/>
    </i>
    <i r="1">
      <x v="1"/>
      <x v="49"/>
    </i>
    <i r="1">
      <x v="6"/>
      <x v="64"/>
    </i>
    <i r="1">
      <x v="23"/>
      <x v="34"/>
    </i>
    <i r="1">
      <x v="24"/>
      <x v="191"/>
    </i>
    <i r="1">
      <x v="33"/>
      <x v="164"/>
    </i>
    <i r="1">
      <x v="37"/>
      <x v="79"/>
    </i>
    <i r="1">
      <x v="53"/>
      <x v="150"/>
    </i>
    <i r="1">
      <x v="77"/>
      <x v="1"/>
    </i>
    <i t="default">
      <x v="1"/>
    </i>
    <i>
      <x v="2"/>
      <x/>
      <x v="83"/>
    </i>
    <i r="1">
      <x v="6"/>
      <x v="64"/>
    </i>
    <i r="1">
      <x v="23"/>
      <x v="34"/>
    </i>
    <i r="1">
      <x v="24"/>
      <x v="191"/>
    </i>
    <i r="1">
      <x v="37"/>
      <x v="79"/>
    </i>
    <i r="1">
      <x v="53"/>
      <x v="150"/>
    </i>
    <i t="default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Total Jul-16" fld="88" baseField="0" baseItem="0"/>
    <dataField name="Sum of Total Aug-16" fld="92" baseField="0" baseItem="0"/>
    <dataField name="Sum of Total Sep-16" fld="97" baseField="0" baseItem="0"/>
    <dataField name="Sum of Qtr4" fld="98" baseField="4" baseItem="3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N5:Z34" firstHeaderRow="1" firstDataRow="2" firstDataCol="3"/>
  <pivotFields count="78"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27">
        <item h="1" x="17"/>
        <item x="32"/>
        <item h="1" x="25"/>
        <item h="1" x="5"/>
        <item h="1" x="0"/>
        <item h="1" x="96"/>
        <item h="1" x="52"/>
        <item h="1" x="13"/>
        <item h="1" x="26"/>
        <item h="1" x="155"/>
        <item h="1" x="131"/>
        <item h="1" x="218"/>
        <item h="1" x="132"/>
        <item h="1" x="199"/>
        <item h="1" x="192"/>
        <item h="1" x="133"/>
        <item h="1" x="188"/>
        <item h="1" x="221"/>
        <item h="1" x="24"/>
        <item h="1" x="53"/>
        <item h="1" x="134"/>
        <item h="1" x="44"/>
        <item h="1" x="182"/>
        <item h="1" x="77"/>
        <item h="1" x="103"/>
        <item h="1" x="42"/>
        <item h="1" x="113"/>
        <item h="1" x="14"/>
        <item h="1" x="60"/>
        <item h="1" x="73"/>
        <item h="1" x="7"/>
        <item h="1" x="225"/>
        <item h="1" x="50"/>
        <item h="1" x="29"/>
        <item h="1" x="190"/>
        <item x="154"/>
        <item h="1" x="196"/>
        <item h="1" x="54"/>
        <item h="1" x="81"/>
        <item h="1" x="215"/>
        <item h="1" x="71"/>
        <item h="1" x="135"/>
        <item h="1" x="108"/>
        <item h="1" x="211"/>
        <item h="1" x="130"/>
        <item h="1" x="125"/>
        <item h="1" x="86"/>
        <item h="1" x="36"/>
        <item h="1" x="37"/>
        <item h="1" x="122"/>
        <item h="1" x="105"/>
        <item x="185"/>
        <item h="1" x="23"/>
        <item h="1" x="136"/>
        <item h="1" x="47"/>
        <item h="1" x="166"/>
        <item h="1" x="152"/>
        <item h="1" x="115"/>
        <item h="1" x="89"/>
        <item h="1" x="216"/>
        <item h="1" x="163"/>
        <item h="1" x="153"/>
        <item h="1" x="137"/>
        <item h="1" x="111"/>
        <item h="1" x="189"/>
        <item h="1" x="161"/>
        <item h="1" x="78"/>
        <item x="79"/>
        <item h="1" x="183"/>
        <item h="1" x="12"/>
        <item h="1" x="197"/>
        <item h="1" x="27"/>
        <item h="1" x="69"/>
        <item h="1" x="217"/>
        <item h="1" x="169"/>
        <item h="1" x="127"/>
        <item h="1" x="160"/>
        <item h="1" x="18"/>
        <item h="1" x="109"/>
        <item h="1" x="200"/>
        <item h="1" x="114"/>
        <item h="1" x="46"/>
        <item h="1" x="22"/>
        <item x="57"/>
        <item h="1" x="6"/>
        <item h="1" x="39"/>
        <item h="1" x="158"/>
        <item x="164"/>
        <item h="1" x="110"/>
        <item h="1" x="201"/>
        <item h="1" x="223"/>
        <item h="1" x="191"/>
        <item h="1" x="180"/>
        <item h="1" x="193"/>
        <item h="1" x="202"/>
        <item h="1" x="3"/>
        <item h="1" x="43"/>
        <item h="1" x="173"/>
        <item h="1" x="55"/>
        <item h="1" x="40"/>
        <item h="1" x="123"/>
        <item h="1" x="129"/>
        <item h="1" x="11"/>
        <item h="1" x="59"/>
        <item h="1" x="63"/>
        <item h="1" x="198"/>
        <item h="1" x="165"/>
        <item h="1" x="120"/>
        <item h="1" x="214"/>
        <item h="1" x="8"/>
        <item h="1" x="209"/>
        <item h="1" x="64"/>
        <item h="1" x="94"/>
        <item h="1" x="48"/>
        <item h="1" x="33"/>
        <item h="1" x="168"/>
        <item h="1" x="121"/>
        <item h="1" x="83"/>
        <item h="1" x="177"/>
        <item h="1" x="138"/>
        <item h="1" x="178"/>
        <item h="1" x="204"/>
        <item h="1" x="203"/>
        <item h="1" x="171"/>
        <item h="1" x="139"/>
        <item h="1" x="34"/>
        <item h="1" x="184"/>
        <item h="1" x="140"/>
        <item h="1" x="20"/>
        <item h="1" x="141"/>
        <item h="1" x="41"/>
        <item h="1" x="97"/>
        <item h="1" x="167"/>
        <item h="1" x="2"/>
        <item h="1" x="98"/>
        <item h="1" x="102"/>
        <item h="1" x="117"/>
        <item h="1" x="159"/>
        <item h="1" x="70"/>
        <item h="1" x="66"/>
        <item h="1" x="219"/>
        <item h="1" x="170"/>
        <item h="1" x="157"/>
        <item h="1" x="207"/>
        <item h="1" x="10"/>
        <item h="1" x="67"/>
        <item h="1" x="162"/>
        <item h="1" x="213"/>
        <item h="1" x="75"/>
        <item h="1" x="119"/>
        <item h="1" x="85"/>
        <item h="1" x="51"/>
        <item h="1" x="175"/>
        <item h="1" x="205"/>
        <item h="1" x="61"/>
        <item h="1" x="220"/>
        <item h="1" x="126"/>
        <item h="1" x="28"/>
        <item x="112"/>
        <item h="1" x="128"/>
        <item h="1" x="194"/>
        <item h="1" x="9"/>
        <item h="1" x="16"/>
        <item h="1" x="91"/>
        <item h="1" x="172"/>
        <item h="1" x="65"/>
        <item h="1" x="142"/>
        <item h="1" x="76"/>
        <item h="1" x="143"/>
        <item h="1" x="58"/>
        <item h="1" x="226"/>
        <item h="1" x="195"/>
        <item x="186"/>
        <item h="1" x="84"/>
        <item h="1" x="144"/>
        <item h="1" x="101"/>
        <item h="1" x="68"/>
        <item h="1" x="145"/>
        <item h="1" x="146"/>
        <item h="1" x="147"/>
        <item h="1" x="49"/>
        <item h="1" x="179"/>
        <item h="1" x="181"/>
        <item h="1" x="176"/>
        <item h="1" x="82"/>
        <item h="1" x="31"/>
        <item h="1" x="212"/>
        <item h="1" x="104"/>
        <item h="1" x="92"/>
        <item h="1" x="35"/>
        <item h="1" x="21"/>
        <item h="1" x="74"/>
        <item h="1" x="208"/>
        <item h="1" x="99"/>
        <item h="1" x="95"/>
        <item h="1" x="156"/>
        <item h="1" x="62"/>
        <item h="1" x="19"/>
        <item h="1" x="210"/>
        <item x="56"/>
        <item h="1" x="224"/>
        <item h="1" x="100"/>
        <item h="1" x="187"/>
        <item h="1" x="72"/>
        <item h="1" x="118"/>
        <item h="1" x="148"/>
        <item h="1" x="149"/>
        <item h="1" x="106"/>
        <item h="1" x="116"/>
        <item h="1" x="80"/>
        <item h="1" x="15"/>
        <item h="1" x="4"/>
        <item h="1" x="107"/>
        <item h="1" x="87"/>
        <item h="1" x="174"/>
        <item h="1" x="150"/>
        <item h="1" x="222"/>
        <item h="1" x="151"/>
        <item h="1" x="124"/>
        <item h="1" x="93"/>
        <item h="1" x="30"/>
        <item h="1" x="38"/>
        <item h="1" x="1"/>
        <item h="1" x="90"/>
        <item h="1" x="88"/>
        <item h="1" x="45"/>
        <item h="1" x="206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147">
        <item x="119"/>
        <item x="65"/>
        <item x="115"/>
        <item x="48"/>
        <item x="0"/>
        <item x="5"/>
        <item x="90"/>
        <item x="56"/>
        <item x="61"/>
        <item x="131"/>
        <item x="49"/>
        <item x="132"/>
        <item x="55"/>
        <item x="67"/>
        <item x="98"/>
        <item x="54"/>
        <item x="46"/>
        <item x="116"/>
        <item x="14"/>
        <item x="53"/>
        <item x="47"/>
        <item x="1"/>
        <item x="4"/>
        <item x="133"/>
        <item x="32"/>
        <item x="12"/>
        <item x="62"/>
        <item x="120"/>
        <item x="26"/>
        <item x="74"/>
        <item x="127"/>
        <item x="70"/>
        <item x="101"/>
        <item x="7"/>
        <item x="45"/>
        <item x="58"/>
        <item x="44"/>
        <item x="89"/>
        <item x="126"/>
        <item x="121"/>
        <item x="134"/>
        <item x="21"/>
        <item x="128"/>
        <item x="20"/>
        <item x="106"/>
        <item x="73"/>
        <item x="76"/>
        <item x="60"/>
        <item x="103"/>
        <item x="138"/>
        <item x="57"/>
        <item x="11"/>
        <item x="113"/>
        <item x="85"/>
        <item x="83"/>
        <item x="82"/>
        <item x="97"/>
        <item x="50"/>
        <item x="123"/>
        <item x="27"/>
        <item x="64"/>
        <item x="18"/>
        <item x="19"/>
        <item x="6"/>
        <item x="3"/>
        <item x="35"/>
        <item x="33"/>
        <item x="52"/>
        <item x="36"/>
        <item x="34"/>
        <item x="15"/>
        <item x="2"/>
        <item x="146"/>
        <item x="28"/>
        <item x="17"/>
        <item x="125"/>
        <item x="24"/>
        <item x="31"/>
        <item x="96"/>
        <item x="13"/>
        <item x="10"/>
        <item x="29"/>
        <item x="41"/>
        <item x="42"/>
        <item x="43"/>
        <item x="100"/>
        <item x="38"/>
        <item x="39"/>
        <item x="51"/>
        <item x="23"/>
        <item x="129"/>
        <item x="114"/>
        <item x="68"/>
        <item x="63"/>
        <item x="86"/>
        <item x="95"/>
        <item x="141"/>
        <item x="81"/>
        <item x="66"/>
        <item x="92"/>
        <item x="145"/>
        <item x="144"/>
        <item x="91"/>
        <item x="69"/>
        <item x="139"/>
        <item x="93"/>
        <item x="143"/>
        <item x="77"/>
        <item x="94"/>
        <item x="88"/>
        <item x="79"/>
        <item x="78"/>
        <item x="84"/>
        <item x="136"/>
        <item x="80"/>
        <item x="142"/>
        <item x="87"/>
        <item x="22"/>
        <item x="99"/>
        <item x="25"/>
        <item x="30"/>
        <item x="122"/>
        <item x="40"/>
        <item x="16"/>
        <item x="59"/>
        <item x="102"/>
        <item x="108"/>
        <item x="109"/>
        <item x="8"/>
        <item x="137"/>
        <item x="107"/>
        <item x="37"/>
        <item x="130"/>
        <item x="112"/>
        <item x="105"/>
        <item x="104"/>
        <item x="117"/>
        <item x="111"/>
        <item x="124"/>
        <item x="110"/>
        <item x="75"/>
        <item x="9"/>
        <item x="118"/>
        <item x="71"/>
        <item x="72"/>
        <item x="135"/>
        <item x="1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/>
    <pivotField dataField="1" compact="0" numFmtId="43" outline="0" showAll="0" defaultSubtotal="0"/>
    <pivotField dataField="1" compact="0" numFmtId="43" outline="0" showAll="0" defaultSubtotal="0"/>
    <pivotField dataField="1" compact="0" numFmtId="43" outline="0" showAll="0" defaultSubtotal="0"/>
    <pivotField compact="0" numFmtId="43" outline="0" showAll="0" defaultSubtotal="0"/>
    <pivotField dataField="1" compact="0" numFmtId="43" outline="0" showAll="0" defaultSubtotal="0"/>
    <pivotField dataField="1" compact="0" numFmtId="43" outline="0" showAll="0" defaultSubtotal="0"/>
    <pivotField dataField="1" compact="0" numFmtId="43" outline="0" showAll="0" defaultSubtotal="0"/>
    <pivotField compact="0" numFmtId="43" outline="0" showAll="0" defaultSubtotal="0"/>
    <pivotField dataField="1" compact="0" numFmtId="43" outline="0" showAll="0" defaultSubtotal="0"/>
  </pivotFields>
  <rowFields count="3">
    <field x="10"/>
    <field x="8"/>
    <field x="4"/>
  </rowFields>
  <rowItems count="28">
    <i>
      <x/>
      <x/>
      <x v="87"/>
    </i>
    <i r="1">
      <x v="1"/>
      <x v="51"/>
    </i>
    <i r="2">
      <x v="67"/>
    </i>
    <i r="1">
      <x v="2"/>
      <x v="35"/>
    </i>
    <i r="1">
      <x v="3"/>
      <x v="199"/>
    </i>
    <i r="1">
      <x v="4"/>
      <x v="172"/>
    </i>
    <i r="1">
      <x v="5"/>
      <x v="83"/>
    </i>
    <i r="1">
      <x v="6"/>
      <x v="158"/>
    </i>
    <i r="1">
      <x v="28"/>
      <x v="1"/>
    </i>
    <i t="default">
      <x/>
    </i>
    <i>
      <x v="1"/>
      <x/>
      <x v="87"/>
    </i>
    <i r="1">
      <x v="1"/>
      <x v="51"/>
    </i>
    <i r="2">
      <x v="67"/>
    </i>
    <i r="1">
      <x v="2"/>
      <x v="35"/>
    </i>
    <i r="1">
      <x v="3"/>
      <x v="199"/>
    </i>
    <i r="1">
      <x v="4"/>
      <x v="172"/>
    </i>
    <i r="1">
      <x v="5"/>
      <x v="83"/>
    </i>
    <i r="1">
      <x v="6"/>
      <x v="158"/>
    </i>
    <i r="1">
      <x v="28"/>
      <x v="1"/>
    </i>
    <i t="default">
      <x v="1"/>
    </i>
    <i>
      <x v="2"/>
      <x/>
      <x v="87"/>
    </i>
    <i r="1">
      <x v="1"/>
      <x v="67"/>
    </i>
    <i r="1">
      <x v="2"/>
      <x v="35"/>
    </i>
    <i r="1">
      <x v="3"/>
      <x v="199"/>
    </i>
    <i r="1">
      <x v="5"/>
      <x v="83"/>
    </i>
    <i r="1">
      <x v="6"/>
      <x v="158"/>
    </i>
    <i t="default">
      <x v="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Oct-16" fld="65" baseField="0" baseItem="0"/>
    <dataField name="Sum of Nov-16" fld="66" baseField="0" baseItem="0"/>
    <dataField name="Sum of Dec-16" fld="67" baseField="0" baseItem="0"/>
    <dataField name="Sum of Jan-17" fld="69" baseField="0" baseItem="0"/>
    <dataField name="Sum of Feb-17" fld="70" baseField="0" baseItem="0"/>
    <dataField name="Sum of Mar-17" fld="71" baseField="0" baseItem="0"/>
    <dataField name="Sum of Apr-17" fld="73" baseField="0" baseItem="0"/>
    <dataField name="Sum of May-17" fld="74" baseField="0" baseItem="0"/>
    <dataField name="Sum of Jun-17" fld="75" baseField="0" baseItem="0"/>
    <dataField name="Sum of Total" fld="77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workbookViewId="0"/>
  </sheetViews>
  <sheetFormatPr defaultRowHeight="15"/>
  <sheetData>
    <row r="1" spans="1: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6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M1" t="s">
        <v>20</v>
      </c>
      <c r="N1" t="s">
        <v>22</v>
      </c>
      <c r="O1" t="s">
        <v>21</v>
      </c>
      <c r="Q1" t="s">
        <v>23</v>
      </c>
      <c r="R1" t="s">
        <v>24</v>
      </c>
      <c r="Y1" t="s">
        <v>25</v>
      </c>
    </row>
    <row r="2" spans="1:25">
      <c r="A2" t="s">
        <v>26</v>
      </c>
      <c r="B2" t="s">
        <v>27</v>
      </c>
      <c r="C2" t="s">
        <v>28</v>
      </c>
      <c r="D2" t="s">
        <v>9</v>
      </c>
      <c r="E2" t="s">
        <v>8</v>
      </c>
      <c r="F2" t="s">
        <v>7</v>
      </c>
      <c r="G2" t="s">
        <v>29</v>
      </c>
      <c r="H2">
        <v>227</v>
      </c>
      <c r="J2">
        <v>801</v>
      </c>
      <c r="M2" t="s">
        <v>30</v>
      </c>
      <c r="O2" t="e">
        <f>#REF!</f>
        <v>#REF!</v>
      </c>
      <c r="Q2" t="s">
        <v>31</v>
      </c>
      <c r="Y2">
        <v>0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view="pageBreakPreview" topLeftCell="A7" zoomScale="60" zoomScaleNormal="100" workbookViewId="0">
      <selection activeCell="N33" sqref="N33"/>
    </sheetView>
  </sheetViews>
  <sheetFormatPr defaultColWidth="10.85546875" defaultRowHeight="15.75"/>
  <cols>
    <col min="1" max="1" width="9.7109375" style="22" customWidth="1"/>
    <col min="2" max="2" width="4.28515625" style="22" customWidth="1"/>
    <col min="3" max="3" width="30" style="22" customWidth="1"/>
    <col min="4" max="4" width="13" style="22" customWidth="1"/>
    <col min="5" max="5" width="12.28515625" style="22" customWidth="1"/>
    <col min="6" max="6" width="13.42578125" style="22" customWidth="1"/>
    <col min="7" max="7" width="20.28515625" style="22" bestFit="1" customWidth="1"/>
    <col min="8" max="8" width="5.140625" style="22" customWidth="1"/>
    <col min="9" max="9" width="15.28515625" style="22" customWidth="1"/>
    <col min="10" max="10" width="4.85546875" style="22" customWidth="1"/>
    <col min="11" max="11" width="20.28515625" style="22" customWidth="1"/>
    <col min="12" max="13" width="12" style="22" customWidth="1"/>
    <col min="14" max="14" width="11.140625" style="22" customWidth="1"/>
    <col min="15" max="15" width="10.28515625" style="22" customWidth="1"/>
    <col min="16" max="16" width="13.85546875" style="22" customWidth="1"/>
    <col min="17" max="17" width="13.140625" style="22" customWidth="1"/>
    <col min="18" max="16384" width="10.85546875" style="22"/>
  </cols>
  <sheetData>
    <row r="1" spans="1:16">
      <c r="C1" s="181"/>
    </row>
    <row r="3" spans="1:16">
      <c r="A3" s="190" t="s">
        <v>101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82"/>
      <c r="M3" s="183"/>
      <c r="N3" s="38"/>
      <c r="O3" s="38"/>
      <c r="P3" s="38"/>
    </row>
    <row r="4" spans="1:16">
      <c r="A4" s="190" t="s">
        <v>103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82"/>
      <c r="M4" s="183"/>
      <c r="N4" s="38"/>
      <c r="O4" s="38"/>
      <c r="P4" s="38"/>
    </row>
    <row r="5" spans="1:16">
      <c r="A5" s="190" t="s">
        <v>38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21"/>
      <c r="M5" s="21"/>
    </row>
    <row r="6" spans="1:16">
      <c r="A6" s="190" t="s">
        <v>264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21"/>
      <c r="M6" s="21"/>
      <c r="N6" s="21"/>
    </row>
    <row r="7" spans="1:16">
      <c r="A7" s="190" t="s">
        <v>263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21"/>
      <c r="M7" s="21"/>
      <c r="N7" s="21"/>
    </row>
    <row r="8" spans="1:16">
      <c r="A8" s="2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6">
      <c r="A9" s="24" t="s">
        <v>39</v>
      </c>
      <c r="K9" s="25" t="s">
        <v>40</v>
      </c>
    </row>
    <row r="10" spans="1:16">
      <c r="A10" s="24" t="s">
        <v>41</v>
      </c>
      <c r="K10" s="26" t="s">
        <v>42</v>
      </c>
    </row>
    <row r="11" spans="1:16">
      <c r="A11" s="27" t="s">
        <v>43</v>
      </c>
      <c r="B11" s="28"/>
      <c r="C11" s="28"/>
      <c r="D11" s="28"/>
      <c r="E11" s="28"/>
      <c r="F11" s="28"/>
      <c r="G11" s="28"/>
      <c r="H11" s="28"/>
      <c r="I11" s="28"/>
      <c r="J11" s="28"/>
      <c r="K11" s="61" t="s">
        <v>102</v>
      </c>
      <c r="L11" s="29"/>
      <c r="M11" s="29"/>
    </row>
    <row r="12" spans="1:16">
      <c r="C12" s="30"/>
      <c r="H12" s="31"/>
      <c r="I12" s="38"/>
      <c r="J12" s="38"/>
      <c r="K12" s="38"/>
      <c r="L12" s="29"/>
      <c r="M12" s="29"/>
    </row>
    <row r="13" spans="1:16">
      <c r="G13" s="31" t="s">
        <v>44</v>
      </c>
      <c r="H13" s="31"/>
      <c r="I13" s="38"/>
      <c r="J13" s="185"/>
      <c r="K13" s="186" t="s">
        <v>45</v>
      </c>
      <c r="L13" s="29"/>
      <c r="M13" s="29"/>
    </row>
    <row r="14" spans="1:16">
      <c r="A14" s="32" t="s">
        <v>46</v>
      </c>
      <c r="D14" s="33"/>
      <c r="E14" s="33" t="s">
        <v>47</v>
      </c>
      <c r="F14" s="33"/>
      <c r="G14" s="31" t="s">
        <v>48</v>
      </c>
      <c r="H14" s="31"/>
      <c r="I14" s="38"/>
      <c r="J14" s="185"/>
      <c r="K14" s="186" t="s">
        <v>48</v>
      </c>
    </row>
    <row r="15" spans="1:16">
      <c r="A15" s="34" t="s">
        <v>49</v>
      </c>
      <c r="C15" s="34" t="s">
        <v>50</v>
      </c>
      <c r="D15" s="31"/>
      <c r="E15" s="35" t="s">
        <v>51</v>
      </c>
      <c r="F15" s="31"/>
      <c r="G15" s="35" t="s">
        <v>52</v>
      </c>
      <c r="H15" s="36"/>
      <c r="I15" s="187" t="s">
        <v>53</v>
      </c>
      <c r="J15" s="38"/>
      <c r="K15" s="187" t="s">
        <v>52</v>
      </c>
    </row>
    <row r="16" spans="1:16">
      <c r="G16" s="32"/>
      <c r="H16" s="32"/>
      <c r="I16" s="175"/>
      <c r="J16" s="174"/>
      <c r="K16" s="175"/>
    </row>
    <row r="17" spans="1:16">
      <c r="A17" s="32" t="s">
        <v>54</v>
      </c>
      <c r="C17" s="184" t="s">
        <v>265</v>
      </c>
      <c r="G17" s="32"/>
      <c r="H17" s="32"/>
      <c r="I17" s="38"/>
      <c r="J17" s="38"/>
      <c r="K17" s="38"/>
    </row>
    <row r="18" spans="1:16">
      <c r="I18" s="38"/>
      <c r="J18" s="38"/>
      <c r="K18" s="38"/>
    </row>
    <row r="19" spans="1:16">
      <c r="A19" s="32" t="s">
        <v>55</v>
      </c>
      <c r="C19" s="37" t="s">
        <v>56</v>
      </c>
      <c r="G19" s="39"/>
      <c r="H19" s="40"/>
      <c r="I19" s="38"/>
      <c r="J19" s="38"/>
      <c r="K19" s="38"/>
    </row>
    <row r="20" spans="1:16">
      <c r="A20" s="32" t="s">
        <v>57</v>
      </c>
      <c r="C20" s="24" t="s">
        <v>58</v>
      </c>
      <c r="G20" s="41">
        <f>'Pivot Salary and Tax'!N10</f>
        <v>2988233.1100000003</v>
      </c>
      <c r="H20" s="42"/>
      <c r="I20" s="49">
        <f>K20-G20</f>
        <v>119529.32440000027</v>
      </c>
      <c r="J20" s="38"/>
      <c r="K20" s="41">
        <f>G20*1.04</f>
        <v>3107762.4344000006</v>
      </c>
      <c r="L20" s="43"/>
      <c r="M20" s="173"/>
      <c r="O20" s="44"/>
      <c r="P20" s="44"/>
    </row>
    <row r="21" spans="1:16">
      <c r="A21" s="32" t="s">
        <v>59</v>
      </c>
      <c r="C21" s="24" t="s">
        <v>60</v>
      </c>
      <c r="G21" s="45">
        <f>'Pivot Restricted Stock'!D34+'FY17 Budget MIP Accrual '!M31</f>
        <v>7179963.5133100003</v>
      </c>
      <c r="H21" s="46"/>
      <c r="I21" s="45">
        <f>K21-G21</f>
        <v>287198.5405323999</v>
      </c>
      <c r="J21" s="38"/>
      <c r="K21" s="45">
        <f>G21*1.04</f>
        <v>7467162.0538424002</v>
      </c>
      <c r="L21" s="24"/>
      <c r="M21" s="174"/>
      <c r="O21" s="48"/>
      <c r="P21" s="48"/>
    </row>
    <row r="22" spans="1:16">
      <c r="A22" s="32" t="s">
        <v>61</v>
      </c>
      <c r="C22" s="24" t="s">
        <v>62</v>
      </c>
      <c r="G22" s="49">
        <f>SUM(G20:G21)</f>
        <v>10168196.62331</v>
      </c>
      <c r="H22" s="49"/>
      <c r="I22" s="49">
        <f>SUM(I20:I21)</f>
        <v>406727.86493240017</v>
      </c>
      <c r="J22" s="38"/>
      <c r="K22" s="49">
        <f>SUM(K20:K21)</f>
        <v>10574924.488242401</v>
      </c>
      <c r="M22" s="38"/>
      <c r="O22" s="48"/>
      <c r="P22" s="48"/>
    </row>
    <row r="23" spans="1:16">
      <c r="G23" s="50"/>
      <c r="H23" s="50"/>
      <c r="I23" s="50"/>
      <c r="J23" s="38"/>
      <c r="K23" s="50"/>
      <c r="O23" s="48"/>
      <c r="P23" s="48"/>
    </row>
    <row r="24" spans="1:16">
      <c r="A24" s="32" t="s">
        <v>63</v>
      </c>
      <c r="C24" s="37" t="s">
        <v>64</v>
      </c>
      <c r="D24" s="166" t="s">
        <v>100</v>
      </c>
      <c r="E24" s="166" t="s">
        <v>107</v>
      </c>
      <c r="F24" s="166" t="s">
        <v>247</v>
      </c>
      <c r="G24" s="38"/>
      <c r="H24" s="38"/>
      <c r="I24" s="38"/>
      <c r="J24" s="38"/>
      <c r="K24" s="38"/>
      <c r="M24" s="38"/>
    </row>
    <row r="25" spans="1:16">
      <c r="A25" s="32" t="s">
        <v>65</v>
      </c>
      <c r="C25" s="24" t="s">
        <v>66</v>
      </c>
      <c r="D25" s="167">
        <v>7.3999999999999996E-2</v>
      </c>
      <c r="E25" s="167">
        <v>0.06</v>
      </c>
      <c r="F25" s="167">
        <v>6.3500000000000001E-2</v>
      </c>
      <c r="G25" s="49">
        <f>G$20*$F25</f>
        <v>189752.80248500002</v>
      </c>
      <c r="H25" s="49"/>
      <c r="I25" s="49">
        <f t="shared" ref="I25:I27" si="0">K25-G25</f>
        <v>7590.112099400023</v>
      </c>
      <c r="J25" s="38"/>
      <c r="K25" s="49">
        <f>K20*F25</f>
        <v>197342.91458440004</v>
      </c>
      <c r="L25" s="48"/>
      <c r="M25" s="59"/>
      <c r="O25" s="48"/>
      <c r="P25" s="48"/>
    </row>
    <row r="26" spans="1:16">
      <c r="A26" s="32">
        <v>8</v>
      </c>
      <c r="C26" s="24" t="s">
        <v>132</v>
      </c>
      <c r="D26" s="168"/>
      <c r="E26" s="169"/>
      <c r="F26" s="169"/>
      <c r="G26" s="49">
        <f>SERP!E8</f>
        <v>4157744.0100000002</v>
      </c>
      <c r="H26" s="49"/>
      <c r="I26" s="49">
        <f t="shared" si="0"/>
        <v>166309.76040000049</v>
      </c>
      <c r="J26" s="38"/>
      <c r="K26" s="188">
        <f>G26*1.04</f>
        <v>4324053.7704000007</v>
      </c>
      <c r="L26" s="48"/>
      <c r="M26" s="94"/>
      <c r="O26" s="48"/>
      <c r="P26" s="48"/>
    </row>
    <row r="27" spans="1:16">
      <c r="A27" s="32">
        <v>9</v>
      </c>
      <c r="C27" s="24" t="s">
        <v>67</v>
      </c>
      <c r="D27" s="167">
        <v>0.27700000000000002</v>
      </c>
      <c r="E27" s="167">
        <v>0.27999999999999997</v>
      </c>
      <c r="F27" s="167">
        <v>0.27925</v>
      </c>
      <c r="G27" s="165">
        <f>G$20*$F27</f>
        <v>834464.09596750012</v>
      </c>
      <c r="H27" s="49"/>
      <c r="I27" s="47">
        <f t="shared" si="0"/>
        <v>33378.563838700065</v>
      </c>
      <c r="J27" s="38"/>
      <c r="K27" s="47">
        <f>K20*F27</f>
        <v>867842.65980620019</v>
      </c>
      <c r="L27" s="60"/>
      <c r="O27" s="48"/>
      <c r="P27" s="60"/>
    </row>
    <row r="28" spans="1:16">
      <c r="A28" s="32">
        <v>10</v>
      </c>
      <c r="C28" s="24" t="s">
        <v>68</v>
      </c>
      <c r="E28" s="79"/>
      <c r="F28" s="38"/>
      <c r="G28" s="49">
        <f>SUM(G25:G27)</f>
        <v>5181960.9084525006</v>
      </c>
      <c r="H28" s="49"/>
      <c r="I28" s="49">
        <f>SUM(I25:I27)</f>
        <v>207278.43633810058</v>
      </c>
      <c r="J28" s="38"/>
      <c r="K28" s="49">
        <f>SUM(K25:K27)</f>
        <v>5389239.3447906012</v>
      </c>
    </row>
    <row r="29" spans="1:16">
      <c r="E29" s="38"/>
      <c r="F29" s="38"/>
      <c r="G29" s="38"/>
      <c r="H29" s="38"/>
      <c r="I29" s="38"/>
      <c r="J29" s="38"/>
      <c r="K29" s="38"/>
    </row>
    <row r="30" spans="1:16">
      <c r="A30" s="32">
        <v>11</v>
      </c>
      <c r="C30" s="37" t="s">
        <v>37</v>
      </c>
      <c r="E30" s="38"/>
      <c r="F30" s="38"/>
      <c r="G30" s="50"/>
      <c r="H30" s="50"/>
      <c r="I30" s="50"/>
      <c r="J30" s="38"/>
      <c r="K30" s="50" t="s">
        <v>69</v>
      </c>
      <c r="M30" s="48"/>
    </row>
    <row r="31" spans="1:16">
      <c r="A31" s="32">
        <v>12</v>
      </c>
      <c r="C31" s="24" t="s">
        <v>246</v>
      </c>
      <c r="E31" s="38"/>
      <c r="F31" s="38"/>
      <c r="G31" s="49">
        <f>'Pivot Salary and Tax'!N22</f>
        <v>254050.24</v>
      </c>
      <c r="H31" s="42"/>
      <c r="I31" s="49">
        <f>K31-G31</f>
        <v>10162.00959999999</v>
      </c>
      <c r="J31" s="38"/>
      <c r="K31" s="49">
        <f>G31*1.04</f>
        <v>264212.24959999998</v>
      </c>
      <c r="M31" s="48"/>
    </row>
    <row r="32" spans="1:16">
      <c r="A32" s="32"/>
      <c r="G32" s="50"/>
      <c r="H32" s="50"/>
      <c r="I32" s="50"/>
      <c r="J32" s="38"/>
      <c r="K32" s="50" t="s">
        <v>69</v>
      </c>
    </row>
    <row r="33" spans="1:11" ht="16.5" thickBot="1">
      <c r="A33" s="32" t="s">
        <v>70</v>
      </c>
      <c r="C33" s="24" t="s">
        <v>71</v>
      </c>
      <c r="G33" s="51">
        <f>(+G22+G28+G31)</f>
        <v>15604207.7717625</v>
      </c>
      <c r="H33" s="51"/>
      <c r="I33" s="51">
        <f>(+I22+I28+I31)</f>
        <v>624168.31087050075</v>
      </c>
      <c r="J33" s="38"/>
      <c r="K33" s="51">
        <f>(+K22+K28+K31)</f>
        <v>16228376.082633004</v>
      </c>
    </row>
    <row r="34" spans="1:11" ht="16.5" thickTop="1">
      <c r="G34" s="52"/>
      <c r="H34" s="52"/>
      <c r="I34" s="50"/>
      <c r="J34" s="38"/>
      <c r="K34" s="53" t="s">
        <v>69</v>
      </c>
    </row>
    <row r="35" spans="1:11">
      <c r="A35" s="22" t="s">
        <v>72</v>
      </c>
      <c r="B35" s="24"/>
      <c r="G35" s="52"/>
      <c r="H35" s="52"/>
      <c r="I35" s="50"/>
      <c r="J35" s="38"/>
      <c r="K35" s="50"/>
    </row>
    <row r="36" spans="1:11">
      <c r="B36" s="24"/>
      <c r="G36" s="52"/>
      <c r="H36" s="52"/>
      <c r="I36" s="52"/>
      <c r="K36" s="52"/>
    </row>
    <row r="37" spans="1:11">
      <c r="A37" s="54" t="s">
        <v>73</v>
      </c>
      <c r="C37" s="24"/>
      <c r="E37" s="44"/>
      <c r="G37" s="55"/>
      <c r="H37" s="55"/>
      <c r="I37" s="52"/>
      <c r="K37" s="56"/>
    </row>
    <row r="38" spans="1:11">
      <c r="A38" s="22" t="s">
        <v>227</v>
      </c>
    </row>
    <row r="39" spans="1:11">
      <c r="A39" s="22" t="s">
        <v>253</v>
      </c>
      <c r="G39" s="155"/>
    </row>
    <row r="40" spans="1:11">
      <c r="A40" s="22" t="s">
        <v>262</v>
      </c>
    </row>
    <row r="41" spans="1:11">
      <c r="A41" s="22" t="s">
        <v>249</v>
      </c>
    </row>
    <row r="42" spans="1:11">
      <c r="A42" s="22" t="s">
        <v>254</v>
      </c>
    </row>
    <row r="43" spans="1:11">
      <c r="A43" s="22" t="s">
        <v>255</v>
      </c>
    </row>
    <row r="44" spans="1:11">
      <c r="A44" s="22" t="s">
        <v>256</v>
      </c>
    </row>
    <row r="46" spans="1:11">
      <c r="A46" s="22" t="s">
        <v>74</v>
      </c>
    </row>
  </sheetData>
  <mergeCells count="5">
    <mergeCell ref="A3:K3"/>
    <mergeCell ref="A4:K4"/>
    <mergeCell ref="A5:K5"/>
    <mergeCell ref="A6:K6"/>
    <mergeCell ref="A7:K7"/>
  </mergeCells>
  <printOptions horizontalCentered="1"/>
  <pageMargins left="0.5" right="0.5" top="0.75" bottom="0.52" header="0.25" footer="0.25"/>
  <pageSetup scale="72" orientation="landscape" r:id="rId1"/>
  <headerFooter alignWithMargins="0">
    <oddFooter>&amp;RSchedule &amp;A
Page &amp;P of &amp;N</oddFooter>
  </headerFooter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view="pageBreakPreview" zoomScale="60" zoomScaleNormal="100" workbookViewId="0">
      <selection activeCell="B5" sqref="B5"/>
    </sheetView>
  </sheetViews>
  <sheetFormatPr defaultRowHeight="15"/>
  <cols>
    <col min="1" max="1" width="40.28515625" bestFit="1" customWidth="1"/>
    <col min="2" max="2" width="10.85546875" bestFit="1" customWidth="1"/>
    <col min="3" max="3" width="11.5703125" bestFit="1" customWidth="1"/>
    <col min="4" max="4" width="15.42578125" bestFit="1" customWidth="1"/>
    <col min="5" max="5" width="12.5703125" bestFit="1" customWidth="1"/>
    <col min="6" max="6" width="15" bestFit="1" customWidth="1"/>
    <col min="7" max="7" width="14.7109375" bestFit="1" customWidth="1"/>
    <col min="8" max="8" width="12.140625" bestFit="1" customWidth="1"/>
    <col min="9" max="9" width="13.42578125" bestFit="1" customWidth="1"/>
    <col min="10" max="13" width="10.85546875" bestFit="1" customWidth="1"/>
    <col min="14" max="14" width="12.42578125" bestFit="1" customWidth="1"/>
  </cols>
  <sheetData>
    <row r="1" spans="1:14">
      <c r="B1" s="159" t="s">
        <v>234</v>
      </c>
      <c r="C1" s="159" t="s">
        <v>235</v>
      </c>
      <c r="D1" s="159" t="s">
        <v>236</v>
      </c>
      <c r="E1" s="159" t="s">
        <v>237</v>
      </c>
      <c r="F1" s="159" t="s">
        <v>238</v>
      </c>
      <c r="G1" s="159" t="s">
        <v>239</v>
      </c>
      <c r="H1" s="159" t="s">
        <v>241</v>
      </c>
      <c r="I1" s="159" t="s">
        <v>240</v>
      </c>
      <c r="J1" s="159" t="s">
        <v>242</v>
      </c>
      <c r="K1" s="159" t="s">
        <v>243</v>
      </c>
      <c r="L1" s="159" t="s">
        <v>244</v>
      </c>
      <c r="M1" s="159" t="s">
        <v>245</v>
      </c>
      <c r="N1" s="58"/>
    </row>
    <row r="2" spans="1:14">
      <c r="A2" t="s">
        <v>226</v>
      </c>
      <c r="B2" s="58" t="s">
        <v>51</v>
      </c>
      <c r="C2" s="58" t="s">
        <v>51</v>
      </c>
      <c r="D2" s="58" t="s">
        <v>51</v>
      </c>
      <c r="E2" s="58" t="s">
        <v>51</v>
      </c>
      <c r="F2" s="58" t="s">
        <v>51</v>
      </c>
      <c r="G2" s="58" t="s">
        <v>51</v>
      </c>
      <c r="H2" s="58" t="s">
        <v>51</v>
      </c>
      <c r="I2" s="58" t="s">
        <v>51</v>
      </c>
      <c r="J2" s="58" t="s">
        <v>51</v>
      </c>
      <c r="K2" s="58" t="s">
        <v>51</v>
      </c>
      <c r="L2" s="58" t="s">
        <v>51</v>
      </c>
      <c r="M2" s="58" t="s">
        <v>51</v>
      </c>
      <c r="N2" s="58" t="s">
        <v>32</v>
      </c>
    </row>
    <row r="3" spans="1:14">
      <c r="A3" t="s">
        <v>227</v>
      </c>
      <c r="B3" s="62">
        <v>75019.92</v>
      </c>
      <c r="C3" s="62">
        <v>75019.92</v>
      </c>
      <c r="D3" s="62">
        <v>112529.88</v>
      </c>
      <c r="E3" s="62">
        <v>75019.92</v>
      </c>
      <c r="F3" s="62">
        <v>75019.92</v>
      </c>
      <c r="G3" s="62">
        <v>75889.459999999992</v>
      </c>
      <c r="H3" s="62">
        <v>76145.22</v>
      </c>
      <c r="I3" s="62">
        <v>77270.52</v>
      </c>
      <c r="J3" s="62">
        <v>115905.78</v>
      </c>
      <c r="K3" s="62">
        <v>77270.52</v>
      </c>
      <c r="L3" s="62">
        <v>77270.52</v>
      </c>
      <c r="M3" s="62">
        <v>77416.180000000008</v>
      </c>
      <c r="N3" s="62">
        <f>SUM(B3:M3)</f>
        <v>989777.76</v>
      </c>
    </row>
    <row r="4" spans="1:14">
      <c r="A4" t="s">
        <v>228</v>
      </c>
      <c r="B4" s="62">
        <v>40000</v>
      </c>
      <c r="C4" s="62">
        <v>40000</v>
      </c>
      <c r="D4" s="62">
        <v>60000</v>
      </c>
      <c r="E4" s="62">
        <v>40000</v>
      </c>
      <c r="F4" s="62">
        <v>40000</v>
      </c>
      <c r="G4" s="62">
        <v>40869.949999999997</v>
      </c>
      <c r="H4" s="62">
        <v>43846.159999999996</v>
      </c>
      <c r="I4" s="62">
        <v>47692.32</v>
      </c>
      <c r="J4" s="62">
        <v>71538.48</v>
      </c>
      <c r="K4" s="62">
        <v>47692.319999999992</v>
      </c>
      <c r="L4" s="62">
        <v>47692.319999999992</v>
      </c>
      <c r="M4" s="62">
        <v>47837.96</v>
      </c>
      <c r="N4" s="62">
        <f t="shared" ref="N4:N9" si="0">SUM(B4:M4)</f>
        <v>567169.51</v>
      </c>
    </row>
    <row r="5" spans="1:14">
      <c r="A5" t="s">
        <v>229</v>
      </c>
      <c r="B5" s="62">
        <v>33775.380000000005</v>
      </c>
      <c r="C5" s="62">
        <v>33775.379999999997</v>
      </c>
      <c r="D5" s="62">
        <v>50663.069999999992</v>
      </c>
      <c r="E5" s="62">
        <v>33775.379999999997</v>
      </c>
      <c r="F5" s="62">
        <v>33775.379999999997</v>
      </c>
      <c r="G5" s="62">
        <v>34645.31</v>
      </c>
      <c r="H5" s="62">
        <v>33775.379999999997</v>
      </c>
      <c r="I5" s="62">
        <v>36865.839999999997</v>
      </c>
      <c r="J5" s="62">
        <v>43269.24</v>
      </c>
      <c r="K5" s="62">
        <v>28846.16</v>
      </c>
      <c r="L5" s="62">
        <v>28846.16</v>
      </c>
      <c r="M5" s="62">
        <v>28976.95</v>
      </c>
      <c r="N5" s="62">
        <f t="shared" si="0"/>
        <v>420989.62999999995</v>
      </c>
    </row>
    <row r="6" spans="1:14">
      <c r="A6" t="s">
        <v>230</v>
      </c>
      <c r="B6" s="62">
        <v>29800.440000000002</v>
      </c>
      <c r="C6" s="62">
        <v>29800.44</v>
      </c>
      <c r="D6" s="62">
        <v>44700.659999999996</v>
      </c>
      <c r="E6" s="62">
        <v>29800.44</v>
      </c>
      <c r="F6" s="62">
        <v>29800.44</v>
      </c>
      <c r="G6" s="62">
        <v>30670.39</v>
      </c>
      <c r="H6" s="62">
        <v>29800.440000000002</v>
      </c>
      <c r="I6" s="62">
        <v>32549.54</v>
      </c>
      <c r="J6" s="62">
        <v>0</v>
      </c>
      <c r="K6" s="62">
        <v>0</v>
      </c>
      <c r="L6" s="62">
        <v>0</v>
      </c>
      <c r="M6" s="62">
        <v>0</v>
      </c>
      <c r="N6" s="62">
        <f t="shared" si="0"/>
        <v>256922.79</v>
      </c>
    </row>
    <row r="7" spans="1:14">
      <c r="A7" t="s">
        <v>231</v>
      </c>
      <c r="B7" s="62">
        <v>28570.620000000003</v>
      </c>
      <c r="C7" s="62">
        <v>28570.620000000003</v>
      </c>
      <c r="D7" s="62">
        <v>42855.93</v>
      </c>
      <c r="E7" s="62">
        <v>28570.62</v>
      </c>
      <c r="F7" s="62">
        <v>28570.620000000003</v>
      </c>
      <c r="G7" s="62">
        <v>29440.549999999996</v>
      </c>
      <c r="H7" s="62">
        <v>23792.739999999994</v>
      </c>
      <c r="I7" s="62">
        <v>27512.95</v>
      </c>
      <c r="J7" s="62">
        <v>40384.620000000003</v>
      </c>
      <c r="K7" s="62">
        <v>26923.08</v>
      </c>
      <c r="L7" s="62">
        <v>27423.09</v>
      </c>
      <c r="M7" s="62">
        <v>67974.58</v>
      </c>
      <c r="N7" s="62">
        <f t="shared" si="0"/>
        <v>400590.02000000008</v>
      </c>
    </row>
    <row r="8" spans="1:14">
      <c r="A8" t="s">
        <v>232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24634.3</v>
      </c>
      <c r="I8" s="62">
        <v>57837.81</v>
      </c>
      <c r="J8" s="62">
        <v>47921.05</v>
      </c>
      <c r="K8" s="62">
        <v>27692.32</v>
      </c>
      <c r="L8" s="62">
        <v>27692.32</v>
      </c>
      <c r="M8" s="62">
        <v>31817.86</v>
      </c>
      <c r="N8" s="62">
        <f t="shared" si="0"/>
        <v>217595.66000000003</v>
      </c>
    </row>
    <row r="9" spans="1:14">
      <c r="A9" t="s">
        <v>233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18698.09</v>
      </c>
      <c r="I9" s="62">
        <v>21153.86</v>
      </c>
      <c r="J9" s="62">
        <v>31730.79</v>
      </c>
      <c r="K9" s="62">
        <v>21153.86</v>
      </c>
      <c r="L9" s="62">
        <v>21153.86</v>
      </c>
      <c r="M9" s="62">
        <v>21297.280000000002</v>
      </c>
      <c r="N9" s="62">
        <f t="shared" si="0"/>
        <v>135187.74</v>
      </c>
    </row>
    <row r="10" spans="1:14" ht="15.75" thickBot="1">
      <c r="B10" s="160">
        <f>SUM(B3:B9)</f>
        <v>207166.36</v>
      </c>
      <c r="C10" s="160">
        <f t="shared" ref="C10:N10" si="1">SUM(C3:C9)</f>
        <v>207166.36</v>
      </c>
      <c r="D10" s="160">
        <f t="shared" si="1"/>
        <v>310749.53999999998</v>
      </c>
      <c r="E10" s="160">
        <f t="shared" si="1"/>
        <v>207166.36</v>
      </c>
      <c r="F10" s="160">
        <f t="shared" si="1"/>
        <v>207166.36</v>
      </c>
      <c r="G10" s="160">
        <f t="shared" si="1"/>
        <v>211515.65999999997</v>
      </c>
      <c r="H10" s="160">
        <f t="shared" si="1"/>
        <v>250692.33</v>
      </c>
      <c r="I10" s="160">
        <f t="shared" si="1"/>
        <v>300882.83999999997</v>
      </c>
      <c r="J10" s="160">
        <f t="shared" si="1"/>
        <v>350749.95999999996</v>
      </c>
      <c r="K10" s="160">
        <f t="shared" si="1"/>
        <v>229578.26</v>
      </c>
      <c r="L10" s="160">
        <f t="shared" si="1"/>
        <v>230078.27000000002</v>
      </c>
      <c r="M10" s="160">
        <f t="shared" si="1"/>
        <v>275320.81000000006</v>
      </c>
      <c r="N10" s="160">
        <f t="shared" si="1"/>
        <v>2988233.1100000003</v>
      </c>
    </row>
    <row r="11" spans="1:14" ht="15.75" thickTop="1"/>
    <row r="13" spans="1:14">
      <c r="B13" s="159" t="s">
        <v>234</v>
      </c>
      <c r="C13" s="159" t="s">
        <v>235</v>
      </c>
      <c r="D13" s="159" t="s">
        <v>236</v>
      </c>
      <c r="E13" s="159" t="s">
        <v>237</v>
      </c>
      <c r="F13" s="159" t="s">
        <v>238</v>
      </c>
      <c r="G13" s="159" t="s">
        <v>239</v>
      </c>
      <c r="H13" s="159" t="s">
        <v>241</v>
      </c>
      <c r="I13" s="159" t="s">
        <v>240</v>
      </c>
      <c r="J13" s="159" t="s">
        <v>242</v>
      </c>
      <c r="K13" s="159" t="s">
        <v>243</v>
      </c>
      <c r="L13" s="159" t="s">
        <v>244</v>
      </c>
      <c r="M13" s="159" t="s">
        <v>245</v>
      </c>
      <c r="N13" s="58"/>
    </row>
    <row r="14" spans="1:14">
      <c r="A14" t="s">
        <v>226</v>
      </c>
      <c r="B14" s="58" t="s">
        <v>104</v>
      </c>
      <c r="C14" s="58" t="s">
        <v>104</v>
      </c>
      <c r="D14" s="58" t="s">
        <v>104</v>
      </c>
      <c r="E14" s="58" t="s">
        <v>104</v>
      </c>
      <c r="F14" s="58" t="s">
        <v>104</v>
      </c>
      <c r="G14" s="58" t="s">
        <v>104</v>
      </c>
      <c r="H14" s="58" t="s">
        <v>104</v>
      </c>
      <c r="I14" s="58" t="s">
        <v>104</v>
      </c>
      <c r="J14" s="58" t="s">
        <v>104</v>
      </c>
      <c r="K14" s="58" t="s">
        <v>104</v>
      </c>
      <c r="L14" s="58" t="s">
        <v>104</v>
      </c>
      <c r="M14" s="58" t="s">
        <v>104</v>
      </c>
      <c r="N14" s="58" t="s">
        <v>32</v>
      </c>
    </row>
    <row r="15" spans="1:14">
      <c r="A15" t="s">
        <v>227</v>
      </c>
      <c r="B15" s="62">
        <v>1182.78</v>
      </c>
      <c r="C15" s="62">
        <v>1094.7</v>
      </c>
      <c r="D15" s="62">
        <v>2124.54</v>
      </c>
      <c r="E15" s="62">
        <v>1094.7</v>
      </c>
      <c r="F15" s="62">
        <v>58344.340000000004</v>
      </c>
      <c r="G15" s="62">
        <v>23614.729999999996</v>
      </c>
      <c r="H15" s="62">
        <v>5995.59</v>
      </c>
      <c r="I15" s="62">
        <v>4289.45</v>
      </c>
      <c r="J15" s="62">
        <v>2184</v>
      </c>
      <c r="K15" s="62">
        <v>1126.3900000000001</v>
      </c>
      <c r="L15" s="62">
        <v>1126.3900000000001</v>
      </c>
      <c r="M15" s="62">
        <v>1571.08</v>
      </c>
      <c r="N15" s="62">
        <f>SUM(B15:M15)</f>
        <v>103748.69</v>
      </c>
    </row>
    <row r="16" spans="1:14">
      <c r="A16" t="s">
        <v>228</v>
      </c>
      <c r="B16" s="62">
        <v>577.63</v>
      </c>
      <c r="C16" s="62">
        <v>577.63</v>
      </c>
      <c r="D16" s="62">
        <v>1100.42</v>
      </c>
      <c r="E16" s="62">
        <v>577.63</v>
      </c>
      <c r="F16" s="62">
        <v>15627.22</v>
      </c>
      <c r="G16" s="62">
        <v>8568.0499999999993</v>
      </c>
      <c r="H16" s="62">
        <v>3492.94</v>
      </c>
      <c r="I16" s="62">
        <v>3675.8599999999997</v>
      </c>
      <c r="J16" s="62">
        <v>3448.5099999999998</v>
      </c>
      <c r="K16" s="62">
        <v>691.96</v>
      </c>
      <c r="L16" s="62">
        <v>691.96</v>
      </c>
      <c r="M16" s="62">
        <v>913.6400000000001</v>
      </c>
      <c r="N16" s="62">
        <f t="shared" ref="N16:N21" si="2">SUM(B16:M16)</f>
        <v>39943.449999999997</v>
      </c>
    </row>
    <row r="17" spans="1:14">
      <c r="A17" t="s">
        <v>229</v>
      </c>
      <c r="B17" s="62">
        <v>486</v>
      </c>
      <c r="C17" s="62">
        <v>486</v>
      </c>
      <c r="D17" s="62">
        <v>817.86</v>
      </c>
      <c r="E17" s="62">
        <v>486</v>
      </c>
      <c r="F17" s="62">
        <v>16715.670000000002</v>
      </c>
      <c r="G17" s="62">
        <v>594.78</v>
      </c>
      <c r="H17" s="62">
        <v>2700.25</v>
      </c>
      <c r="I17" s="62">
        <v>1912.3300000000002</v>
      </c>
      <c r="J17" s="62">
        <v>3366.55</v>
      </c>
      <c r="K17" s="62">
        <v>2167.48</v>
      </c>
      <c r="L17" s="62">
        <v>2456.46</v>
      </c>
      <c r="M17" s="62">
        <v>442.60999999999996</v>
      </c>
      <c r="N17" s="62">
        <f t="shared" si="2"/>
        <v>32631.99</v>
      </c>
    </row>
    <row r="18" spans="1:14">
      <c r="A18" t="s">
        <v>230</v>
      </c>
      <c r="B18" s="62">
        <v>431.39</v>
      </c>
      <c r="C18" s="62">
        <v>432.99</v>
      </c>
      <c r="D18" s="62">
        <v>836.74</v>
      </c>
      <c r="E18" s="62">
        <v>489.39</v>
      </c>
      <c r="F18" s="62">
        <v>8396.44</v>
      </c>
      <c r="G18" s="62">
        <v>8198.58</v>
      </c>
      <c r="H18" s="62">
        <v>2390.3700000000003</v>
      </c>
      <c r="I18" s="62">
        <v>2390.3700000000003</v>
      </c>
      <c r="J18" s="62">
        <v>0</v>
      </c>
      <c r="K18" s="62">
        <v>0</v>
      </c>
      <c r="L18" s="62">
        <v>0</v>
      </c>
      <c r="M18" s="62">
        <v>0</v>
      </c>
      <c r="N18" s="62">
        <f t="shared" si="2"/>
        <v>23566.269999999997</v>
      </c>
    </row>
    <row r="19" spans="1:14">
      <c r="A19" t="s">
        <v>231</v>
      </c>
      <c r="B19" s="62">
        <v>420.69</v>
      </c>
      <c r="C19" s="62">
        <v>411.40999999999997</v>
      </c>
      <c r="D19" s="62">
        <v>801.51</v>
      </c>
      <c r="E19" s="62">
        <v>411.40999999999997</v>
      </c>
      <c r="F19" s="62">
        <v>16202.619999999999</v>
      </c>
      <c r="G19" s="62">
        <v>600.62999999999988</v>
      </c>
      <c r="H19" s="62">
        <v>1924.68</v>
      </c>
      <c r="I19" s="62">
        <v>2097.3599999999997</v>
      </c>
      <c r="J19" s="62">
        <v>3155.8599999999997</v>
      </c>
      <c r="K19" s="62">
        <v>2027.02</v>
      </c>
      <c r="L19" s="62">
        <v>2487.2400000000002</v>
      </c>
      <c r="M19" s="62">
        <v>1009.34</v>
      </c>
      <c r="N19" s="62">
        <f t="shared" si="2"/>
        <v>31549.770000000004</v>
      </c>
    </row>
    <row r="20" spans="1:14">
      <c r="A20" t="s">
        <v>232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1996.7700000000002</v>
      </c>
      <c r="I20" s="62">
        <v>4427.2700000000004</v>
      </c>
      <c r="J20" s="62">
        <v>3532.46</v>
      </c>
      <c r="K20" s="62">
        <v>397.26</v>
      </c>
      <c r="L20" s="62">
        <v>1299.81</v>
      </c>
      <c r="M20" s="62">
        <v>501.57000000000005</v>
      </c>
      <c r="N20" s="62">
        <f t="shared" si="2"/>
        <v>12155.14</v>
      </c>
    </row>
    <row r="21" spans="1:14">
      <c r="A21" t="s">
        <v>233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1539.4099999999999</v>
      </c>
      <c r="I21" s="62">
        <v>1616.3999999999999</v>
      </c>
      <c r="J21" s="62">
        <v>2470.2600000000002</v>
      </c>
      <c r="K21" s="62">
        <v>1591.1899999999998</v>
      </c>
      <c r="L21" s="62">
        <v>2909.16</v>
      </c>
      <c r="M21" s="62">
        <v>328.51000000000005</v>
      </c>
      <c r="N21" s="62">
        <f t="shared" si="2"/>
        <v>10454.929999999998</v>
      </c>
    </row>
    <row r="22" spans="1:14" ht="15.75" thickBot="1">
      <c r="B22" s="160">
        <f>SUM(B15:B21)</f>
        <v>3098.49</v>
      </c>
      <c r="C22" s="160">
        <f t="shared" ref="C22" si="3">SUM(C15:C21)</f>
        <v>3002.7299999999996</v>
      </c>
      <c r="D22" s="160">
        <f t="shared" ref="D22" si="4">SUM(D15:D21)</f>
        <v>5681.0700000000006</v>
      </c>
      <c r="E22" s="160">
        <f t="shared" ref="E22" si="5">SUM(E15:E21)</f>
        <v>3059.1299999999997</v>
      </c>
      <c r="F22" s="160">
        <f t="shared" ref="F22" si="6">SUM(F15:F21)</f>
        <v>115286.29</v>
      </c>
      <c r="G22" s="160">
        <f t="shared" ref="G22" si="7">SUM(G15:G21)</f>
        <v>41576.769999999997</v>
      </c>
      <c r="H22" s="160">
        <f t="shared" ref="H22" si="8">SUM(H15:H21)</f>
        <v>20040.010000000002</v>
      </c>
      <c r="I22" s="160">
        <f t="shared" ref="I22" si="9">SUM(I15:I21)</f>
        <v>20409.04</v>
      </c>
      <c r="J22" s="160">
        <f t="shared" ref="J22" si="10">SUM(J15:J21)</f>
        <v>18157.64</v>
      </c>
      <c r="K22" s="160">
        <f t="shared" ref="K22" si="11">SUM(K15:K21)</f>
        <v>8001.3</v>
      </c>
      <c r="L22" s="160">
        <f t="shared" ref="L22" si="12">SUM(L15:L21)</f>
        <v>10971.02</v>
      </c>
      <c r="M22" s="160">
        <f t="shared" ref="M22" si="13">SUM(M15:M21)</f>
        <v>4766.7500000000009</v>
      </c>
      <c r="N22" s="160">
        <f t="shared" ref="N22" si="14">SUM(N15:N21)</f>
        <v>254050.24</v>
      </c>
    </row>
    <row r="23" spans="1:14" ht="15.75" thickTop="1"/>
  </sheetData>
  <pageMargins left="0.7" right="0.7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BreakPreview" topLeftCell="C1" zoomScale="80" zoomScaleNormal="100" zoomScaleSheetLayoutView="80" workbookViewId="0">
      <selection activeCell="D13" sqref="D13"/>
    </sheetView>
  </sheetViews>
  <sheetFormatPr defaultRowHeight="15"/>
  <cols>
    <col min="1" max="1" width="16.7109375" customWidth="1"/>
    <col min="3" max="3" width="20.5703125" customWidth="1"/>
    <col min="4" max="4" width="13.28515625" bestFit="1" customWidth="1"/>
    <col min="8" max="8" width="19.42578125" bestFit="1" customWidth="1"/>
    <col min="9" max="9" width="17.85546875" bestFit="1" customWidth="1"/>
    <col min="10" max="10" width="18.85546875" bestFit="1" customWidth="1"/>
    <col min="11" max="11" width="18.7109375" bestFit="1" customWidth="1"/>
    <col min="12" max="12" width="13.28515625" bestFit="1" customWidth="1"/>
    <col min="16" max="16" width="19.42578125" bestFit="1" customWidth="1"/>
    <col min="17" max="17" width="13.42578125" bestFit="1" customWidth="1"/>
    <col min="18" max="18" width="14" bestFit="1" customWidth="1"/>
    <col min="19" max="19" width="13.7109375" bestFit="1" customWidth="1"/>
    <col min="20" max="20" width="13.28515625" bestFit="1" customWidth="1"/>
    <col min="21" max="21" width="13.7109375" bestFit="1" customWidth="1"/>
    <col min="22" max="22" width="14" bestFit="1" customWidth="1"/>
    <col min="23" max="23" width="13.5703125" bestFit="1" customWidth="1"/>
    <col min="24" max="24" width="14.28515625" bestFit="1" customWidth="1"/>
    <col min="25" max="25" width="13.42578125" bestFit="1" customWidth="1"/>
    <col min="26" max="26" width="13.28515625" bestFit="1" customWidth="1"/>
  </cols>
  <sheetData>
    <row r="1" spans="1:26">
      <c r="A1" s="82" t="s">
        <v>133</v>
      </c>
      <c r="F1" s="82" t="s">
        <v>133</v>
      </c>
      <c r="N1" s="82" t="s">
        <v>133</v>
      </c>
    </row>
    <row r="2" spans="1:26">
      <c r="A2" s="82" t="s">
        <v>134</v>
      </c>
      <c r="F2" s="82" t="s">
        <v>134</v>
      </c>
      <c r="N2" s="82" t="s">
        <v>134</v>
      </c>
    </row>
    <row r="3" spans="1:26">
      <c r="A3" s="83" t="s">
        <v>169</v>
      </c>
      <c r="F3" s="83" t="s">
        <v>135</v>
      </c>
      <c r="N3" s="88" t="s">
        <v>158</v>
      </c>
      <c r="R3" s="84"/>
    </row>
    <row r="4" spans="1:26">
      <c r="A4" s="89"/>
      <c r="C4" s="84"/>
      <c r="D4" s="84"/>
      <c r="G4" s="84"/>
      <c r="H4" s="84"/>
      <c r="I4" s="84"/>
      <c r="J4" s="84"/>
      <c r="K4" s="84"/>
      <c r="L4" s="84"/>
      <c r="O4" s="84"/>
      <c r="P4" s="84"/>
      <c r="Q4" s="84"/>
      <c r="R4" s="84"/>
      <c r="S4" s="84"/>
      <c r="T4" s="84"/>
      <c r="U4" s="84"/>
      <c r="V4" s="84"/>
      <c r="W4" s="84"/>
    </row>
    <row r="5" spans="1:26">
      <c r="A5" s="89"/>
      <c r="I5" s="63" t="s">
        <v>136</v>
      </c>
      <c r="Q5" s="63" t="s">
        <v>136</v>
      </c>
    </row>
    <row r="6" spans="1:26">
      <c r="A6" s="89"/>
      <c r="D6" s="90" t="s">
        <v>36</v>
      </c>
      <c r="F6" s="63" t="s">
        <v>137</v>
      </c>
      <c r="G6" s="63" t="s">
        <v>0</v>
      </c>
      <c r="H6" s="63" t="s">
        <v>75</v>
      </c>
      <c r="I6" t="s">
        <v>138</v>
      </c>
      <c r="J6" t="s">
        <v>139</v>
      </c>
      <c r="K6" t="s">
        <v>140</v>
      </c>
      <c r="L6" t="s">
        <v>141</v>
      </c>
      <c r="N6" s="63" t="s">
        <v>137</v>
      </c>
      <c r="O6" s="63" t="s">
        <v>0</v>
      </c>
      <c r="P6" s="63" t="s">
        <v>75</v>
      </c>
      <c r="Q6" t="s">
        <v>159</v>
      </c>
      <c r="R6" t="s">
        <v>160</v>
      </c>
      <c r="S6" t="s">
        <v>161</v>
      </c>
      <c r="T6" t="s">
        <v>162</v>
      </c>
      <c r="U6" t="s">
        <v>163</v>
      </c>
      <c r="V6" t="s">
        <v>164</v>
      </c>
      <c r="W6" t="s">
        <v>165</v>
      </c>
      <c r="X6" t="s">
        <v>166</v>
      </c>
      <c r="Y6" t="s">
        <v>167</v>
      </c>
      <c r="Z6" t="s">
        <v>168</v>
      </c>
    </row>
    <row r="7" spans="1:26">
      <c r="A7" s="89"/>
      <c r="B7" s="57"/>
      <c r="C7" t="s">
        <v>142</v>
      </c>
      <c r="D7" s="84">
        <f>SUM(I7:K7)+SUM(Q7:Y7)</f>
        <v>596014.9</v>
      </c>
      <c r="F7" t="s">
        <v>33</v>
      </c>
      <c r="G7">
        <v>1001</v>
      </c>
      <c r="H7" t="s">
        <v>142</v>
      </c>
      <c r="I7" s="85">
        <v>119371.94</v>
      </c>
      <c r="J7" s="85">
        <v>5872.17</v>
      </c>
      <c r="K7" s="85">
        <v>29433.350000000049</v>
      </c>
      <c r="L7" s="85">
        <v>154677.46000000005</v>
      </c>
      <c r="N7" t="s">
        <v>33</v>
      </c>
      <c r="O7">
        <v>1001</v>
      </c>
      <c r="P7" t="s">
        <v>142</v>
      </c>
      <c r="Q7" s="85">
        <v>25433.929999999953</v>
      </c>
      <c r="R7" s="85">
        <v>26835.33</v>
      </c>
      <c r="S7" s="85">
        <v>27729.840000000004</v>
      </c>
      <c r="T7" s="85">
        <v>27729.840000000004</v>
      </c>
      <c r="U7" s="85">
        <v>25046.309999999998</v>
      </c>
      <c r="V7" s="85">
        <v>125824.12</v>
      </c>
      <c r="W7" s="85">
        <v>31232.31</v>
      </c>
      <c r="X7" s="85">
        <v>164124.61000000002</v>
      </c>
      <c r="Y7" s="85">
        <v>-12618.85</v>
      </c>
      <c r="Z7" s="85">
        <v>441337.43999999994</v>
      </c>
    </row>
    <row r="8" spans="1:26">
      <c r="A8" s="89"/>
      <c r="B8" s="57"/>
      <c r="C8" t="s">
        <v>143</v>
      </c>
      <c r="D8" s="84">
        <f>SUM(I8:K8)+SUM(Q8:U8)</f>
        <v>-208650.71000000008</v>
      </c>
      <c r="G8">
        <v>1101</v>
      </c>
      <c r="H8" t="s">
        <v>143</v>
      </c>
      <c r="I8" s="85">
        <v>111386.66</v>
      </c>
      <c r="J8" s="85">
        <v>5983.5</v>
      </c>
      <c r="K8" s="85">
        <v>30002.180000000073</v>
      </c>
      <c r="L8" s="85">
        <v>147372.34000000008</v>
      </c>
      <c r="O8">
        <v>1101</v>
      </c>
      <c r="P8" t="s">
        <v>143</v>
      </c>
      <c r="Q8" s="85">
        <v>16269.65999999992</v>
      </c>
      <c r="R8" s="85">
        <v>18954.169999999998</v>
      </c>
      <c r="S8" s="85">
        <v>19585.97</v>
      </c>
      <c r="T8" s="85">
        <v>19585.96</v>
      </c>
      <c r="U8" s="85">
        <v>-430418.81000000006</v>
      </c>
      <c r="V8" s="85">
        <v>0</v>
      </c>
      <c r="W8" s="85">
        <v>0</v>
      </c>
      <c r="X8" s="85">
        <v>0</v>
      </c>
      <c r="Y8" s="85">
        <v>0</v>
      </c>
      <c r="Z8" s="85">
        <v>-356023.0500000001</v>
      </c>
    </row>
    <row r="9" spans="1:26">
      <c r="A9" s="89"/>
      <c r="B9" s="57"/>
      <c r="C9" t="s">
        <v>144</v>
      </c>
      <c r="D9" s="84">
        <f>SUM(U9:Y9)</f>
        <v>85873.56</v>
      </c>
      <c r="G9">
        <v>1114</v>
      </c>
      <c r="H9" t="s">
        <v>144</v>
      </c>
      <c r="I9" s="85">
        <v>25568.85</v>
      </c>
      <c r="J9" s="85">
        <v>1373.31</v>
      </c>
      <c r="K9" s="85">
        <v>6911.8200000000088</v>
      </c>
      <c r="L9" s="85">
        <v>33853.98000000001</v>
      </c>
      <c r="O9">
        <v>1101</v>
      </c>
      <c r="P9" t="s">
        <v>144</v>
      </c>
      <c r="Q9" s="85">
        <v>3736.830000000004</v>
      </c>
      <c r="R9" s="85">
        <v>4356.91</v>
      </c>
      <c r="S9" s="85">
        <v>4502.1399999999994</v>
      </c>
      <c r="T9" s="85">
        <v>4502.1399999999994</v>
      </c>
      <c r="U9" s="85">
        <v>4066.44</v>
      </c>
      <c r="V9" s="85">
        <v>20799.559999999998</v>
      </c>
      <c r="W9" s="85">
        <v>5044.26</v>
      </c>
      <c r="X9" s="85">
        <v>56868.62</v>
      </c>
      <c r="Y9" s="85">
        <v>-905.32000000000016</v>
      </c>
      <c r="Z9" s="85">
        <v>102971.58</v>
      </c>
    </row>
    <row r="10" spans="1:26">
      <c r="A10" s="89"/>
      <c r="B10" s="57"/>
      <c r="C10" t="s">
        <v>145</v>
      </c>
      <c r="D10" s="84">
        <f>SUM(I10:K10)+SUM(Q10:Y10)</f>
        <v>1735709.2200000002</v>
      </c>
      <c r="G10">
        <v>1201</v>
      </c>
      <c r="H10" t="s">
        <v>145</v>
      </c>
      <c r="I10" s="85">
        <v>441143.66000000003</v>
      </c>
      <c r="J10" s="85">
        <v>23692.720000000001</v>
      </c>
      <c r="K10" s="85">
        <v>118623.42000000001</v>
      </c>
      <c r="L10" s="85">
        <v>583459.80000000005</v>
      </c>
      <c r="O10">
        <v>1201</v>
      </c>
      <c r="P10" t="s">
        <v>145</v>
      </c>
      <c r="Q10" s="85">
        <v>64541.670000000493</v>
      </c>
      <c r="R10" s="85">
        <v>75148.850000000006</v>
      </c>
      <c r="S10" s="85">
        <v>77653.8</v>
      </c>
      <c r="T10" s="85">
        <v>77653.8</v>
      </c>
      <c r="U10" s="85">
        <v>70138.929999999993</v>
      </c>
      <c r="V10" s="85">
        <v>358728.31999999995</v>
      </c>
      <c r="W10" s="85">
        <v>87006.5</v>
      </c>
      <c r="X10" s="85">
        <v>384602.89</v>
      </c>
      <c r="Y10" s="85">
        <v>-43225.340000000011</v>
      </c>
      <c r="Z10" s="85">
        <v>1152249.4200000006</v>
      </c>
    </row>
    <row r="11" spans="1:26">
      <c r="A11" s="89"/>
      <c r="B11" s="57"/>
      <c r="C11" t="s">
        <v>146</v>
      </c>
      <c r="D11" s="84">
        <f>SUM(I11:K11)+SUM(Q11:S11)</f>
        <v>346542.97717999999</v>
      </c>
      <c r="G11">
        <v>1205</v>
      </c>
      <c r="H11" t="s">
        <v>146</v>
      </c>
      <c r="I11" s="85">
        <v>77408.399999999994</v>
      </c>
      <c r="J11" s="85">
        <v>4158.1499999999996</v>
      </c>
      <c r="K11" s="85">
        <v>20834.740000000049</v>
      </c>
      <c r="L11" s="85">
        <v>102401.29000000004</v>
      </c>
      <c r="O11">
        <v>1903</v>
      </c>
      <c r="P11" t="s">
        <v>146</v>
      </c>
      <c r="Q11" s="85">
        <v>11320.069999999952</v>
      </c>
      <c r="R11" s="85">
        <v>13176.73</v>
      </c>
      <c r="S11" s="85">
        <v>219644.88717999999</v>
      </c>
      <c r="T11" s="85">
        <v>0</v>
      </c>
      <c r="U11" s="85">
        <v>0</v>
      </c>
      <c r="V11" s="85">
        <v>77571.5</v>
      </c>
      <c r="W11" s="85">
        <v>0</v>
      </c>
      <c r="X11" s="85">
        <v>0</v>
      </c>
      <c r="Y11" s="85">
        <v>-34810.42</v>
      </c>
      <c r="Z11" s="85">
        <v>286902.76717999997</v>
      </c>
    </row>
    <row r="12" spans="1:26">
      <c r="A12" s="89"/>
      <c r="B12" s="57"/>
      <c r="C12" t="s">
        <v>147</v>
      </c>
      <c r="D12" s="84">
        <f>SUM(T12:Y12)</f>
        <v>73786.179999999993</v>
      </c>
      <c r="G12">
        <v>1403</v>
      </c>
      <c r="H12" t="s">
        <v>147</v>
      </c>
      <c r="I12" s="85">
        <v>16881.96</v>
      </c>
      <c r="J12" s="85">
        <v>830.59</v>
      </c>
      <c r="K12" s="85">
        <v>4164.6400000000067</v>
      </c>
      <c r="L12" s="85">
        <v>21877.19000000001</v>
      </c>
      <c r="O12">
        <v>1403</v>
      </c>
      <c r="P12" t="s">
        <v>147</v>
      </c>
      <c r="Q12" s="85">
        <v>4298.0499999999947</v>
      </c>
      <c r="R12" s="85">
        <v>4356.91</v>
      </c>
      <c r="S12" s="85">
        <v>4502.1399999999994</v>
      </c>
      <c r="T12" s="85">
        <v>4502.1399999999994</v>
      </c>
      <c r="U12" s="85">
        <v>4066.44</v>
      </c>
      <c r="V12" s="85">
        <v>20799.559999999998</v>
      </c>
      <c r="W12" s="85">
        <v>5044.26</v>
      </c>
      <c r="X12" s="85">
        <v>41013.74</v>
      </c>
      <c r="Y12" s="85">
        <v>-1639.9600000000005</v>
      </c>
      <c r="Z12" s="85">
        <v>86943.28</v>
      </c>
    </row>
    <row r="13" spans="1:26">
      <c r="A13" s="89"/>
      <c r="B13" s="57"/>
      <c r="C13" t="s">
        <v>148</v>
      </c>
      <c r="D13" s="84">
        <f>SUM(I13:K13)+SUM(Q13:U13)</f>
        <v>98063.139999999985</v>
      </c>
      <c r="G13">
        <v>1501</v>
      </c>
      <c r="H13" t="s">
        <v>148</v>
      </c>
      <c r="I13" s="85">
        <v>77408.399999999994</v>
      </c>
      <c r="J13" s="85">
        <v>4158.1499999999996</v>
      </c>
      <c r="K13" s="85">
        <v>20834.740000000049</v>
      </c>
      <c r="L13" s="85">
        <v>102401.29000000004</v>
      </c>
      <c r="O13">
        <v>1501</v>
      </c>
      <c r="P13" t="s">
        <v>148</v>
      </c>
      <c r="Q13" s="85">
        <v>11320.069999999952</v>
      </c>
      <c r="R13" s="85">
        <v>13176.73</v>
      </c>
      <c r="S13" s="85">
        <v>13615.96</v>
      </c>
      <c r="T13" s="85">
        <v>13615.96</v>
      </c>
      <c r="U13" s="85">
        <v>-56066.87</v>
      </c>
      <c r="V13" s="85">
        <v>0</v>
      </c>
      <c r="W13" s="85">
        <v>0</v>
      </c>
      <c r="X13" s="85">
        <v>0</v>
      </c>
      <c r="Y13" s="85">
        <v>0</v>
      </c>
      <c r="Z13" s="85">
        <v>-4338.1500000000524</v>
      </c>
    </row>
    <row r="14" spans="1:26">
      <c r="A14" s="89"/>
      <c r="B14" s="57"/>
      <c r="C14" t="s">
        <v>149</v>
      </c>
      <c r="D14" s="84">
        <f>SUM(T14:Y14)</f>
        <v>90375.7</v>
      </c>
      <c r="G14">
        <v>2001</v>
      </c>
      <c r="H14" t="s">
        <v>149</v>
      </c>
      <c r="I14" s="85">
        <v>20544.53</v>
      </c>
      <c r="J14" s="85">
        <v>1059.42</v>
      </c>
      <c r="K14" s="85">
        <v>5342.4900000000025</v>
      </c>
      <c r="L14" s="85">
        <v>26946.440000000002</v>
      </c>
      <c r="O14">
        <v>1102</v>
      </c>
      <c r="P14" t="s">
        <v>149</v>
      </c>
      <c r="Q14" s="85">
        <v>4042.9500000000107</v>
      </c>
      <c r="R14" s="85">
        <v>4356.91</v>
      </c>
      <c r="S14" s="85">
        <v>4502.1399999999994</v>
      </c>
      <c r="T14" s="85">
        <v>4502.1399999999994</v>
      </c>
      <c r="U14" s="85">
        <v>4066.44</v>
      </c>
      <c r="V14" s="85">
        <v>20799.559999999998</v>
      </c>
      <c r="W14" s="85">
        <v>5044.26</v>
      </c>
      <c r="X14" s="85">
        <v>56868.62</v>
      </c>
      <c r="Y14" s="85">
        <v>-905.32000000000016</v>
      </c>
      <c r="Z14" s="85">
        <v>103277.70000000001</v>
      </c>
    </row>
    <row r="15" spans="1:26">
      <c r="A15" s="89"/>
      <c r="B15" s="57"/>
      <c r="C15" t="s">
        <v>150</v>
      </c>
      <c r="D15" s="84">
        <f>SUM(T15:Y15)</f>
        <v>90375.7</v>
      </c>
      <c r="G15">
        <v>3301</v>
      </c>
      <c r="H15" t="s">
        <v>150</v>
      </c>
      <c r="I15" s="85">
        <v>25568.85</v>
      </c>
      <c r="J15" s="85">
        <v>1373.3100000000002</v>
      </c>
      <c r="K15" s="85">
        <v>6911.8200000000097</v>
      </c>
      <c r="L15" s="85">
        <v>33853.98000000001</v>
      </c>
      <c r="O15">
        <v>1205</v>
      </c>
      <c r="P15" t="s">
        <v>150</v>
      </c>
      <c r="Q15" s="85">
        <v>3736.830000000004</v>
      </c>
      <c r="R15" s="85">
        <v>4356.91</v>
      </c>
      <c r="S15" s="85">
        <v>4502.1399999999994</v>
      </c>
      <c r="T15" s="85">
        <v>4502.1399999999994</v>
      </c>
      <c r="U15" s="85">
        <v>4066.44</v>
      </c>
      <c r="V15" s="85">
        <v>20799.559999999998</v>
      </c>
      <c r="W15" s="85">
        <v>5044.26</v>
      </c>
      <c r="X15" s="85">
        <v>56868.62</v>
      </c>
      <c r="Y15" s="85">
        <v>-905.32000000000016</v>
      </c>
      <c r="Z15" s="85">
        <v>102971.58</v>
      </c>
    </row>
    <row r="16" spans="1:26">
      <c r="A16" s="64" t="s">
        <v>170</v>
      </c>
      <c r="B16" s="64" t="s">
        <v>151</v>
      </c>
      <c r="C16" s="91"/>
      <c r="D16" s="86">
        <f>SUM(D7:D15)</f>
        <v>2908090.6671800008</v>
      </c>
      <c r="F16" t="s">
        <v>151</v>
      </c>
      <c r="I16" s="85">
        <v>915283.25000000012</v>
      </c>
      <c r="J16" s="85">
        <v>48501.319999999992</v>
      </c>
      <c r="K16" s="85">
        <v>243059.20000000024</v>
      </c>
      <c r="L16" s="85">
        <v>1206843.7700000003</v>
      </c>
      <c r="N16" t="s">
        <v>151</v>
      </c>
      <c r="Q16" s="85">
        <v>144700.06000000029</v>
      </c>
      <c r="R16" s="85">
        <v>164719.45000000004</v>
      </c>
      <c r="S16" s="85">
        <v>376239.01718000002</v>
      </c>
      <c r="T16" s="85">
        <v>156594.12</v>
      </c>
      <c r="U16" s="85">
        <v>-375034.68000000005</v>
      </c>
      <c r="V16" s="85">
        <v>645322.18000000017</v>
      </c>
      <c r="W16" s="85">
        <v>138415.85</v>
      </c>
      <c r="X16" s="85">
        <v>760347.1</v>
      </c>
      <c r="Y16" s="85">
        <v>-95010.530000000028</v>
      </c>
      <c r="Z16" s="85">
        <v>1916292.5671800005</v>
      </c>
    </row>
    <row r="17" spans="1:26">
      <c r="A17" s="89"/>
      <c r="C17" t="s">
        <v>142</v>
      </c>
      <c r="D17" s="84">
        <f>SUM(I17:K17)+SUM(Q17:Y17)</f>
        <v>521916.1</v>
      </c>
      <c r="F17" t="s">
        <v>34</v>
      </c>
      <c r="G17">
        <v>1001</v>
      </c>
      <c r="H17" t="s">
        <v>142</v>
      </c>
      <c r="I17" s="85">
        <v>0</v>
      </c>
      <c r="J17" s="85">
        <v>0</v>
      </c>
      <c r="K17" s="85">
        <v>0</v>
      </c>
      <c r="L17" s="85">
        <v>0</v>
      </c>
      <c r="N17" t="s">
        <v>34</v>
      </c>
      <c r="O17">
        <v>1001</v>
      </c>
      <c r="P17" t="s">
        <v>142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521916.1</v>
      </c>
      <c r="Y17" s="85">
        <v>0</v>
      </c>
      <c r="Z17" s="85">
        <v>521916.1</v>
      </c>
    </row>
    <row r="18" spans="1:26">
      <c r="A18" s="89"/>
      <c r="C18" t="s">
        <v>143</v>
      </c>
      <c r="D18" s="84">
        <f>SUM(I18:K18)+SUM(Q18:U18)</f>
        <v>-313570.39000000007</v>
      </c>
      <c r="G18">
        <v>1101</v>
      </c>
      <c r="H18" t="s">
        <v>143</v>
      </c>
      <c r="I18" s="85">
        <v>70032.55</v>
      </c>
      <c r="J18" s="85">
        <v>0</v>
      </c>
      <c r="K18" s="85">
        <v>0</v>
      </c>
      <c r="L18" s="85">
        <v>70032.55</v>
      </c>
      <c r="O18">
        <v>1101</v>
      </c>
      <c r="P18" t="s">
        <v>143</v>
      </c>
      <c r="Q18" s="85">
        <v>23597.91</v>
      </c>
      <c r="R18" s="85">
        <v>22836.71</v>
      </c>
      <c r="S18" s="85">
        <v>23597.919999999998</v>
      </c>
      <c r="T18" s="85">
        <v>23597.93</v>
      </c>
      <c r="U18" s="85">
        <v>-477233.41000000003</v>
      </c>
      <c r="V18" s="85">
        <v>0</v>
      </c>
      <c r="W18" s="85">
        <v>0</v>
      </c>
      <c r="X18" s="85">
        <v>0</v>
      </c>
      <c r="Y18" s="85">
        <v>0</v>
      </c>
      <c r="Z18" s="85">
        <v>-383602.94</v>
      </c>
    </row>
    <row r="19" spans="1:26">
      <c r="A19" s="89"/>
      <c r="C19" t="s">
        <v>144</v>
      </c>
      <c r="D19" s="84">
        <f>SUM(U19:Y19)</f>
        <v>35254.350000000006</v>
      </c>
      <c r="G19">
        <v>1114</v>
      </c>
      <c r="H19" t="s">
        <v>144</v>
      </c>
      <c r="I19" s="85">
        <v>16081.09</v>
      </c>
      <c r="J19" s="85">
        <v>0</v>
      </c>
      <c r="K19" s="85">
        <v>0</v>
      </c>
      <c r="L19" s="85">
        <v>16081.09</v>
      </c>
      <c r="O19">
        <v>1101</v>
      </c>
      <c r="P19" t="s">
        <v>144</v>
      </c>
      <c r="Q19" s="85">
        <v>5418.63</v>
      </c>
      <c r="R19" s="85">
        <v>5243.83</v>
      </c>
      <c r="S19" s="85">
        <v>5418.62</v>
      </c>
      <c r="T19" s="85">
        <v>5418.63</v>
      </c>
      <c r="U19" s="85">
        <v>4894.25</v>
      </c>
      <c r="V19" s="85">
        <v>5418.63</v>
      </c>
      <c r="W19" s="85">
        <v>5243.83</v>
      </c>
      <c r="X19" s="85">
        <v>10744.550000000001</v>
      </c>
      <c r="Y19" s="85">
        <v>8953.09</v>
      </c>
      <c r="Z19" s="85">
        <v>56754.06</v>
      </c>
    </row>
    <row r="20" spans="1:26">
      <c r="A20" s="89"/>
      <c r="C20" t="s">
        <v>145</v>
      </c>
      <c r="D20" s="84">
        <f>SUM(I20:K20)+SUM(Q20:Y20)</f>
        <v>1166516.8999999999</v>
      </c>
      <c r="G20">
        <v>1201</v>
      </c>
      <c r="H20" t="s">
        <v>145</v>
      </c>
      <c r="I20" s="85">
        <v>0</v>
      </c>
      <c r="J20" s="85">
        <v>0</v>
      </c>
      <c r="K20" s="85">
        <v>0</v>
      </c>
      <c r="L20" s="85">
        <v>0</v>
      </c>
      <c r="O20">
        <v>1201</v>
      </c>
      <c r="P20" t="s">
        <v>145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1166516.8999999999</v>
      </c>
      <c r="Y20" s="85">
        <v>0</v>
      </c>
      <c r="Z20" s="85">
        <v>1166516.8999999999</v>
      </c>
    </row>
    <row r="21" spans="1:26">
      <c r="A21" s="89"/>
      <c r="C21" t="s">
        <v>146</v>
      </c>
      <c r="D21" s="84">
        <f>SUM(I21:K21)+SUM(Q21:Y21)</f>
        <v>374099.48</v>
      </c>
      <c r="G21">
        <v>1205</v>
      </c>
      <c r="H21" t="s">
        <v>146</v>
      </c>
      <c r="I21" s="85">
        <v>48672.28</v>
      </c>
      <c r="J21" s="85">
        <v>0</v>
      </c>
      <c r="K21" s="85">
        <v>0</v>
      </c>
      <c r="L21" s="85">
        <v>48672.28</v>
      </c>
      <c r="O21">
        <v>1903</v>
      </c>
      <c r="P21" t="s">
        <v>146</v>
      </c>
      <c r="Q21" s="85">
        <v>16400.440000000002</v>
      </c>
      <c r="R21" s="85">
        <v>15871.390000000001</v>
      </c>
      <c r="S21" s="85">
        <v>293155.37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325427.19999999995</v>
      </c>
    </row>
    <row r="22" spans="1:26">
      <c r="A22" s="89"/>
      <c r="C22" t="s">
        <v>147</v>
      </c>
      <c r="D22" s="84">
        <f>SUM(I22:K22)+SUM(Q22:Y22)</f>
        <v>55457.63</v>
      </c>
      <c r="G22">
        <v>1403</v>
      </c>
      <c r="H22" t="s">
        <v>147</v>
      </c>
      <c r="I22" s="85">
        <v>12202.37</v>
      </c>
      <c r="J22" s="85">
        <v>0</v>
      </c>
      <c r="K22" s="85">
        <v>0</v>
      </c>
      <c r="L22" s="85">
        <v>12202.37</v>
      </c>
      <c r="O22">
        <v>1403</v>
      </c>
      <c r="P22" t="s">
        <v>147</v>
      </c>
      <c r="Q22" s="85">
        <v>4111.67</v>
      </c>
      <c r="R22" s="85">
        <v>3979.03</v>
      </c>
      <c r="S22" s="85">
        <v>4111.66</v>
      </c>
      <c r="T22" s="85">
        <v>4111.66</v>
      </c>
      <c r="U22" s="85">
        <v>3713.7799999999997</v>
      </c>
      <c r="V22" s="85">
        <v>4111.66</v>
      </c>
      <c r="W22" s="85">
        <v>3979.03</v>
      </c>
      <c r="X22" s="85">
        <v>7865.66</v>
      </c>
      <c r="Y22" s="85">
        <v>7271.1100000000006</v>
      </c>
      <c r="Z22" s="85">
        <v>43255.26</v>
      </c>
    </row>
    <row r="23" spans="1:26">
      <c r="A23" s="89"/>
      <c r="C23" t="s">
        <v>148</v>
      </c>
      <c r="D23" s="84">
        <f>SUM(I23:K23)+SUM(Q23:U23)</f>
        <v>0</v>
      </c>
      <c r="G23">
        <v>1501</v>
      </c>
      <c r="H23" t="s">
        <v>148</v>
      </c>
      <c r="I23" s="85">
        <v>0</v>
      </c>
      <c r="J23" s="85">
        <v>0</v>
      </c>
      <c r="K23" s="85">
        <v>0</v>
      </c>
      <c r="L23" s="85">
        <v>0</v>
      </c>
      <c r="O23">
        <v>1501</v>
      </c>
      <c r="P23" t="s">
        <v>148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</row>
    <row r="24" spans="1:26">
      <c r="A24" s="89"/>
      <c r="C24" t="s">
        <v>149</v>
      </c>
      <c r="D24" s="84">
        <f>SUM(T24:Y24)</f>
        <v>37054.570000000007</v>
      </c>
      <c r="G24">
        <v>2001</v>
      </c>
      <c r="H24" t="s">
        <v>149</v>
      </c>
      <c r="I24" s="85">
        <v>13837.720000000001</v>
      </c>
      <c r="J24" s="85">
        <v>0</v>
      </c>
      <c r="K24" s="85">
        <v>0</v>
      </c>
      <c r="L24" s="85">
        <v>13837.720000000001</v>
      </c>
      <c r="O24">
        <v>1102</v>
      </c>
      <c r="P24" t="s">
        <v>149</v>
      </c>
      <c r="Q24" s="85">
        <v>4662.71</v>
      </c>
      <c r="R24" s="85">
        <v>4512.29</v>
      </c>
      <c r="S24" s="85">
        <v>4662.71</v>
      </c>
      <c r="T24" s="85">
        <v>4662.71</v>
      </c>
      <c r="U24" s="85">
        <v>4211.49</v>
      </c>
      <c r="V24" s="85">
        <v>4662.7</v>
      </c>
      <c r="W24" s="85">
        <v>4512.3</v>
      </c>
      <c r="X24" s="85">
        <v>10052.280000000001</v>
      </c>
      <c r="Y24" s="85">
        <v>8953.09</v>
      </c>
      <c r="Z24" s="85">
        <v>50892.28</v>
      </c>
    </row>
    <row r="25" spans="1:26">
      <c r="A25" s="89"/>
      <c r="C25" t="s">
        <v>150</v>
      </c>
      <c r="D25" s="84">
        <f>SUM(T25:Y25)</f>
        <v>40672.98000000001</v>
      </c>
      <c r="G25">
        <v>3301</v>
      </c>
      <c r="H25" t="s">
        <v>150</v>
      </c>
      <c r="I25" s="85">
        <v>16081.09</v>
      </c>
      <c r="J25" s="85">
        <v>0</v>
      </c>
      <c r="K25" s="85">
        <v>0</v>
      </c>
      <c r="L25" s="85">
        <v>16081.09</v>
      </c>
      <c r="O25">
        <v>1205</v>
      </c>
      <c r="P25" t="s">
        <v>150</v>
      </c>
      <c r="Q25" s="85">
        <v>5418.63</v>
      </c>
      <c r="R25" s="85">
        <v>5243.83</v>
      </c>
      <c r="S25" s="85">
        <v>5418.62</v>
      </c>
      <c r="T25" s="85">
        <v>5418.63</v>
      </c>
      <c r="U25" s="85">
        <v>4894.25</v>
      </c>
      <c r="V25" s="85">
        <v>5418.63</v>
      </c>
      <c r="W25" s="85">
        <v>5243.83</v>
      </c>
      <c r="X25" s="85">
        <v>10744.550000000001</v>
      </c>
      <c r="Y25" s="85">
        <v>8953.09</v>
      </c>
      <c r="Z25" s="85">
        <v>56754.06</v>
      </c>
    </row>
    <row r="26" spans="1:26">
      <c r="A26" s="64" t="s">
        <v>99</v>
      </c>
      <c r="B26" s="64" t="s">
        <v>152</v>
      </c>
      <c r="C26" s="91"/>
      <c r="D26" s="86">
        <f>SUM(D17:D25)</f>
        <v>1917401.6199999996</v>
      </c>
      <c r="F26" t="s">
        <v>152</v>
      </c>
      <c r="I26" s="85">
        <v>176907.09999999998</v>
      </c>
      <c r="J26" s="85">
        <v>0</v>
      </c>
      <c r="K26" s="85">
        <v>0</v>
      </c>
      <c r="L26" s="85">
        <v>176907.09999999998</v>
      </c>
      <c r="N26" t="s">
        <v>152</v>
      </c>
      <c r="Q26" s="85">
        <v>59609.99</v>
      </c>
      <c r="R26" s="85">
        <v>57687.08</v>
      </c>
      <c r="S26" s="85">
        <v>336364.89999999997</v>
      </c>
      <c r="T26" s="85">
        <v>43209.56</v>
      </c>
      <c r="U26" s="85">
        <v>-459519.64</v>
      </c>
      <c r="V26" s="85">
        <v>19611.620000000003</v>
      </c>
      <c r="W26" s="85">
        <v>18978.989999999998</v>
      </c>
      <c r="X26" s="85">
        <v>1727840.0399999998</v>
      </c>
      <c r="Y26" s="85">
        <v>34130.380000000005</v>
      </c>
      <c r="Z26" s="85">
        <v>1837912.92</v>
      </c>
    </row>
    <row r="27" spans="1:26">
      <c r="A27" s="89"/>
      <c r="C27" t="s">
        <v>142</v>
      </c>
      <c r="D27" s="84">
        <f>SUM(I27:K27)+SUM(Q27:Y27)</f>
        <v>0</v>
      </c>
      <c r="F27" t="s">
        <v>35</v>
      </c>
      <c r="G27">
        <v>1001</v>
      </c>
      <c r="H27" t="s">
        <v>142</v>
      </c>
      <c r="I27" s="85">
        <v>0</v>
      </c>
      <c r="J27" s="85">
        <v>0</v>
      </c>
      <c r="K27" s="85">
        <v>0</v>
      </c>
      <c r="L27" s="85">
        <v>0</v>
      </c>
      <c r="N27" t="s">
        <v>35</v>
      </c>
      <c r="O27">
        <v>1001</v>
      </c>
      <c r="P27" t="s">
        <v>142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</row>
    <row r="28" spans="1:26">
      <c r="A28" s="89"/>
      <c r="C28" t="s">
        <v>144</v>
      </c>
      <c r="D28" s="84">
        <f>SUM(U28:Y28)</f>
        <v>0</v>
      </c>
      <c r="G28">
        <v>1114</v>
      </c>
      <c r="H28" t="s">
        <v>144</v>
      </c>
      <c r="I28" s="85">
        <v>1161.19</v>
      </c>
      <c r="J28" s="85">
        <v>0</v>
      </c>
      <c r="K28" s="85">
        <v>0</v>
      </c>
      <c r="L28" s="85">
        <v>1161.19</v>
      </c>
      <c r="O28">
        <v>1101</v>
      </c>
      <c r="P28" t="s">
        <v>144</v>
      </c>
      <c r="Q28" s="85">
        <v>391.27</v>
      </c>
      <c r="R28" s="85">
        <v>345.71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736.98</v>
      </c>
    </row>
    <row r="29" spans="1:26">
      <c r="A29" s="89"/>
      <c r="C29" t="s">
        <v>145</v>
      </c>
      <c r="D29" s="84">
        <f>SUM(I29:K29)+SUM(Q29:Y29)</f>
        <v>54820.92</v>
      </c>
      <c r="G29">
        <v>1201</v>
      </c>
      <c r="H29" t="s">
        <v>145</v>
      </c>
      <c r="I29" s="85">
        <v>0</v>
      </c>
      <c r="J29" s="85">
        <v>0</v>
      </c>
      <c r="K29" s="85">
        <v>0</v>
      </c>
      <c r="L29" s="85">
        <v>0</v>
      </c>
      <c r="O29">
        <v>1201</v>
      </c>
      <c r="P29" t="s">
        <v>145</v>
      </c>
      <c r="Q29" s="85">
        <v>0</v>
      </c>
      <c r="R29" s="85">
        <v>54820.92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54820.92</v>
      </c>
    </row>
    <row r="30" spans="1:26">
      <c r="A30" s="64"/>
      <c r="B30" s="89"/>
      <c r="C30" t="s">
        <v>146</v>
      </c>
      <c r="D30" s="84">
        <f>SUM(I30:K30)+SUM(Q30:Y30)</f>
        <v>132548.05999999988</v>
      </c>
      <c r="G30">
        <v>1205</v>
      </c>
      <c r="H30" t="s">
        <v>146</v>
      </c>
      <c r="I30" s="85">
        <v>14536.27</v>
      </c>
      <c r="J30" s="85">
        <v>0</v>
      </c>
      <c r="K30" s="85">
        <v>0</v>
      </c>
      <c r="L30" s="85">
        <v>14536.27</v>
      </c>
      <c r="O30">
        <v>1903</v>
      </c>
      <c r="P30" t="s">
        <v>146</v>
      </c>
      <c r="Q30" s="85">
        <v>4898.09</v>
      </c>
      <c r="R30" s="85">
        <v>5659.4599999999991</v>
      </c>
      <c r="S30" s="85">
        <v>107454.23999999987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118011.78999999986</v>
      </c>
    </row>
    <row r="31" spans="1:26">
      <c r="A31" s="64"/>
      <c r="B31" s="89"/>
      <c r="C31" t="s">
        <v>148</v>
      </c>
      <c r="D31" s="84">
        <f>SUM(I31:K31)+SUM(Q31:U31)</f>
        <v>53208.54</v>
      </c>
      <c r="G31">
        <v>1501</v>
      </c>
      <c r="H31" t="s">
        <v>148</v>
      </c>
      <c r="I31" s="85">
        <v>0</v>
      </c>
      <c r="J31" s="85">
        <v>0</v>
      </c>
      <c r="K31" s="85">
        <v>0</v>
      </c>
      <c r="L31" s="85">
        <v>0</v>
      </c>
      <c r="O31">
        <v>1501</v>
      </c>
      <c r="P31" t="s">
        <v>148</v>
      </c>
      <c r="Q31" s="85">
        <v>0</v>
      </c>
      <c r="R31" s="85">
        <v>53208.54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53208.54</v>
      </c>
    </row>
    <row r="32" spans="1:26">
      <c r="A32" s="64"/>
      <c r="B32" s="89"/>
      <c r="C32" t="s">
        <v>149</v>
      </c>
      <c r="D32" s="84">
        <f>SUM(T32:Y32)</f>
        <v>3773.6800000000003</v>
      </c>
      <c r="G32">
        <v>2001</v>
      </c>
      <c r="H32" t="s">
        <v>149</v>
      </c>
      <c r="I32" s="85">
        <v>1471.96</v>
      </c>
      <c r="J32" s="85">
        <v>0</v>
      </c>
      <c r="K32" s="85">
        <v>0</v>
      </c>
      <c r="L32" s="85">
        <v>1471.96</v>
      </c>
      <c r="O32">
        <v>1102</v>
      </c>
      <c r="P32" t="s">
        <v>149</v>
      </c>
      <c r="Q32" s="85">
        <v>495.98</v>
      </c>
      <c r="R32" s="85">
        <v>591.52</v>
      </c>
      <c r="S32" s="85">
        <v>646.31000000000006</v>
      </c>
      <c r="T32" s="85">
        <v>646.33000000000004</v>
      </c>
      <c r="U32" s="85">
        <v>583.77</v>
      </c>
      <c r="V32" s="85">
        <v>646.31000000000006</v>
      </c>
      <c r="W32" s="85">
        <v>625.47</v>
      </c>
      <c r="X32" s="85">
        <v>646.32000000000005</v>
      </c>
      <c r="Y32" s="85">
        <v>625.48</v>
      </c>
      <c r="Z32" s="85">
        <v>5507.49</v>
      </c>
    </row>
    <row r="33" spans="1:26">
      <c r="A33" s="64" t="s">
        <v>98</v>
      </c>
      <c r="B33" s="64" t="s">
        <v>153</v>
      </c>
      <c r="C33" s="57"/>
      <c r="D33" s="86">
        <f>SUM(D27:D32)</f>
        <v>244351.19999999987</v>
      </c>
      <c r="F33" t="s">
        <v>153</v>
      </c>
      <c r="I33" s="85">
        <v>17169.420000000002</v>
      </c>
      <c r="J33" s="85">
        <v>0</v>
      </c>
      <c r="K33" s="85">
        <v>0</v>
      </c>
      <c r="L33" s="85">
        <v>17169.420000000002</v>
      </c>
      <c r="N33" t="s">
        <v>153</v>
      </c>
      <c r="Q33" s="85">
        <v>5785.34</v>
      </c>
      <c r="R33" s="85">
        <v>114626.15000000001</v>
      </c>
      <c r="S33" s="85">
        <v>108100.54999999987</v>
      </c>
      <c r="T33" s="85">
        <v>646.33000000000004</v>
      </c>
      <c r="U33" s="85">
        <v>583.77</v>
      </c>
      <c r="V33" s="85">
        <v>646.31000000000006</v>
      </c>
      <c r="W33" s="85">
        <v>625.47</v>
      </c>
      <c r="X33" s="85">
        <v>646.32000000000005</v>
      </c>
      <c r="Y33" s="85">
        <v>625.48</v>
      </c>
      <c r="Z33" s="85">
        <v>232285.71999999986</v>
      </c>
    </row>
    <row r="34" spans="1:26">
      <c r="A34" s="64"/>
      <c r="B34" s="92" t="s">
        <v>36</v>
      </c>
      <c r="C34" s="57"/>
      <c r="D34" s="87">
        <f>D33+D26+D16</f>
        <v>5069843.4871800002</v>
      </c>
      <c r="F34" t="s">
        <v>36</v>
      </c>
      <c r="I34" s="85">
        <v>1109359.7700000003</v>
      </c>
      <c r="J34" s="85">
        <v>48501.319999999992</v>
      </c>
      <c r="K34" s="85">
        <v>243059.20000000024</v>
      </c>
      <c r="L34" s="85">
        <v>1400920.2900000005</v>
      </c>
      <c r="N34" t="s">
        <v>36</v>
      </c>
      <c r="Q34" s="85">
        <v>210095.39000000031</v>
      </c>
      <c r="R34" s="85">
        <v>337032.68000000005</v>
      </c>
      <c r="S34" s="85">
        <v>820704.46717999992</v>
      </c>
      <c r="T34" s="85">
        <v>200450.00999999998</v>
      </c>
      <c r="U34" s="85">
        <v>-833970.55</v>
      </c>
      <c r="V34" s="85">
        <v>665580.11000000022</v>
      </c>
      <c r="W34" s="85">
        <v>158020.30999999997</v>
      </c>
      <c r="X34" s="85">
        <v>2488833.4599999995</v>
      </c>
      <c r="Y34" s="85">
        <v>-60254.670000000035</v>
      </c>
      <c r="Z34" s="85">
        <v>3986491.2071800004</v>
      </c>
    </row>
  </sheetData>
  <pageMargins left="0.7" right="0.7" top="0.75" bottom="0.75" header="0.3" footer="0.3"/>
  <pageSetup scale="25" orientation="portrait" r:id="rId3"/>
  <ignoredErrors>
    <ignoredError sqref="D9 D28 D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view="pageBreakPreview" zoomScale="90" zoomScaleNormal="100" zoomScaleSheetLayoutView="90" workbookViewId="0">
      <selection activeCell="B5" sqref="B5"/>
    </sheetView>
  </sheetViews>
  <sheetFormatPr defaultRowHeight="15"/>
  <cols>
    <col min="1" max="1" width="3.28515625" style="65" customWidth="1"/>
    <col min="2" max="2" width="20.7109375" style="65" bestFit="1" customWidth="1"/>
    <col min="3" max="3" width="3.5703125" style="65" customWidth="1"/>
    <col min="4" max="5" width="9.140625" style="65"/>
    <col min="6" max="6" width="11.42578125" style="65" customWidth="1"/>
    <col min="7" max="16384" width="9.140625" style="65"/>
  </cols>
  <sheetData>
    <row r="1" spans="2:6" ht="15.75">
      <c r="B1" s="147" t="s">
        <v>171</v>
      </c>
    </row>
    <row r="2" spans="2:6">
      <c r="B2" s="93" t="s">
        <v>221</v>
      </c>
    </row>
    <row r="3" spans="2:6" ht="30">
      <c r="D3" s="66" t="s">
        <v>100</v>
      </c>
      <c r="E3" s="66" t="s">
        <v>107</v>
      </c>
      <c r="F3" s="67" t="s">
        <v>108</v>
      </c>
    </row>
    <row r="4" spans="2:6" ht="60">
      <c r="D4" s="68" t="s">
        <v>109</v>
      </c>
      <c r="E4" s="68" t="s">
        <v>109</v>
      </c>
      <c r="F4" s="68" t="s">
        <v>109</v>
      </c>
    </row>
    <row r="5" spans="2:6">
      <c r="D5" s="69"/>
      <c r="E5" s="69"/>
    </row>
    <row r="6" spans="2:6" ht="15.75">
      <c r="B6" s="65" t="s">
        <v>110</v>
      </c>
      <c r="D6" s="70">
        <v>5.0000000000000001E-3</v>
      </c>
      <c r="E6" s="70">
        <v>2E-3</v>
      </c>
      <c r="F6" s="70">
        <f t="shared" ref="F6:F14" si="0">+D6*3/12+E6*9/12</f>
        <v>2.7500000000000003E-3</v>
      </c>
    </row>
    <row r="7" spans="2:6" ht="15.75">
      <c r="B7" s="65" t="s">
        <v>111</v>
      </c>
      <c r="D7" s="70">
        <v>5.0000000000000001E-3</v>
      </c>
      <c r="E7" s="70">
        <v>4.0000000000000001E-3</v>
      </c>
      <c r="F7" s="70">
        <f t="shared" si="0"/>
        <v>4.2500000000000003E-3</v>
      </c>
    </row>
    <row r="8" spans="2:6" ht="15.75">
      <c r="B8" s="65" t="s">
        <v>112</v>
      </c>
      <c r="D8" s="70">
        <v>3.9E-2</v>
      </c>
      <c r="E8" s="70">
        <v>4.1000000000000002E-2</v>
      </c>
      <c r="F8" s="70">
        <f t="shared" si="0"/>
        <v>4.0500000000000001E-2</v>
      </c>
    </row>
    <row r="9" spans="2:6" ht="15.75">
      <c r="B9" s="65" t="s">
        <v>113</v>
      </c>
      <c r="D9" s="70">
        <v>0.17599999999999999</v>
      </c>
      <c r="E9" s="70">
        <v>0.18099999999999999</v>
      </c>
      <c r="F9" s="70">
        <f t="shared" si="0"/>
        <v>0.17975000000000002</v>
      </c>
    </row>
    <row r="10" spans="2:6" ht="15.75">
      <c r="B10" s="65" t="s">
        <v>114</v>
      </c>
      <c r="D10" s="70">
        <v>8.0000000000000002E-3</v>
      </c>
      <c r="E10" s="70">
        <v>5.0000000000000001E-3</v>
      </c>
      <c r="F10" s="70">
        <f t="shared" si="0"/>
        <v>5.7499999999999999E-3</v>
      </c>
    </row>
    <row r="11" spans="2:6" ht="15.75">
      <c r="B11" s="65" t="s">
        <v>115</v>
      </c>
      <c r="D11" s="70">
        <v>3.5000000000000003E-2</v>
      </c>
      <c r="E11" s="70">
        <v>3.5999999999999997E-2</v>
      </c>
      <c r="F11" s="70">
        <f t="shared" si="0"/>
        <v>3.5749999999999997E-2</v>
      </c>
    </row>
    <row r="12" spans="2:6" ht="15.75">
      <c r="B12" s="65" t="s">
        <v>116</v>
      </c>
      <c r="D12" s="70">
        <v>7.3999999999999996E-2</v>
      </c>
      <c r="E12" s="70">
        <v>0.06</v>
      </c>
      <c r="F12" s="70">
        <f t="shared" si="0"/>
        <v>6.3500000000000001E-2</v>
      </c>
    </row>
    <row r="13" spans="2:6" ht="15.75">
      <c r="B13" s="65" t="s">
        <v>117</v>
      </c>
      <c r="D13" s="70">
        <v>8.0000000000000002E-3</v>
      </c>
      <c r="E13" s="70">
        <v>0.01</v>
      </c>
      <c r="F13" s="70">
        <f t="shared" si="0"/>
        <v>9.4999999999999998E-3</v>
      </c>
    </row>
    <row r="14" spans="2:6" ht="15.75">
      <c r="B14" s="65" t="s">
        <v>118</v>
      </c>
      <c r="D14" s="70">
        <v>1E-3</v>
      </c>
      <c r="E14" s="70">
        <v>1E-3</v>
      </c>
      <c r="F14" s="70">
        <f t="shared" si="0"/>
        <v>1E-3</v>
      </c>
    </row>
    <row r="15" spans="2:6" ht="15.75">
      <c r="D15" s="80"/>
      <c r="E15" s="80"/>
      <c r="F15" s="70"/>
    </row>
    <row r="16" spans="2:6" ht="15.75">
      <c r="D16" s="80">
        <f>SUM(D6:D15)</f>
        <v>0.35100000000000003</v>
      </c>
      <c r="E16" s="80">
        <f>SUM(E6:E15)</f>
        <v>0.33999999999999997</v>
      </c>
      <c r="F16" s="70">
        <f>+D16*3/12+E16*9/12</f>
        <v>0.34274999999999994</v>
      </c>
    </row>
    <row r="19" spans="2:6">
      <c r="B19" s="65" t="s">
        <v>119</v>
      </c>
      <c r="D19" s="80">
        <f>+D12</f>
        <v>7.3999999999999996E-2</v>
      </c>
      <c r="E19" s="80">
        <f t="shared" ref="E19:F19" si="1">+E12</f>
        <v>0.06</v>
      </c>
      <c r="F19" s="80">
        <f t="shared" si="1"/>
        <v>6.3500000000000001E-2</v>
      </c>
    </row>
    <row r="20" spans="2:6">
      <c r="B20" s="65" t="s">
        <v>120</v>
      </c>
      <c r="D20" s="80">
        <f>SUM(D6:D11,D13:D14)</f>
        <v>0.27700000000000002</v>
      </c>
      <c r="E20" s="80">
        <f t="shared" ref="E20:F20" si="2">SUM(E6:E11,E13:E14)</f>
        <v>0.27999999999999997</v>
      </c>
      <c r="F20" s="80">
        <f t="shared" si="2"/>
        <v>0.27925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view="pageBreakPreview" zoomScale="80" zoomScaleNormal="100" zoomScaleSheetLayoutView="80" workbookViewId="0">
      <selection activeCell="B5" sqref="B5"/>
    </sheetView>
  </sheetViews>
  <sheetFormatPr defaultRowHeight="15"/>
  <cols>
    <col min="1" max="1" width="18.140625" bestFit="1" customWidth="1"/>
    <col min="2" max="2" width="42" customWidth="1"/>
    <col min="3" max="3" width="16.5703125" bestFit="1" customWidth="1"/>
    <col min="4" max="4" width="10.28515625" bestFit="1" customWidth="1"/>
    <col min="5" max="5" width="14.85546875" customWidth="1"/>
  </cols>
  <sheetData>
    <row r="1" spans="1:5" ht="15.75">
      <c r="A1" s="162" t="s">
        <v>222</v>
      </c>
      <c r="B1" s="163"/>
    </row>
    <row r="2" spans="1:5" ht="33">
      <c r="A2" s="71" t="s">
        <v>75</v>
      </c>
      <c r="B2" s="71"/>
      <c r="C2" s="72" t="s">
        <v>121</v>
      </c>
      <c r="D2" s="73" t="s">
        <v>122</v>
      </c>
      <c r="E2" s="74" t="s">
        <v>123</v>
      </c>
    </row>
    <row r="3" spans="1:5">
      <c r="A3" s="75" t="s">
        <v>124</v>
      </c>
      <c r="B3" s="76" t="s">
        <v>227</v>
      </c>
      <c r="C3" s="75" t="s">
        <v>125</v>
      </c>
      <c r="D3" s="75" t="s">
        <v>126</v>
      </c>
      <c r="E3" s="77">
        <v>1479423.54</v>
      </c>
    </row>
    <row r="4" spans="1:5">
      <c r="A4" s="75" t="s">
        <v>127</v>
      </c>
      <c r="B4" s="78" t="s">
        <v>248</v>
      </c>
      <c r="C4" s="75" t="s">
        <v>125</v>
      </c>
      <c r="D4" s="75" t="s">
        <v>126</v>
      </c>
      <c r="E4" s="77">
        <v>362094.96</v>
      </c>
    </row>
    <row r="5" spans="1:5">
      <c r="A5" s="75" t="s">
        <v>129</v>
      </c>
      <c r="B5" s="78" t="s">
        <v>249</v>
      </c>
      <c r="C5" s="75" t="s">
        <v>125</v>
      </c>
      <c r="D5" s="75" t="s">
        <v>126</v>
      </c>
      <c r="E5" s="77">
        <v>1034304.03</v>
      </c>
    </row>
    <row r="6" spans="1:5">
      <c r="A6" s="75" t="s">
        <v>131</v>
      </c>
      <c r="B6" s="76" t="s">
        <v>250</v>
      </c>
      <c r="C6" s="75" t="s">
        <v>125</v>
      </c>
      <c r="D6" s="75" t="s">
        <v>126</v>
      </c>
      <c r="E6" s="77">
        <v>579610.23</v>
      </c>
    </row>
    <row r="7" spans="1:5">
      <c r="A7" s="75" t="s">
        <v>5</v>
      </c>
      <c r="B7" s="76" t="s">
        <v>251</v>
      </c>
      <c r="C7" s="75" t="s">
        <v>125</v>
      </c>
      <c r="D7" s="75" t="s">
        <v>126</v>
      </c>
      <c r="E7" s="77">
        <v>702311.25</v>
      </c>
    </row>
    <row r="8" spans="1:5">
      <c r="A8" s="152"/>
      <c r="B8" s="152"/>
      <c r="C8" s="152"/>
      <c r="D8" s="152"/>
      <c r="E8" s="153">
        <f>SUM(E3:E7)</f>
        <v>4157744.0100000002</v>
      </c>
    </row>
    <row r="9" spans="1:5">
      <c r="A9" s="152"/>
      <c r="B9" s="152"/>
      <c r="C9" s="152"/>
      <c r="D9" s="152"/>
      <c r="E9" s="152"/>
    </row>
    <row r="10" spans="1:5">
      <c r="A10" s="164" t="s">
        <v>252</v>
      </c>
      <c r="E10" s="81"/>
    </row>
    <row r="11" spans="1:5">
      <c r="E11" s="81"/>
    </row>
    <row r="12" spans="1:5">
      <c r="E12" s="81"/>
    </row>
    <row r="13" spans="1:5">
      <c r="E13" s="161"/>
    </row>
    <row r="15" spans="1:5">
      <c r="C15" s="154"/>
    </row>
    <row r="19" spans="1:2">
      <c r="A19" s="75"/>
      <c r="B19" s="76"/>
    </row>
    <row r="20" spans="1:2">
      <c r="A20" s="75"/>
      <c r="B20" s="78"/>
    </row>
    <row r="21" spans="1:2">
      <c r="A21" s="75"/>
      <c r="B21" s="78"/>
    </row>
    <row r="22" spans="1:2">
      <c r="A22" s="75"/>
      <c r="B22" s="76"/>
    </row>
    <row r="23" spans="1:2">
      <c r="A23" s="75"/>
      <c r="B23" s="78"/>
    </row>
    <row r="24" spans="1:2">
      <c r="A24" s="75"/>
      <c r="B24" s="76"/>
    </row>
    <row r="25" spans="1:2">
      <c r="A25" s="75"/>
      <c r="B25" s="76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1"/>
  <sheetViews>
    <sheetView view="pageBreakPreview" zoomScale="70" zoomScaleNormal="80" zoomScaleSheetLayoutView="70" workbookViewId="0">
      <pane ySplit="7" topLeftCell="A8" activePane="bottomLeft" state="frozen"/>
      <selection activeCell="B5" sqref="B5"/>
      <selection pane="bottomLeft" activeCell="F28" sqref="F28"/>
    </sheetView>
  </sheetViews>
  <sheetFormatPr defaultRowHeight="15.75"/>
  <cols>
    <col min="1" max="1" width="41.7109375" style="109" customWidth="1"/>
    <col min="2" max="2" width="43.85546875" style="109" bestFit="1" customWidth="1"/>
    <col min="3" max="3" width="26.85546875" style="109" bestFit="1" customWidth="1"/>
    <col min="4" max="4" width="19.42578125" style="109" bestFit="1" customWidth="1"/>
    <col min="5" max="5" width="19" style="110" bestFit="1" customWidth="1"/>
    <col min="6" max="6" width="17" style="110" customWidth="1"/>
    <col min="7" max="7" width="18.28515625" style="110" bestFit="1" customWidth="1"/>
    <col min="8" max="8" width="14.42578125" style="110" customWidth="1"/>
    <col min="9" max="9" width="29.5703125" style="110" customWidth="1"/>
    <col min="10" max="10" width="32" style="110" customWidth="1"/>
    <col min="11" max="11" width="19" style="110" customWidth="1"/>
    <col min="12" max="12" width="16.28515625" style="110" customWidth="1"/>
    <col min="13" max="13" width="19" style="110" customWidth="1"/>
    <col min="14" max="14" width="14.85546875" style="110" customWidth="1"/>
    <col min="15" max="15" width="20.42578125" style="110" customWidth="1"/>
    <col min="16" max="16" width="11.140625" style="110" customWidth="1"/>
    <col min="17" max="17" width="22.7109375" style="110" customWidth="1"/>
    <col min="18" max="18" width="11.42578125" style="110" customWidth="1"/>
    <col min="19" max="24" width="9.140625" style="110"/>
    <col min="25" max="25" width="17.5703125" style="110" bestFit="1" customWidth="1"/>
    <col min="26" max="16384" width="9.140625" style="110"/>
  </cols>
  <sheetData>
    <row r="1" spans="1:25" ht="23.25">
      <c r="A1" s="107" t="s">
        <v>180</v>
      </c>
      <c r="B1" s="107"/>
      <c r="C1" s="108"/>
    </row>
    <row r="2" spans="1:25" ht="23.25">
      <c r="A2" s="107" t="s">
        <v>181</v>
      </c>
      <c r="B2" s="107"/>
      <c r="C2" s="108"/>
    </row>
    <row r="3" spans="1:25" ht="23.25">
      <c r="A3" s="107" t="s">
        <v>182</v>
      </c>
      <c r="B3" s="107"/>
      <c r="C3" s="108"/>
    </row>
    <row r="4" spans="1:25" ht="23.25">
      <c r="A4" s="107" t="s">
        <v>169</v>
      </c>
      <c r="B4" s="107"/>
      <c r="C4" s="108"/>
    </row>
    <row r="5" spans="1:25">
      <c r="A5" s="111" t="s">
        <v>183</v>
      </c>
      <c r="B5" s="111"/>
      <c r="C5" s="111"/>
    </row>
    <row r="6" spans="1:25">
      <c r="A6" s="112"/>
      <c r="B6" s="112"/>
      <c r="C6" s="112"/>
      <c r="D6" s="113"/>
      <c r="E6" s="114" t="s">
        <v>184</v>
      </c>
      <c r="F6" s="113"/>
      <c r="G6" s="113"/>
      <c r="I6" s="109"/>
      <c r="J6" s="109"/>
      <c r="K6" s="109"/>
      <c r="M6" s="114" t="s">
        <v>185</v>
      </c>
      <c r="O6" s="109"/>
      <c r="P6" s="109"/>
    </row>
    <row r="7" spans="1:25" ht="33">
      <c r="A7" s="71" t="s">
        <v>75</v>
      </c>
      <c r="B7" s="71"/>
      <c r="C7" s="115" t="s">
        <v>121</v>
      </c>
      <c r="D7" s="114" t="s">
        <v>122</v>
      </c>
      <c r="E7" s="114" t="s">
        <v>186</v>
      </c>
      <c r="F7" s="114" t="s">
        <v>187</v>
      </c>
      <c r="G7" s="116" t="s">
        <v>188</v>
      </c>
      <c r="I7" s="117" t="s">
        <v>75</v>
      </c>
      <c r="J7" s="117" t="s">
        <v>189</v>
      </c>
      <c r="K7" s="118" t="s">
        <v>121</v>
      </c>
      <c r="L7" s="119" t="s">
        <v>122</v>
      </c>
      <c r="M7" s="119" t="s">
        <v>186</v>
      </c>
      <c r="N7" s="119" t="s">
        <v>187</v>
      </c>
      <c r="O7" s="116" t="s">
        <v>190</v>
      </c>
      <c r="P7" s="118"/>
      <c r="Q7" s="120" t="s">
        <v>123</v>
      </c>
    </row>
    <row r="8" spans="1:25">
      <c r="A8" s="112">
        <v>1</v>
      </c>
      <c r="B8" s="121" t="s">
        <v>154</v>
      </c>
      <c r="C8" s="112" t="s">
        <v>155</v>
      </c>
      <c r="D8" s="113" t="s">
        <v>126</v>
      </c>
      <c r="E8" s="122">
        <v>146816</v>
      </c>
      <c r="F8" s="123">
        <f t="shared" ref="F8:F68" si="0">ROUND(E8/12,2)</f>
        <v>12234.67</v>
      </c>
      <c r="G8" s="123">
        <f t="shared" ref="G8:G68" si="1">+F8*9</f>
        <v>110112.03</v>
      </c>
      <c r="I8" s="112">
        <v>1</v>
      </c>
      <c r="J8" s="121" t="s">
        <v>191</v>
      </c>
      <c r="K8" s="112" t="s">
        <v>155</v>
      </c>
      <c r="L8" s="113" t="s">
        <v>126</v>
      </c>
      <c r="M8" s="122">
        <v>110950</v>
      </c>
      <c r="N8" s="123">
        <v>10621.25</v>
      </c>
      <c r="O8" s="124">
        <f>+N8*3</f>
        <v>31863.75</v>
      </c>
      <c r="P8" s="125"/>
      <c r="Q8" s="126">
        <f>+G8+O8</f>
        <v>141975.78</v>
      </c>
      <c r="R8" s="127"/>
      <c r="S8" s="128"/>
      <c r="T8" s="128"/>
      <c r="U8" s="128"/>
      <c r="V8" s="128"/>
      <c r="W8" s="128"/>
      <c r="X8" s="128"/>
      <c r="Y8" s="129"/>
    </row>
    <row r="9" spans="1:25">
      <c r="A9" s="112">
        <v>2</v>
      </c>
      <c r="B9" s="121" t="s">
        <v>192</v>
      </c>
      <c r="C9" s="112" t="s">
        <v>125</v>
      </c>
      <c r="D9" s="113" t="s">
        <v>126</v>
      </c>
      <c r="E9" s="122">
        <v>199926</v>
      </c>
      <c r="F9" s="123">
        <f t="shared" si="0"/>
        <v>16660.5</v>
      </c>
      <c r="G9" s="123">
        <f t="shared" si="1"/>
        <v>149944.5</v>
      </c>
      <c r="I9" s="112">
        <v>2</v>
      </c>
      <c r="J9" s="121" t="s">
        <v>192</v>
      </c>
      <c r="K9" s="112" t="s">
        <v>125</v>
      </c>
      <c r="L9" s="113" t="s">
        <v>126</v>
      </c>
      <c r="M9" s="122">
        <v>195501</v>
      </c>
      <c r="N9" s="123">
        <v>13126.67</v>
      </c>
      <c r="O9" s="124">
        <f t="shared" ref="O9:O68" si="2">+N9*3</f>
        <v>39380.01</v>
      </c>
      <c r="P9" s="125"/>
      <c r="Q9" s="126">
        <f t="shared" ref="Q9:Q68" si="3">+G9+O9</f>
        <v>189324.51</v>
      </c>
      <c r="R9" s="127"/>
      <c r="S9" s="128"/>
      <c r="T9" s="128"/>
      <c r="U9" s="128"/>
      <c r="V9" s="128"/>
      <c r="Y9" s="129"/>
    </row>
    <row r="10" spans="1:25">
      <c r="A10" s="112">
        <v>3</v>
      </c>
      <c r="B10" s="121" t="s">
        <v>193</v>
      </c>
      <c r="C10" s="112" t="s">
        <v>194</v>
      </c>
      <c r="D10" s="113" t="s">
        <v>126</v>
      </c>
      <c r="E10" s="122">
        <v>289632</v>
      </c>
      <c r="F10" s="123">
        <f t="shared" si="0"/>
        <v>24136</v>
      </c>
      <c r="G10" s="123">
        <f t="shared" si="1"/>
        <v>217224</v>
      </c>
      <c r="I10" s="112">
        <v>3</v>
      </c>
      <c r="J10" s="121" t="s">
        <v>195</v>
      </c>
      <c r="K10" s="112" t="s">
        <v>194</v>
      </c>
      <c r="L10" s="113" t="s">
        <v>126</v>
      </c>
      <c r="M10" s="122">
        <v>460447</v>
      </c>
      <c r="N10" s="123">
        <v>39760.83</v>
      </c>
      <c r="O10" s="124">
        <f t="shared" si="2"/>
        <v>119282.49</v>
      </c>
      <c r="P10" s="125"/>
      <c r="Q10" s="126">
        <f t="shared" si="3"/>
        <v>336506.49</v>
      </c>
      <c r="R10" s="127"/>
      <c r="S10" s="128"/>
      <c r="T10" s="128"/>
      <c r="U10" s="128"/>
      <c r="V10" s="128"/>
      <c r="Y10" s="129"/>
    </row>
    <row r="11" spans="1:25">
      <c r="A11" s="112">
        <v>4</v>
      </c>
      <c r="B11" s="130" t="s">
        <v>86</v>
      </c>
      <c r="C11" s="112" t="s">
        <v>125</v>
      </c>
      <c r="D11" s="113" t="s">
        <v>126</v>
      </c>
      <c r="E11" s="122">
        <v>1293107</v>
      </c>
      <c r="F11" s="123">
        <f t="shared" si="0"/>
        <v>107758.92</v>
      </c>
      <c r="G11" s="123">
        <f t="shared" si="1"/>
        <v>969830.28</v>
      </c>
      <c r="I11" s="112">
        <v>4</v>
      </c>
      <c r="J11" s="130" t="s">
        <v>86</v>
      </c>
      <c r="K11" s="112" t="s">
        <v>125</v>
      </c>
      <c r="L11" s="113" t="s">
        <v>126</v>
      </c>
      <c r="M11" s="122">
        <v>1147821</v>
      </c>
      <c r="N11" s="123">
        <v>169864.42</v>
      </c>
      <c r="O11" s="124">
        <f t="shared" si="2"/>
        <v>509593.26</v>
      </c>
      <c r="P11" s="125"/>
      <c r="Q11" s="126">
        <f t="shared" si="3"/>
        <v>1479423.54</v>
      </c>
      <c r="R11" s="127"/>
      <c r="S11" s="128"/>
      <c r="T11" s="128"/>
      <c r="U11" s="128"/>
      <c r="V11" s="128"/>
      <c r="Y11" s="129"/>
    </row>
    <row r="12" spans="1:25">
      <c r="A12" s="112">
        <v>5</v>
      </c>
      <c r="B12" s="121" t="s">
        <v>196</v>
      </c>
      <c r="C12" s="112" t="s">
        <v>197</v>
      </c>
      <c r="D12" s="113" t="s">
        <v>126</v>
      </c>
      <c r="E12" s="122">
        <v>323031</v>
      </c>
      <c r="F12" s="123">
        <f t="shared" si="0"/>
        <v>26919.25</v>
      </c>
      <c r="G12" s="123">
        <f t="shared" si="1"/>
        <v>242273.25</v>
      </c>
      <c r="I12" s="112">
        <v>5</v>
      </c>
      <c r="J12" s="121" t="s">
        <v>196</v>
      </c>
      <c r="K12" s="112" t="s">
        <v>197</v>
      </c>
      <c r="L12" s="113" t="s">
        <v>126</v>
      </c>
      <c r="M12" s="122">
        <v>312278</v>
      </c>
      <c r="N12" s="123">
        <v>50059.67</v>
      </c>
      <c r="O12" s="124">
        <f t="shared" si="2"/>
        <v>150179.01</v>
      </c>
      <c r="P12" s="125"/>
      <c r="Q12" s="126">
        <f t="shared" si="3"/>
        <v>392452.26</v>
      </c>
      <c r="R12" s="127"/>
      <c r="S12" s="128"/>
      <c r="T12" s="128"/>
      <c r="U12" s="128"/>
      <c r="V12" s="128"/>
      <c r="Y12" s="129"/>
    </row>
    <row r="13" spans="1:25">
      <c r="A13" s="112">
        <v>6</v>
      </c>
      <c r="B13" s="121" t="s">
        <v>198</v>
      </c>
      <c r="C13" s="112" t="s">
        <v>199</v>
      </c>
      <c r="D13" s="113" t="s">
        <v>126</v>
      </c>
      <c r="E13" s="122">
        <v>307621</v>
      </c>
      <c r="F13" s="123">
        <f t="shared" si="0"/>
        <v>25635.08</v>
      </c>
      <c r="G13" s="123">
        <f t="shared" si="1"/>
        <v>230715.72000000003</v>
      </c>
      <c r="I13" s="112">
        <v>6</v>
      </c>
      <c r="J13" s="121" t="s">
        <v>198</v>
      </c>
      <c r="K13" s="112" t="s">
        <v>199</v>
      </c>
      <c r="L13" s="113" t="s">
        <v>126</v>
      </c>
      <c r="M13" s="122">
        <v>348470</v>
      </c>
      <c r="N13" s="123">
        <v>28791.25</v>
      </c>
      <c r="O13" s="124">
        <f t="shared" si="2"/>
        <v>86373.75</v>
      </c>
      <c r="P13" s="125"/>
      <c r="Q13" s="126">
        <f t="shared" si="3"/>
        <v>317089.47000000003</v>
      </c>
      <c r="R13" s="127"/>
      <c r="S13" s="128"/>
      <c r="T13" s="128"/>
      <c r="U13" s="128"/>
      <c r="V13" s="128"/>
      <c r="Y13" s="129"/>
    </row>
    <row r="14" spans="1:25">
      <c r="A14" s="112">
        <v>7</v>
      </c>
      <c r="B14" s="121" t="s">
        <v>200</v>
      </c>
      <c r="C14" s="112" t="s">
        <v>125</v>
      </c>
      <c r="D14" s="113" t="s">
        <v>126</v>
      </c>
      <c r="E14" s="122">
        <v>194237</v>
      </c>
      <c r="F14" s="123">
        <f t="shared" si="0"/>
        <v>16186.42</v>
      </c>
      <c r="G14" s="123">
        <f t="shared" si="1"/>
        <v>145677.78</v>
      </c>
      <c r="I14" s="112">
        <v>7</v>
      </c>
      <c r="J14" s="121" t="s">
        <v>200</v>
      </c>
      <c r="K14" s="112" t="s">
        <v>125</v>
      </c>
      <c r="L14" s="113" t="s">
        <v>126</v>
      </c>
      <c r="M14" s="122">
        <v>133598</v>
      </c>
      <c r="N14" s="123">
        <v>11111.17</v>
      </c>
      <c r="O14" s="124">
        <f t="shared" si="2"/>
        <v>33333.51</v>
      </c>
      <c r="P14" s="125"/>
      <c r="Q14" s="126">
        <f t="shared" si="3"/>
        <v>179011.29</v>
      </c>
      <c r="R14" s="127"/>
      <c r="S14" s="128"/>
      <c r="T14" s="128"/>
      <c r="U14" s="128"/>
      <c r="V14" s="128"/>
      <c r="Y14" s="129"/>
    </row>
    <row r="15" spans="1:25">
      <c r="A15" s="112">
        <v>8</v>
      </c>
      <c r="B15" s="121" t="s">
        <v>201</v>
      </c>
      <c r="C15" s="112" t="s">
        <v>125</v>
      </c>
      <c r="D15" s="113" t="s">
        <v>126</v>
      </c>
      <c r="E15" s="122">
        <v>728039</v>
      </c>
      <c r="F15" s="123">
        <f t="shared" si="0"/>
        <v>60669.919999999998</v>
      </c>
      <c r="G15" s="123">
        <f t="shared" si="1"/>
        <v>546029.28</v>
      </c>
      <c r="I15" s="112">
        <v>8</v>
      </c>
      <c r="J15" s="121" t="s">
        <v>201</v>
      </c>
      <c r="K15" s="112" t="s">
        <v>125</v>
      </c>
      <c r="L15" s="113" t="s">
        <v>126</v>
      </c>
      <c r="M15" s="122">
        <v>613469</v>
      </c>
      <c r="N15" s="123">
        <v>49348.17</v>
      </c>
      <c r="O15" s="124">
        <f t="shared" si="2"/>
        <v>148044.51</v>
      </c>
      <c r="P15" s="125"/>
      <c r="Q15" s="126">
        <f t="shared" si="3"/>
        <v>694073.79</v>
      </c>
      <c r="R15" s="127"/>
      <c r="S15" s="128"/>
      <c r="T15" s="128"/>
      <c r="U15" s="128"/>
      <c r="V15" s="128"/>
      <c r="Y15" s="129"/>
    </row>
    <row r="16" spans="1:25">
      <c r="A16" s="112">
        <v>9</v>
      </c>
      <c r="B16" s="121" t="s">
        <v>202</v>
      </c>
      <c r="C16" s="112" t="s">
        <v>203</v>
      </c>
      <c r="D16" s="113" t="s">
        <v>126</v>
      </c>
      <c r="E16" s="122">
        <v>169958</v>
      </c>
      <c r="F16" s="123">
        <f t="shared" si="0"/>
        <v>14163.17</v>
      </c>
      <c r="G16" s="123">
        <f t="shared" si="1"/>
        <v>127468.53</v>
      </c>
      <c r="I16" s="112">
        <v>9</v>
      </c>
      <c r="J16" s="121" t="s">
        <v>202</v>
      </c>
      <c r="K16" s="112" t="s">
        <v>203</v>
      </c>
      <c r="L16" s="113" t="s">
        <v>126</v>
      </c>
      <c r="M16" s="122">
        <v>133342</v>
      </c>
      <c r="N16" s="123">
        <v>12094.83</v>
      </c>
      <c r="O16" s="124">
        <f t="shared" si="2"/>
        <v>36284.49</v>
      </c>
      <c r="P16" s="125"/>
      <c r="Q16" s="126">
        <f t="shared" si="3"/>
        <v>163753.01999999999</v>
      </c>
      <c r="R16" s="127"/>
      <c r="S16" s="128"/>
      <c r="T16" s="128"/>
      <c r="U16" s="128"/>
      <c r="V16" s="128"/>
      <c r="Y16" s="129"/>
    </row>
    <row r="17" spans="1:25">
      <c r="A17" s="112">
        <v>10</v>
      </c>
      <c r="B17" s="121" t="s">
        <v>128</v>
      </c>
      <c r="C17" s="112" t="s">
        <v>125</v>
      </c>
      <c r="D17" s="113" t="s">
        <v>126</v>
      </c>
      <c r="E17" s="122">
        <v>386617</v>
      </c>
      <c r="F17" s="123">
        <f t="shared" si="0"/>
        <v>32218.080000000002</v>
      </c>
      <c r="G17" s="123">
        <f t="shared" si="1"/>
        <v>289962.72000000003</v>
      </c>
      <c r="I17" s="112">
        <v>10</v>
      </c>
      <c r="J17" s="121" t="s">
        <v>128</v>
      </c>
      <c r="K17" s="112" t="s">
        <v>125</v>
      </c>
      <c r="L17" s="113" t="s">
        <v>126</v>
      </c>
      <c r="M17" s="122">
        <v>271304</v>
      </c>
      <c r="N17" s="123">
        <v>24044.080000000002</v>
      </c>
      <c r="O17" s="124">
        <f t="shared" si="2"/>
        <v>72132.240000000005</v>
      </c>
      <c r="P17" s="125"/>
      <c r="Q17" s="126">
        <f t="shared" si="3"/>
        <v>362094.96</v>
      </c>
      <c r="R17" s="127"/>
      <c r="S17" s="128"/>
      <c r="T17" s="128"/>
      <c r="U17" s="128"/>
      <c r="V17" s="128"/>
      <c r="Y17" s="129"/>
    </row>
    <row r="18" spans="1:25">
      <c r="A18" s="112">
        <v>11</v>
      </c>
      <c r="B18" s="121" t="s">
        <v>204</v>
      </c>
      <c r="C18" s="112" t="s">
        <v>125</v>
      </c>
      <c r="D18" s="113" t="s">
        <v>126</v>
      </c>
      <c r="E18" s="122">
        <v>228709</v>
      </c>
      <c r="F18" s="123">
        <f t="shared" si="0"/>
        <v>19059.080000000002</v>
      </c>
      <c r="G18" s="123">
        <f t="shared" si="1"/>
        <v>171531.72000000003</v>
      </c>
      <c r="I18" s="112">
        <v>11</v>
      </c>
      <c r="J18" s="121" t="s">
        <v>204</v>
      </c>
      <c r="K18" s="112" t="s">
        <v>125</v>
      </c>
      <c r="L18" s="113" t="s">
        <v>126</v>
      </c>
      <c r="M18" s="122">
        <v>183814</v>
      </c>
      <c r="N18" s="123">
        <v>15095.67</v>
      </c>
      <c r="O18" s="124">
        <f t="shared" si="2"/>
        <v>45287.01</v>
      </c>
      <c r="P18" s="125"/>
      <c r="Q18" s="126">
        <f t="shared" si="3"/>
        <v>216818.73000000004</v>
      </c>
      <c r="R18" s="127"/>
      <c r="S18" s="128"/>
      <c r="T18" s="128"/>
      <c r="U18" s="128"/>
      <c r="V18" s="128"/>
      <c r="Y18" s="129"/>
    </row>
    <row r="19" spans="1:25">
      <c r="A19" s="112">
        <v>12</v>
      </c>
      <c r="B19" s="121" t="s">
        <v>130</v>
      </c>
      <c r="C19" s="112" t="s">
        <v>125</v>
      </c>
      <c r="D19" s="113" t="s">
        <v>126</v>
      </c>
      <c r="E19" s="122">
        <v>1190639</v>
      </c>
      <c r="F19" s="123">
        <f t="shared" si="0"/>
        <v>99219.92</v>
      </c>
      <c r="G19" s="123">
        <f t="shared" si="1"/>
        <v>892979.28</v>
      </c>
      <c r="I19" s="112">
        <v>12</v>
      </c>
      <c r="J19" s="121" t="s">
        <v>130</v>
      </c>
      <c r="K19" s="112" t="s">
        <v>125</v>
      </c>
      <c r="L19" s="113" t="s">
        <v>126</v>
      </c>
      <c r="M19" s="122">
        <v>608737</v>
      </c>
      <c r="N19" s="123">
        <v>47108.25</v>
      </c>
      <c r="O19" s="124">
        <f t="shared" si="2"/>
        <v>141324.75</v>
      </c>
      <c r="P19" s="125"/>
      <c r="Q19" s="126">
        <f t="shared" si="3"/>
        <v>1034304.03</v>
      </c>
      <c r="R19" s="127"/>
      <c r="S19" s="128"/>
      <c r="T19" s="128"/>
      <c r="U19" s="128"/>
      <c r="V19" s="128"/>
      <c r="Y19" s="129"/>
    </row>
    <row r="20" spans="1:25">
      <c r="A20" s="112">
        <v>13</v>
      </c>
      <c r="B20" s="121" t="s">
        <v>205</v>
      </c>
      <c r="C20" s="112" t="s">
        <v>206</v>
      </c>
      <c r="D20" s="113" t="s">
        <v>126</v>
      </c>
      <c r="E20" s="122">
        <v>276539</v>
      </c>
      <c r="F20" s="123">
        <f t="shared" si="0"/>
        <v>23044.92</v>
      </c>
      <c r="G20" s="123">
        <f t="shared" si="1"/>
        <v>207404.27999999997</v>
      </c>
      <c r="I20" s="112">
        <v>13</v>
      </c>
      <c r="J20" s="121" t="s">
        <v>205</v>
      </c>
      <c r="K20" s="112" t="s">
        <v>206</v>
      </c>
      <c r="L20" s="113" t="s">
        <v>126</v>
      </c>
      <c r="M20" s="122">
        <v>214630</v>
      </c>
      <c r="N20" s="123">
        <v>18227.580000000002</v>
      </c>
      <c r="O20" s="124">
        <f t="shared" si="2"/>
        <v>54682.740000000005</v>
      </c>
      <c r="P20" s="125"/>
      <c r="Q20" s="126">
        <f t="shared" si="3"/>
        <v>262087.01999999996</v>
      </c>
      <c r="R20" s="127"/>
      <c r="S20" s="128"/>
      <c r="T20" s="128"/>
      <c r="U20" s="128"/>
      <c r="V20" s="128"/>
      <c r="Y20" s="129"/>
    </row>
    <row r="21" spans="1:25" s="131" customFormat="1">
      <c r="A21" s="112">
        <v>14</v>
      </c>
      <c r="B21" s="121" t="s">
        <v>207</v>
      </c>
      <c r="C21" s="112" t="s">
        <v>208</v>
      </c>
      <c r="D21" s="113" t="s">
        <v>126</v>
      </c>
      <c r="E21" s="122">
        <v>194941</v>
      </c>
      <c r="F21" s="123">
        <f t="shared" si="0"/>
        <v>16245.08</v>
      </c>
      <c r="G21" s="123">
        <f t="shared" si="1"/>
        <v>146205.72</v>
      </c>
      <c r="I21" s="112">
        <v>14</v>
      </c>
      <c r="J21" s="121" t="s">
        <v>207</v>
      </c>
      <c r="K21" s="112" t="s">
        <v>208</v>
      </c>
      <c r="L21" s="113" t="s">
        <v>126</v>
      </c>
      <c r="M21" s="122">
        <v>150433</v>
      </c>
      <c r="N21" s="123">
        <v>14184.92</v>
      </c>
      <c r="O21" s="124">
        <f t="shared" si="2"/>
        <v>42554.76</v>
      </c>
      <c r="P21" s="125"/>
      <c r="Q21" s="126">
        <f t="shared" si="3"/>
        <v>188760.48</v>
      </c>
      <c r="R21" s="127"/>
      <c r="S21" s="128"/>
      <c r="T21" s="128"/>
      <c r="U21" s="128"/>
      <c r="V21" s="128"/>
      <c r="W21" s="110"/>
      <c r="X21" s="110"/>
      <c r="Y21" s="129"/>
    </row>
    <row r="22" spans="1:25" s="131" customFormat="1">
      <c r="A22" s="112">
        <v>15</v>
      </c>
      <c r="B22" s="130"/>
      <c r="C22" s="112" t="s">
        <v>125</v>
      </c>
      <c r="D22" s="113" t="s">
        <v>126</v>
      </c>
      <c r="E22" s="122">
        <v>615775</v>
      </c>
      <c r="F22" s="123">
        <f t="shared" si="0"/>
        <v>51314.58</v>
      </c>
      <c r="G22" s="123">
        <f t="shared" si="1"/>
        <v>461831.22000000003</v>
      </c>
      <c r="I22" s="112">
        <v>15</v>
      </c>
      <c r="J22" s="130" t="s">
        <v>154</v>
      </c>
      <c r="K22" s="112" t="s">
        <v>125</v>
      </c>
      <c r="L22" s="113" t="s">
        <v>126</v>
      </c>
      <c r="M22" s="122">
        <v>464068</v>
      </c>
      <c r="N22" s="123">
        <v>39259.67</v>
      </c>
      <c r="O22" s="124">
        <f t="shared" si="2"/>
        <v>117779.01</v>
      </c>
      <c r="P22" s="109"/>
      <c r="Q22" s="126">
        <f t="shared" si="3"/>
        <v>579610.23</v>
      </c>
      <c r="R22" s="127"/>
      <c r="S22" s="128"/>
      <c r="T22" s="128"/>
      <c r="U22" s="128"/>
      <c r="V22" s="128"/>
      <c r="W22" s="110"/>
      <c r="X22" s="110"/>
      <c r="Y22" s="129"/>
    </row>
    <row r="23" spans="1:25" s="131" customFormat="1">
      <c r="A23" s="112">
        <v>16</v>
      </c>
      <c r="B23" s="130"/>
      <c r="C23" s="112" t="s">
        <v>125</v>
      </c>
      <c r="D23" s="113" t="s">
        <v>126</v>
      </c>
      <c r="E23" s="122">
        <v>753459</v>
      </c>
      <c r="F23" s="123">
        <f t="shared" si="0"/>
        <v>62788.25</v>
      </c>
      <c r="G23" s="123">
        <f t="shared" si="1"/>
        <v>565094.25</v>
      </c>
      <c r="I23" s="112">
        <v>16</v>
      </c>
      <c r="J23" s="130" t="s">
        <v>82</v>
      </c>
      <c r="K23" s="112" t="s">
        <v>125</v>
      </c>
      <c r="L23" s="113" t="s">
        <v>126</v>
      </c>
      <c r="M23" s="122">
        <v>563042</v>
      </c>
      <c r="N23" s="123">
        <v>45739</v>
      </c>
      <c r="O23" s="124">
        <f t="shared" si="2"/>
        <v>137217</v>
      </c>
      <c r="P23" s="109"/>
      <c r="Q23" s="126">
        <f t="shared" si="3"/>
        <v>702311.25</v>
      </c>
      <c r="R23" s="127"/>
      <c r="S23" s="128"/>
      <c r="T23" s="128"/>
      <c r="U23" s="128"/>
      <c r="V23" s="128"/>
      <c r="W23" s="110"/>
      <c r="X23" s="110"/>
      <c r="Y23" s="129"/>
    </row>
    <row r="24" spans="1:25" s="131" customFormat="1">
      <c r="A24" s="112">
        <v>17</v>
      </c>
      <c r="B24" s="130" t="s">
        <v>82</v>
      </c>
      <c r="C24" s="112" t="s">
        <v>125</v>
      </c>
      <c r="D24" s="113" t="s">
        <v>156</v>
      </c>
      <c r="E24" s="122">
        <v>65536</v>
      </c>
      <c r="F24" s="123">
        <f t="shared" si="0"/>
        <v>5461.33</v>
      </c>
      <c r="G24" s="123">
        <f t="shared" si="1"/>
        <v>49151.97</v>
      </c>
      <c r="I24" s="112">
        <v>17</v>
      </c>
      <c r="J24" s="130" t="s">
        <v>209</v>
      </c>
      <c r="K24" s="112" t="s">
        <v>125</v>
      </c>
      <c r="L24" s="113" t="s">
        <v>156</v>
      </c>
      <c r="M24" s="122">
        <v>49520</v>
      </c>
      <c r="N24" s="123">
        <v>3755.92</v>
      </c>
      <c r="O24" s="124">
        <f t="shared" si="2"/>
        <v>11267.76</v>
      </c>
      <c r="P24" s="130"/>
      <c r="Q24" s="126">
        <f t="shared" si="3"/>
        <v>60419.73</v>
      </c>
      <c r="R24" s="127"/>
      <c r="S24" s="128"/>
      <c r="T24" s="128"/>
      <c r="U24" s="128"/>
      <c r="V24" s="128"/>
      <c r="W24" s="110"/>
      <c r="X24" s="110"/>
      <c r="Y24" s="129"/>
    </row>
    <row r="25" spans="1:25" s="131" customFormat="1">
      <c r="A25" s="112">
        <v>18</v>
      </c>
      <c r="B25" s="130" t="s">
        <v>210</v>
      </c>
      <c r="C25" s="112" t="s">
        <v>125</v>
      </c>
      <c r="D25" s="113" t="s">
        <v>156</v>
      </c>
      <c r="E25" s="122">
        <v>59276</v>
      </c>
      <c r="F25" s="123">
        <f t="shared" si="0"/>
        <v>4939.67</v>
      </c>
      <c r="G25" s="123">
        <f t="shared" si="1"/>
        <v>44457.03</v>
      </c>
      <c r="I25" s="112">
        <v>18</v>
      </c>
      <c r="J25" s="130" t="s">
        <v>210</v>
      </c>
      <c r="K25" s="112" t="s">
        <v>125</v>
      </c>
      <c r="L25" s="113" t="s">
        <v>156</v>
      </c>
      <c r="M25" s="122">
        <v>49519</v>
      </c>
      <c r="N25" s="123">
        <v>3778.33</v>
      </c>
      <c r="O25" s="124">
        <f t="shared" si="2"/>
        <v>11334.99</v>
      </c>
      <c r="P25" s="130"/>
      <c r="Q25" s="126">
        <f t="shared" si="3"/>
        <v>55792.02</v>
      </c>
      <c r="R25" s="127"/>
      <c r="S25" s="128"/>
      <c r="T25" s="128"/>
      <c r="U25" s="128"/>
      <c r="V25" s="128"/>
      <c r="W25" s="110"/>
      <c r="X25" s="110"/>
      <c r="Y25" s="129"/>
    </row>
    <row r="26" spans="1:25" s="131" customFormat="1">
      <c r="A26" s="112">
        <v>19</v>
      </c>
      <c r="B26" s="130" t="s">
        <v>211</v>
      </c>
      <c r="C26" s="112" t="s">
        <v>125</v>
      </c>
      <c r="D26" s="113" t="s">
        <v>156</v>
      </c>
      <c r="E26" s="122">
        <v>31897</v>
      </c>
      <c r="F26" s="123">
        <f t="shared" si="0"/>
        <v>2658.08</v>
      </c>
      <c r="G26" s="123">
        <f t="shared" si="1"/>
        <v>23922.720000000001</v>
      </c>
      <c r="I26" s="112">
        <v>19</v>
      </c>
      <c r="J26" s="130" t="s">
        <v>211</v>
      </c>
      <c r="K26" s="112"/>
      <c r="L26" s="113"/>
      <c r="M26" s="122"/>
      <c r="N26" s="123"/>
      <c r="O26" s="124">
        <f t="shared" si="2"/>
        <v>0</v>
      </c>
      <c r="P26" s="130"/>
      <c r="Q26" s="126">
        <f t="shared" si="3"/>
        <v>23922.720000000001</v>
      </c>
      <c r="R26" s="127"/>
      <c r="S26" s="128"/>
      <c r="T26" s="128"/>
      <c r="U26" s="128"/>
      <c r="V26" s="128"/>
      <c r="W26" s="110"/>
      <c r="X26" s="110"/>
      <c r="Y26" s="129"/>
    </row>
    <row r="27" spans="1:25" s="131" customFormat="1">
      <c r="A27" s="112">
        <v>20</v>
      </c>
      <c r="B27" s="130" t="s">
        <v>212</v>
      </c>
      <c r="C27" s="112" t="s">
        <v>125</v>
      </c>
      <c r="D27" s="113" t="s">
        <v>156</v>
      </c>
      <c r="E27" s="122">
        <v>45375</v>
      </c>
      <c r="F27" s="123">
        <f t="shared" si="0"/>
        <v>3781.25</v>
      </c>
      <c r="G27" s="123">
        <f t="shared" si="1"/>
        <v>34031.25</v>
      </c>
      <c r="I27" s="112">
        <v>20</v>
      </c>
      <c r="J27" s="130" t="s">
        <v>212</v>
      </c>
      <c r="K27" s="112" t="s">
        <v>125</v>
      </c>
      <c r="L27" s="113" t="s">
        <v>156</v>
      </c>
      <c r="M27" s="122">
        <v>35809</v>
      </c>
      <c r="N27" s="123">
        <v>2711.42</v>
      </c>
      <c r="O27" s="124">
        <f t="shared" si="2"/>
        <v>8134.26</v>
      </c>
      <c r="P27" s="130"/>
      <c r="Q27" s="126">
        <f t="shared" si="3"/>
        <v>42165.51</v>
      </c>
      <c r="R27" s="127"/>
      <c r="S27" s="128"/>
      <c r="T27" s="128"/>
      <c r="U27" s="128"/>
      <c r="V27" s="128"/>
      <c r="W27" s="110"/>
      <c r="X27" s="110"/>
      <c r="Y27" s="129"/>
    </row>
    <row r="28" spans="1:25">
      <c r="A28" s="112">
        <v>21</v>
      </c>
      <c r="B28" s="130" t="s">
        <v>213</v>
      </c>
      <c r="C28" s="112" t="s">
        <v>125</v>
      </c>
      <c r="D28" s="113" t="s">
        <v>156</v>
      </c>
      <c r="E28" s="122">
        <v>41846</v>
      </c>
      <c r="F28" s="123">
        <f t="shared" si="0"/>
        <v>3487.17</v>
      </c>
      <c r="G28" s="123">
        <f t="shared" si="1"/>
        <v>31384.53</v>
      </c>
      <c r="I28" s="112">
        <v>21</v>
      </c>
      <c r="J28" s="130" t="s">
        <v>213</v>
      </c>
      <c r="K28" s="112" t="s">
        <v>125</v>
      </c>
      <c r="L28" s="113" t="s">
        <v>156</v>
      </c>
      <c r="M28" s="122">
        <v>35705</v>
      </c>
      <c r="N28" s="123">
        <v>2742</v>
      </c>
      <c r="O28" s="124">
        <f t="shared" si="2"/>
        <v>8226</v>
      </c>
      <c r="Q28" s="126">
        <f t="shared" si="3"/>
        <v>39610.53</v>
      </c>
      <c r="S28" s="128"/>
      <c r="T28" s="128"/>
      <c r="U28" s="128"/>
      <c r="V28" s="128"/>
      <c r="Y28" s="129"/>
    </row>
    <row r="29" spans="1:25">
      <c r="A29" s="112">
        <v>22</v>
      </c>
      <c r="B29" s="130" t="s">
        <v>214</v>
      </c>
      <c r="C29" s="112" t="s">
        <v>125</v>
      </c>
      <c r="D29" s="113" t="s">
        <v>156</v>
      </c>
      <c r="E29" s="122">
        <v>45000</v>
      </c>
      <c r="F29" s="123">
        <f t="shared" si="0"/>
        <v>3750</v>
      </c>
      <c r="G29" s="123">
        <f t="shared" si="1"/>
        <v>33750</v>
      </c>
      <c r="I29" s="112">
        <v>22</v>
      </c>
      <c r="J29" s="130" t="s">
        <v>214</v>
      </c>
      <c r="K29" s="112" t="s">
        <v>125</v>
      </c>
      <c r="L29" s="113" t="s">
        <v>156</v>
      </c>
      <c r="M29" s="122">
        <v>35587</v>
      </c>
      <c r="N29" s="123">
        <v>2677.42</v>
      </c>
      <c r="O29" s="124">
        <f t="shared" si="2"/>
        <v>8032.26</v>
      </c>
      <c r="Q29" s="126">
        <f t="shared" si="3"/>
        <v>41782.26</v>
      </c>
      <c r="S29" s="128"/>
      <c r="T29" s="128"/>
      <c r="U29" s="128"/>
      <c r="V29" s="128"/>
      <c r="Y29" s="129"/>
    </row>
    <row r="30" spans="1:25">
      <c r="A30" s="112">
        <v>23</v>
      </c>
      <c r="B30" s="130" t="s">
        <v>215</v>
      </c>
      <c r="C30" s="112" t="s">
        <v>125</v>
      </c>
      <c r="D30" s="113" t="s">
        <v>156</v>
      </c>
      <c r="E30" s="122">
        <v>41219</v>
      </c>
      <c r="F30" s="123">
        <f t="shared" si="0"/>
        <v>3434.92</v>
      </c>
      <c r="G30" s="123">
        <f t="shared" si="1"/>
        <v>30914.28</v>
      </c>
      <c r="I30" s="112">
        <v>23</v>
      </c>
      <c r="J30" s="130" t="s">
        <v>215</v>
      </c>
      <c r="K30" s="112" t="s">
        <v>125</v>
      </c>
      <c r="L30" s="113" t="s">
        <v>156</v>
      </c>
      <c r="M30" s="122">
        <v>33938</v>
      </c>
      <c r="N30" s="123">
        <v>2585.33</v>
      </c>
      <c r="O30" s="124">
        <f t="shared" si="2"/>
        <v>7755.99</v>
      </c>
      <c r="Q30" s="126">
        <f t="shared" si="3"/>
        <v>38670.269999999997</v>
      </c>
      <c r="S30" s="128"/>
      <c r="T30" s="128"/>
      <c r="U30" s="128"/>
      <c r="V30" s="128"/>
      <c r="Y30" s="129"/>
    </row>
    <row r="31" spans="1:25">
      <c r="A31" s="112">
        <v>24</v>
      </c>
      <c r="B31" s="130" t="s">
        <v>89</v>
      </c>
      <c r="C31" s="112" t="s">
        <v>157</v>
      </c>
      <c r="D31" s="113" t="s">
        <v>156</v>
      </c>
      <c r="E31" s="122">
        <v>44004</v>
      </c>
      <c r="F31" s="123">
        <f t="shared" si="0"/>
        <v>3667</v>
      </c>
      <c r="G31" s="123">
        <f t="shared" si="1"/>
        <v>33003</v>
      </c>
      <c r="I31" s="112">
        <v>24</v>
      </c>
      <c r="J31" s="130" t="s">
        <v>216</v>
      </c>
      <c r="K31" s="112" t="s">
        <v>157</v>
      </c>
      <c r="L31" s="113" t="s">
        <v>156</v>
      </c>
      <c r="M31" s="122">
        <v>34291</v>
      </c>
      <c r="N31" s="123">
        <v>2588</v>
      </c>
      <c r="O31" s="124">
        <f t="shared" si="2"/>
        <v>7764</v>
      </c>
      <c r="Q31" s="126">
        <f t="shared" si="3"/>
        <v>40767</v>
      </c>
      <c r="S31" s="128"/>
      <c r="T31" s="128"/>
      <c r="U31" s="128"/>
      <c r="V31" s="128"/>
      <c r="Y31" s="129"/>
    </row>
    <row r="32" spans="1:25">
      <c r="A32" s="112">
        <v>25</v>
      </c>
      <c r="B32" s="130" t="s">
        <v>91</v>
      </c>
      <c r="C32" s="112" t="s">
        <v>125</v>
      </c>
      <c r="D32" s="113" t="s">
        <v>156</v>
      </c>
      <c r="E32" s="122"/>
      <c r="F32" s="123">
        <f t="shared" si="0"/>
        <v>0</v>
      </c>
      <c r="G32" s="123">
        <f t="shared" si="1"/>
        <v>0</v>
      </c>
      <c r="I32" s="112">
        <v>25</v>
      </c>
      <c r="J32" s="130" t="s">
        <v>217</v>
      </c>
      <c r="K32" s="112" t="s">
        <v>125</v>
      </c>
      <c r="L32" s="113" t="s">
        <v>156</v>
      </c>
      <c r="M32" s="122">
        <v>28148</v>
      </c>
      <c r="N32" s="123"/>
      <c r="O32" s="124"/>
      <c r="Q32" s="126">
        <f t="shared" si="3"/>
        <v>0</v>
      </c>
      <c r="S32" s="128"/>
      <c r="T32" s="128"/>
      <c r="U32" s="128"/>
      <c r="V32" s="128"/>
      <c r="Y32" s="129"/>
    </row>
    <row r="33" spans="1:25" s="131" customFormat="1">
      <c r="A33" s="112">
        <v>26</v>
      </c>
      <c r="B33" s="112"/>
      <c r="C33" s="112" t="s">
        <v>218</v>
      </c>
      <c r="D33" s="113" t="s">
        <v>219</v>
      </c>
      <c r="E33" s="122">
        <v>36362</v>
      </c>
      <c r="F33" s="123">
        <f t="shared" si="0"/>
        <v>3030.17</v>
      </c>
      <c r="G33" s="123">
        <f t="shared" si="1"/>
        <v>27271.53</v>
      </c>
      <c r="I33" s="112">
        <v>26</v>
      </c>
      <c r="J33" s="112"/>
      <c r="K33" s="112" t="s">
        <v>218</v>
      </c>
      <c r="L33" s="113" t="s">
        <v>219</v>
      </c>
      <c r="M33" s="122">
        <v>36222</v>
      </c>
      <c r="N33" s="123">
        <v>2902.5</v>
      </c>
      <c r="O33" s="124">
        <f t="shared" si="2"/>
        <v>8707.5</v>
      </c>
      <c r="P33" s="130"/>
      <c r="Q33" s="126">
        <f t="shared" si="3"/>
        <v>35979.03</v>
      </c>
      <c r="R33" s="127"/>
      <c r="S33" s="128"/>
      <c r="T33" s="128"/>
      <c r="U33" s="128"/>
      <c r="V33" s="128"/>
      <c r="W33" s="110"/>
      <c r="X33" s="112"/>
      <c r="Y33" s="129"/>
    </row>
    <row r="34" spans="1:25" s="131" customFormat="1">
      <c r="A34" s="112">
        <v>27</v>
      </c>
      <c r="B34" s="112"/>
      <c r="C34" s="112" t="s">
        <v>218</v>
      </c>
      <c r="D34" s="113" t="s">
        <v>219</v>
      </c>
      <c r="E34" s="122">
        <v>23433</v>
      </c>
      <c r="F34" s="123">
        <f t="shared" si="0"/>
        <v>1952.75</v>
      </c>
      <c r="G34" s="123">
        <f t="shared" si="1"/>
        <v>17574.75</v>
      </c>
      <c r="I34" s="112">
        <v>27</v>
      </c>
      <c r="J34" s="112"/>
      <c r="K34" s="112" t="s">
        <v>218</v>
      </c>
      <c r="L34" s="113" t="s">
        <v>219</v>
      </c>
      <c r="M34" s="122">
        <v>22714</v>
      </c>
      <c r="N34" s="123">
        <v>1821.33</v>
      </c>
      <c r="O34" s="124">
        <f t="shared" si="2"/>
        <v>5463.99</v>
      </c>
      <c r="P34" s="130"/>
      <c r="Q34" s="126">
        <f t="shared" si="3"/>
        <v>23038.739999999998</v>
      </c>
      <c r="R34" s="127"/>
      <c r="S34" s="128"/>
      <c r="T34" s="128"/>
      <c r="U34" s="128"/>
      <c r="V34" s="128"/>
      <c r="W34" s="110"/>
      <c r="X34" s="112"/>
      <c r="Y34" s="129"/>
    </row>
    <row r="35" spans="1:25" s="131" customFormat="1">
      <c r="A35" s="112">
        <v>28</v>
      </c>
      <c r="B35" s="112"/>
      <c r="C35" s="112" t="s">
        <v>218</v>
      </c>
      <c r="D35" s="113" t="s">
        <v>219</v>
      </c>
      <c r="E35" s="122">
        <v>92683</v>
      </c>
      <c r="F35" s="123">
        <f t="shared" si="0"/>
        <v>7723.58</v>
      </c>
      <c r="G35" s="123">
        <f t="shared" si="1"/>
        <v>69512.22</v>
      </c>
      <c r="I35" s="112">
        <v>28</v>
      </c>
      <c r="J35" s="112"/>
      <c r="K35" s="112" t="s">
        <v>218</v>
      </c>
      <c r="L35" s="113" t="s">
        <v>219</v>
      </c>
      <c r="M35" s="122">
        <v>90303</v>
      </c>
      <c r="N35" s="123">
        <v>6150.42</v>
      </c>
      <c r="O35" s="124">
        <f t="shared" si="2"/>
        <v>18451.260000000002</v>
      </c>
      <c r="P35" s="130"/>
      <c r="Q35" s="126">
        <f t="shared" si="3"/>
        <v>87963.48000000001</v>
      </c>
      <c r="R35" s="127"/>
      <c r="S35" s="128"/>
      <c r="T35" s="128"/>
      <c r="U35" s="128"/>
      <c r="V35" s="128"/>
      <c r="W35" s="110"/>
      <c r="X35" s="112"/>
      <c r="Y35" s="129"/>
    </row>
    <row r="36" spans="1:25" s="131" customFormat="1">
      <c r="A36" s="112">
        <v>29</v>
      </c>
      <c r="B36" s="112"/>
      <c r="C36" s="112" t="s">
        <v>218</v>
      </c>
      <c r="D36" s="113" t="s">
        <v>219</v>
      </c>
      <c r="E36" s="122">
        <v>57016</v>
      </c>
      <c r="F36" s="123">
        <f t="shared" si="0"/>
        <v>4751.33</v>
      </c>
      <c r="G36" s="123">
        <f t="shared" si="1"/>
        <v>42761.97</v>
      </c>
      <c r="I36" s="112">
        <v>29</v>
      </c>
      <c r="J36" s="112"/>
      <c r="K36" s="112" t="s">
        <v>218</v>
      </c>
      <c r="L36" s="113" t="s">
        <v>219</v>
      </c>
      <c r="M36" s="122">
        <v>56438</v>
      </c>
      <c r="N36" s="123">
        <v>4481.17</v>
      </c>
      <c r="O36" s="124">
        <f t="shared" si="2"/>
        <v>13443.51</v>
      </c>
      <c r="P36" s="130"/>
      <c r="Q36" s="126">
        <f t="shared" si="3"/>
        <v>56205.48</v>
      </c>
      <c r="R36" s="127"/>
      <c r="S36" s="128"/>
      <c r="T36" s="128"/>
      <c r="U36" s="128"/>
      <c r="V36" s="128"/>
      <c r="W36" s="110"/>
      <c r="X36" s="112"/>
      <c r="Y36" s="129"/>
    </row>
    <row r="37" spans="1:25" s="131" customFormat="1">
      <c r="A37" s="112">
        <v>30</v>
      </c>
      <c r="B37" s="112"/>
      <c r="C37" s="112" t="s">
        <v>218</v>
      </c>
      <c r="D37" s="113" t="s">
        <v>219</v>
      </c>
      <c r="E37" s="122">
        <v>73805</v>
      </c>
      <c r="F37" s="123">
        <f t="shared" si="0"/>
        <v>6150.42</v>
      </c>
      <c r="G37" s="123">
        <f t="shared" si="1"/>
        <v>55353.78</v>
      </c>
      <c r="I37" s="112">
        <v>30</v>
      </c>
      <c r="J37" s="112"/>
      <c r="K37" s="112" t="s">
        <v>218</v>
      </c>
      <c r="L37" s="113" t="s">
        <v>219</v>
      </c>
      <c r="M37" s="122">
        <v>71638</v>
      </c>
      <c r="N37" s="123">
        <v>5679.33</v>
      </c>
      <c r="O37" s="124">
        <f t="shared" si="2"/>
        <v>17037.989999999998</v>
      </c>
      <c r="P37" s="130"/>
      <c r="Q37" s="126">
        <f t="shared" si="3"/>
        <v>72391.76999999999</v>
      </c>
      <c r="R37" s="127"/>
      <c r="S37" s="128"/>
      <c r="T37" s="128"/>
      <c r="U37" s="128"/>
      <c r="V37" s="128"/>
      <c r="W37" s="110"/>
      <c r="X37" s="112"/>
      <c r="Y37" s="129"/>
    </row>
    <row r="38" spans="1:25" s="131" customFormat="1">
      <c r="A38" s="112">
        <v>31</v>
      </c>
      <c r="B38" s="112"/>
      <c r="C38" s="112" t="s">
        <v>218</v>
      </c>
      <c r="D38" s="113" t="s">
        <v>219</v>
      </c>
      <c r="E38" s="122">
        <v>113531</v>
      </c>
      <c r="F38" s="123">
        <f t="shared" si="0"/>
        <v>9460.92</v>
      </c>
      <c r="G38" s="123">
        <f t="shared" si="1"/>
        <v>85148.28</v>
      </c>
      <c r="I38" s="112">
        <v>31</v>
      </c>
      <c r="J38" s="112"/>
      <c r="K38" s="112" t="s">
        <v>218</v>
      </c>
      <c r="L38" s="113" t="s">
        <v>219</v>
      </c>
      <c r="M38" s="122">
        <v>110633</v>
      </c>
      <c r="N38" s="123">
        <v>8702.08</v>
      </c>
      <c r="O38" s="124">
        <f t="shared" si="2"/>
        <v>26106.239999999998</v>
      </c>
      <c r="P38" s="130"/>
      <c r="Q38" s="126">
        <f t="shared" si="3"/>
        <v>111254.51999999999</v>
      </c>
      <c r="R38" s="127"/>
      <c r="S38" s="128"/>
      <c r="T38" s="128"/>
      <c r="U38" s="128"/>
      <c r="V38" s="128"/>
      <c r="W38" s="110"/>
      <c r="X38" s="112"/>
      <c r="Y38" s="129"/>
    </row>
    <row r="39" spans="1:25">
      <c r="A39" s="112">
        <v>32</v>
      </c>
      <c r="B39" s="112"/>
      <c r="C39" s="112" t="s">
        <v>218</v>
      </c>
      <c r="D39" s="113" t="s">
        <v>220</v>
      </c>
      <c r="E39" s="122">
        <v>86829</v>
      </c>
      <c r="F39" s="123">
        <f>ROUND(E39/12,2)</f>
        <v>7235.75</v>
      </c>
      <c r="G39" s="123">
        <f>+F39*9</f>
        <v>65121.75</v>
      </c>
      <c r="I39" s="112">
        <v>32</v>
      </c>
      <c r="J39" s="112"/>
      <c r="K39" s="112" t="s">
        <v>218</v>
      </c>
      <c r="L39" s="113" t="s">
        <v>220</v>
      </c>
      <c r="M39" s="122">
        <v>74646</v>
      </c>
      <c r="N39" s="123">
        <v>6114.25</v>
      </c>
      <c r="O39" s="124">
        <f t="shared" si="2"/>
        <v>18342.75</v>
      </c>
      <c r="P39" s="125"/>
      <c r="Q39" s="126">
        <f t="shared" si="3"/>
        <v>83464.5</v>
      </c>
      <c r="R39" s="127"/>
      <c r="S39" s="128"/>
      <c r="T39" s="128"/>
      <c r="U39" s="128"/>
      <c r="V39" s="128"/>
      <c r="X39" s="112"/>
      <c r="Y39" s="129"/>
    </row>
    <row r="40" spans="1:25" s="131" customFormat="1">
      <c r="A40" s="112">
        <v>33</v>
      </c>
      <c r="B40" s="112"/>
      <c r="C40" s="112" t="s">
        <v>218</v>
      </c>
      <c r="D40" s="113" t="s">
        <v>219</v>
      </c>
      <c r="E40" s="122">
        <v>53717</v>
      </c>
      <c r="F40" s="123">
        <f t="shared" si="0"/>
        <v>4476.42</v>
      </c>
      <c r="G40" s="123">
        <f t="shared" si="1"/>
        <v>40287.78</v>
      </c>
      <c r="I40" s="112">
        <v>33</v>
      </c>
      <c r="J40" s="112"/>
      <c r="K40" s="112" t="s">
        <v>218</v>
      </c>
      <c r="L40" s="113" t="s">
        <v>219</v>
      </c>
      <c r="M40" s="122">
        <v>53507</v>
      </c>
      <c r="N40" s="123">
        <v>9227.67</v>
      </c>
      <c r="O40" s="124">
        <f t="shared" si="2"/>
        <v>27683.010000000002</v>
      </c>
      <c r="P40" s="130"/>
      <c r="Q40" s="126">
        <f t="shared" si="3"/>
        <v>67970.790000000008</v>
      </c>
      <c r="R40" s="127"/>
      <c r="S40" s="128"/>
      <c r="T40" s="128"/>
      <c r="U40" s="128"/>
      <c r="V40" s="128"/>
      <c r="W40" s="110"/>
      <c r="X40" s="112"/>
      <c r="Y40" s="129"/>
    </row>
    <row r="41" spans="1:25" s="131" customFormat="1">
      <c r="A41" s="112">
        <v>34</v>
      </c>
      <c r="B41" s="112"/>
      <c r="C41" s="112" t="s">
        <v>218</v>
      </c>
      <c r="D41" s="113" t="s">
        <v>219</v>
      </c>
      <c r="E41" s="122">
        <v>130632</v>
      </c>
      <c r="F41" s="123">
        <f t="shared" si="0"/>
        <v>10886</v>
      </c>
      <c r="G41" s="123">
        <f t="shared" si="1"/>
        <v>97974</v>
      </c>
      <c r="I41" s="112">
        <v>34</v>
      </c>
      <c r="J41" s="112"/>
      <c r="K41" s="112" t="s">
        <v>218</v>
      </c>
      <c r="L41" s="113" t="s">
        <v>219</v>
      </c>
      <c r="M41" s="122">
        <v>132554</v>
      </c>
      <c r="N41" s="123">
        <v>10652.17</v>
      </c>
      <c r="O41" s="124">
        <f t="shared" si="2"/>
        <v>31956.510000000002</v>
      </c>
      <c r="P41" s="130"/>
      <c r="Q41" s="126">
        <f t="shared" si="3"/>
        <v>129930.51000000001</v>
      </c>
      <c r="R41" s="127"/>
      <c r="S41" s="128"/>
      <c r="T41" s="128"/>
      <c r="U41" s="128"/>
      <c r="V41" s="128"/>
      <c r="W41" s="110"/>
      <c r="X41" s="112"/>
      <c r="Y41" s="129"/>
    </row>
    <row r="42" spans="1:25" s="131" customFormat="1">
      <c r="A42" s="112">
        <v>35</v>
      </c>
      <c r="B42" s="112"/>
      <c r="C42" s="112" t="s">
        <v>218</v>
      </c>
      <c r="D42" s="113" t="s">
        <v>219</v>
      </c>
      <c r="E42" s="122"/>
      <c r="F42" s="123">
        <f t="shared" si="0"/>
        <v>0</v>
      </c>
      <c r="G42" s="123">
        <f t="shared" si="1"/>
        <v>0</v>
      </c>
      <c r="I42" s="112">
        <v>35</v>
      </c>
      <c r="J42" s="112"/>
      <c r="K42" s="112" t="s">
        <v>218</v>
      </c>
      <c r="L42" s="113" t="s">
        <v>219</v>
      </c>
      <c r="M42" s="122">
        <v>48846</v>
      </c>
      <c r="N42" s="123">
        <v>4168.83</v>
      </c>
      <c r="O42" s="124">
        <f t="shared" si="2"/>
        <v>12506.49</v>
      </c>
      <c r="P42" s="130"/>
      <c r="Q42" s="126">
        <f t="shared" si="3"/>
        <v>12506.49</v>
      </c>
      <c r="R42" s="127"/>
      <c r="S42" s="128"/>
      <c r="T42" s="128"/>
      <c r="U42" s="128"/>
      <c r="V42" s="128"/>
      <c r="W42" s="110"/>
      <c r="X42" s="112"/>
      <c r="Y42" s="129"/>
    </row>
    <row r="43" spans="1:25" s="131" customFormat="1">
      <c r="A43" s="112">
        <v>36</v>
      </c>
      <c r="B43" s="112"/>
      <c r="C43" s="112" t="s">
        <v>218</v>
      </c>
      <c r="D43" s="113" t="s">
        <v>219</v>
      </c>
      <c r="E43" s="122">
        <v>530151</v>
      </c>
      <c r="F43" s="123">
        <f t="shared" si="0"/>
        <v>44179.25</v>
      </c>
      <c r="G43" s="123">
        <f t="shared" si="1"/>
        <v>397613.25</v>
      </c>
      <c r="I43" s="112">
        <v>36</v>
      </c>
      <c r="J43" s="112"/>
      <c r="K43" s="112" t="s">
        <v>218</v>
      </c>
      <c r="L43" s="113" t="s">
        <v>219</v>
      </c>
      <c r="M43" s="122">
        <v>519761</v>
      </c>
      <c r="N43" s="123">
        <v>42564.75</v>
      </c>
      <c r="O43" s="124">
        <f t="shared" si="2"/>
        <v>127694.25</v>
      </c>
      <c r="P43" s="130"/>
      <c r="Q43" s="126">
        <f t="shared" si="3"/>
        <v>525307.5</v>
      </c>
      <c r="R43" s="127"/>
      <c r="S43" s="128"/>
      <c r="T43" s="128"/>
      <c r="U43" s="128"/>
      <c r="V43" s="128"/>
      <c r="W43" s="110"/>
      <c r="X43" s="112"/>
      <c r="Y43" s="129"/>
    </row>
    <row r="44" spans="1:25" s="131" customFormat="1">
      <c r="A44" s="112">
        <v>37</v>
      </c>
      <c r="B44" s="112"/>
      <c r="C44" s="112" t="s">
        <v>218</v>
      </c>
      <c r="D44" s="113" t="s">
        <v>219</v>
      </c>
      <c r="E44" s="122">
        <v>39210</v>
      </c>
      <c r="F44" s="123">
        <f t="shared" si="0"/>
        <v>3267.5</v>
      </c>
      <c r="G44" s="123">
        <f t="shared" si="1"/>
        <v>29407.5</v>
      </c>
      <c r="I44" s="112">
        <v>37</v>
      </c>
      <c r="J44" s="112"/>
      <c r="K44" s="112" t="s">
        <v>218</v>
      </c>
      <c r="L44" s="113" t="s">
        <v>219</v>
      </c>
      <c r="M44" s="122">
        <v>39227</v>
      </c>
      <c r="N44" s="123">
        <v>3084</v>
      </c>
      <c r="O44" s="124">
        <f t="shared" si="2"/>
        <v>9252</v>
      </c>
      <c r="P44" s="130"/>
      <c r="Q44" s="126">
        <f t="shared" si="3"/>
        <v>38659.5</v>
      </c>
      <c r="R44" s="127"/>
      <c r="S44" s="128"/>
      <c r="T44" s="128"/>
      <c r="U44" s="128"/>
      <c r="V44" s="128"/>
      <c r="W44" s="110"/>
      <c r="X44" s="112"/>
      <c r="Y44" s="129"/>
    </row>
    <row r="45" spans="1:25">
      <c r="A45" s="112">
        <v>38</v>
      </c>
      <c r="B45" s="112"/>
      <c r="C45" s="112" t="s">
        <v>218</v>
      </c>
      <c r="D45" s="113" t="s">
        <v>219</v>
      </c>
      <c r="E45" s="122">
        <v>16606</v>
      </c>
      <c r="F45" s="123">
        <f t="shared" si="0"/>
        <v>1383.83</v>
      </c>
      <c r="G45" s="123">
        <f t="shared" si="1"/>
        <v>12454.47</v>
      </c>
      <c r="I45" s="112">
        <v>38</v>
      </c>
      <c r="J45" s="112"/>
      <c r="K45" s="112" t="s">
        <v>218</v>
      </c>
      <c r="L45" s="113" t="s">
        <v>219</v>
      </c>
      <c r="M45" s="122">
        <v>16671</v>
      </c>
      <c r="N45" s="123">
        <v>1334.08</v>
      </c>
      <c r="O45" s="124">
        <f t="shared" si="2"/>
        <v>4002.24</v>
      </c>
      <c r="P45" s="109"/>
      <c r="Q45" s="126">
        <f t="shared" si="3"/>
        <v>16456.71</v>
      </c>
      <c r="R45" s="127"/>
      <c r="S45" s="128"/>
      <c r="T45" s="128"/>
      <c r="U45" s="128"/>
      <c r="V45" s="128"/>
      <c r="X45" s="112"/>
      <c r="Y45" s="129"/>
    </row>
    <row r="46" spans="1:25">
      <c r="A46" s="112">
        <v>39</v>
      </c>
      <c r="B46" s="112"/>
      <c r="C46" s="112" t="s">
        <v>218</v>
      </c>
      <c r="D46" s="113" t="s">
        <v>219</v>
      </c>
      <c r="E46" s="122">
        <v>5456</v>
      </c>
      <c r="F46" s="123">
        <f t="shared" si="0"/>
        <v>454.67</v>
      </c>
      <c r="G46" s="123">
        <f t="shared" si="1"/>
        <v>4092.03</v>
      </c>
      <c r="I46" s="112">
        <v>39</v>
      </c>
      <c r="J46" s="112"/>
      <c r="K46" s="112" t="s">
        <v>218</v>
      </c>
      <c r="L46" s="113" t="s">
        <v>219</v>
      </c>
      <c r="M46" s="122">
        <v>5618</v>
      </c>
      <c r="N46" s="123">
        <v>470.67</v>
      </c>
      <c r="O46" s="124">
        <f t="shared" si="2"/>
        <v>1412.01</v>
      </c>
      <c r="P46" s="109"/>
      <c r="Q46" s="126">
        <f t="shared" si="3"/>
        <v>5504.04</v>
      </c>
      <c r="R46" s="127"/>
      <c r="S46" s="128"/>
      <c r="T46" s="128"/>
      <c r="U46" s="128"/>
      <c r="V46" s="128"/>
      <c r="X46" s="112"/>
      <c r="Y46" s="129"/>
    </row>
    <row r="47" spans="1:25">
      <c r="A47" s="112">
        <v>40</v>
      </c>
      <c r="B47" s="112"/>
      <c r="C47" s="112" t="s">
        <v>218</v>
      </c>
      <c r="D47" s="113" t="s">
        <v>219</v>
      </c>
      <c r="E47" s="122">
        <v>23522</v>
      </c>
      <c r="F47" s="123">
        <f t="shared" si="0"/>
        <v>1960.17</v>
      </c>
      <c r="G47" s="123">
        <f t="shared" si="1"/>
        <v>17641.53</v>
      </c>
      <c r="I47" s="112">
        <v>40</v>
      </c>
      <c r="J47" s="112"/>
      <c r="K47" s="112" t="s">
        <v>218</v>
      </c>
      <c r="L47" s="113" t="s">
        <v>219</v>
      </c>
      <c r="M47" s="122">
        <v>23769</v>
      </c>
      <c r="N47" s="123">
        <v>2070.25</v>
      </c>
      <c r="O47" s="124">
        <f t="shared" si="2"/>
        <v>6210.75</v>
      </c>
      <c r="P47" s="109"/>
      <c r="Q47" s="126">
        <f t="shared" si="3"/>
        <v>23852.28</v>
      </c>
      <c r="R47" s="127"/>
      <c r="S47" s="128"/>
      <c r="T47" s="128"/>
      <c r="U47" s="128"/>
      <c r="V47" s="128"/>
      <c r="X47" s="112"/>
      <c r="Y47" s="129"/>
    </row>
    <row r="48" spans="1:25">
      <c r="A48" s="112">
        <v>41</v>
      </c>
      <c r="B48" s="112"/>
      <c r="C48" s="112" t="s">
        <v>218</v>
      </c>
      <c r="D48" s="113" t="s">
        <v>219</v>
      </c>
      <c r="E48" s="122"/>
      <c r="F48" s="123">
        <f t="shared" si="0"/>
        <v>0</v>
      </c>
      <c r="G48" s="123">
        <f t="shared" si="1"/>
        <v>0</v>
      </c>
      <c r="I48" s="112">
        <v>41</v>
      </c>
      <c r="J48" s="112"/>
      <c r="K48" s="112" t="s">
        <v>218</v>
      </c>
      <c r="L48" s="113" t="s">
        <v>219</v>
      </c>
      <c r="M48" s="122">
        <v>14712</v>
      </c>
      <c r="N48" s="123">
        <v>1194.83</v>
      </c>
      <c r="O48" s="124">
        <f t="shared" si="2"/>
        <v>3584.49</v>
      </c>
      <c r="P48" s="109"/>
      <c r="Q48" s="126">
        <f t="shared" si="3"/>
        <v>3584.49</v>
      </c>
      <c r="R48" s="127"/>
      <c r="S48" s="128"/>
      <c r="T48" s="128"/>
      <c r="U48" s="128"/>
      <c r="V48" s="128"/>
      <c r="X48" s="112"/>
      <c r="Y48" s="129"/>
    </row>
    <row r="49" spans="1:26" s="131" customFormat="1">
      <c r="A49" s="112">
        <v>42</v>
      </c>
      <c r="B49" s="112"/>
      <c r="C49" s="112" t="s">
        <v>218</v>
      </c>
      <c r="D49" s="113" t="s">
        <v>219</v>
      </c>
      <c r="E49" s="122">
        <v>5758</v>
      </c>
      <c r="F49" s="123">
        <f t="shared" si="0"/>
        <v>479.83</v>
      </c>
      <c r="G49" s="123">
        <f t="shared" si="1"/>
        <v>4318.47</v>
      </c>
      <c r="I49" s="112">
        <v>42</v>
      </c>
      <c r="J49" s="112"/>
      <c r="K49" s="112" t="s">
        <v>218</v>
      </c>
      <c r="L49" s="113" t="s">
        <v>219</v>
      </c>
      <c r="M49" s="122">
        <v>7921</v>
      </c>
      <c r="N49" s="123">
        <v>750.5</v>
      </c>
      <c r="O49" s="124">
        <f t="shared" si="2"/>
        <v>2251.5</v>
      </c>
      <c r="P49" s="130"/>
      <c r="Q49" s="126">
        <f t="shared" si="3"/>
        <v>6569.97</v>
      </c>
      <c r="R49" s="127"/>
      <c r="S49" s="128"/>
      <c r="T49" s="128"/>
      <c r="U49" s="128"/>
      <c r="V49" s="128"/>
      <c r="W49" s="110"/>
      <c r="X49" s="112"/>
      <c r="Y49" s="129"/>
    </row>
    <row r="50" spans="1:26" s="131" customFormat="1">
      <c r="A50" s="112">
        <v>43</v>
      </c>
      <c r="B50" s="112"/>
      <c r="C50" s="112" t="s">
        <v>218</v>
      </c>
      <c r="D50" s="113" t="s">
        <v>219</v>
      </c>
      <c r="E50" s="122">
        <v>14630</v>
      </c>
      <c r="F50" s="123">
        <f t="shared" si="0"/>
        <v>1219.17</v>
      </c>
      <c r="G50" s="123">
        <f t="shared" si="1"/>
        <v>10972.53</v>
      </c>
      <c r="I50" s="112">
        <v>43</v>
      </c>
      <c r="J50" s="112"/>
      <c r="K50" s="112" t="s">
        <v>218</v>
      </c>
      <c r="L50" s="113" t="s">
        <v>219</v>
      </c>
      <c r="M50" s="122">
        <v>14255</v>
      </c>
      <c r="N50" s="123">
        <v>1132.42</v>
      </c>
      <c r="O50" s="124">
        <f t="shared" si="2"/>
        <v>3397.26</v>
      </c>
      <c r="P50" s="130"/>
      <c r="Q50" s="126">
        <f t="shared" si="3"/>
        <v>14369.79</v>
      </c>
      <c r="R50" s="127"/>
      <c r="S50" s="128"/>
      <c r="T50" s="128"/>
      <c r="U50" s="128"/>
      <c r="V50" s="128"/>
      <c r="W50" s="110"/>
      <c r="X50" s="112"/>
      <c r="Y50" s="129"/>
    </row>
    <row r="51" spans="1:26" s="131" customFormat="1">
      <c r="A51" s="112">
        <v>44</v>
      </c>
      <c r="B51" s="112"/>
      <c r="C51" s="112" t="s">
        <v>218</v>
      </c>
      <c r="D51" s="113" t="s">
        <v>219</v>
      </c>
      <c r="E51" s="122">
        <v>59418</v>
      </c>
      <c r="F51" s="123">
        <f t="shared" si="0"/>
        <v>4951.5</v>
      </c>
      <c r="G51" s="123">
        <f t="shared" si="1"/>
        <v>44563.5</v>
      </c>
      <c r="I51" s="112">
        <v>44</v>
      </c>
      <c r="J51" s="112"/>
      <c r="K51" s="112" t="s">
        <v>218</v>
      </c>
      <c r="L51" s="113" t="s">
        <v>219</v>
      </c>
      <c r="M51" s="122">
        <v>57754</v>
      </c>
      <c r="N51" s="123">
        <v>4653.33</v>
      </c>
      <c r="O51" s="124">
        <f t="shared" si="2"/>
        <v>13959.99</v>
      </c>
      <c r="P51" s="130"/>
      <c r="Q51" s="126">
        <f t="shared" si="3"/>
        <v>58523.49</v>
      </c>
      <c r="R51" s="127"/>
      <c r="S51" s="128"/>
      <c r="T51" s="128"/>
      <c r="U51" s="128"/>
      <c r="V51" s="128"/>
      <c r="W51" s="110"/>
      <c r="X51" s="112"/>
      <c r="Y51" s="129"/>
    </row>
    <row r="52" spans="1:26" s="131" customFormat="1">
      <c r="A52" s="112">
        <v>45</v>
      </c>
      <c r="B52" s="112"/>
      <c r="C52" s="112" t="s">
        <v>218</v>
      </c>
      <c r="D52" s="113" t="s">
        <v>219</v>
      </c>
      <c r="E52" s="122">
        <v>120765</v>
      </c>
      <c r="F52" s="123">
        <f t="shared" si="0"/>
        <v>10063.75</v>
      </c>
      <c r="G52" s="123">
        <f t="shared" si="1"/>
        <v>90573.75</v>
      </c>
      <c r="I52" s="112">
        <v>45</v>
      </c>
      <c r="J52" s="112"/>
      <c r="K52" s="112" t="s">
        <v>218</v>
      </c>
      <c r="L52" s="113" t="s">
        <v>219</v>
      </c>
      <c r="M52" s="122">
        <v>115817</v>
      </c>
      <c r="N52" s="123">
        <v>9180.58</v>
      </c>
      <c r="O52" s="124">
        <f t="shared" si="2"/>
        <v>27541.739999999998</v>
      </c>
      <c r="P52" s="130"/>
      <c r="Q52" s="126">
        <f t="shared" si="3"/>
        <v>118115.48999999999</v>
      </c>
      <c r="R52" s="127"/>
      <c r="S52" s="128"/>
      <c r="T52" s="128"/>
      <c r="U52" s="128"/>
      <c r="V52" s="128"/>
      <c r="W52" s="110"/>
      <c r="X52" s="112"/>
      <c r="Y52" s="129"/>
    </row>
    <row r="53" spans="1:26">
      <c r="A53" s="112">
        <v>46</v>
      </c>
      <c r="B53" s="112"/>
      <c r="C53" s="112" t="s">
        <v>218</v>
      </c>
      <c r="D53" s="113" t="s">
        <v>219</v>
      </c>
      <c r="E53" s="122">
        <v>75157</v>
      </c>
      <c r="F53" s="123">
        <f t="shared" si="0"/>
        <v>6263.08</v>
      </c>
      <c r="G53" s="123">
        <f t="shared" si="1"/>
        <v>56367.72</v>
      </c>
      <c r="I53" s="112">
        <v>46</v>
      </c>
      <c r="J53" s="112"/>
      <c r="K53" s="112" t="s">
        <v>218</v>
      </c>
      <c r="L53" s="113" t="s">
        <v>219</v>
      </c>
      <c r="M53" s="122">
        <v>73042</v>
      </c>
      <c r="N53" s="123">
        <v>5812.75</v>
      </c>
      <c r="O53" s="124">
        <f t="shared" si="2"/>
        <v>17438.25</v>
      </c>
      <c r="P53" s="109"/>
      <c r="Q53" s="126">
        <f t="shared" si="3"/>
        <v>73805.97</v>
      </c>
      <c r="R53" s="127"/>
      <c r="S53" s="128"/>
      <c r="T53" s="128"/>
      <c r="U53" s="128"/>
      <c r="V53" s="128"/>
      <c r="X53" s="112"/>
      <c r="Y53" s="129"/>
      <c r="Z53" s="131"/>
    </row>
    <row r="54" spans="1:26">
      <c r="A54" s="112">
        <v>47</v>
      </c>
      <c r="B54" s="112"/>
      <c r="C54" s="112" t="s">
        <v>218</v>
      </c>
      <c r="D54" s="113" t="s">
        <v>219</v>
      </c>
      <c r="E54" s="122">
        <v>147491</v>
      </c>
      <c r="F54" s="123">
        <f t="shared" si="0"/>
        <v>12290.92</v>
      </c>
      <c r="G54" s="123">
        <f t="shared" si="1"/>
        <v>110618.28</v>
      </c>
      <c r="I54" s="112">
        <v>47</v>
      </c>
      <c r="J54" s="112"/>
      <c r="K54" s="112" t="s">
        <v>218</v>
      </c>
      <c r="L54" s="113" t="s">
        <v>219</v>
      </c>
      <c r="M54" s="122">
        <v>141102</v>
      </c>
      <c r="N54" s="123">
        <v>11181.5</v>
      </c>
      <c r="O54" s="124">
        <f t="shared" si="2"/>
        <v>33544.5</v>
      </c>
      <c r="P54" s="109"/>
      <c r="Q54" s="126">
        <f t="shared" si="3"/>
        <v>144162.78</v>
      </c>
      <c r="R54" s="127"/>
      <c r="S54" s="128"/>
      <c r="T54" s="128"/>
      <c r="U54" s="128"/>
      <c r="V54" s="128"/>
      <c r="X54" s="112"/>
      <c r="Y54" s="129"/>
    </row>
    <row r="55" spans="1:26">
      <c r="A55" s="112">
        <v>48</v>
      </c>
      <c r="B55" s="112"/>
      <c r="C55" s="112" t="s">
        <v>218</v>
      </c>
      <c r="D55" s="113" t="s">
        <v>219</v>
      </c>
      <c r="E55" s="122">
        <v>151878</v>
      </c>
      <c r="F55" s="123">
        <f t="shared" si="0"/>
        <v>12656.5</v>
      </c>
      <c r="G55" s="123">
        <f t="shared" si="1"/>
        <v>113908.5</v>
      </c>
      <c r="I55" s="112">
        <v>48</v>
      </c>
      <c r="J55" s="112"/>
      <c r="K55" s="112" t="s">
        <v>218</v>
      </c>
      <c r="L55" s="113" t="s">
        <v>219</v>
      </c>
      <c r="M55" s="122">
        <v>144977</v>
      </c>
      <c r="N55" s="123">
        <v>11479.92</v>
      </c>
      <c r="O55" s="124">
        <f t="shared" si="2"/>
        <v>34439.760000000002</v>
      </c>
      <c r="P55" s="109"/>
      <c r="Q55" s="126">
        <f t="shared" si="3"/>
        <v>148348.26</v>
      </c>
      <c r="R55" s="127"/>
      <c r="S55" s="128"/>
      <c r="T55" s="128"/>
      <c r="U55" s="128"/>
      <c r="V55" s="128"/>
      <c r="X55" s="112"/>
      <c r="Y55" s="129"/>
    </row>
    <row r="56" spans="1:26">
      <c r="A56" s="112">
        <v>49</v>
      </c>
      <c r="B56" s="112"/>
      <c r="C56" s="112" t="s">
        <v>218</v>
      </c>
      <c r="D56" s="113" t="s">
        <v>219</v>
      </c>
      <c r="E56" s="122">
        <v>38257</v>
      </c>
      <c r="F56" s="123">
        <f t="shared" si="0"/>
        <v>3188.08</v>
      </c>
      <c r="G56" s="123">
        <f t="shared" si="1"/>
        <v>28692.720000000001</v>
      </c>
      <c r="I56" s="112">
        <v>49</v>
      </c>
      <c r="J56" s="112"/>
      <c r="K56" s="112" t="s">
        <v>218</v>
      </c>
      <c r="L56" s="113" t="s">
        <v>219</v>
      </c>
      <c r="M56" s="122">
        <v>36856</v>
      </c>
      <c r="N56" s="123">
        <v>2958.83</v>
      </c>
      <c r="O56" s="124">
        <f t="shared" si="2"/>
        <v>8876.49</v>
      </c>
      <c r="P56" s="109"/>
      <c r="Q56" s="126">
        <f t="shared" si="3"/>
        <v>37569.21</v>
      </c>
      <c r="R56" s="127"/>
      <c r="S56" s="128"/>
      <c r="T56" s="128"/>
      <c r="U56" s="128"/>
      <c r="V56" s="128"/>
      <c r="X56" s="112"/>
      <c r="Y56" s="129"/>
    </row>
    <row r="57" spans="1:26">
      <c r="A57" s="112">
        <v>50</v>
      </c>
      <c r="B57" s="112"/>
      <c r="C57" s="112" t="s">
        <v>218</v>
      </c>
      <c r="D57" s="113" t="s">
        <v>219</v>
      </c>
      <c r="E57" s="122">
        <v>75571</v>
      </c>
      <c r="F57" s="123">
        <f t="shared" si="0"/>
        <v>6297.58</v>
      </c>
      <c r="G57" s="123">
        <f t="shared" si="1"/>
        <v>56678.22</v>
      </c>
      <c r="I57" s="112">
        <v>50</v>
      </c>
      <c r="J57" s="112"/>
      <c r="K57" s="112" t="s">
        <v>218</v>
      </c>
      <c r="L57" s="113" t="s">
        <v>219</v>
      </c>
      <c r="M57" s="122">
        <v>71755</v>
      </c>
      <c r="N57" s="123">
        <v>5774.67</v>
      </c>
      <c r="O57" s="124">
        <f t="shared" si="2"/>
        <v>17324.010000000002</v>
      </c>
      <c r="P57" s="109"/>
      <c r="Q57" s="126">
        <f t="shared" si="3"/>
        <v>74002.23000000001</v>
      </c>
      <c r="R57" s="127"/>
      <c r="S57" s="128"/>
      <c r="T57" s="128"/>
      <c r="U57" s="128"/>
      <c r="V57" s="128"/>
      <c r="X57" s="112"/>
      <c r="Y57" s="129"/>
    </row>
    <row r="58" spans="1:26">
      <c r="A58" s="112">
        <v>51</v>
      </c>
      <c r="B58" s="112"/>
      <c r="C58" s="112" t="s">
        <v>218</v>
      </c>
      <c r="D58" s="113" t="s">
        <v>219</v>
      </c>
      <c r="E58" s="122">
        <v>192634</v>
      </c>
      <c r="F58" s="123">
        <f t="shared" si="0"/>
        <v>16052.83</v>
      </c>
      <c r="G58" s="123">
        <f t="shared" si="1"/>
        <v>144475.47</v>
      </c>
      <c r="I58" s="112">
        <v>51</v>
      </c>
      <c r="J58" s="112"/>
      <c r="K58" s="112" t="s">
        <v>218</v>
      </c>
      <c r="L58" s="113" t="s">
        <v>219</v>
      </c>
      <c r="M58" s="122">
        <v>182829</v>
      </c>
      <c r="N58" s="123">
        <v>14613.42</v>
      </c>
      <c r="O58" s="124">
        <f t="shared" si="2"/>
        <v>43840.26</v>
      </c>
      <c r="P58" s="109"/>
      <c r="Q58" s="126">
        <f t="shared" si="3"/>
        <v>188315.73</v>
      </c>
      <c r="R58" s="127"/>
      <c r="S58" s="128"/>
      <c r="T58" s="128"/>
      <c r="U58" s="128"/>
      <c r="V58" s="128"/>
      <c r="X58" s="112"/>
      <c r="Y58" s="129"/>
    </row>
    <row r="59" spans="1:26">
      <c r="A59" s="112">
        <v>52</v>
      </c>
      <c r="B59" s="112"/>
      <c r="C59" s="112" t="s">
        <v>218</v>
      </c>
      <c r="D59" s="113" t="s">
        <v>219</v>
      </c>
      <c r="E59" s="122">
        <v>245150</v>
      </c>
      <c r="F59" s="123">
        <f t="shared" si="0"/>
        <v>20429.169999999998</v>
      </c>
      <c r="G59" s="123">
        <f t="shared" si="1"/>
        <v>183862.52999999997</v>
      </c>
      <c r="I59" s="112">
        <v>52</v>
      </c>
      <c r="J59" s="112"/>
      <c r="K59" s="112" t="s">
        <v>218</v>
      </c>
      <c r="L59" s="113" t="s">
        <v>219</v>
      </c>
      <c r="M59" s="122">
        <v>242058</v>
      </c>
      <c r="N59" s="123">
        <v>19252.669999999998</v>
      </c>
      <c r="O59" s="124">
        <f t="shared" si="2"/>
        <v>57758.009999999995</v>
      </c>
      <c r="P59" s="109"/>
      <c r="Q59" s="126">
        <f t="shared" si="3"/>
        <v>241620.53999999998</v>
      </c>
      <c r="R59" s="127"/>
      <c r="S59" s="128"/>
      <c r="T59" s="128"/>
      <c r="U59" s="128"/>
      <c r="V59" s="128"/>
      <c r="X59" s="112"/>
      <c r="Y59" s="129"/>
    </row>
    <row r="60" spans="1:26">
      <c r="A60" s="112">
        <v>53</v>
      </c>
      <c r="B60" s="112"/>
      <c r="C60" s="112" t="s">
        <v>218</v>
      </c>
      <c r="D60" s="113" t="s">
        <v>219</v>
      </c>
      <c r="E60" s="122">
        <v>171923</v>
      </c>
      <c r="F60" s="123">
        <f t="shared" si="0"/>
        <v>14326.92</v>
      </c>
      <c r="G60" s="123">
        <f t="shared" si="1"/>
        <v>128942.28</v>
      </c>
      <c r="I60" s="112">
        <v>53</v>
      </c>
      <c r="J60" s="112"/>
      <c r="K60" s="112" t="s">
        <v>218</v>
      </c>
      <c r="L60" s="113" t="s">
        <v>219</v>
      </c>
      <c r="M60" s="122">
        <v>162816</v>
      </c>
      <c r="N60" s="123">
        <v>13018.5</v>
      </c>
      <c r="O60" s="124">
        <f t="shared" si="2"/>
        <v>39055.5</v>
      </c>
      <c r="P60" s="109"/>
      <c r="Q60" s="126">
        <f t="shared" si="3"/>
        <v>167997.78</v>
      </c>
      <c r="R60" s="127"/>
      <c r="S60" s="128"/>
      <c r="T60" s="128"/>
      <c r="U60" s="128"/>
      <c r="V60" s="128"/>
      <c r="X60" s="112"/>
      <c r="Y60" s="129"/>
    </row>
    <row r="61" spans="1:26">
      <c r="A61" s="112">
        <v>54</v>
      </c>
      <c r="B61" s="112"/>
      <c r="C61" s="112" t="s">
        <v>218</v>
      </c>
      <c r="D61" s="113" t="s">
        <v>219</v>
      </c>
      <c r="E61" s="122">
        <v>201050</v>
      </c>
      <c r="F61" s="123">
        <f t="shared" si="0"/>
        <v>16754.169999999998</v>
      </c>
      <c r="G61" s="123">
        <f t="shared" si="1"/>
        <v>150787.52999999997</v>
      </c>
      <c r="I61" s="112">
        <v>54</v>
      </c>
      <c r="J61" s="112"/>
      <c r="K61" s="112" t="s">
        <v>218</v>
      </c>
      <c r="L61" s="113" t="s">
        <v>219</v>
      </c>
      <c r="M61" s="122">
        <v>191687</v>
      </c>
      <c r="N61" s="123">
        <v>15457.5</v>
      </c>
      <c r="O61" s="124">
        <f t="shared" si="2"/>
        <v>46372.5</v>
      </c>
      <c r="P61" s="109"/>
      <c r="Q61" s="126">
        <f t="shared" si="3"/>
        <v>197160.02999999997</v>
      </c>
      <c r="R61" s="127"/>
      <c r="S61" s="128"/>
      <c r="T61" s="128"/>
      <c r="U61" s="128"/>
      <c r="V61" s="128"/>
      <c r="X61" s="112"/>
      <c r="Y61" s="129"/>
    </row>
    <row r="62" spans="1:26">
      <c r="A62" s="112">
        <v>55</v>
      </c>
      <c r="B62" s="112"/>
      <c r="C62" s="112" t="s">
        <v>218</v>
      </c>
      <c r="D62" s="113" t="s">
        <v>219</v>
      </c>
      <c r="E62" s="122">
        <v>132202</v>
      </c>
      <c r="F62" s="123">
        <f t="shared" si="0"/>
        <v>11016.83</v>
      </c>
      <c r="G62" s="123">
        <f t="shared" si="1"/>
        <v>99151.47</v>
      </c>
      <c r="I62" s="112">
        <v>55</v>
      </c>
      <c r="J62" s="112"/>
      <c r="K62" s="112" t="s">
        <v>218</v>
      </c>
      <c r="L62" s="113" t="s">
        <v>219</v>
      </c>
      <c r="M62" s="122">
        <v>124652</v>
      </c>
      <c r="N62" s="123">
        <v>9934.42</v>
      </c>
      <c r="O62" s="124">
        <f t="shared" si="2"/>
        <v>29803.260000000002</v>
      </c>
      <c r="P62" s="109"/>
      <c r="Q62" s="126">
        <f t="shared" si="3"/>
        <v>128954.73000000001</v>
      </c>
      <c r="R62" s="127"/>
      <c r="S62" s="128"/>
      <c r="T62" s="128"/>
      <c r="U62" s="128"/>
      <c r="V62" s="128"/>
      <c r="X62" s="112"/>
      <c r="Y62" s="129"/>
    </row>
    <row r="63" spans="1:26" s="131" customFormat="1">
      <c r="A63" s="112">
        <v>56</v>
      </c>
      <c r="B63" s="112"/>
      <c r="C63" s="112" t="s">
        <v>218</v>
      </c>
      <c r="D63" s="113" t="s">
        <v>219</v>
      </c>
      <c r="E63" s="122">
        <v>184990</v>
      </c>
      <c r="F63" s="123">
        <f t="shared" si="0"/>
        <v>15415.83</v>
      </c>
      <c r="G63" s="123">
        <f t="shared" si="1"/>
        <v>138742.47</v>
      </c>
      <c r="I63" s="112">
        <v>56</v>
      </c>
      <c r="J63" s="112"/>
      <c r="K63" s="112" t="s">
        <v>218</v>
      </c>
      <c r="L63" s="113" t="s">
        <v>219</v>
      </c>
      <c r="M63" s="122">
        <v>173574</v>
      </c>
      <c r="N63" s="123">
        <v>13843.92</v>
      </c>
      <c r="O63" s="124">
        <f t="shared" si="2"/>
        <v>41531.760000000002</v>
      </c>
      <c r="P63" s="130"/>
      <c r="Q63" s="126">
        <f t="shared" si="3"/>
        <v>180274.23</v>
      </c>
      <c r="R63" s="127"/>
      <c r="S63" s="128"/>
      <c r="T63" s="128"/>
      <c r="U63" s="128"/>
      <c r="V63" s="128"/>
      <c r="W63" s="110"/>
      <c r="X63" s="112"/>
      <c r="Y63" s="129"/>
      <c r="Z63" s="110"/>
    </row>
    <row r="64" spans="1:26">
      <c r="A64" s="112">
        <v>57</v>
      </c>
      <c r="B64" s="112"/>
      <c r="C64" s="112" t="s">
        <v>218</v>
      </c>
      <c r="D64" s="113" t="s">
        <v>219</v>
      </c>
      <c r="E64" s="122">
        <v>109967</v>
      </c>
      <c r="F64" s="123">
        <f t="shared" si="0"/>
        <v>9163.92</v>
      </c>
      <c r="G64" s="123">
        <f t="shared" si="1"/>
        <v>82475.28</v>
      </c>
      <c r="I64" s="112">
        <v>57</v>
      </c>
      <c r="J64" s="112"/>
      <c r="K64" s="112" t="s">
        <v>218</v>
      </c>
      <c r="L64" s="113" t="s">
        <v>219</v>
      </c>
      <c r="M64" s="122">
        <v>104726</v>
      </c>
      <c r="N64" s="123">
        <v>8372.75</v>
      </c>
      <c r="O64" s="124">
        <f t="shared" si="2"/>
        <v>25118.25</v>
      </c>
      <c r="P64" s="109"/>
      <c r="Q64" s="126">
        <f t="shared" si="3"/>
        <v>107593.53</v>
      </c>
      <c r="R64" s="127"/>
      <c r="S64" s="128"/>
      <c r="T64" s="128"/>
      <c r="U64" s="128"/>
      <c r="V64" s="128"/>
      <c r="X64" s="112"/>
      <c r="Y64" s="129"/>
      <c r="Z64" s="131"/>
    </row>
    <row r="65" spans="1:28">
      <c r="A65" s="112">
        <v>58</v>
      </c>
      <c r="B65" s="112"/>
      <c r="C65" s="112" t="s">
        <v>218</v>
      </c>
      <c r="D65" s="113" t="s">
        <v>219</v>
      </c>
      <c r="E65" s="122">
        <v>145250</v>
      </c>
      <c r="F65" s="123">
        <f t="shared" si="0"/>
        <v>12104.17</v>
      </c>
      <c r="G65" s="123">
        <f t="shared" si="1"/>
        <v>108937.53</v>
      </c>
      <c r="I65" s="112">
        <v>58</v>
      </c>
      <c r="J65" s="112"/>
      <c r="K65" s="112" t="s">
        <v>218</v>
      </c>
      <c r="L65" s="113" t="s">
        <v>219</v>
      </c>
      <c r="M65" s="122">
        <v>135147</v>
      </c>
      <c r="N65" s="123">
        <v>11122.5</v>
      </c>
      <c r="O65" s="124">
        <f t="shared" si="2"/>
        <v>33367.5</v>
      </c>
      <c r="P65" s="109"/>
      <c r="Q65" s="126">
        <f t="shared" si="3"/>
        <v>142305.03</v>
      </c>
      <c r="R65" s="127"/>
      <c r="S65" s="128"/>
      <c r="T65" s="128"/>
      <c r="U65" s="128"/>
      <c r="V65" s="128"/>
      <c r="X65" s="112"/>
      <c r="Y65" s="129"/>
    </row>
    <row r="66" spans="1:28">
      <c r="A66" s="112">
        <v>59</v>
      </c>
      <c r="B66" s="112"/>
      <c r="C66" s="112" t="s">
        <v>218</v>
      </c>
      <c r="D66" s="113" t="s">
        <v>219</v>
      </c>
      <c r="E66" s="122">
        <v>199317</v>
      </c>
      <c r="F66" s="123">
        <f t="shared" si="0"/>
        <v>16609.75</v>
      </c>
      <c r="G66" s="123">
        <f t="shared" si="1"/>
        <v>149487.75</v>
      </c>
      <c r="I66" s="112">
        <v>59</v>
      </c>
      <c r="J66" s="112"/>
      <c r="K66" s="112" t="s">
        <v>218</v>
      </c>
      <c r="L66" s="113" t="s">
        <v>219</v>
      </c>
      <c r="M66" s="122">
        <v>184707</v>
      </c>
      <c r="N66" s="123">
        <v>15084</v>
      </c>
      <c r="O66" s="124">
        <f t="shared" si="2"/>
        <v>45252</v>
      </c>
      <c r="P66" s="109"/>
      <c r="Q66" s="126">
        <f t="shared" si="3"/>
        <v>194739.75</v>
      </c>
      <c r="R66" s="127"/>
      <c r="S66" s="128"/>
      <c r="T66" s="128"/>
      <c r="U66" s="128"/>
      <c r="V66" s="128"/>
      <c r="X66" s="112"/>
      <c r="Y66" s="129"/>
    </row>
    <row r="67" spans="1:28">
      <c r="A67" s="112">
        <v>60</v>
      </c>
      <c r="B67" s="112"/>
      <c r="C67" s="112" t="s">
        <v>218</v>
      </c>
      <c r="D67" s="113" t="s">
        <v>219</v>
      </c>
      <c r="E67" s="122">
        <v>141648</v>
      </c>
      <c r="F67" s="123">
        <f t="shared" si="0"/>
        <v>11804</v>
      </c>
      <c r="G67" s="123">
        <f t="shared" si="1"/>
        <v>106236</v>
      </c>
      <c r="I67" s="112">
        <v>60</v>
      </c>
      <c r="J67" s="112"/>
      <c r="K67" s="112" t="s">
        <v>218</v>
      </c>
      <c r="L67" s="113" t="s">
        <v>219</v>
      </c>
      <c r="M67" s="122">
        <v>133136</v>
      </c>
      <c r="N67" s="123">
        <v>10790.5</v>
      </c>
      <c r="O67" s="124">
        <f t="shared" si="2"/>
        <v>32371.5</v>
      </c>
      <c r="P67" s="109"/>
      <c r="Q67" s="126">
        <f t="shared" si="3"/>
        <v>138607.5</v>
      </c>
      <c r="R67" s="127"/>
      <c r="S67" s="128"/>
      <c r="T67" s="128"/>
      <c r="U67" s="128"/>
      <c r="V67" s="128"/>
      <c r="X67" s="112"/>
      <c r="Y67" s="129"/>
    </row>
    <row r="68" spans="1:28">
      <c r="A68" s="112">
        <v>61</v>
      </c>
      <c r="B68" s="112"/>
      <c r="C68" s="112" t="s">
        <v>218</v>
      </c>
      <c r="D68" s="113" t="s">
        <v>219</v>
      </c>
      <c r="E68" s="122">
        <v>269066</v>
      </c>
      <c r="F68" s="123">
        <f t="shared" si="0"/>
        <v>22422.17</v>
      </c>
      <c r="G68" s="123">
        <f t="shared" si="1"/>
        <v>201799.52999999997</v>
      </c>
      <c r="I68" s="112">
        <v>61</v>
      </c>
      <c r="J68" s="112"/>
      <c r="K68" s="112" t="s">
        <v>218</v>
      </c>
      <c r="L68" s="113" t="s">
        <v>220</v>
      </c>
      <c r="M68" s="122">
        <v>227952</v>
      </c>
      <c r="N68" s="123">
        <v>19508.419999999998</v>
      </c>
      <c r="O68" s="124">
        <f t="shared" si="2"/>
        <v>58525.259999999995</v>
      </c>
      <c r="P68" s="109"/>
      <c r="Q68" s="126">
        <f t="shared" si="3"/>
        <v>260324.78999999998</v>
      </c>
      <c r="R68" s="127"/>
      <c r="S68" s="128"/>
      <c r="T68" s="128"/>
      <c r="U68" s="128"/>
      <c r="V68" s="128"/>
      <c r="X68" s="112"/>
      <c r="Y68" s="129"/>
    </row>
    <row r="69" spans="1:28">
      <c r="A69" s="112"/>
      <c r="C69" s="112"/>
      <c r="D69" s="113"/>
      <c r="E69" s="123"/>
      <c r="F69" s="123"/>
      <c r="G69" s="123"/>
      <c r="J69" s="130"/>
      <c r="K69" s="112"/>
      <c r="L69" s="113"/>
      <c r="O69" s="109"/>
      <c r="P69" s="109"/>
      <c r="Q69" s="126"/>
      <c r="R69" s="127"/>
      <c r="S69" s="121"/>
      <c r="T69" s="128"/>
      <c r="X69" s="112"/>
      <c r="Y69" s="129"/>
    </row>
    <row r="70" spans="1:28">
      <c r="E70" s="123"/>
      <c r="G70" s="123"/>
      <c r="I70" s="109"/>
      <c r="J70" s="109"/>
      <c r="K70" s="109"/>
      <c r="O70" s="109"/>
      <c r="P70" s="109"/>
      <c r="R70" s="127"/>
      <c r="S70" s="121"/>
      <c r="T70" s="128"/>
    </row>
    <row r="71" spans="1:28">
      <c r="E71" s="123"/>
      <c r="G71" s="123"/>
      <c r="I71" s="109"/>
      <c r="J71" s="109"/>
      <c r="K71" s="109"/>
      <c r="O71" s="109"/>
      <c r="P71" s="109"/>
      <c r="R71" s="127"/>
      <c r="S71" s="121"/>
      <c r="T71" s="128"/>
    </row>
    <row r="72" spans="1:28">
      <c r="G72" s="123"/>
      <c r="I72" s="109"/>
      <c r="J72" s="109"/>
      <c r="K72" s="109"/>
      <c r="O72" s="109"/>
      <c r="P72" s="109"/>
    </row>
    <row r="73" spans="1:28">
      <c r="G73" s="123"/>
      <c r="H73" s="131"/>
      <c r="I73" s="130"/>
      <c r="J73" s="109"/>
      <c r="K73" s="109"/>
      <c r="O73" s="109"/>
      <c r="P73" s="109"/>
    </row>
    <row r="74" spans="1:28" ht="16.5" thickBot="1">
      <c r="A74" s="132" t="s">
        <v>32</v>
      </c>
      <c r="D74" s="110"/>
      <c r="E74" s="133">
        <f>SUM(E8:E73)</f>
        <v>11638274</v>
      </c>
      <c r="F74" s="133">
        <f>SUM(F8:F73)</f>
        <v>969856.19000000018</v>
      </c>
      <c r="G74" s="133">
        <f>SUM(G8:G73)</f>
        <v>8728705.709999999</v>
      </c>
      <c r="H74" s="130"/>
      <c r="I74" s="134"/>
      <c r="J74" s="109"/>
      <c r="K74" s="109"/>
      <c r="M74" s="133">
        <f>SUM(M8:M73)</f>
        <v>10058443</v>
      </c>
      <c r="N74" s="133">
        <f>SUM(N8:N73)</f>
        <v>923817.28000000026</v>
      </c>
      <c r="O74" s="133">
        <f>SUM(O8:O73)</f>
        <v>2771451.8399999989</v>
      </c>
      <c r="P74" s="109"/>
      <c r="Q74" s="133">
        <f>SUM(Q8:Q73)</f>
        <v>11500157.549999999</v>
      </c>
      <c r="AA74" s="131"/>
      <c r="AB74" s="131"/>
    </row>
    <row r="75" spans="1:28" ht="16.5" thickTop="1">
      <c r="G75" s="123"/>
      <c r="H75" s="131"/>
      <c r="I75" s="130"/>
      <c r="J75" s="109"/>
      <c r="K75" s="109"/>
      <c r="O75" s="109"/>
      <c r="P75" s="109"/>
      <c r="Z75" s="131"/>
      <c r="AA75" s="131"/>
      <c r="AB75" s="131"/>
    </row>
    <row r="76" spans="1:28">
      <c r="G76" s="123"/>
      <c r="I76" s="109"/>
      <c r="J76" s="109"/>
      <c r="K76" s="109"/>
      <c r="O76" s="109"/>
      <c r="P76" s="109"/>
      <c r="Z76" s="131"/>
    </row>
    <row r="77" spans="1:28">
      <c r="G77" s="123"/>
      <c r="I77" s="109"/>
      <c r="J77" s="109"/>
      <c r="K77" s="109"/>
      <c r="M77" s="135"/>
      <c r="N77" s="136"/>
      <c r="O77" s="124"/>
      <c r="P77" s="109"/>
    </row>
    <row r="78" spans="1:28">
      <c r="G78" s="123"/>
      <c r="I78" s="109"/>
      <c r="J78" s="109"/>
      <c r="K78" s="109"/>
      <c r="O78" s="124"/>
      <c r="P78" s="109"/>
    </row>
    <row r="79" spans="1:28">
      <c r="G79" s="123"/>
      <c r="I79" s="109"/>
      <c r="J79" s="109"/>
      <c r="K79" s="109"/>
      <c r="L79" s="109"/>
      <c r="M79" s="109"/>
      <c r="N79" s="109"/>
      <c r="O79" s="124"/>
      <c r="P79" s="109"/>
    </row>
    <row r="80" spans="1:28">
      <c r="G80" s="123"/>
      <c r="I80" s="109"/>
      <c r="J80" s="109"/>
      <c r="K80" s="109"/>
      <c r="L80" s="109"/>
      <c r="M80" s="109"/>
      <c r="N80" s="109"/>
      <c r="O80" s="124"/>
      <c r="P80" s="109"/>
    </row>
    <row r="81" spans="1:28">
      <c r="G81" s="123"/>
      <c r="I81" s="109"/>
      <c r="J81" s="109"/>
      <c r="K81" s="109"/>
      <c r="L81" s="109"/>
      <c r="M81" s="109"/>
      <c r="N81" s="109"/>
      <c r="O81" s="109"/>
      <c r="P81" s="109"/>
    </row>
    <row r="82" spans="1:28">
      <c r="G82" s="123"/>
      <c r="I82" s="109"/>
      <c r="J82" s="109"/>
      <c r="K82" s="109"/>
      <c r="L82" s="109"/>
      <c r="M82" s="109"/>
      <c r="N82" s="109"/>
      <c r="O82" s="109"/>
      <c r="P82" s="109"/>
    </row>
    <row r="83" spans="1:28" s="109" customFormat="1">
      <c r="G83" s="123"/>
      <c r="Q83" s="110"/>
      <c r="R83" s="110"/>
      <c r="S83" s="110"/>
      <c r="T83" s="110"/>
      <c r="U83" s="135"/>
      <c r="V83" s="110"/>
      <c r="W83" s="110"/>
      <c r="X83" s="110"/>
      <c r="Y83" s="110"/>
      <c r="Z83" s="110"/>
      <c r="AA83" s="110"/>
      <c r="AB83" s="110"/>
    </row>
    <row r="84" spans="1:28">
      <c r="G84" s="123"/>
      <c r="I84" s="109"/>
      <c r="J84" s="109"/>
      <c r="K84" s="109"/>
      <c r="O84" s="109"/>
      <c r="P84" s="109"/>
    </row>
    <row r="85" spans="1:28">
      <c r="G85" s="123"/>
      <c r="I85" s="109"/>
      <c r="J85" s="109"/>
      <c r="K85" s="109"/>
      <c r="O85" s="109"/>
      <c r="P85" s="109"/>
    </row>
    <row r="86" spans="1:28">
      <c r="G86" s="123"/>
      <c r="I86" s="109"/>
      <c r="J86" s="109"/>
      <c r="K86" s="109"/>
      <c r="O86" s="109"/>
      <c r="P86" s="109"/>
      <c r="U86" s="137"/>
    </row>
    <row r="87" spans="1:28">
      <c r="G87" s="123"/>
      <c r="U87" s="131"/>
      <c r="V87" s="135"/>
      <c r="W87" s="138"/>
      <c r="X87" s="126"/>
    </row>
    <row r="90" spans="1:28">
      <c r="G90" s="123"/>
      <c r="V90" s="134"/>
      <c r="W90" s="134"/>
      <c r="X90" s="134"/>
      <c r="Y90" s="131"/>
    </row>
    <row r="91" spans="1:28">
      <c r="A91" s="112"/>
      <c r="B91" s="112"/>
      <c r="C91" s="112"/>
      <c r="D91" s="113"/>
      <c r="E91" s="139"/>
      <c r="F91" s="123"/>
      <c r="G91" s="123"/>
      <c r="V91" s="131"/>
      <c r="W91" s="131"/>
      <c r="X91" s="131"/>
      <c r="Y91" s="131"/>
    </row>
    <row r="92" spans="1:28">
      <c r="A92" s="112"/>
      <c r="B92" s="112"/>
      <c r="C92" s="112"/>
      <c r="D92" s="113"/>
      <c r="E92" s="139"/>
      <c r="F92" s="140"/>
      <c r="G92" s="140"/>
    </row>
    <row r="93" spans="1:28" ht="16.5" thickBot="1">
      <c r="A93" s="112"/>
      <c r="B93" s="112"/>
      <c r="C93" s="112"/>
      <c r="D93" s="141" t="s">
        <v>32</v>
      </c>
      <c r="E93" s="142">
        <v>13692016</v>
      </c>
      <c r="F93" s="143">
        <v>1141001.333333333</v>
      </c>
      <c r="G93" s="144"/>
      <c r="H93" s="136"/>
    </row>
    <row r="94" spans="1:28" ht="16.5" thickTop="1">
      <c r="A94" s="145"/>
      <c r="B94" s="145"/>
      <c r="C94" s="145"/>
      <c r="D94" s="146"/>
      <c r="E94" s="145"/>
      <c r="F94" s="146"/>
      <c r="G94" s="146"/>
    </row>
    <row r="95" spans="1:28">
      <c r="A95" s="110"/>
      <c r="B95" s="110"/>
      <c r="C95" s="110"/>
      <c r="D95" s="110"/>
    </row>
    <row r="96" spans="1:28">
      <c r="A96" s="110"/>
      <c r="B96" s="110"/>
      <c r="C96" s="110"/>
      <c r="D96" s="110"/>
    </row>
    <row r="97" spans="1:4">
      <c r="A97" s="110"/>
      <c r="B97" s="110"/>
      <c r="C97" s="110"/>
      <c r="D97" s="110"/>
    </row>
    <row r="98" spans="1:4">
      <c r="A98" s="110"/>
      <c r="B98" s="110"/>
      <c r="C98" s="110"/>
      <c r="D98" s="110"/>
    </row>
    <row r="99" spans="1:4">
      <c r="A99" s="110"/>
      <c r="B99" s="110"/>
      <c r="C99" s="110"/>
      <c r="D99" s="110"/>
    </row>
    <row r="100" spans="1:4">
      <c r="A100" s="110"/>
      <c r="B100" s="110"/>
      <c r="C100" s="110"/>
      <c r="D100" s="110"/>
    </row>
    <row r="101" spans="1:4">
      <c r="A101" s="110"/>
      <c r="B101" s="110"/>
      <c r="C101" s="110"/>
      <c r="D101" s="110"/>
    </row>
  </sheetData>
  <pageMargins left="0.75" right="0.75" top="0.28000000000000003" bottom="0.41" header="0.25" footer="0.22220000000000001"/>
  <pageSetup scale="31" orientation="landscape" r:id="rId1"/>
  <headerFooter alignWithMargins="0">
    <oddFooter>&amp;L&amp;"Arial"&amp;8&amp;G&amp;R&amp;"Arial"&amp;8&amp;Z&amp;F     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zoomScale="80" zoomScaleNormal="82" zoomScaleSheetLayoutView="80" workbookViewId="0">
      <selection activeCell="M31" sqref="M31"/>
    </sheetView>
  </sheetViews>
  <sheetFormatPr defaultRowHeight="15"/>
  <cols>
    <col min="1" max="1" width="44.5703125" style="3" bestFit="1" customWidth="1"/>
    <col min="2" max="2" width="25.7109375" style="3" bestFit="1" customWidth="1"/>
    <col min="3" max="3" width="12.42578125" style="3" customWidth="1"/>
    <col min="4" max="4" width="46.85546875" style="3" customWidth="1"/>
    <col min="5" max="7" width="11.28515625" style="3" bestFit="1" customWidth="1"/>
    <col min="8" max="8" width="12.5703125" style="3" bestFit="1" customWidth="1"/>
    <col min="9" max="9" width="11" style="3" bestFit="1" customWidth="1"/>
    <col min="10" max="11" width="10.140625" style="3" bestFit="1" customWidth="1"/>
    <col min="12" max="12" width="11.85546875" style="3" bestFit="1" customWidth="1"/>
    <col min="13" max="14" width="11.85546875" style="3" customWidth="1"/>
    <col min="15" max="15" width="10.7109375" style="3" bestFit="1" customWidth="1"/>
    <col min="16" max="16" width="10.140625" style="3" bestFit="1" customWidth="1"/>
    <col min="17" max="17" width="11.5703125" style="3" customWidth="1"/>
    <col min="18" max="16384" width="9.140625" style="3"/>
  </cols>
  <sheetData>
    <row r="1" spans="1:17">
      <c r="A1" s="172" t="s">
        <v>172</v>
      </c>
      <c r="B1" s="2"/>
    </row>
    <row r="2" spans="1:17">
      <c r="A2" s="151"/>
    </row>
    <row r="3" spans="1:17" ht="26.25">
      <c r="A3" s="17" t="s">
        <v>0</v>
      </c>
      <c r="B3" s="17" t="s">
        <v>75</v>
      </c>
      <c r="C3" s="17" t="s">
        <v>76</v>
      </c>
      <c r="D3" s="11" t="s">
        <v>77</v>
      </c>
      <c r="E3" s="11" t="s">
        <v>78</v>
      </c>
      <c r="F3" s="11" t="s">
        <v>79</v>
      </c>
      <c r="H3" s="11"/>
      <c r="J3" s="11"/>
      <c r="K3" s="18"/>
      <c r="L3" s="18"/>
      <c r="M3" s="18"/>
      <c r="N3" s="18"/>
      <c r="O3" s="18"/>
    </row>
    <row r="4" spans="1:17">
      <c r="A4" s="13" t="s">
        <v>80</v>
      </c>
      <c r="B4" s="13" t="s">
        <v>5</v>
      </c>
      <c r="C4" s="13" t="s">
        <v>81</v>
      </c>
      <c r="D4" s="13" t="s">
        <v>82</v>
      </c>
      <c r="E4" s="19" t="s">
        <v>98</v>
      </c>
      <c r="F4" s="20">
        <v>271351</v>
      </c>
      <c r="H4" s="20"/>
      <c r="J4" s="20"/>
      <c r="M4" s="6"/>
      <c r="N4" s="7"/>
      <c r="O4" s="7"/>
    </row>
    <row r="5" spans="1:17">
      <c r="A5" s="13" t="s">
        <v>84</v>
      </c>
      <c r="B5" s="13" t="s">
        <v>3</v>
      </c>
      <c r="C5" s="13" t="s">
        <v>85</v>
      </c>
      <c r="D5" s="13" t="s">
        <v>86</v>
      </c>
      <c r="E5" s="19" t="s">
        <v>98</v>
      </c>
      <c r="F5" s="20">
        <v>904065</v>
      </c>
      <c r="H5" s="20"/>
      <c r="J5" s="20"/>
      <c r="M5" s="6"/>
      <c r="N5" s="7"/>
      <c r="O5" s="7"/>
    </row>
    <row r="6" spans="1:17">
      <c r="A6" s="13" t="s">
        <v>173</v>
      </c>
      <c r="B6" s="13" t="s">
        <v>1</v>
      </c>
      <c r="C6" s="13" t="s">
        <v>88</v>
      </c>
      <c r="D6" s="13" t="s">
        <v>89</v>
      </c>
      <c r="E6" s="19" t="s">
        <v>98</v>
      </c>
      <c r="F6" s="20">
        <v>210409</v>
      </c>
      <c r="H6" s="20"/>
      <c r="J6" s="20"/>
      <c r="M6" s="6"/>
      <c r="N6" s="7"/>
      <c r="O6" s="7"/>
    </row>
    <row r="7" spans="1:17">
      <c r="A7" s="13" t="s">
        <v>174</v>
      </c>
      <c r="B7" s="13" t="s">
        <v>4</v>
      </c>
      <c r="C7" s="13" t="s">
        <v>175</v>
      </c>
      <c r="D7" s="13" t="s">
        <v>176</v>
      </c>
      <c r="E7" s="19" t="s">
        <v>98</v>
      </c>
      <c r="F7" s="20">
        <v>401700</v>
      </c>
      <c r="H7" s="20"/>
      <c r="J7" s="20"/>
      <c r="M7" s="6"/>
      <c r="N7" s="7"/>
      <c r="O7" s="7"/>
    </row>
    <row r="8" spans="1:17">
      <c r="A8" s="13" t="s">
        <v>92</v>
      </c>
      <c r="B8" s="13" t="s">
        <v>2</v>
      </c>
      <c r="C8" s="13" t="s">
        <v>88</v>
      </c>
      <c r="D8" s="13" t="s">
        <v>95</v>
      </c>
      <c r="E8" s="19" t="s">
        <v>98</v>
      </c>
      <c r="F8" s="20">
        <v>219465</v>
      </c>
      <c r="H8" s="20"/>
      <c r="J8" s="20"/>
      <c r="M8" s="6"/>
      <c r="N8" s="7"/>
      <c r="O8" s="7"/>
    </row>
    <row r="9" spans="1:17">
      <c r="A9" s="148" t="s">
        <v>90</v>
      </c>
      <c r="B9" s="3" t="s">
        <v>106</v>
      </c>
      <c r="C9" s="3" t="s">
        <v>223</v>
      </c>
      <c r="D9" s="3" t="s">
        <v>224</v>
      </c>
      <c r="E9" s="19" t="s">
        <v>98</v>
      </c>
      <c r="F9" s="149">
        <v>86994</v>
      </c>
      <c r="G9" s="171" t="s">
        <v>260</v>
      </c>
    </row>
    <row r="10" spans="1:17">
      <c r="A10" s="176" t="s">
        <v>257</v>
      </c>
      <c r="B10" s="176" t="s">
        <v>105</v>
      </c>
      <c r="C10" s="176" t="s">
        <v>258</v>
      </c>
      <c r="D10" s="176" t="s">
        <v>259</v>
      </c>
      <c r="E10" s="177" t="s">
        <v>98</v>
      </c>
      <c r="F10" s="179">
        <v>66855.3</v>
      </c>
      <c r="G10" s="171" t="s">
        <v>261</v>
      </c>
    </row>
    <row r="15" spans="1:17">
      <c r="B15" s="2" t="s">
        <v>94</v>
      </c>
      <c r="E15" s="9">
        <v>7.0699999999999999E-2</v>
      </c>
      <c r="F15" s="9">
        <v>8.1600000000000006E-2</v>
      </c>
      <c r="G15" s="9">
        <v>0.10150000000000001</v>
      </c>
      <c r="H15" s="9">
        <v>0.1177</v>
      </c>
      <c r="I15" s="9">
        <v>0.1037</v>
      </c>
      <c r="J15" s="9">
        <v>9.3399999999999997E-2</v>
      </c>
      <c r="K15" s="9">
        <v>7.8299999999999995E-2</v>
      </c>
      <c r="L15" s="9">
        <v>7.2499999999999995E-2</v>
      </c>
      <c r="M15" s="9">
        <v>7.1900000000000006E-2</v>
      </c>
      <c r="N15" s="9">
        <v>0.2087</v>
      </c>
      <c r="O15" s="9">
        <v>0</v>
      </c>
      <c r="P15" s="9">
        <v>0</v>
      </c>
      <c r="Q15" s="10"/>
    </row>
    <row r="16" spans="1:17" ht="26.25">
      <c r="B16" s="11" t="s">
        <v>75</v>
      </c>
      <c r="C16" s="11" t="s">
        <v>76</v>
      </c>
      <c r="D16" s="11" t="s">
        <v>77</v>
      </c>
      <c r="E16" s="12">
        <v>42644</v>
      </c>
      <c r="F16" s="12">
        <v>42675</v>
      </c>
      <c r="G16" s="12">
        <v>42705</v>
      </c>
      <c r="H16" s="12">
        <v>42736</v>
      </c>
      <c r="I16" s="12">
        <v>42767</v>
      </c>
      <c r="J16" s="12">
        <v>42795</v>
      </c>
      <c r="K16" s="12">
        <v>42826</v>
      </c>
      <c r="L16" s="12">
        <v>42856</v>
      </c>
      <c r="M16" s="12">
        <v>42887</v>
      </c>
      <c r="N16" s="12">
        <v>42917</v>
      </c>
      <c r="O16" s="12">
        <v>42948</v>
      </c>
      <c r="P16" s="12">
        <v>42979</v>
      </c>
      <c r="Q16" s="10" t="s">
        <v>107</v>
      </c>
    </row>
    <row r="17" spans="1:18">
      <c r="B17" s="13" t="s">
        <v>5</v>
      </c>
      <c r="C17" s="13" t="s">
        <v>81</v>
      </c>
      <c r="D17" s="13" t="s">
        <v>82</v>
      </c>
      <c r="E17" s="14">
        <f t="shared" ref="E17:P23" si="0">+E$15*$F4</f>
        <v>19184.5157</v>
      </c>
      <c r="F17" s="14">
        <f t="shared" si="0"/>
        <v>22142.241600000001</v>
      </c>
      <c r="G17" s="14">
        <f t="shared" si="0"/>
        <v>27542.126500000002</v>
      </c>
      <c r="H17" s="14">
        <f t="shared" si="0"/>
        <v>31938.012699999999</v>
      </c>
      <c r="I17" s="14">
        <f t="shared" si="0"/>
        <v>28139.098699999999</v>
      </c>
      <c r="J17" s="14">
        <f t="shared" si="0"/>
        <v>25344.183399999998</v>
      </c>
      <c r="K17" s="14">
        <f t="shared" si="0"/>
        <v>21246.783299999999</v>
      </c>
      <c r="L17" s="14">
        <f t="shared" si="0"/>
        <v>19672.947499999998</v>
      </c>
      <c r="M17" s="14">
        <f t="shared" si="0"/>
        <v>19510.136900000001</v>
      </c>
      <c r="N17" s="14">
        <f t="shared" si="0"/>
        <v>56630.953699999998</v>
      </c>
      <c r="O17" s="14">
        <f t="shared" si="0"/>
        <v>0</v>
      </c>
      <c r="P17" s="14">
        <f t="shared" si="0"/>
        <v>0</v>
      </c>
      <c r="Q17" s="15">
        <f>SUM(E17:P17)</f>
        <v>271351.00000000006</v>
      </c>
    </row>
    <row r="18" spans="1:18">
      <c r="B18" s="13" t="s">
        <v>3</v>
      </c>
      <c r="C18" s="13" t="s">
        <v>85</v>
      </c>
      <c r="D18" s="13" t="s">
        <v>86</v>
      </c>
      <c r="E18" s="14">
        <f t="shared" si="0"/>
        <v>63917.395499999999</v>
      </c>
      <c r="F18" s="14">
        <f t="shared" si="0"/>
        <v>73771.704000000012</v>
      </c>
      <c r="G18" s="14">
        <f t="shared" si="0"/>
        <v>91762.597500000003</v>
      </c>
      <c r="H18" s="14">
        <f t="shared" si="0"/>
        <v>106408.45050000001</v>
      </c>
      <c r="I18" s="14">
        <f t="shared" si="0"/>
        <v>93751.540500000003</v>
      </c>
      <c r="J18" s="14">
        <f t="shared" si="0"/>
        <v>84439.671000000002</v>
      </c>
      <c r="K18" s="14">
        <f t="shared" si="0"/>
        <v>70788.289499999999</v>
      </c>
      <c r="L18" s="14">
        <f t="shared" si="0"/>
        <v>65544.712499999994</v>
      </c>
      <c r="M18" s="14">
        <f t="shared" si="0"/>
        <v>65002.273500000003</v>
      </c>
      <c r="N18" s="14">
        <f t="shared" si="0"/>
        <v>188678.36549999999</v>
      </c>
      <c r="O18" s="14">
        <f t="shared" si="0"/>
        <v>0</v>
      </c>
      <c r="P18" s="14">
        <f t="shared" si="0"/>
        <v>0</v>
      </c>
      <c r="Q18" s="15">
        <f t="shared" ref="Q18:Q23" si="1">SUM(E18:P18)</f>
        <v>904065</v>
      </c>
    </row>
    <row r="19" spans="1:18">
      <c r="B19" s="13" t="s">
        <v>1</v>
      </c>
      <c r="C19" s="13" t="s">
        <v>88</v>
      </c>
      <c r="D19" s="13" t="s">
        <v>89</v>
      </c>
      <c r="E19" s="14">
        <f t="shared" si="0"/>
        <v>14875.916299999999</v>
      </c>
      <c r="F19" s="14">
        <f t="shared" si="0"/>
        <v>17169.374400000001</v>
      </c>
      <c r="G19" s="14">
        <f t="shared" si="0"/>
        <v>21356.513500000001</v>
      </c>
      <c r="H19" s="14">
        <f t="shared" si="0"/>
        <v>24765.139299999999</v>
      </c>
      <c r="I19" s="14">
        <f t="shared" si="0"/>
        <v>21819.4133</v>
      </c>
      <c r="J19" s="14">
        <f t="shared" si="0"/>
        <v>19652.2006</v>
      </c>
      <c r="K19" s="14">
        <f t="shared" si="0"/>
        <v>16475.024699999998</v>
      </c>
      <c r="L19" s="14">
        <f t="shared" si="0"/>
        <v>15254.652499999998</v>
      </c>
      <c r="M19" s="14">
        <f t="shared" si="0"/>
        <v>15128.4071</v>
      </c>
      <c r="N19" s="14">
        <f t="shared" si="0"/>
        <v>43912.3583</v>
      </c>
      <c r="O19" s="14">
        <f t="shared" si="0"/>
        <v>0</v>
      </c>
      <c r="P19" s="14">
        <f t="shared" si="0"/>
        <v>0</v>
      </c>
      <c r="Q19" s="15">
        <f t="shared" si="1"/>
        <v>210409</v>
      </c>
    </row>
    <row r="20" spans="1:18">
      <c r="B20" s="13" t="s">
        <v>4</v>
      </c>
      <c r="C20" s="13" t="s">
        <v>175</v>
      </c>
      <c r="D20" s="13" t="s">
        <v>176</v>
      </c>
      <c r="E20" s="14">
        <f t="shared" si="0"/>
        <v>28400.19</v>
      </c>
      <c r="F20" s="14">
        <f t="shared" si="0"/>
        <v>32778.720000000001</v>
      </c>
      <c r="G20" s="14">
        <f t="shared" si="0"/>
        <v>40772.550000000003</v>
      </c>
      <c r="H20" s="14">
        <f t="shared" si="0"/>
        <v>47280.09</v>
      </c>
      <c r="I20" s="14">
        <f t="shared" si="0"/>
        <v>41656.29</v>
      </c>
      <c r="J20" s="14">
        <f t="shared" si="0"/>
        <v>37518.78</v>
      </c>
      <c r="K20" s="14">
        <f t="shared" si="0"/>
        <v>31453.109999999997</v>
      </c>
      <c r="L20" s="14">
        <f t="shared" si="0"/>
        <v>29123.249999999996</v>
      </c>
      <c r="M20" s="14">
        <f t="shared" si="0"/>
        <v>28882.230000000003</v>
      </c>
      <c r="N20" s="14">
        <f t="shared" si="0"/>
        <v>83834.789999999994</v>
      </c>
      <c r="O20" s="14">
        <f t="shared" si="0"/>
        <v>0</v>
      </c>
      <c r="P20" s="14">
        <f t="shared" si="0"/>
        <v>0</v>
      </c>
      <c r="Q20" s="15">
        <f t="shared" si="1"/>
        <v>401699.99999999994</v>
      </c>
    </row>
    <row r="21" spans="1:18">
      <c r="B21" s="13" t="s">
        <v>2</v>
      </c>
      <c r="C21" s="13" t="s">
        <v>88</v>
      </c>
      <c r="D21" s="13" t="s">
        <v>95</v>
      </c>
      <c r="E21" s="14">
        <f t="shared" si="0"/>
        <v>15516.175499999999</v>
      </c>
      <c r="F21" s="14">
        <f t="shared" si="0"/>
        <v>17908.344000000001</v>
      </c>
      <c r="G21" s="14">
        <f t="shared" si="0"/>
        <v>22275.697500000002</v>
      </c>
      <c r="H21" s="14">
        <f t="shared" si="0"/>
        <v>25831.030500000001</v>
      </c>
      <c r="I21" s="14">
        <f t="shared" si="0"/>
        <v>22758.520499999999</v>
      </c>
      <c r="J21" s="14">
        <f t="shared" si="0"/>
        <v>20498.030999999999</v>
      </c>
      <c r="K21" s="14">
        <f t="shared" si="0"/>
        <v>17184.109499999999</v>
      </c>
      <c r="L21" s="14">
        <f t="shared" si="0"/>
        <v>15911.2125</v>
      </c>
      <c r="M21" s="14">
        <f t="shared" si="0"/>
        <v>15779.533500000001</v>
      </c>
      <c r="N21" s="14">
        <f t="shared" si="0"/>
        <v>45802.345499999996</v>
      </c>
      <c r="O21" s="14">
        <f t="shared" si="0"/>
        <v>0</v>
      </c>
      <c r="P21" s="14">
        <f t="shared" si="0"/>
        <v>0</v>
      </c>
      <c r="Q21" s="15">
        <f t="shared" si="1"/>
        <v>219464.99999999997</v>
      </c>
    </row>
    <row r="22" spans="1:18">
      <c r="B22" s="3" t="s">
        <v>106</v>
      </c>
      <c r="C22" s="3" t="s">
        <v>223</v>
      </c>
      <c r="D22" s="3" t="s">
        <v>224</v>
      </c>
      <c r="E22" s="14">
        <f t="shared" si="0"/>
        <v>6150.4758000000002</v>
      </c>
      <c r="F22" s="14">
        <f t="shared" si="0"/>
        <v>7098.7104000000008</v>
      </c>
      <c r="G22" s="14">
        <f t="shared" si="0"/>
        <v>8829.8910000000014</v>
      </c>
      <c r="H22" s="14">
        <f t="shared" si="0"/>
        <v>10239.193799999999</v>
      </c>
      <c r="I22" s="14">
        <f t="shared" si="0"/>
        <v>9021.2777999999998</v>
      </c>
      <c r="J22" s="14">
        <f t="shared" si="0"/>
        <v>8125.2395999999999</v>
      </c>
      <c r="K22" s="14">
        <f t="shared" si="0"/>
        <v>6811.6301999999996</v>
      </c>
      <c r="L22" s="14">
        <f t="shared" si="0"/>
        <v>6307.0649999999996</v>
      </c>
      <c r="M22" s="14">
        <f t="shared" si="0"/>
        <v>6254.8686000000007</v>
      </c>
      <c r="N22" s="14">
        <f t="shared" si="0"/>
        <v>18155.647799999999</v>
      </c>
      <c r="O22" s="14">
        <f t="shared" si="0"/>
        <v>0</v>
      </c>
      <c r="P22" s="14">
        <f t="shared" si="0"/>
        <v>0</v>
      </c>
      <c r="Q22" s="15">
        <f t="shared" si="1"/>
        <v>86994</v>
      </c>
    </row>
    <row r="23" spans="1:18">
      <c r="B23" s="176" t="s">
        <v>105</v>
      </c>
      <c r="C23" s="176" t="s">
        <v>258</v>
      </c>
      <c r="D23" s="176" t="s">
        <v>259</v>
      </c>
      <c r="E23" s="14">
        <f t="shared" si="0"/>
        <v>4726.6697100000001</v>
      </c>
      <c r="F23" s="14">
        <f t="shared" si="0"/>
        <v>5455.3924800000004</v>
      </c>
      <c r="G23" s="14">
        <f t="shared" si="0"/>
        <v>6785.8129500000005</v>
      </c>
      <c r="H23" s="14">
        <f t="shared" si="0"/>
        <v>7868.8688099999999</v>
      </c>
      <c r="I23" s="14">
        <f t="shared" si="0"/>
        <v>6932.8946100000003</v>
      </c>
      <c r="J23" s="14">
        <f t="shared" si="0"/>
        <v>6244.2850200000003</v>
      </c>
      <c r="K23" s="14">
        <f t="shared" si="0"/>
        <v>5234.7699899999998</v>
      </c>
      <c r="L23" s="14">
        <f t="shared" si="0"/>
        <v>4847.0092500000001</v>
      </c>
      <c r="M23" s="14">
        <f t="shared" si="0"/>
        <v>4806.8960700000007</v>
      </c>
      <c r="N23" s="14">
        <f t="shared" si="0"/>
        <v>13952.70111</v>
      </c>
      <c r="O23" s="14">
        <f t="shared" si="0"/>
        <v>0</v>
      </c>
      <c r="P23" s="14">
        <f t="shared" si="0"/>
        <v>0</v>
      </c>
      <c r="Q23" s="178">
        <f t="shared" si="1"/>
        <v>66855.3</v>
      </c>
    </row>
    <row r="24" spans="1:18">
      <c r="E24" s="150">
        <f>SUM(E17:E23)</f>
        <v>152771.33850999997</v>
      </c>
      <c r="F24" s="180">
        <f t="shared" ref="F24:P24" si="2">SUM(F17:F23)</f>
        <v>176324.48688000004</v>
      </c>
      <c r="G24" s="180">
        <f t="shared" si="2"/>
        <v>219325.18894999998</v>
      </c>
      <c r="H24" s="180">
        <f t="shared" si="2"/>
        <v>254330.78561000002</v>
      </c>
      <c r="I24" s="180">
        <f t="shared" si="2"/>
        <v>224079.03541000001</v>
      </c>
      <c r="J24" s="180">
        <f t="shared" si="2"/>
        <v>201822.39061999999</v>
      </c>
      <c r="K24" s="180">
        <f t="shared" si="2"/>
        <v>169193.71719</v>
      </c>
      <c r="L24" s="180">
        <f t="shared" si="2"/>
        <v>156660.84925</v>
      </c>
      <c r="M24" s="180">
        <f t="shared" si="2"/>
        <v>155364.34566999998</v>
      </c>
      <c r="N24" s="180">
        <f t="shared" si="2"/>
        <v>450967.16190999997</v>
      </c>
      <c r="O24" s="180">
        <f t="shared" si="2"/>
        <v>0</v>
      </c>
      <c r="P24" s="180">
        <f t="shared" si="2"/>
        <v>0</v>
      </c>
      <c r="Q24" s="150">
        <f>SUM(Q17:Q23)</f>
        <v>2160839.2999999998</v>
      </c>
      <c r="R24" s="3" t="s">
        <v>94</v>
      </c>
    </row>
    <row r="25" spans="1:18"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1:18">
      <c r="B26" s="171"/>
      <c r="D26" s="171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8" spans="1:18" ht="15.75">
      <c r="A28" s="1" t="s">
        <v>96</v>
      </c>
      <c r="B28" s="1"/>
      <c r="C28" s="1"/>
      <c r="D28" s="1"/>
      <c r="M28" s="157">
        <f>SUM(E24:M24)</f>
        <v>1709872.13809</v>
      </c>
    </row>
    <row r="29" spans="1:18" ht="15.75">
      <c r="A29" s="1" t="s">
        <v>97</v>
      </c>
      <c r="B29" s="1"/>
      <c r="C29" s="1"/>
      <c r="D29" s="1"/>
    </row>
    <row r="30" spans="1:18">
      <c r="M30" s="158">
        <f>'FY16 Budget MIP Accrual'!N24</f>
        <v>400247.88803999999</v>
      </c>
    </row>
    <row r="31" spans="1:18" ht="15.75" thickBot="1">
      <c r="M31" s="156">
        <f>+M28+M30</f>
        <v>2110120.0261300001</v>
      </c>
    </row>
  </sheetData>
  <pageMargins left="0.7" right="0.7" top="0.75" bottom="0.75" header="0.3" footer="0.3"/>
  <pageSetup scale="3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view="pageBreakPreview" zoomScale="80" zoomScaleNormal="84" zoomScaleSheetLayoutView="80" workbookViewId="0">
      <selection activeCell="N26" sqref="N26"/>
    </sheetView>
  </sheetViews>
  <sheetFormatPr defaultRowHeight="15"/>
  <cols>
    <col min="1" max="1" width="40" style="3" bestFit="1" customWidth="1"/>
    <col min="2" max="2" width="24.28515625" style="3" bestFit="1" customWidth="1"/>
    <col min="3" max="3" width="14.7109375" style="3" bestFit="1" customWidth="1"/>
    <col min="4" max="4" width="42.140625" style="3" bestFit="1" customWidth="1"/>
    <col min="5" max="7" width="11" style="3" bestFit="1" customWidth="1"/>
    <col min="8" max="8" width="11.85546875" style="3" bestFit="1" customWidth="1"/>
    <col min="9" max="9" width="10.5703125" style="3" bestFit="1" customWidth="1"/>
    <col min="10" max="10" width="11.85546875" style="3" customWidth="1"/>
    <col min="11" max="11" width="14.42578125" style="3" customWidth="1"/>
    <col min="12" max="16" width="10.5703125" style="3" bestFit="1" customWidth="1"/>
    <col min="17" max="17" width="10.42578125" style="3" customWidth="1"/>
    <col min="18" max="16384" width="9.140625" style="3"/>
  </cols>
  <sheetData>
    <row r="1" spans="1:18" ht="23.25">
      <c r="A1" s="147" t="s">
        <v>171</v>
      </c>
      <c r="D1" s="106"/>
    </row>
    <row r="2" spans="1:18">
      <c r="A2" s="151" t="s">
        <v>225</v>
      </c>
    </row>
    <row r="3" spans="1:18">
      <c r="A3" s="2" t="s">
        <v>177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>
      <c r="A4" s="2"/>
      <c r="B4" s="2"/>
      <c r="C4" s="2"/>
      <c r="D4" s="2"/>
      <c r="E4" s="2"/>
      <c r="F4" s="2"/>
      <c r="G4" s="2"/>
      <c r="H4" s="2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>
      <c r="A5" s="95" t="s">
        <v>0</v>
      </c>
      <c r="B5" s="95" t="s">
        <v>75</v>
      </c>
      <c r="C5" s="95" t="s">
        <v>76</v>
      </c>
      <c r="D5" s="95" t="s">
        <v>77</v>
      </c>
      <c r="E5" s="4" t="s">
        <v>78</v>
      </c>
      <c r="F5" s="4" t="s">
        <v>79</v>
      </c>
      <c r="G5" s="95"/>
      <c r="H5" s="95"/>
      <c r="I5" s="96"/>
      <c r="J5" s="97"/>
      <c r="K5" s="97"/>
      <c r="L5" s="97"/>
      <c r="M5" s="95"/>
      <c r="N5" s="95"/>
      <c r="O5" s="95"/>
      <c r="P5" s="95"/>
      <c r="Q5" s="95"/>
      <c r="R5" s="95"/>
    </row>
    <row r="6" spans="1:18" ht="15.75">
      <c r="A6" s="95" t="s">
        <v>80</v>
      </c>
      <c r="B6" s="95" t="s">
        <v>5</v>
      </c>
      <c r="C6" s="95" t="s">
        <v>81</v>
      </c>
      <c r="D6" s="95" t="s">
        <v>82</v>
      </c>
      <c r="E6" s="5" t="s">
        <v>83</v>
      </c>
      <c r="F6" s="98">
        <v>263448</v>
      </c>
      <c r="G6" s="95"/>
      <c r="H6" s="95"/>
      <c r="I6" s="99"/>
      <c r="J6" s="98"/>
      <c r="K6" s="95"/>
      <c r="L6" s="100"/>
      <c r="M6" s="95"/>
      <c r="N6" s="95"/>
      <c r="O6" s="95"/>
      <c r="P6" s="95"/>
      <c r="Q6" s="95"/>
      <c r="R6" s="95"/>
    </row>
    <row r="7" spans="1:18" ht="15.75">
      <c r="A7" s="95" t="s">
        <v>84</v>
      </c>
      <c r="B7" s="95" t="s">
        <v>3</v>
      </c>
      <c r="C7" s="95" t="s">
        <v>85</v>
      </c>
      <c r="D7" s="95" t="s">
        <v>86</v>
      </c>
      <c r="E7" s="5" t="s">
        <v>83</v>
      </c>
      <c r="F7" s="98">
        <v>877733</v>
      </c>
      <c r="G7" s="95"/>
      <c r="H7" s="95"/>
      <c r="I7" s="99"/>
      <c r="J7" s="98"/>
      <c r="K7" s="95"/>
      <c r="L7" s="100"/>
      <c r="M7" s="95"/>
      <c r="N7" s="95"/>
      <c r="O7" s="95"/>
      <c r="P7" s="95"/>
      <c r="Q7" s="95"/>
      <c r="R7" s="95"/>
    </row>
    <row r="8" spans="1:18" ht="15.75">
      <c r="A8" s="95" t="s">
        <v>87</v>
      </c>
      <c r="B8" s="95" t="s">
        <v>1</v>
      </c>
      <c r="C8" s="95" t="s">
        <v>88</v>
      </c>
      <c r="D8" s="95" t="s">
        <v>89</v>
      </c>
      <c r="E8" s="5" t="s">
        <v>83</v>
      </c>
      <c r="F8" s="98">
        <v>204280</v>
      </c>
      <c r="G8" s="95"/>
      <c r="H8" s="95"/>
      <c r="I8" s="99"/>
      <c r="J8" s="98"/>
      <c r="K8" s="95"/>
      <c r="L8" s="100"/>
      <c r="M8" s="95"/>
      <c r="N8" s="95"/>
      <c r="O8" s="95"/>
      <c r="P8" s="95"/>
      <c r="Q8" s="95"/>
      <c r="R8" s="95"/>
    </row>
    <row r="9" spans="1:18" ht="15.75">
      <c r="A9" s="95" t="s">
        <v>90</v>
      </c>
      <c r="B9" s="95" t="s">
        <v>4</v>
      </c>
      <c r="C9" s="95" t="s">
        <v>178</v>
      </c>
      <c r="D9" s="95" t="s">
        <v>179</v>
      </c>
      <c r="E9" s="5" t="s">
        <v>83</v>
      </c>
      <c r="F9" s="98">
        <v>316339</v>
      </c>
      <c r="G9" s="95"/>
      <c r="H9" s="95"/>
      <c r="I9" s="99"/>
      <c r="J9" s="98"/>
      <c r="K9" s="95"/>
      <c r="L9" s="100"/>
      <c r="M9" s="95"/>
      <c r="N9" s="95"/>
      <c r="O9" s="95"/>
      <c r="P9" s="95"/>
      <c r="Q9" s="95"/>
      <c r="R9" s="95"/>
    </row>
    <row r="10" spans="1:18" ht="15.75">
      <c r="A10" s="95" t="s">
        <v>92</v>
      </c>
      <c r="B10" s="95" t="s">
        <v>2</v>
      </c>
      <c r="C10" s="95" t="s">
        <v>88</v>
      </c>
      <c r="D10" s="95" t="s">
        <v>93</v>
      </c>
      <c r="E10" s="5" t="s">
        <v>83</v>
      </c>
      <c r="F10" s="98">
        <v>213073</v>
      </c>
      <c r="G10" s="95"/>
      <c r="H10" s="95"/>
      <c r="I10" s="99"/>
      <c r="J10" s="98"/>
      <c r="K10" s="95"/>
      <c r="L10" s="100"/>
      <c r="M10" s="95"/>
      <c r="N10" s="95"/>
      <c r="O10" s="95"/>
      <c r="P10" s="95"/>
      <c r="Q10" s="95"/>
      <c r="R10" s="95"/>
    </row>
    <row r="1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15.75">
      <c r="A17" s="95"/>
      <c r="B17" s="8" t="s">
        <v>94</v>
      </c>
      <c r="C17" s="95"/>
      <c r="D17" s="95"/>
      <c r="E17" s="9">
        <v>6.9550000000000001E-2</v>
      </c>
      <c r="F17" s="9">
        <v>7.9210000000000003E-2</v>
      </c>
      <c r="G17" s="9">
        <v>0.10025000000000001</v>
      </c>
      <c r="H17" s="9">
        <v>0.11611</v>
      </c>
      <c r="I17" s="9">
        <v>0.10298</v>
      </c>
      <c r="J17" s="9">
        <v>9.1789999999999997E-2</v>
      </c>
      <c r="K17" s="9">
        <v>8.004E-2</v>
      </c>
      <c r="L17" s="9">
        <v>7.3779999999999998E-2</v>
      </c>
      <c r="M17" s="9">
        <v>7.281E-2</v>
      </c>
      <c r="N17" s="9">
        <v>0.21348</v>
      </c>
      <c r="O17" s="9">
        <v>0</v>
      </c>
      <c r="P17" s="9">
        <v>0</v>
      </c>
      <c r="Q17" s="10"/>
      <c r="R17" s="95"/>
    </row>
    <row r="18" spans="1:18">
      <c r="A18" s="95"/>
      <c r="B18" s="101" t="s">
        <v>75</v>
      </c>
      <c r="C18" s="101" t="s">
        <v>76</v>
      </c>
      <c r="D18" s="101" t="s">
        <v>77</v>
      </c>
      <c r="E18" s="12">
        <v>42278</v>
      </c>
      <c r="F18" s="12">
        <v>42309</v>
      </c>
      <c r="G18" s="12">
        <v>42339</v>
      </c>
      <c r="H18" s="12">
        <v>42370</v>
      </c>
      <c r="I18" s="12">
        <v>42401</v>
      </c>
      <c r="J18" s="12">
        <v>42430</v>
      </c>
      <c r="K18" s="12">
        <v>42461</v>
      </c>
      <c r="L18" s="12">
        <v>42491</v>
      </c>
      <c r="M18" s="12">
        <v>42522</v>
      </c>
      <c r="N18" s="12">
        <v>42552</v>
      </c>
      <c r="O18" s="12">
        <v>42583</v>
      </c>
      <c r="P18" s="12">
        <v>42614</v>
      </c>
      <c r="Q18" s="10" t="s">
        <v>100</v>
      </c>
      <c r="R18" s="95"/>
    </row>
    <row r="19" spans="1:18" ht="15.75">
      <c r="A19" s="95"/>
      <c r="B19" s="102" t="s">
        <v>5</v>
      </c>
      <c r="C19" s="102" t="s">
        <v>81</v>
      </c>
      <c r="D19" s="102" t="s">
        <v>82</v>
      </c>
      <c r="E19" s="103">
        <f t="shared" ref="E19:P23" si="0">+E$17*$F6</f>
        <v>18322.808400000002</v>
      </c>
      <c r="F19" s="103">
        <f t="shared" si="0"/>
        <v>20867.716080000002</v>
      </c>
      <c r="G19" s="103">
        <f t="shared" si="0"/>
        <v>26410.662</v>
      </c>
      <c r="H19" s="103">
        <f t="shared" si="0"/>
        <v>30588.94728</v>
      </c>
      <c r="I19" s="103">
        <f t="shared" si="0"/>
        <v>27129.875039999999</v>
      </c>
      <c r="J19" s="103">
        <f t="shared" si="0"/>
        <v>24181.891919999998</v>
      </c>
      <c r="K19" s="103">
        <f t="shared" si="0"/>
        <v>21086.377919999999</v>
      </c>
      <c r="L19" s="103">
        <f t="shared" si="0"/>
        <v>19437.193439999999</v>
      </c>
      <c r="M19" s="103">
        <f t="shared" si="0"/>
        <v>19181.648880000001</v>
      </c>
      <c r="N19" s="103">
        <f t="shared" si="0"/>
        <v>56240.87904</v>
      </c>
      <c r="O19" s="103">
        <f t="shared" si="0"/>
        <v>0</v>
      </c>
      <c r="P19" s="103">
        <f t="shared" si="0"/>
        <v>0</v>
      </c>
      <c r="Q19" s="15">
        <f>SUM(E19:P19)</f>
        <v>263448</v>
      </c>
      <c r="R19" s="95"/>
    </row>
    <row r="20" spans="1:18" ht="15.75">
      <c r="A20" s="95"/>
      <c r="B20" s="102" t="s">
        <v>3</v>
      </c>
      <c r="C20" s="102" t="s">
        <v>85</v>
      </c>
      <c r="D20" s="102" t="s">
        <v>86</v>
      </c>
      <c r="E20" s="103">
        <f t="shared" si="0"/>
        <v>61046.330150000002</v>
      </c>
      <c r="F20" s="103">
        <f t="shared" si="0"/>
        <v>69525.230930000005</v>
      </c>
      <c r="G20" s="103">
        <f t="shared" si="0"/>
        <v>87992.733250000005</v>
      </c>
      <c r="H20" s="103">
        <f t="shared" si="0"/>
        <v>101913.57863</v>
      </c>
      <c r="I20" s="103">
        <f t="shared" si="0"/>
        <v>90388.944340000002</v>
      </c>
      <c r="J20" s="103">
        <f t="shared" si="0"/>
        <v>80567.112070000003</v>
      </c>
      <c r="K20" s="103">
        <f t="shared" si="0"/>
        <v>70253.749320000003</v>
      </c>
      <c r="L20" s="103">
        <f t="shared" si="0"/>
        <v>64759.140739999995</v>
      </c>
      <c r="M20" s="103">
        <f t="shared" si="0"/>
        <v>63907.739730000001</v>
      </c>
      <c r="N20" s="103">
        <f t="shared" si="0"/>
        <v>187378.44084</v>
      </c>
      <c r="O20" s="103">
        <f t="shared" si="0"/>
        <v>0</v>
      </c>
      <c r="P20" s="103">
        <f t="shared" si="0"/>
        <v>0</v>
      </c>
      <c r="Q20" s="15">
        <f>SUM(E20:P20)</f>
        <v>877733</v>
      </c>
      <c r="R20" s="95"/>
    </row>
    <row r="21" spans="1:18" ht="15.75">
      <c r="A21" s="95"/>
      <c r="B21" s="102" t="s">
        <v>1</v>
      </c>
      <c r="C21" s="102" t="s">
        <v>88</v>
      </c>
      <c r="D21" s="102" t="s">
        <v>89</v>
      </c>
      <c r="E21" s="103">
        <f t="shared" si="0"/>
        <v>14207.674000000001</v>
      </c>
      <c r="F21" s="103">
        <f t="shared" si="0"/>
        <v>16181.0188</v>
      </c>
      <c r="G21" s="103">
        <f t="shared" si="0"/>
        <v>20479.07</v>
      </c>
      <c r="H21" s="103">
        <f t="shared" si="0"/>
        <v>23718.950800000002</v>
      </c>
      <c r="I21" s="103">
        <f t="shared" si="0"/>
        <v>21036.754400000002</v>
      </c>
      <c r="J21" s="103">
        <f t="shared" si="0"/>
        <v>18750.861199999999</v>
      </c>
      <c r="K21" s="103">
        <f t="shared" si="0"/>
        <v>16350.5712</v>
      </c>
      <c r="L21" s="103">
        <f t="shared" si="0"/>
        <v>15071.778399999999</v>
      </c>
      <c r="M21" s="103">
        <f t="shared" si="0"/>
        <v>14873.6268</v>
      </c>
      <c r="N21" s="103">
        <f t="shared" si="0"/>
        <v>43609.6944</v>
      </c>
      <c r="O21" s="103">
        <f t="shared" si="0"/>
        <v>0</v>
      </c>
      <c r="P21" s="103">
        <f t="shared" si="0"/>
        <v>0</v>
      </c>
      <c r="Q21" s="15">
        <f>SUM(E21:P21)</f>
        <v>204280.00000000003</v>
      </c>
      <c r="R21" s="95"/>
    </row>
    <row r="22" spans="1:18" ht="15.75">
      <c r="A22" s="95"/>
      <c r="B22" s="102" t="s">
        <v>4</v>
      </c>
      <c r="C22" s="95" t="s">
        <v>178</v>
      </c>
      <c r="D22" s="95" t="s">
        <v>179</v>
      </c>
      <c r="E22" s="103">
        <f t="shared" si="0"/>
        <v>22001.37745</v>
      </c>
      <c r="F22" s="103">
        <f t="shared" si="0"/>
        <v>25057.212190000002</v>
      </c>
      <c r="G22" s="103">
        <f t="shared" si="0"/>
        <v>31712.984750000003</v>
      </c>
      <c r="H22" s="103">
        <f t="shared" si="0"/>
        <v>36730.121290000003</v>
      </c>
      <c r="I22" s="103">
        <f t="shared" si="0"/>
        <v>32576.590220000002</v>
      </c>
      <c r="J22" s="103">
        <f t="shared" si="0"/>
        <v>29036.756809999999</v>
      </c>
      <c r="K22" s="103">
        <f t="shared" si="0"/>
        <v>25319.773560000001</v>
      </c>
      <c r="L22" s="103">
        <f t="shared" si="0"/>
        <v>23339.491419999998</v>
      </c>
      <c r="M22" s="103">
        <f t="shared" si="0"/>
        <v>23032.642589999999</v>
      </c>
      <c r="N22" s="103">
        <f t="shared" si="0"/>
        <v>67532.049719999995</v>
      </c>
      <c r="O22" s="103">
        <f t="shared" si="0"/>
        <v>0</v>
      </c>
      <c r="P22" s="103">
        <f t="shared" si="0"/>
        <v>0</v>
      </c>
      <c r="Q22" s="15">
        <f>SUM(E22:P22)</f>
        <v>316339</v>
      </c>
      <c r="R22" s="95"/>
    </row>
    <row r="23" spans="1:18" ht="15.75">
      <c r="A23" s="95"/>
      <c r="B23" s="102" t="s">
        <v>2</v>
      </c>
      <c r="C23" s="102" t="s">
        <v>88</v>
      </c>
      <c r="D23" s="102" t="s">
        <v>95</v>
      </c>
      <c r="E23" s="104">
        <f t="shared" si="0"/>
        <v>14819.227150000001</v>
      </c>
      <c r="F23" s="104">
        <f t="shared" si="0"/>
        <v>16877.512330000001</v>
      </c>
      <c r="G23" s="104">
        <f t="shared" si="0"/>
        <v>21360.56825</v>
      </c>
      <c r="H23" s="104">
        <f t="shared" si="0"/>
        <v>24739.906030000002</v>
      </c>
      <c r="I23" s="104">
        <f t="shared" si="0"/>
        <v>21942.257539999999</v>
      </c>
      <c r="J23" s="104">
        <f t="shared" si="0"/>
        <v>19557.970669999999</v>
      </c>
      <c r="K23" s="104">
        <f t="shared" si="0"/>
        <v>17054.36292</v>
      </c>
      <c r="L23" s="104">
        <f t="shared" si="0"/>
        <v>15720.52594</v>
      </c>
      <c r="M23" s="104">
        <f t="shared" si="0"/>
        <v>15513.84513</v>
      </c>
      <c r="N23" s="104">
        <f t="shared" si="0"/>
        <v>45486.82404</v>
      </c>
      <c r="O23" s="104">
        <f t="shared" si="0"/>
        <v>0</v>
      </c>
      <c r="P23" s="104">
        <f t="shared" si="0"/>
        <v>0</v>
      </c>
      <c r="Q23" s="16">
        <f>SUM(E23:P23)</f>
        <v>213073</v>
      </c>
      <c r="R23" s="95"/>
    </row>
    <row r="24" spans="1:18">
      <c r="A24" s="95"/>
      <c r="B24" s="95"/>
      <c r="C24" s="95"/>
      <c r="D24" s="95"/>
      <c r="E24" s="15">
        <f t="shared" ref="E24:Q24" si="1">SUM(E19:E23)</f>
        <v>130397.41715000001</v>
      </c>
      <c r="F24" s="15">
        <f t="shared" si="1"/>
        <v>148508.69033000001</v>
      </c>
      <c r="G24" s="15">
        <f t="shared" si="1"/>
        <v>187956.01825000002</v>
      </c>
      <c r="H24" s="15">
        <f t="shared" si="1"/>
        <v>217691.50403000001</v>
      </c>
      <c r="I24" s="15">
        <f t="shared" si="1"/>
        <v>193074.42154000001</v>
      </c>
      <c r="J24" s="15">
        <f t="shared" si="1"/>
        <v>172094.59267000001</v>
      </c>
      <c r="K24" s="15">
        <f t="shared" si="1"/>
        <v>150064.83491999999</v>
      </c>
      <c r="L24" s="15">
        <f t="shared" si="1"/>
        <v>138328.12993999998</v>
      </c>
      <c r="M24" s="15">
        <f t="shared" si="1"/>
        <v>136509.50313</v>
      </c>
      <c r="N24" s="15">
        <f t="shared" si="1"/>
        <v>400247.88803999999</v>
      </c>
      <c r="O24" s="15">
        <f t="shared" si="1"/>
        <v>0</v>
      </c>
      <c r="P24" s="15">
        <f t="shared" si="1"/>
        <v>0</v>
      </c>
      <c r="Q24" s="15">
        <f t="shared" si="1"/>
        <v>1874873</v>
      </c>
      <c r="R24" s="2" t="s">
        <v>94</v>
      </c>
    </row>
    <row r="25" spans="1:18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1:18" ht="15.75">
      <c r="A26" s="105" t="s">
        <v>96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95"/>
      <c r="M26" s="95"/>
      <c r="N26" s="189"/>
      <c r="O26" s="95"/>
      <c r="P26" s="95"/>
      <c r="Q26" s="95"/>
      <c r="R26" s="95"/>
    </row>
    <row r="27" spans="1:18" ht="15.75">
      <c r="A27" s="105" t="s">
        <v>97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95"/>
      <c r="M27" s="95"/>
      <c r="N27" s="95"/>
      <c r="O27" s="95"/>
      <c r="P27" s="95"/>
      <c r="Q27" s="95"/>
      <c r="R27" s="95"/>
    </row>
  </sheetData>
  <pageMargins left="0.7" right="0.7" top="0.75" bottom="0.75" header="0.3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G.3</vt:lpstr>
      <vt:lpstr>Pivot Salary and Tax</vt:lpstr>
      <vt:lpstr>Pivot Restricted Stock</vt:lpstr>
      <vt:lpstr>Load Rates</vt:lpstr>
      <vt:lpstr>SERP</vt:lpstr>
      <vt:lpstr>SERP July-16 - June-17</vt:lpstr>
      <vt:lpstr>FY17 Budget MIP Accrual </vt:lpstr>
      <vt:lpstr>FY16 Budget MIP Accrual</vt:lpstr>
      <vt:lpstr>G.3!Print_Area</vt:lpstr>
      <vt:lpstr>'Pivot Salary and Tax'!Print_Area</vt:lpstr>
      <vt:lpstr>SERP!Print_Area</vt:lpstr>
      <vt:lpstr>'SERP July-16 - June-17'!Print_Area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 Walls</dc:creator>
  <cp:lastModifiedBy>Brannon C Taylor</cp:lastModifiedBy>
  <cp:lastPrinted>2017-08-09T16:43:03Z</cp:lastPrinted>
  <dcterms:created xsi:type="dcterms:W3CDTF">2015-09-22T20:27:43Z</dcterms:created>
  <dcterms:modified xsi:type="dcterms:W3CDTF">2017-10-11T16:58:22Z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