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omments1.xml" ContentType="application/vnd.openxmlformats-officedocument.spreadsheetml.comments+xml"/>
  <Override PartName="/xl/printerSettings/printerSettings2.bin" ContentType="application/vnd.openxmlformats-officedocument.spreadsheetml.printerSettings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printerSettings/printerSettings6.bin" ContentType="application/vnd.openxmlformats-officedocument.spreadsheetml.printerSettings"/>
  <Override PartName="/xl/printerSettings/printerSettings7.bin" ContentType="application/vnd.openxmlformats-officedocument.spreadsheetml.printerSettings"/>
  <Override PartName="/xl/printerSettings/printerSettings8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Staff Attachments\Staff_1-71 - Model Workpapers in Excel\Relied Upons\"/>
    </mc:Choice>
  </mc:AlternateContent>
  <bookViews>
    <workbookView xWindow="-15" yWindow="45" windowWidth="21840" windowHeight="6090" tabRatio="942" firstSheet="1" activeTab="1"/>
  </bookViews>
  <sheets>
    <sheet name="N" sheetId="3" state="veryHidden" r:id="rId1"/>
    <sheet name="G.3" sheetId="9" r:id="rId2"/>
    <sheet name="Pivot Salary and Tax" sheetId="15" r:id="rId3"/>
    <sheet name="Pivot Restricted Stock" sheetId="19" r:id="rId4"/>
    <sheet name="Load Rates" sheetId="17" r:id="rId5"/>
    <sheet name="SERP" sheetId="18" r:id="rId6"/>
    <sheet name="SERP July-16 - June-17" sheetId="23" r:id="rId7"/>
    <sheet name="FY17 Budget MIP Accrual " sheetId="24" r:id="rId8"/>
    <sheet name="FY16 Budget MIP Accrual" sheetId="2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7">#REF!</definedName>
    <definedName name="\A">#REF!</definedName>
    <definedName name="\c" localSheetId="7">#REF!</definedName>
    <definedName name="\c">#REF!</definedName>
    <definedName name="\f" localSheetId="7">#REF!</definedName>
    <definedName name="\f">#REF!</definedName>
    <definedName name="\g">#REF!</definedName>
    <definedName name="\p">#REF!</definedName>
    <definedName name="\s">#REF!</definedName>
    <definedName name="\z">#REF!</definedName>
    <definedName name="_adj2">'[1]adjustment 1'!$F$8:$F$1901</definedName>
    <definedName name="_amt2">'[1]adjustment 1'!$BZ$8:$BZ$1901</definedName>
    <definedName name="_Div012" localSheetId="7">#REF!</definedName>
    <definedName name="_Div012" localSheetId="1">#REF!</definedName>
    <definedName name="_Div012">#REF!</definedName>
    <definedName name="_Div02" localSheetId="7">#REF!</definedName>
    <definedName name="_Div02" localSheetId="1">#REF!</definedName>
    <definedName name="_Div02">#REF!</definedName>
    <definedName name="_Div091" localSheetId="7">#REF!</definedName>
    <definedName name="_Div091" localSheetId="1">#REF!</definedName>
    <definedName name="_Div091">#REF!</definedName>
    <definedName name="_Fill" localSheetId="6" hidden="1">#REF!</definedName>
    <definedName name="_Fill" hidden="1">#REF!</definedName>
    <definedName name="_xlnm._FilterDatabase" localSheetId="6" hidden="1">'SERP July-16 - June-17'!$I$7:$O$75</definedName>
    <definedName name="_Key1" localSheetId="6" hidden="1">#REF!</definedName>
    <definedName name="_Key1" hidden="1">#REF!</definedName>
    <definedName name="_Order1" hidden="1">255</definedName>
    <definedName name="_Parse_In" localSheetId="6" hidden="1">#REF!</definedName>
    <definedName name="_Parse_In" hidden="1">#REF!</definedName>
    <definedName name="_Parse_Out" localSheetId="6" hidden="1">#REF!</definedName>
    <definedName name="_Parse_Out" hidden="1">#REF!</definedName>
    <definedName name="_PD1" localSheetId="7">#REF!</definedName>
    <definedName name="_PD1">#REF!</definedName>
    <definedName name="_PD2" localSheetId="7">#REF!</definedName>
    <definedName name="_PD2">#REF!</definedName>
    <definedName name="_PDM1" localSheetId="7">#REF!</definedName>
    <definedName name="_PDM1">#REF!</definedName>
    <definedName name="_PDM2">#REF!</definedName>
    <definedName name="_Regression_X" hidden="1">#REF!</definedName>
    <definedName name="_Sort" localSheetId="6" hidden="1">#REF!</definedName>
    <definedName name="_Sort" hidden="1">#REF!</definedName>
    <definedName name="aBTUFactor">[2]assump!$G$46</definedName>
    <definedName name="aCapital_Distr_Distr">[2]assump!$G$69:$K$69</definedName>
    <definedName name="aCapital_Distr_Gath">[2]assump!$G$70:$K$70</definedName>
    <definedName name="aCapital_Distr_gen">[2]assump!$G$72:$K$72</definedName>
    <definedName name="aCapital_Distr_PL">[2]assump!$G$68:$K$68</definedName>
    <definedName name="aCapital_Distr_ungd">[2]assump!$G$71:$K$71</definedName>
    <definedName name="aCapital_PL_Distr">[2]assump!$G$80:$K$80</definedName>
    <definedName name="aCapital_PL_Gath">[2]assump!$G$81:$K$81</definedName>
    <definedName name="aCapital_PL_Gen">[2]assump!$G$83:$K$83</definedName>
    <definedName name="aCapital_PL_PL">[2]assump!$G$79:$K$79</definedName>
    <definedName name="aCapital_PL_Ungd">[2]assump!$G$82:$K$82</definedName>
    <definedName name="actual">[3]summary!$G$2:$G$3577</definedName>
    <definedName name="aDeprRate_Distr">[2]assump!$G$21</definedName>
    <definedName name="aDeprRate_Gath">[2]assump!$G$22</definedName>
    <definedName name="aDeprRate_Gen">[2]assump!$G$24</definedName>
    <definedName name="aDeprRate_PL">[2]assump!$G$20</definedName>
    <definedName name="aDeprRate_Ungd">[2]assump!$G$23</definedName>
    <definedName name="AEL_1080" localSheetId="7">#REF!</definedName>
    <definedName name="AEL_1080">#REF!</definedName>
    <definedName name="AEL_1110" localSheetId="7">#REF!</definedName>
    <definedName name="AEL_1110">#REF!</definedName>
    <definedName name="aFITRate">[2]assump!$G$143</definedName>
    <definedName name="aGasPrice">[2]assump!$G$45</definedName>
    <definedName name="alloc_table" localSheetId="7">#REF!</definedName>
    <definedName name="alloc_table">#REF!</definedName>
    <definedName name="aLUG">[2]assump!$G$43</definedName>
    <definedName name="amounts" localSheetId="7">#REF!</definedName>
    <definedName name="amounts">#REF!</definedName>
    <definedName name="amt">'[4]Rpt 1033-Feb05-Deprec. Exp.'!$L$3:$L$1706</definedName>
    <definedName name="aRecoverRate_Distr">[2]assump!$G$37</definedName>
    <definedName name="aRecoverRate_Gath">[2]assump!$G$38</definedName>
    <definedName name="aRecoverRate_Gen">[2]assump!$G$40</definedName>
    <definedName name="aRecoverRate_PL">[2]assump!$G$36</definedName>
    <definedName name="aRecoverRate_Ungd">[2]assump!$G$39</definedName>
    <definedName name="aRetireRate_Distr">[2]assump!$G$30</definedName>
    <definedName name="aRetireRate_Gath">[2]assump!$G$31</definedName>
    <definedName name="aRetireRate_Gen">[2]assump!$G$33</definedName>
    <definedName name="aRetireRate_PL">[2]assump!$G$29</definedName>
    <definedName name="aRetireRate_Ungd">[2]assump!$G$32</definedName>
    <definedName name="aRevenueTaxRate">[2]assump!$G$44</definedName>
    <definedName name="ATMOS_1080" localSheetId="7">#REF!</definedName>
    <definedName name="ATMOS_1080">#REF!</definedName>
    <definedName name="ATMOS_1110" localSheetId="7">#REF!</definedName>
    <definedName name="ATMOS_1110">#REF!</definedName>
    <definedName name="aYear1">[2]assump!$G$52:$G$85</definedName>
    <definedName name="aYear2">[2]assump!$H$52:$H$85</definedName>
    <definedName name="aYear3">[2]assump!$I$52:$I$85</definedName>
    <definedName name="aYear4">[2]assump!$J$52:$J$85</definedName>
    <definedName name="aYear5">[2]assump!$K$52:$K$85</definedName>
    <definedName name="Base_Case" localSheetId="7">'[5]TXU model'!$B$3:$L$44,'[5]TXU model'!#REF!,'[5]TXU model'!$B$46:$L$100,'[5]TXU model'!$B$104:$L$113,'[5]TXU model'!$B$117:$L$169,'[5]TXU model'!$B$235:$L$252,'[5]TXU model'!$B$254:$L$300,'[5]TXU model'!$B$303:$L$341,'[5]TXU model'!$B$343:$L$381,'[5]TXU model'!$B$383:$L$409,'[5]TXU model'!$B$411:$L$443</definedName>
    <definedName name="Base_Case">'[5]TXU model'!$B$3:$L$44,'[5]TXU model'!#REF!,'[5]TXU model'!$B$46:$L$100,'[5]TXU model'!$B$104:$L$113,'[5]TXU model'!$B$117:$L$169,'[5]TXU model'!$B$235:$L$252,'[5]TXU model'!$B$254:$L$300,'[5]TXU model'!$B$303:$L$341,'[5]TXU model'!$B$343:$L$381,'[5]TXU model'!$B$383:$L$409,'[5]TXU model'!$B$411:$L$443</definedName>
    <definedName name="Benefits" localSheetId="7">#REF!</definedName>
    <definedName name="Benefits">#REF!</definedName>
    <definedName name="Block_1">[2]assump!$I$92:$I$131</definedName>
    <definedName name="Block_2">[2]assump!$J$92:$J$131</definedName>
    <definedName name="Block_3">[2]assump!$K$92:$K$131</definedName>
    <definedName name="Block_4">[2]assump!$L$92:$L$131</definedName>
    <definedName name="BOB" localSheetId="7">#REF!</definedName>
    <definedName name="BOB">#REF!</definedName>
    <definedName name="bu">[3]summary!$B$2:$B$3577</definedName>
    <definedName name="CapAct">[6]CapBud!$A$40:$EA$44</definedName>
    <definedName name="CapBud">[6]CapBud!$A$20:$EA$38</definedName>
    <definedName name="Case_No._2006_00464" localSheetId="7">#REF!</definedName>
    <definedName name="Case_No._2006_00464" localSheetId="1">#REF!</definedName>
    <definedName name="Case_No._2006_00464">#REF!</definedName>
    <definedName name="CaseName">[2]assump!$D$4</definedName>
    <definedName name="Category_Report" localSheetId="7">#REF!</definedName>
    <definedName name="Category_Report">#REF!</definedName>
    <definedName name="CC_Spread">'[7]Tech Serv Mgr Data Entry'!$C$53:$I$133</definedName>
    <definedName name="csDesignMode">1</definedName>
    <definedName name="Customer">[2]assump!$G$92:$G$131</definedName>
    <definedName name="cy_act" localSheetId="7">#REF!</definedName>
    <definedName name="cy_act">#REF!</definedName>
    <definedName name="cy_bud" localSheetId="7">#REF!</definedName>
    <definedName name="cy_bud">#REF!</definedName>
    <definedName name="cy_v_bud" localSheetId="7">#REF!</definedName>
    <definedName name="cy_v_bud">#REF!</definedName>
    <definedName name="cy_v_py">#REF!</definedName>
    <definedName name="DA0025TB">[8]TPACT!$B$851:$B$987</definedName>
    <definedName name="DA0026TB">[8]TPACT!$B$992:$B$1128</definedName>
    <definedName name="data">#REF!</definedName>
    <definedName name="data2">#REF!</definedName>
    <definedName name="_xlnm.Database">#REF!</definedName>
    <definedName name="DATE">#REF!</definedName>
    <definedName name="Demand">[2]assump!$H$92:$H$131</definedName>
    <definedName name="DEPRECIATION" localSheetId="7">#REF!</definedName>
    <definedName name="DEPRECIATION">#REF!</definedName>
    <definedName name="Detail_Report" localSheetId="7">#REF!</definedName>
    <definedName name="Detail_Report">#REF!</definedName>
    <definedName name="Div012Cap" localSheetId="7">#REF!</definedName>
    <definedName name="Div012Cap" localSheetId="1">#REF!</definedName>
    <definedName name="Div012Cap">#REF!</definedName>
    <definedName name="Div02Cap" localSheetId="1">#REF!</definedName>
    <definedName name="Div02Cap">#REF!</definedName>
    <definedName name="Div091Cap" localSheetId="1">#REF!</definedName>
    <definedName name="Div091Cap">#REF!</definedName>
    <definedName name="Div09cap" localSheetId="1">#REF!</definedName>
    <definedName name="Div09cap">#REF!</definedName>
    <definedName name="DP1875TB1">[9]TPACT!$B$569:$B$705</definedName>
    <definedName name="DP1876TB1">[9]TPACT!$B$710:$B$846</definedName>
    <definedName name="ENERGAS_1080">#REF!</definedName>
    <definedName name="ENERGAS_1110">#REF!</definedName>
    <definedName name="EPSData">[10]EssEPS!$A$8:$CJ$45</definedName>
    <definedName name="expense_allocator">[11]Scenarios!$H$31</definedName>
    <definedName name="FemaleMort">[12]Calculations!$M$13</definedName>
    <definedName name="FIND" localSheetId="7">#REF!</definedName>
    <definedName name="FIND">#REF!</definedName>
    <definedName name="FIT_RATE" localSheetId="7">#REF!</definedName>
    <definedName name="FIT_RATE">#REF!</definedName>
    <definedName name="FIVE" localSheetId="7">#REF!</definedName>
    <definedName name="FIVE">#REF!</definedName>
    <definedName name="FOUR">#REF!</definedName>
    <definedName name="GAM83UNI">[12]RFATablesByAge!$B$1:$B$146</definedName>
    <definedName name="gPct_Bulk_Capacity">[2]assump!$G$62:$K$62</definedName>
    <definedName name="gPct_Bulk_Count">[2]assump!$G$58:$K$58</definedName>
    <definedName name="gPct_Bulk_Volume">[2]assump!$G$60:$K$60</definedName>
    <definedName name="gPct_Com_Count">[2]assump!$G$53:$K$53</definedName>
    <definedName name="gPct_Com_Volume">[2]assump!$G$56:$K$56</definedName>
    <definedName name="gPct_Ind_Count">[2]assump!$G$54:$K$54</definedName>
    <definedName name="gPct_Ind_Volume">[2]assump!$G$57:$K$57</definedName>
    <definedName name="gPct_Network_Capacity">[2]assump!$G$63:$K$63</definedName>
    <definedName name="gPct_Network_Count">[2]assump!$G$59:$K$59</definedName>
    <definedName name="gPct_Network_Volume">[2]assump!$G$61:$K$61</definedName>
    <definedName name="gPct_Res_Count">[2]assump!$G$52:$K$52</definedName>
    <definedName name="gPct_Res_Volume">[2]assump!$G$55:$K$55</definedName>
    <definedName name="GREELEY_1080" localSheetId="7">#REF!</definedName>
    <definedName name="GREELEY_1080">#REF!</definedName>
    <definedName name="GREELEY_1110" localSheetId="7">#REF!</definedName>
    <definedName name="GREELEY_1110">#REF!</definedName>
    <definedName name="Greeley_Calc" localSheetId="6">#REF!</definedName>
    <definedName name="Greeley_Calc">#REF!</definedName>
    <definedName name="Greeley_Stmt" localSheetId="6">#REF!</definedName>
    <definedName name="Greeley_Stmt">#REF!</definedName>
    <definedName name="II" localSheetId="7">#REF!</definedName>
    <definedName name="II">#REF!</definedName>
    <definedName name="IIC">#REF!</definedName>
    <definedName name="III">#REF!</definedName>
    <definedName name="IIIA_BORD">#REF!</definedName>
    <definedName name="IIIPAGE_1">#REF!</definedName>
    <definedName name="IIIPAGE_2">#REF!</definedName>
    <definedName name="IIIPAGE_2A">#REF!</definedName>
    <definedName name="IIIPAGE_3">#REF!</definedName>
    <definedName name="IIIPAGE_3A">#REF!</definedName>
    <definedName name="IIIPAGE_4">#REF!</definedName>
    <definedName name="IIIPAGE_4A">#REF!</definedName>
    <definedName name="IIIPAGE_5">#REF!</definedName>
    <definedName name="IIIPAGE_5A">#REF!</definedName>
    <definedName name="IIIPAGE_6">#REF!</definedName>
    <definedName name="IIIPAGE_6A">#REF!</definedName>
    <definedName name="IIPAGE_1">#REF!</definedName>
    <definedName name="IIPAGE_1A">#REF!</definedName>
    <definedName name="IIPAGE_2">#REF!</definedName>
    <definedName name="IIPAGE_2A">#REF!</definedName>
    <definedName name="IIPAGEENG">#REF!</definedName>
    <definedName name="IIPAGEGGC">#REF!</definedName>
    <definedName name="IIPAGETLA">#REF!</definedName>
    <definedName name="IIPAGEWKG">#REF!</definedName>
    <definedName name="ImportedData">'[13]080 - April 1080 activity'!#REF!</definedName>
    <definedName name="IPAGE_1" localSheetId="7">#REF!</definedName>
    <definedName name="IPAGE_1">#REF!</definedName>
    <definedName name="IPAGE_1A" localSheetId="7">#REF!</definedName>
    <definedName name="IPAGE_1A">#REF!</definedName>
    <definedName name="IPAGE_1B" localSheetId="7">#REF!</definedName>
    <definedName name="IPAGE_1B">#REF!</definedName>
    <definedName name="IPAGE_2">#REF!</definedName>
    <definedName name="IPAGE_3">#REF!</definedName>
    <definedName name="IPAGE_4">#REF!</definedName>
    <definedName name="IPAGE_5">#REF!</definedName>
    <definedName name="IPAGE_5A">#REF!</definedName>
    <definedName name="IPAGE_6">#REF!</definedName>
    <definedName name="IPAGE_7">#REF!</definedName>
    <definedName name="IPAGE_8">#REF!</definedName>
    <definedName name="IV">#REF!</definedName>
    <definedName name="IVPAGE_1">#REF!</definedName>
    <definedName name="kytax" localSheetId="1">#REF!</definedName>
    <definedName name="kytax">#REF!</definedName>
    <definedName name="LSintRate" localSheetId="6">#REF!</definedName>
    <definedName name="LSintRate">#REF!</definedName>
    <definedName name="ltdrate" localSheetId="1">#REF!</definedName>
    <definedName name="ltdrate">#REF!</definedName>
    <definedName name="lu">'[4]Rpt 1033-Feb05-Deprec. Exp.'!$J$3:$J$1706</definedName>
    <definedName name="lu_bu" localSheetId="7">#REF!</definedName>
    <definedName name="lu_bu">#REF!</definedName>
    <definedName name="lut">'[1]adjustment 3'!$M$4:$M$371</definedName>
    <definedName name="MACROS" localSheetId="7">#REF!</definedName>
    <definedName name="MACROS">#REF!</definedName>
    <definedName name="MaleMort">[12]Calculations!$M$12</definedName>
    <definedName name="mo">[3]summary!$A$2:$A$3577</definedName>
    <definedName name="MTX" localSheetId="7">#REF!</definedName>
    <definedName name="MTX">#REF!</definedName>
    <definedName name="nBulk_Trans">[2]assump!$G$130:$L$130</definedName>
    <definedName name="nCommercial">[2]assump!$G$115:$L$115</definedName>
    <definedName name="nConnect">[2]assump!$G$117:$L$117</definedName>
    <definedName name="nIndustrial">[2]assump!$G$116:$L$116</definedName>
    <definedName name="nIndustrial_PL">[2]assump!$G$129:$L$129</definedName>
    <definedName name="nNetwork_Trans">[2]assump!$G$131:$L$131</definedName>
    <definedName name="nReadMeter">[2]assump!$G$120:$L$120</definedName>
    <definedName name="nResidential">[2]assump!$G$114:$L$114</definedName>
    <definedName name="nReturnCheck">[2]assump!$G$119:$L$119</definedName>
    <definedName name="nServiceCall">[2]assump!$G$118:$L$118</definedName>
    <definedName name="nTampering">[2]assump!$G$121:$L$121</definedName>
    <definedName name="NvsElapsedTime">0.00166666667064419</definedName>
    <definedName name="NvsEndTime">37210.4481587963</definedName>
    <definedName name="ONE" localSheetId="7">#REF!</definedName>
    <definedName name="ONE">#REF!</definedName>
    <definedName name="OpCo_Factor" localSheetId="7">[11]Scenarios!#REF!</definedName>
    <definedName name="OpCo_Factor">[11]Scenarios!#REF!</definedName>
    <definedName name="PAPList" localSheetId="6">#REF!</definedName>
    <definedName name="PAPList">#REF!</definedName>
    <definedName name="PAPrefListUnedited" localSheetId="6">#REF!</definedName>
    <definedName name="PAPrefListUnedited">#REF!</definedName>
    <definedName name="PAPtoLifeMort">[12]Calculations!$Q$13</definedName>
    <definedName name="PD" localSheetId="7">#REF!</definedName>
    <definedName name="PD">#REF!</definedName>
    <definedName name="PDB" localSheetId="7">#REF!</definedName>
    <definedName name="PDB">#REF!</definedName>
    <definedName name="PDR" localSheetId="7">#REF!</definedName>
    <definedName name="PDR">#REF!</definedName>
    <definedName name="PDW">#REF!</definedName>
    <definedName name="Planit_Data_Entry">#REF!</definedName>
    <definedName name="_xlnm.Print_Area" localSheetId="1">G.3!$A$1:$K$47</definedName>
    <definedName name="_xlnm.Print_Area" localSheetId="2">'Pivot Salary and Tax'!$A$1:$O$24</definedName>
    <definedName name="_xlnm.Print_Area" localSheetId="5">SERP!$A$1:$F$11</definedName>
    <definedName name="_xlnm.Print_Area" localSheetId="6">'SERP July-16 - June-17'!$A$1:$Q$74</definedName>
    <definedName name="Print_Area_MI">'[14]Short Summary'!$A$7:$E$64</definedName>
    <definedName name="Print_Titles_MI" localSheetId="7">#REF!</definedName>
    <definedName name="Print_Titles_MI">#REF!</definedName>
    <definedName name="PROPERTY" localSheetId="7">#REF!</definedName>
    <definedName name="PROPERTY">#REF!</definedName>
    <definedName name="py_act" localSheetId="7">#REF!</definedName>
    <definedName name="py_act">#REF!</definedName>
    <definedName name="ROR" localSheetId="1">#REF!</definedName>
    <definedName name="ROR">#REF!</definedName>
    <definedName name="rpt_all" localSheetId="7">'[5]TXU model'!$B$3:$L$44,'[5]TXU model'!#REF!,'[5]TXU model'!$B$46:$L$100,'[5]TXU model'!$B$104:$L$113,'[5]TXU model'!#REF!,'[5]TXU model'!$N$3:$X$44,'[5]TXU model'!#REF!,'[5]TXU model'!$N$46:$X$100,'[5]TXU model'!$N$104:$X$113,'[5]TXU model'!#REF!,'[5]TXU model'!$Z$3:$AH$44</definedName>
    <definedName name="rpt_all">'[5]TXU model'!$B$3:$L$44,'[5]TXU model'!#REF!,'[5]TXU model'!$B$46:$L$100,'[5]TXU model'!$B$104:$L$113,'[5]TXU model'!#REF!,'[5]TXU model'!$N$3:$X$44,'[5]TXU model'!#REF!,'[5]TXU model'!$N$46:$X$100,'[5]TXU model'!$N$104:$X$113,'[5]TXU model'!#REF!,'[5]TXU model'!$Z$3:$AH$44</definedName>
    <definedName name="rpt_CorePipeline" localSheetId="7">[2]consol!$T$3:$AA$44,[2]consol!#REF!,[2]consol!$T$46:$AA$100,[2]consol!$T$103:$AA$114</definedName>
    <definedName name="rpt_CorePipeline">[2]consol!$T$3:$AA$44,[2]consol!#REF!,[2]consol!$T$46:$AA$100,[2]consol!$T$103:$AA$114</definedName>
    <definedName name="rpt_DistributionSystems" localSheetId="7">[2]consol!$K$3:$R$44,[2]consol!#REF!,[2]consol!$K$46:$R$100,[2]consol!$K$103:$R$114</definedName>
    <definedName name="rpt_DistributionSystems">[2]consol!$K$3:$R$44,[2]consol!#REF!,[2]consol!$K$46:$R$100,[2]consol!$K$103:$R$114</definedName>
    <definedName name="rpt_Network" localSheetId="7">'[5]TXU model'!$Z$3:$AH$44,'[5]TXU model'!#REF!,'[5]TXU model'!$Z$46:$AH$100</definedName>
    <definedName name="rpt_Network">'[5]TXU model'!$Z$3:$AH$44,'[5]TXU model'!#REF!,'[5]TXU model'!$Z$46:$AH$100</definedName>
    <definedName name="rpt_Property_Additions" localSheetId="7">'[5]TXU model'!$G$383:$L$409,'[5]TXU model'!#REF!,'[5]TXU model'!#REF!</definedName>
    <definedName name="rpt_Property_Additions">'[5]TXU model'!$G$383:$L$409,'[5]TXU model'!#REF!,'[5]TXU model'!#REF!</definedName>
    <definedName name="rpt_Rev" localSheetId="7">'[5]TXU model'!$G$117:$L$164,'[5]TXU model'!#REF!,'[5]TXU model'!#REF!</definedName>
    <definedName name="rpt_Rev">'[5]TXU model'!$G$117:$L$164,'[5]TXU model'!#REF!,'[5]TXU model'!#REF!</definedName>
    <definedName name="rpt_TXUDistribution">'[5]TXU model'!$B$3:$L$44,'[5]TXU model'!#REF!,'[5]TXU model'!$B$46:$L$100,'[5]TXU model'!$B$104:$L$113,'[5]TXU model'!$B$117:$L$169,'[5]TXU model'!$B$235:$L$252,'[5]TXU model'!$B$254:$L$300,'[5]TXU model'!$B$303:$L$341,'[5]TXU model'!$B$343:$L$381,'[5]TXU model'!$B$383:$L$409</definedName>
    <definedName name="rpt_TXUGAS" localSheetId="7">[2]consol!$B$3:$I$44,[2]consol!#REF!,[2]consol!$B$46:$I$100,[2]consol!$B$103:$I$114</definedName>
    <definedName name="rpt_TXUGAS">[2]consol!$B$3:$I$44,[2]consol!#REF!,[2]consol!$B$46:$I$100,[2]consol!$B$103:$I$114</definedName>
    <definedName name="rpt_TXUPipeline" localSheetId="7">'[5]TXU model'!$N$3:$X$44,'[5]TXU model'!#REF!,'[5]TXU model'!$N$46:$X$100,'[5]TXU model'!$N$104:$X$113,'[5]TXU model'!$N$117:$X$135,'[5]TXU model'!$N$171:$X$214,'[5]TXU model'!$N$254:$X$300,'[5]TXU model'!$N$303:$X$341,'[5]TXU model'!$N$343:$X$381,'[5]TXU model'!$N$383:$X$409</definedName>
    <definedName name="rpt_TXUPipeline">'[5]TXU model'!$N$3:$X$44,'[5]TXU model'!#REF!,'[5]TXU model'!$N$46:$X$100,'[5]TXU model'!$N$104:$X$113,'[5]TXU model'!$N$117:$X$135,'[5]TXU model'!$N$171:$X$214,'[5]TXU model'!$N$254:$X$300,'[5]TXU model'!$N$303:$X$341,'[5]TXU model'!$N$343:$X$381,'[5]TXU model'!$N$383:$X$409</definedName>
    <definedName name="sal_table" localSheetId="7">#REF!</definedName>
    <definedName name="sal_table">#REF!</definedName>
    <definedName name="Spread_Method">'[7]Tech Serv Mgr Data Entry'!$E$34:$Q$40</definedName>
    <definedName name="stdrate" localSheetId="7">#REF!</definedName>
    <definedName name="stdrate" localSheetId="1">#REF!</definedName>
    <definedName name="stdrate">#REF!</definedName>
    <definedName name="TABLEI" localSheetId="7">#REF!</definedName>
    <definedName name="TABLEI">#REF!</definedName>
    <definedName name="TABLEIIA" localSheetId="7">#REF!</definedName>
    <definedName name="TABLEIIA">#REF!</definedName>
    <definedName name="TABLEIIB">#REF!</definedName>
    <definedName name="TABLEIII">#REF!</definedName>
    <definedName name="TABLEIV">#REF!</definedName>
    <definedName name="TABLEV">#REF!</definedName>
    <definedName name="TABLEVI">#REF!</definedName>
    <definedName name="TargetBonus">[12]Lookup!$J$4:$K$11</definedName>
    <definedName name="Tariff_Bulk_Trans">[2]assump!$G$107:$L$107</definedName>
    <definedName name="Tariff_C">[2]assump!$G$93:$L$93</definedName>
    <definedName name="Tariff_Call">[2]assump!$G$96:$L$96</definedName>
    <definedName name="Tariff_Check">[2]assump!$G$97:$L$97</definedName>
    <definedName name="Tariff_Connect">[2]assump!$G$95:$L$95</definedName>
    <definedName name="Tariff_Ind">[2]assump!$G$94:$L$94</definedName>
    <definedName name="Tariff_Ind_PL">[2]assump!$G$106:$L$106</definedName>
    <definedName name="Tariff_Network_Trans">[2]assump!$G$108:$L$108</definedName>
    <definedName name="Tariff_R">[2]assump!$G$92:$L$92</definedName>
    <definedName name="Tariff_Read">[2]assump!$G$98:$L$98</definedName>
    <definedName name="Tariff_Tamper">[2]assump!$G$99:$L$99</definedName>
    <definedName name="TAXENG" localSheetId="7">#REF!</definedName>
    <definedName name="TAXENG">#REF!</definedName>
    <definedName name="TAXGGC" localSheetId="7">#REF!</definedName>
    <definedName name="TAXGGC">#REF!</definedName>
    <definedName name="TAXRATE" localSheetId="7">#REF!</definedName>
    <definedName name="TAXRATE">#REF!</definedName>
    <definedName name="TAXTLA">#REF!</definedName>
    <definedName name="TAXWKG">#REF!</definedName>
    <definedName name="THREE">#REF!</definedName>
    <definedName name="TLIG_1080">#REF!</definedName>
    <definedName name="TP_Footer_Path" hidden="1">"S:\75886\03WELF\WS\2004 contributions\"</definedName>
    <definedName name="TP_Footer_User" localSheetId="6" hidden="1">"MCMAHM"</definedName>
    <definedName name="TP_Footer_User" hidden="1">"northc"</definedName>
    <definedName name="TP_Footer_Version" localSheetId="6" hidden="1">"v4.00"</definedName>
    <definedName name="TP_Footer_Version" hidden="1">"v3.00"</definedName>
    <definedName name="TRANS_LA_1080" localSheetId="7">#REF!</definedName>
    <definedName name="TRANS_LA_1080">#REF!</definedName>
    <definedName name="TRANS_LA_1110" localSheetId="7">#REF!</definedName>
    <definedName name="TRANS_LA_1110">#REF!</definedName>
    <definedName name="transfer">'[1]adjustment 3'!$O$4:$O$371</definedName>
    <definedName name="TWO" localSheetId="7">#REF!</definedName>
    <definedName name="TWO">#REF!</definedName>
    <definedName name="UCG_1080" localSheetId="7">#REF!</definedName>
    <definedName name="UCG_1080">#REF!</definedName>
    <definedName name="UCG_1110" localSheetId="7">#REF!</definedName>
    <definedName name="UCG_1110">#REF!</definedName>
    <definedName name="UCG_Calc" localSheetId="6">#REF!</definedName>
    <definedName name="UCG_Calc">#REF!</definedName>
    <definedName name="UCG_Stmt" localSheetId="6">#REF!</definedName>
    <definedName name="UCG_Stmt">#REF!</definedName>
    <definedName name="Update_Base_Case" localSheetId="7">[11]Scenarios!#REF!</definedName>
    <definedName name="Update_Base_Case">[11]Scenarios!#REF!</definedName>
    <definedName name="V" localSheetId="7">#REF!</definedName>
    <definedName name="V">#REF!</definedName>
    <definedName name="WKG_1080" localSheetId="7">#REF!</definedName>
    <definedName name="WKG_1080">#REF!</definedName>
    <definedName name="WKG_1110" localSheetId="7">#REF!</definedName>
    <definedName name="WKG_1110">#REF!</definedName>
    <definedName name="WKG_Calc" localSheetId="6">#REF!</definedName>
    <definedName name="WKG_Calc">#REF!</definedName>
    <definedName name="WKG_Stmt" localSheetId="6">#REF!</definedName>
    <definedName name="WKG_Stmt">#REF!</definedName>
    <definedName name="wrn.Benefits." localSheetId="8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7" hidden="1">{"Benefits Summary",#N/A,FALSE,"Benefits Info without WC Amount";"Medical and Dental Costs",#N/A,FALSE,"Benefits Info without WC Amount";"Workers' Compensation",#N/A,FALSE,"Benefits Info without WC Amount"}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x" localSheetId="8" hidden="1">{"Benefits Summary",#N/A,FALSE,"Benefits Info without WC Amount";"Medical and Dental Costs",#N/A,FALSE,"Benefits Info without WC Amount";"Workers' Compensation",#N/A,FALSE,"Benefits Info without WC Amount"}</definedName>
    <definedName name="x" localSheetId="7" hidden="1">{"Benefits Summary",#N/A,FALSE,"Benefits Info without WC Amount";"Medical and Dental Costs",#N/A,FALSE,"Benefits Info without WC Amount";"Workers' Compensation",#N/A,FALSE,"Benefits Info without WC Amount"}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Z_23F18827_7997_11D6_8750_00508BD3B3BA_.wvu.Cols" localSheetId="7" hidden="1">#REF!,#REF!</definedName>
    <definedName name="Z_23F18827_7997_11D6_8750_00508BD3B3BA_.wvu.Cols" hidden="1">#REF!,#REF!</definedName>
    <definedName name="Z_23F18827_7997_11D6_8750_00508BD3B3BA_.wvu.PrintArea" localSheetId="7" hidden="1">#REF!</definedName>
    <definedName name="Z_23F18827_7997_11D6_8750_00508BD3B3BA_.wvu.PrintArea" hidden="1">#REF!</definedName>
  </definedNames>
  <calcPr calcId="152511"/>
  <pivotCaches>
    <pivotCache cacheId="0" r:id="rId24"/>
    <pivotCache cacheId="1" r:id="rId25"/>
  </pivotCaches>
</workbook>
</file>

<file path=xl/calcChain.xml><?xml version="1.0" encoding="utf-8"?>
<calcChain xmlns="http://schemas.openxmlformats.org/spreadsheetml/2006/main">
  <c r="F23" i="24" l="1"/>
  <c r="G23" i="24"/>
  <c r="H23" i="24"/>
  <c r="I23" i="24"/>
  <c r="J23" i="24"/>
  <c r="K23" i="24"/>
  <c r="L23" i="24"/>
  <c r="M23" i="24"/>
  <c r="N23" i="24"/>
  <c r="O23" i="24"/>
  <c r="P23" i="24"/>
  <c r="E23" i="24"/>
  <c r="Q23" i="24" s="1"/>
  <c r="D31" i="19" l="1"/>
  <c r="D23" i="19"/>
  <c r="D18" i="19"/>
  <c r="D13" i="19"/>
  <c r="D8" i="19"/>
  <c r="D28" i="19"/>
  <c r="D32" i="19"/>
  <c r="D30" i="19"/>
  <c r="D29" i="19"/>
  <c r="D27" i="19"/>
  <c r="D25" i="19"/>
  <c r="D24" i="19"/>
  <c r="D22" i="19"/>
  <c r="D21" i="19"/>
  <c r="D20" i="19"/>
  <c r="D19" i="19"/>
  <c r="D9" i="19"/>
  <c r="D17" i="19"/>
  <c r="D15" i="19"/>
  <c r="D14" i="19"/>
  <c r="D12" i="19"/>
  <c r="D11" i="19"/>
  <c r="D10" i="19"/>
  <c r="D7" i="19"/>
  <c r="N15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N21" i="15"/>
  <c r="N20" i="15"/>
  <c r="N19" i="15"/>
  <c r="N18" i="15"/>
  <c r="N17" i="15"/>
  <c r="N16" i="15"/>
  <c r="N4" i="15"/>
  <c r="N5" i="15"/>
  <c r="N6" i="15"/>
  <c r="N7" i="15"/>
  <c r="N8" i="15"/>
  <c r="N9" i="15"/>
  <c r="N3" i="15"/>
  <c r="C10" i="15"/>
  <c r="D10" i="15"/>
  <c r="E10" i="15"/>
  <c r="F10" i="15"/>
  <c r="G10" i="15"/>
  <c r="H10" i="15"/>
  <c r="I10" i="15"/>
  <c r="J10" i="15"/>
  <c r="K10" i="15"/>
  <c r="L10" i="15"/>
  <c r="M10" i="15"/>
  <c r="B10" i="15"/>
  <c r="N22" i="15" l="1"/>
  <c r="G31" i="9" s="1"/>
  <c r="N10" i="15"/>
  <c r="G20" i="9" s="1"/>
  <c r="P22" i="24" l="1"/>
  <c r="O22" i="24"/>
  <c r="N22" i="24"/>
  <c r="M22" i="24"/>
  <c r="L22" i="24"/>
  <c r="K22" i="24"/>
  <c r="J22" i="24"/>
  <c r="I22" i="24"/>
  <c r="H22" i="24"/>
  <c r="G22" i="24"/>
  <c r="F22" i="24"/>
  <c r="E22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P18" i="24"/>
  <c r="O18" i="24"/>
  <c r="N18" i="24"/>
  <c r="M18" i="24"/>
  <c r="L18" i="24"/>
  <c r="K18" i="24"/>
  <c r="J18" i="24"/>
  <c r="I18" i="24"/>
  <c r="H18" i="24"/>
  <c r="G18" i="24"/>
  <c r="F18" i="24"/>
  <c r="E18" i="24"/>
  <c r="P17" i="24"/>
  <c r="P24" i="24" s="1"/>
  <c r="O17" i="24"/>
  <c r="O24" i="24" s="1"/>
  <c r="N17" i="24"/>
  <c r="N24" i="24" s="1"/>
  <c r="M17" i="24"/>
  <c r="M24" i="24" s="1"/>
  <c r="L17" i="24"/>
  <c r="L24" i="24" s="1"/>
  <c r="K17" i="24"/>
  <c r="K24" i="24" s="1"/>
  <c r="J17" i="24"/>
  <c r="J24" i="24" s="1"/>
  <c r="I17" i="24"/>
  <c r="I24" i="24" s="1"/>
  <c r="H17" i="24"/>
  <c r="H24" i="24" s="1"/>
  <c r="G17" i="24"/>
  <c r="G24" i="24" s="1"/>
  <c r="F17" i="24"/>
  <c r="F24" i="24" s="1"/>
  <c r="E17" i="24"/>
  <c r="E24" i="24" s="1"/>
  <c r="M28" i="24" s="1"/>
  <c r="Q18" i="24" l="1"/>
  <c r="Q20" i="24"/>
  <c r="Q21" i="24"/>
  <c r="Q22" i="24"/>
  <c r="Q17" i="24"/>
  <c r="Q19" i="24"/>
  <c r="Q24" i="24" l="1"/>
  <c r="N74" i="23"/>
  <c r="M74" i="23"/>
  <c r="E74" i="23"/>
  <c r="O68" i="23"/>
  <c r="F68" i="23"/>
  <c r="G68" i="23" s="1"/>
  <c r="O67" i="23"/>
  <c r="F67" i="23"/>
  <c r="G67" i="23" s="1"/>
  <c r="O66" i="23"/>
  <c r="F66" i="23"/>
  <c r="G66" i="23" s="1"/>
  <c r="O65" i="23"/>
  <c r="F65" i="23"/>
  <c r="G65" i="23" s="1"/>
  <c r="O64" i="23"/>
  <c r="F64" i="23"/>
  <c r="G64" i="23" s="1"/>
  <c r="O63" i="23"/>
  <c r="F63" i="23"/>
  <c r="G63" i="23" s="1"/>
  <c r="O62" i="23"/>
  <c r="F62" i="23"/>
  <c r="G62" i="23" s="1"/>
  <c r="O61" i="23"/>
  <c r="F61" i="23"/>
  <c r="G61" i="23" s="1"/>
  <c r="O60" i="23"/>
  <c r="F60" i="23"/>
  <c r="G60" i="23" s="1"/>
  <c r="O59" i="23"/>
  <c r="F59" i="23"/>
  <c r="G59" i="23" s="1"/>
  <c r="O58" i="23"/>
  <c r="F58" i="23"/>
  <c r="G58" i="23" s="1"/>
  <c r="O57" i="23"/>
  <c r="F57" i="23"/>
  <c r="G57" i="23" s="1"/>
  <c r="O56" i="23"/>
  <c r="F56" i="23"/>
  <c r="G56" i="23" s="1"/>
  <c r="O55" i="23"/>
  <c r="F55" i="23"/>
  <c r="G55" i="23" s="1"/>
  <c r="O54" i="23"/>
  <c r="F54" i="23"/>
  <c r="G54" i="23" s="1"/>
  <c r="O53" i="23"/>
  <c r="F53" i="23"/>
  <c r="G53" i="23" s="1"/>
  <c r="O52" i="23"/>
  <c r="F52" i="23"/>
  <c r="G52" i="23" s="1"/>
  <c r="O51" i="23"/>
  <c r="F51" i="23"/>
  <c r="G51" i="23" s="1"/>
  <c r="O50" i="23"/>
  <c r="F50" i="23"/>
  <c r="G50" i="23" s="1"/>
  <c r="O49" i="23"/>
  <c r="F49" i="23"/>
  <c r="G49" i="23" s="1"/>
  <c r="O48" i="23"/>
  <c r="F48" i="23"/>
  <c r="G48" i="23" s="1"/>
  <c r="O47" i="23"/>
  <c r="F47" i="23"/>
  <c r="G47" i="23" s="1"/>
  <c r="O46" i="23"/>
  <c r="F46" i="23"/>
  <c r="G46" i="23" s="1"/>
  <c r="O45" i="23"/>
  <c r="F45" i="23"/>
  <c r="G45" i="23" s="1"/>
  <c r="O44" i="23"/>
  <c r="F44" i="23"/>
  <c r="G44" i="23" s="1"/>
  <c r="O43" i="23"/>
  <c r="F43" i="23"/>
  <c r="G43" i="23" s="1"/>
  <c r="O42" i="23"/>
  <c r="F42" i="23"/>
  <c r="G42" i="23" s="1"/>
  <c r="O41" i="23"/>
  <c r="F41" i="23"/>
  <c r="G41" i="23" s="1"/>
  <c r="O40" i="23"/>
  <c r="F40" i="23"/>
  <c r="G40" i="23" s="1"/>
  <c r="O39" i="23"/>
  <c r="F39" i="23"/>
  <c r="G39" i="23" s="1"/>
  <c r="O38" i="23"/>
  <c r="F38" i="23"/>
  <c r="G38" i="23" s="1"/>
  <c r="O37" i="23"/>
  <c r="F37" i="23"/>
  <c r="G37" i="23" s="1"/>
  <c r="O36" i="23"/>
  <c r="F36" i="23"/>
  <c r="G36" i="23" s="1"/>
  <c r="O35" i="23"/>
  <c r="F35" i="23"/>
  <c r="G35" i="23" s="1"/>
  <c r="O34" i="23"/>
  <c r="F34" i="23"/>
  <c r="G34" i="23" s="1"/>
  <c r="O33" i="23"/>
  <c r="F33" i="23"/>
  <c r="G33" i="23" s="1"/>
  <c r="F32" i="23"/>
  <c r="G32" i="23" s="1"/>
  <c r="Q32" i="23" s="1"/>
  <c r="O31" i="23"/>
  <c r="F31" i="23"/>
  <c r="G31" i="23" s="1"/>
  <c r="O30" i="23"/>
  <c r="F30" i="23"/>
  <c r="G30" i="23" s="1"/>
  <c r="O29" i="23"/>
  <c r="F29" i="23"/>
  <c r="G29" i="23" s="1"/>
  <c r="Q29" i="23" s="1"/>
  <c r="O28" i="23"/>
  <c r="F28" i="23"/>
  <c r="G28" i="23" s="1"/>
  <c r="Q28" i="23" s="1"/>
  <c r="O27" i="23"/>
  <c r="F27" i="23"/>
  <c r="G27" i="23" s="1"/>
  <c r="O26" i="23"/>
  <c r="F26" i="23"/>
  <c r="G26" i="23" s="1"/>
  <c r="Q26" i="23" s="1"/>
  <c r="O25" i="23"/>
  <c r="F25" i="23"/>
  <c r="G25" i="23" s="1"/>
  <c r="O24" i="23"/>
  <c r="G24" i="23"/>
  <c r="Q24" i="23" s="1"/>
  <c r="F24" i="23"/>
  <c r="O23" i="23"/>
  <c r="F23" i="23"/>
  <c r="G23" i="23" s="1"/>
  <c r="O22" i="23"/>
  <c r="F22" i="23"/>
  <c r="G22" i="23" s="1"/>
  <c r="O21" i="23"/>
  <c r="F21" i="23"/>
  <c r="G21" i="23" s="1"/>
  <c r="Q21" i="23" s="1"/>
  <c r="O20" i="23"/>
  <c r="F20" i="23"/>
  <c r="G20" i="23" s="1"/>
  <c r="Q20" i="23" s="1"/>
  <c r="O19" i="23"/>
  <c r="F19" i="23"/>
  <c r="G19" i="23" s="1"/>
  <c r="O18" i="23"/>
  <c r="F18" i="23"/>
  <c r="G18" i="23" s="1"/>
  <c r="Q18" i="23" s="1"/>
  <c r="O17" i="23"/>
  <c r="F17" i="23"/>
  <c r="G17" i="23" s="1"/>
  <c r="O16" i="23"/>
  <c r="G16" i="23"/>
  <c r="Q16" i="23" s="1"/>
  <c r="F16" i="23"/>
  <c r="O15" i="23"/>
  <c r="F15" i="23"/>
  <c r="G15" i="23" s="1"/>
  <c r="O14" i="23"/>
  <c r="F14" i="23"/>
  <c r="G14" i="23" s="1"/>
  <c r="O13" i="23"/>
  <c r="F13" i="23"/>
  <c r="G13" i="23" s="1"/>
  <c r="Q13" i="23" s="1"/>
  <c r="O12" i="23"/>
  <c r="F12" i="23"/>
  <c r="G12" i="23" s="1"/>
  <c r="Q12" i="23" s="1"/>
  <c r="O11" i="23"/>
  <c r="F11" i="23"/>
  <c r="G11" i="23" s="1"/>
  <c r="O10" i="23"/>
  <c r="F10" i="23"/>
  <c r="G10" i="23" s="1"/>
  <c r="Q10" i="23" s="1"/>
  <c r="O9" i="23"/>
  <c r="F9" i="23"/>
  <c r="G9" i="23" s="1"/>
  <c r="O8" i="23"/>
  <c r="F8" i="23"/>
  <c r="G8" i="23" s="1"/>
  <c r="Q8" i="23" s="1"/>
  <c r="Q15" i="23" l="1"/>
  <c r="Q31" i="23"/>
  <c r="Q23" i="23"/>
  <c r="Q9" i="23"/>
  <c r="Q17" i="23"/>
  <c r="Q25" i="23"/>
  <c r="Q11" i="23"/>
  <c r="Q14" i="23"/>
  <c r="Q19" i="23"/>
  <c r="Q22" i="23"/>
  <c r="Q27" i="23"/>
  <c r="Q30" i="23"/>
  <c r="O74" i="23"/>
  <c r="Q33" i="23"/>
  <c r="Q35" i="23"/>
  <c r="Q37" i="23"/>
  <c r="Q39" i="23"/>
  <c r="Q41" i="23"/>
  <c r="Q43" i="23"/>
  <c r="Q45" i="23"/>
  <c r="Q47" i="23"/>
  <c r="Q49" i="23"/>
  <c r="Q51" i="23"/>
  <c r="Q53" i="23"/>
  <c r="Q55" i="23"/>
  <c r="Q57" i="23"/>
  <c r="Q59" i="23"/>
  <c r="Q61" i="23"/>
  <c r="Q63" i="23"/>
  <c r="Q65" i="23"/>
  <c r="Q67" i="23"/>
  <c r="F74" i="23"/>
  <c r="Q34" i="23"/>
  <c r="Q36" i="23"/>
  <c r="Q38" i="23"/>
  <c r="Q40" i="23"/>
  <c r="Q42" i="23"/>
  <c r="Q44" i="23"/>
  <c r="Q46" i="23"/>
  <c r="Q48" i="23"/>
  <c r="Q50" i="23"/>
  <c r="Q52" i="23"/>
  <c r="Q54" i="23"/>
  <c r="Q56" i="23"/>
  <c r="Q58" i="23"/>
  <c r="Q60" i="23"/>
  <c r="Q62" i="23"/>
  <c r="Q64" i="23"/>
  <c r="Q66" i="23"/>
  <c r="Q68" i="23"/>
  <c r="G74" i="23"/>
  <c r="Q74" i="23" l="1"/>
  <c r="P23" i="21"/>
  <c r="O23" i="21"/>
  <c r="N23" i="21"/>
  <c r="M23" i="21"/>
  <c r="L23" i="21"/>
  <c r="K23" i="21"/>
  <c r="J23" i="21"/>
  <c r="I23" i="21"/>
  <c r="H23" i="21"/>
  <c r="G23" i="21"/>
  <c r="F23" i="21"/>
  <c r="E23" i="21"/>
  <c r="P22" i="21"/>
  <c r="O22" i="21"/>
  <c r="N22" i="21"/>
  <c r="M22" i="21"/>
  <c r="L22" i="21"/>
  <c r="K22" i="21"/>
  <c r="J22" i="21"/>
  <c r="I22" i="21"/>
  <c r="H22" i="21"/>
  <c r="G22" i="21"/>
  <c r="F22" i="21"/>
  <c r="E22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P20" i="21"/>
  <c r="O20" i="21"/>
  <c r="N20" i="21"/>
  <c r="M20" i="21"/>
  <c r="L20" i="21"/>
  <c r="K20" i="21"/>
  <c r="J20" i="21"/>
  <c r="I20" i="21"/>
  <c r="H20" i="21"/>
  <c r="G20" i="21"/>
  <c r="F20" i="21"/>
  <c r="E20" i="21"/>
  <c r="P19" i="21"/>
  <c r="O19" i="21"/>
  <c r="O24" i="21" s="1"/>
  <c r="N19" i="21"/>
  <c r="N24" i="21" s="1"/>
  <c r="M30" i="24" s="1"/>
  <c r="M31" i="24" s="1"/>
  <c r="M19" i="21"/>
  <c r="M24" i="21" s="1"/>
  <c r="L19" i="21"/>
  <c r="K19" i="21"/>
  <c r="K24" i="21" s="1"/>
  <c r="J19" i="21"/>
  <c r="J24" i="21" s="1"/>
  <c r="I19" i="21"/>
  <c r="I24" i="21" s="1"/>
  <c r="H19" i="21"/>
  <c r="G19" i="21"/>
  <c r="G24" i="21" s="1"/>
  <c r="F19" i="21"/>
  <c r="F24" i="21" s="1"/>
  <c r="E19" i="21"/>
  <c r="Q19" i="21" l="1"/>
  <c r="Q21" i="21"/>
  <c r="Q22" i="21"/>
  <c r="Q23" i="21"/>
  <c r="Q20" i="21"/>
  <c r="H24" i="21"/>
  <c r="L24" i="21"/>
  <c r="P24" i="21"/>
  <c r="E24" i="21"/>
  <c r="E8" i="18"/>
  <c r="G26" i="9" s="1"/>
  <c r="K26" i="9" s="1"/>
  <c r="I26" i="9" s="1"/>
  <c r="Q24" i="21" l="1"/>
  <c r="D16" i="19"/>
  <c r="D26" i="19"/>
  <c r="D33" i="19"/>
  <c r="D34" i="19" l="1"/>
  <c r="G21" i="9" s="1"/>
  <c r="E20" i="17" l="1"/>
  <c r="D20" i="17"/>
  <c r="E19" i="17"/>
  <c r="D19" i="17"/>
  <c r="E16" i="17"/>
  <c r="D16" i="17"/>
  <c r="F14" i="17"/>
  <c r="F13" i="17"/>
  <c r="F12" i="17"/>
  <c r="F19" i="17" s="1"/>
  <c r="F11" i="17"/>
  <c r="F10" i="17"/>
  <c r="F9" i="17"/>
  <c r="F8" i="17"/>
  <c r="F7" i="17"/>
  <c r="F20" i="17" s="1"/>
  <c r="F6" i="17"/>
  <c r="F16" i="17" l="1"/>
  <c r="G22" i="9"/>
  <c r="G25" i="9" l="1"/>
  <c r="G27" i="9"/>
  <c r="G28" i="9" l="1"/>
  <c r="G33" i="9" s="1"/>
  <c r="O2" i="3"/>
  <c r="K20" i="9" l="1"/>
  <c r="K27" i="9" s="1"/>
  <c r="K31" i="9"/>
  <c r="I20" i="9" l="1"/>
  <c r="K25" i="9"/>
  <c r="K28" i="9" s="1"/>
  <c r="I27" i="9"/>
  <c r="I31" i="9"/>
  <c r="K21" i="9"/>
  <c r="I25" i="9" l="1"/>
  <c r="I28" i="9" s="1"/>
  <c r="I21" i="9"/>
  <c r="I22" i="9" s="1"/>
  <c r="K22" i="9"/>
  <c r="K33" i="9" s="1"/>
  <c r="I33" i="9" l="1"/>
</calcChain>
</file>

<file path=xl/comments1.xml><?xml version="1.0" encoding="utf-8"?>
<comments xmlns="http://schemas.openxmlformats.org/spreadsheetml/2006/main">
  <authors>
    <author>Chad  Pilkinton</author>
  </authors>
  <commentList>
    <comment ref="F24" authorId="0" shapeId="0">
      <text>
        <r>
          <rPr>
            <sz val="9"/>
            <color indexed="81"/>
            <rFont val="Tahoma"/>
            <charset val="1"/>
          </rPr>
          <t xml:space="preserve">9 months FY17 and 3 Months FY16.
</t>
        </r>
      </text>
    </comment>
  </commentList>
</comments>
</file>

<file path=xl/sharedStrings.xml><?xml version="1.0" encoding="utf-8"?>
<sst xmlns="http://schemas.openxmlformats.org/spreadsheetml/2006/main" count="765" uniqueCount="266">
  <si>
    <t>Cost Center</t>
  </si>
  <si>
    <t>Sweetin, Marvin L</t>
  </si>
  <si>
    <t>Gregory, Louis P</t>
  </si>
  <si>
    <t>Cocklin, Kim R</t>
  </si>
  <si>
    <t>Haefner, Michael E (Mike)</t>
  </si>
  <si>
    <t>Eckert, Bret J</t>
  </si>
  <si>
    <t>Report Name</t>
  </si>
  <si>
    <t>Atmos Consolidated Costing Details - GWalls</t>
  </si>
  <si>
    <t>ATHR_PAYROLL_ACCOUNTANT( BG =&gt; Atmos Energy Group )</t>
  </si>
  <si>
    <t>Payroll</t>
  </si>
  <si>
    <t>Sheet Name</t>
  </si>
  <si>
    <t>Start Cell</t>
  </si>
  <si>
    <t>End Cell</t>
  </si>
  <si>
    <t>Module</t>
  </si>
  <si>
    <t>Responsibility</t>
  </si>
  <si>
    <t>Parameters</t>
  </si>
  <si>
    <t>Rows</t>
  </si>
  <si>
    <t>User Id</t>
  </si>
  <si>
    <t>Module ID</t>
  </si>
  <si>
    <t>Responsibility ID</t>
  </si>
  <si>
    <t>Headers</t>
  </si>
  <si>
    <t>Sheet Name Ref</t>
  </si>
  <si>
    <t>Pivot Sheet Name Ref</t>
  </si>
  <si>
    <t>Process ID</t>
  </si>
  <si>
    <t>EiS SessionID</t>
  </si>
  <si>
    <t>SecurityGroup ID</t>
  </si>
  <si>
    <t>Data</t>
  </si>
  <si>
    <t>$A$1</t>
  </si>
  <si>
    <t>$AG$228</t>
  </si>
  <si>
    <t>Costing Start Date==01-SEP-2014^^Costing End Date==31-AUG-2015^^Employee Number=='12499','12665','17279','18246','23537'^^Unit Of Measure=='Money'^^COST#Athr Sub Account=='01000','01001','01003','01006'</t>
  </si>
  <si>
    <t>Y</t>
  </si>
  <si>
    <t>18111_288688_1.csv</t>
  </si>
  <si>
    <t>Total</t>
  </si>
  <si>
    <t>07458</t>
  </si>
  <si>
    <t>07460</t>
  </si>
  <si>
    <t>07463</t>
  </si>
  <si>
    <t>Grand Total</t>
  </si>
  <si>
    <t>Payroll Taxes</t>
  </si>
  <si>
    <t>Executive Compensation</t>
  </si>
  <si>
    <t>Data:__X___Base Period___X___Forecasted Period</t>
  </si>
  <si>
    <t>FR 16(13)(g)</t>
  </si>
  <si>
    <t>Type of Filing:___X____Original________Updated</t>
  </si>
  <si>
    <t>Schedule G-3</t>
  </si>
  <si>
    <t>Workpaper Reference No(s).____________________</t>
  </si>
  <si>
    <t>Base Period</t>
  </si>
  <si>
    <t>Forecasted Period</t>
  </si>
  <si>
    <t>Line</t>
  </si>
  <si>
    <t>% of</t>
  </si>
  <si>
    <t>Company</t>
  </si>
  <si>
    <t>No.</t>
  </si>
  <si>
    <t>Description</t>
  </si>
  <si>
    <t>Labor</t>
  </si>
  <si>
    <t>Unallocated</t>
  </si>
  <si>
    <t>Adjustments</t>
  </si>
  <si>
    <t>1</t>
  </si>
  <si>
    <t>2</t>
  </si>
  <si>
    <t xml:space="preserve">Gross Payroll </t>
  </si>
  <si>
    <t>3</t>
  </si>
  <si>
    <t xml:space="preserve">  Salary</t>
  </si>
  <si>
    <t>4</t>
  </si>
  <si>
    <t xml:space="preserve">  Other Allowances and Compensation</t>
  </si>
  <si>
    <t>5</t>
  </si>
  <si>
    <t xml:space="preserve">  Total Salary and Compensation</t>
  </si>
  <si>
    <t>6</t>
  </si>
  <si>
    <t>Employee Benefits</t>
  </si>
  <si>
    <t>7</t>
  </si>
  <si>
    <t xml:space="preserve">  Pensions</t>
  </si>
  <si>
    <t xml:space="preserve">  Other Benefits</t>
  </si>
  <si>
    <t xml:space="preserve">  Total Employee Benefits</t>
  </si>
  <si>
    <t xml:space="preserve"> </t>
  </si>
  <si>
    <t>16</t>
  </si>
  <si>
    <t>Total Compensation</t>
  </si>
  <si>
    <t>NOTE:  This schedule contains confidential information, detail of these numbers are available upon request.</t>
  </si>
  <si>
    <t>Positions included on this schedule are:</t>
  </si>
  <si>
    <t>These costs are total costs for Atmos Energy Corporation, a portion of which are allocated to Kentucky.</t>
  </si>
  <si>
    <t>Name</t>
  </si>
  <si>
    <t>Employee Type</t>
  </si>
  <si>
    <t>Title</t>
  </si>
  <si>
    <t>Plan</t>
  </si>
  <si>
    <t>Target</t>
  </si>
  <si>
    <t>1101 SS Dallas Chief Financial Officer</t>
  </si>
  <si>
    <t>Grade 12</t>
  </si>
  <si>
    <t>Sr VP &amp; CFO</t>
  </si>
  <si>
    <t xml:space="preserve">MIP </t>
  </si>
  <si>
    <t>1201 SS Dallas President &amp; CEO</t>
  </si>
  <si>
    <t>Grade 14</t>
  </si>
  <si>
    <t>President &amp; CEO</t>
  </si>
  <si>
    <t>1205 SS Dallas SVP Utility Operations</t>
  </si>
  <si>
    <t>Grade 11</t>
  </si>
  <si>
    <t>Sr VP Utility Operations</t>
  </si>
  <si>
    <t>1403 SS Dallas Human Resources - Vice Pres</t>
  </si>
  <si>
    <t>Sr VP Human Resources</t>
  </si>
  <si>
    <t>1501 SS Corporate Legal</t>
  </si>
  <si>
    <t>Sr VP, General Counsel &amp; Corporate Secretary</t>
  </si>
  <si>
    <t>Gross</t>
  </si>
  <si>
    <t>Sr VP General Counsel &amp; Corporate Secretary</t>
  </si>
  <si>
    <t>The VPP/MIP accrual is based on information received from Budget.  The Budget department does an analysis by employee</t>
  </si>
  <si>
    <t>to determine the total budgeted accrual which Accounting uses to record the monthly JE's.</t>
  </si>
  <si>
    <t>MIP</t>
  </si>
  <si>
    <t>LTIP Time Lapse</t>
  </si>
  <si>
    <t>FY16</t>
  </si>
  <si>
    <t>Atmos Energy Corporation, Kentucky/Mid-States Division</t>
  </si>
  <si>
    <t>Witness: Waller</t>
  </si>
  <si>
    <t>Kentucky Jurisdiction Case No. 2017-XXXXX</t>
  </si>
  <si>
    <t>Taxes</t>
  </si>
  <si>
    <t>Park, David J</t>
  </si>
  <si>
    <t>Robbins, John M (Matt)</t>
  </si>
  <si>
    <t>FY17</t>
  </si>
  <si>
    <t>Weighted Average</t>
  </si>
  <si>
    <t>SSDI Shared Services w/Blueflame        10</t>
  </si>
  <si>
    <t>Workers' Comp</t>
  </si>
  <si>
    <t xml:space="preserve">Basic Life </t>
  </si>
  <si>
    <t>FAS 106</t>
  </si>
  <si>
    <t>Medical and Dental</t>
  </si>
  <si>
    <t>LTD STD FMLA</t>
  </si>
  <si>
    <t>ESOP</t>
  </si>
  <si>
    <t>FAS 87</t>
  </si>
  <si>
    <t>RSP</t>
  </si>
  <si>
    <t>HAS / Other</t>
  </si>
  <si>
    <t>Pension</t>
  </si>
  <si>
    <t>Other</t>
  </si>
  <si>
    <t>Cost Group</t>
  </si>
  <si>
    <t>Status</t>
  </si>
  <si>
    <t>SSU Gross (Test period)</t>
  </si>
  <si>
    <t>Cocklin, Kim R.</t>
  </si>
  <si>
    <t>Shared Services</t>
  </si>
  <si>
    <t>Active</t>
  </si>
  <si>
    <t xml:space="preserve">Gregory, Louis P. </t>
  </si>
  <si>
    <t>Sr VP &amp; General Counsel SS</t>
  </si>
  <si>
    <t xml:space="preserve">Haefner, Mike </t>
  </si>
  <si>
    <t>President and COO SS</t>
  </si>
  <si>
    <t>Sweetin, Marvin L.</t>
  </si>
  <si>
    <t xml:space="preserve">  SERP</t>
  </si>
  <si>
    <t>Atmos Energy Corporation</t>
  </si>
  <si>
    <t>Restricted Stock Database</t>
  </si>
  <si>
    <t>July 2016 to September 2016 (4Q 2016)</t>
  </si>
  <si>
    <t>Values</t>
  </si>
  <si>
    <t>Expense Sub Account</t>
  </si>
  <si>
    <t>Sum of Total Jul-16</t>
  </si>
  <si>
    <t>Sum of Total Aug-16</t>
  </si>
  <si>
    <t>Sum of Total Sep-16</t>
  </si>
  <si>
    <t>Sum of Qtr4</t>
  </si>
  <si>
    <t>HaefnerMichael</t>
  </si>
  <si>
    <t>EckertBret J</t>
  </si>
  <si>
    <t>ForsytheChristopher</t>
  </si>
  <si>
    <t>CocklinKim</t>
  </si>
  <si>
    <t>SweetinMarvin</t>
  </si>
  <si>
    <t>RobbinsJohn</t>
  </si>
  <si>
    <t>GregoryLouis</t>
  </si>
  <si>
    <t>ParkDavid</t>
  </si>
  <si>
    <t>AkersJohn</t>
  </si>
  <si>
    <t>07458 Total</t>
  </si>
  <si>
    <t>07460 Total</t>
  </si>
  <si>
    <t>07463 Total</t>
  </si>
  <si>
    <t>Sr VP Safety and Enterprise Svcs - SS</t>
  </si>
  <si>
    <t>Midstates</t>
  </si>
  <si>
    <t>DC Active</t>
  </si>
  <si>
    <t>West Texas</t>
  </si>
  <si>
    <t>October 2016 to June 2017</t>
  </si>
  <si>
    <t>Sum of Oct-16</t>
  </si>
  <si>
    <t>Sum of Nov-16</t>
  </si>
  <si>
    <t>Sum of Dec-16</t>
  </si>
  <si>
    <t>Sum of Jan-17</t>
  </si>
  <si>
    <t>Sum of Feb-17</t>
  </si>
  <si>
    <t>Sum of Mar-17</t>
  </si>
  <si>
    <t>Sum of Apr-17</t>
  </si>
  <si>
    <t>Sum of May-17</t>
  </si>
  <si>
    <t>Sum of Jun-17</t>
  </si>
  <si>
    <t>Sum of Total</t>
  </si>
  <si>
    <t>July 2016 to June 2017</t>
  </si>
  <si>
    <t>LTIP Perf Based</t>
  </si>
  <si>
    <t>Prepared by Derek Muncy</t>
  </si>
  <si>
    <t>MIP Accrual for Management Committee - FY17</t>
  </si>
  <si>
    <t>1205 SS Dallas SVP Safety &amp; Enterprise Services</t>
  </si>
  <si>
    <t>1001 SS Dallas President &amp; COO</t>
  </si>
  <si>
    <t>Grade 13</t>
  </si>
  <si>
    <t>'President &amp; COO</t>
  </si>
  <si>
    <t>MIP Accrual for Management Committee - FY16</t>
  </si>
  <si>
    <t>Grade 12P</t>
  </si>
  <si>
    <t>Executive VP</t>
  </si>
  <si>
    <t>Atmos Energy Corp</t>
  </si>
  <si>
    <t>MPUS 1-60</t>
  </si>
  <si>
    <t>SERP (9260-07489)</t>
  </si>
  <si>
    <t>Per Towers Watson</t>
  </si>
  <si>
    <t>Fiscal 2017</t>
  </si>
  <si>
    <t>Fiscal 2016</t>
  </si>
  <si>
    <t>Pension Cost</t>
  </si>
  <si>
    <t>By Month</t>
  </si>
  <si>
    <t>Nine Months</t>
  </si>
  <si>
    <t>Position</t>
  </si>
  <si>
    <t>Three Months</t>
  </si>
  <si>
    <t>President Kentucky/Mid-States Division</t>
  </si>
  <si>
    <t>VP Governmental &amp; Pub Affairs - SS</t>
  </si>
  <si>
    <t>VP Gas Supply and Pipeline Admin</t>
  </si>
  <si>
    <t>AE Holdings</t>
  </si>
  <si>
    <t>President, AEH</t>
  </si>
  <si>
    <t>President Atmos Pipeline - Texas</t>
  </si>
  <si>
    <t>Atmos Pipeline (Erskine)</t>
  </si>
  <si>
    <t>President Mississippi Division</t>
  </si>
  <si>
    <t>Mississippi</t>
  </si>
  <si>
    <t>VP Investor Relations SS</t>
  </si>
  <si>
    <t>VP &amp; Chief Info Officer SS</t>
  </si>
  <si>
    <t>President Colorado Kansas Division</t>
  </si>
  <si>
    <t>Colorado / Kansas</t>
  </si>
  <si>
    <t>VP Strategic Planning SS</t>
  </si>
  <si>
    <t>President Louisiana Division</t>
  </si>
  <si>
    <t>Louisiana</t>
  </si>
  <si>
    <t>President Mid-Tex Division</t>
  </si>
  <si>
    <t>Midtex</t>
  </si>
  <si>
    <t>VP &amp; Controller</t>
  </si>
  <si>
    <t>VP Gas Supply &amp; Services</t>
  </si>
  <si>
    <t>VP Workforce Development</t>
  </si>
  <si>
    <t>VP Tax</t>
  </si>
  <si>
    <t>VP and Treasurer</t>
  </si>
  <si>
    <t>VP Customer Service</t>
  </si>
  <si>
    <t>VP Pipeline Safety</t>
  </si>
  <si>
    <t>President West Texas</t>
  </si>
  <si>
    <t>VP Human Resources</t>
  </si>
  <si>
    <t>Cost for retirees</t>
  </si>
  <si>
    <t>Retiree</t>
  </si>
  <si>
    <t>Vest Term</t>
  </si>
  <si>
    <t>Source:  Dan Urteaga Budget and Planning</t>
  </si>
  <si>
    <t>Source: Tower Watson 9 months FY17 and 3 Months FY16</t>
  </si>
  <si>
    <t>Grade 9E</t>
  </si>
  <si>
    <t>VP Human Resources - SSU</t>
  </si>
  <si>
    <t>Source: Dan Urteaga Budget and Planning</t>
  </si>
  <si>
    <t>Job Title</t>
  </si>
  <si>
    <t>CEO</t>
  </si>
  <si>
    <t>President &amp; COO</t>
  </si>
  <si>
    <t>SVP &amp; CFO</t>
  </si>
  <si>
    <t>SVP General Counsel &amp; Corporate Secretary</t>
  </si>
  <si>
    <t>SVP Safety &amp; Enterprise Services</t>
  </si>
  <si>
    <t>SVP Utility Operations</t>
  </si>
  <si>
    <t>SVP Human Resources</t>
  </si>
  <si>
    <t>July 2016</t>
  </si>
  <si>
    <t>August 2016</t>
  </si>
  <si>
    <t>September 2016</t>
  </si>
  <si>
    <t>October 2016</t>
  </si>
  <si>
    <t>November 2016</t>
  </si>
  <si>
    <t>December 2016</t>
  </si>
  <si>
    <t>February 2017</t>
  </si>
  <si>
    <t>January 2017</t>
  </si>
  <si>
    <t>March 2017</t>
  </si>
  <si>
    <t>April 2017</t>
  </si>
  <si>
    <t>May 2017</t>
  </si>
  <si>
    <t>June 2017</t>
  </si>
  <si>
    <t xml:space="preserve">  FICA/FUTA/SUTA</t>
  </si>
  <si>
    <t>Wtd Avg</t>
  </si>
  <si>
    <t>SVP General Counsel and Corporate Secretary</t>
  </si>
  <si>
    <t>President and COO</t>
  </si>
  <si>
    <t>SVP Safety and Enterprise Services</t>
  </si>
  <si>
    <t>SVP and CFO</t>
  </si>
  <si>
    <t>Note:  SVP Utility Operations and SVP Human Resources positions created after Willis Towers Watson reports were prepared.</t>
  </si>
  <si>
    <t>SVP, Utility Operations (created in January 2017)</t>
  </si>
  <si>
    <t xml:space="preserve">SVP, CFO </t>
  </si>
  <si>
    <t xml:space="preserve">SVP, Safety and Enterprise </t>
  </si>
  <si>
    <t>SVP, Human Resources (created in January 2017)</t>
  </si>
  <si>
    <t>2001 West Texas Div Lubbock Administration</t>
  </si>
  <si>
    <t>Grade 9</t>
  </si>
  <si>
    <t>President - West Texas Division</t>
  </si>
  <si>
    <t>Was VP Human Resources when budget prepared.  Now SVP Human Resources</t>
  </si>
  <si>
    <t>Was President, West Texas when budget prepared.  Now SVP Utility Operations</t>
  </si>
  <si>
    <t>SVP, General Counsel (vacant from Mar17-Jul17, filled in Aug-17)</t>
  </si>
  <si>
    <t>Forecasted Test Period: Twelve Months Ended March 31, 2019</t>
  </si>
  <si>
    <t>Base Period: Twelve Months Ended December 31, 2017</t>
  </si>
  <si>
    <t>Includes 7 Senior Executive Officers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</si>
</sst>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0.00_)"/>
    <numFmt numFmtId="167" formatCode="[$-409]###0;[Red]\([$-409]###0\)"/>
    <numFmt numFmtId="168" formatCode="_(&quot;$&quot;* #,##0_);_(&quot;$&quot;* \(#,##0\);_(&quot;$&quot;* &quot;-&quot;??_);_(@_)"/>
    <numFmt numFmtId="169" formatCode="#,##0.0"/>
    <numFmt numFmtId="170" formatCode="General;;"/>
    <numFmt numFmtId="171" formatCode="0.0000%"/>
    <numFmt numFmtId="172" formatCode="_(* #,##0.00000_);_(* \(#,##0.00000\);_(* &quot;-&quot;??_);_(@_)"/>
    <numFmt numFmtId="173" formatCode="#,##0.000000000_);\(#,##0.000000000\)"/>
  </numFmts>
  <fonts count="1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2"/>
      <name val="Tms Rmn"/>
    </font>
    <font>
      <b/>
      <i/>
      <sz val="10"/>
      <name val="Tms Rmn"/>
    </font>
    <font>
      <sz val="7"/>
      <name val="Small Fonts"/>
      <family val="2"/>
    </font>
    <font>
      <b/>
      <i/>
      <sz val="16"/>
      <name val="Helv"/>
    </font>
    <font>
      <sz val="10"/>
      <name val="Tms Rmn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9"/>
      <name val="Microsoft Sans Serif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6"/>
      <color theme="1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sz val="8"/>
      <color theme="0"/>
      <name val="Arial"/>
      <family val="2"/>
    </font>
    <font>
      <sz val="8"/>
      <color indexed="8"/>
      <name val="Arial"/>
      <family val="2"/>
    </font>
    <font>
      <sz val="8"/>
      <name val="Tms Rmn"/>
    </font>
    <font>
      <b/>
      <sz val="11"/>
      <color theme="1"/>
      <name val="Calibri"/>
      <family val="2"/>
      <scheme val="minor"/>
    </font>
    <font>
      <sz val="12"/>
      <name val="Helvetica-Narrow"/>
      <family val="2"/>
    </font>
    <font>
      <sz val="12"/>
      <name val="Times New Roman"/>
      <family val="1"/>
    </font>
    <font>
      <b/>
      <sz val="10"/>
      <name val="Arial"/>
      <family val="2"/>
    </font>
    <font>
      <sz val="10"/>
      <color indexed="18"/>
      <name val="Arial"/>
      <family val="2"/>
    </font>
    <font>
      <b/>
      <sz val="11"/>
      <color indexed="12"/>
      <name val="Arial"/>
      <family val="2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8"/>
      <name val="Palatino"/>
    </font>
    <font>
      <sz val="10"/>
      <color indexed="12"/>
      <name val="Arial"/>
      <family val="2"/>
    </font>
    <font>
      <b/>
      <sz val="12"/>
      <name val="Tms Rmn"/>
    </font>
    <font>
      <b/>
      <sz val="22"/>
      <color indexed="16"/>
      <name val="Arial"/>
      <family val="2"/>
    </font>
    <font>
      <sz val="12"/>
      <color indexed="62"/>
      <name val="Arial"/>
      <family val="2"/>
    </font>
    <font>
      <sz val="10"/>
      <name val="MS Sans Serif"/>
      <family val="2"/>
    </font>
    <font>
      <b/>
      <sz val="16"/>
      <color indexed="16"/>
      <name val="Arial"/>
      <family val="2"/>
    </font>
    <font>
      <sz val="12"/>
      <color indexed="13"/>
      <name val="Tms Rmn"/>
    </font>
    <font>
      <b/>
      <sz val="18"/>
      <name val="Palatino"/>
    </font>
    <font>
      <sz val="8"/>
      <color indexed="12"/>
      <name val="Arial"/>
      <family val="2"/>
    </font>
    <font>
      <sz val="12"/>
      <name val="新細明體"/>
      <family val="1"/>
      <charset val="136"/>
    </font>
    <font>
      <b/>
      <sz val="12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2"/>
      <color indexed="20"/>
      <name val="Times New Roman"/>
      <family val="1"/>
    </font>
    <font>
      <b/>
      <sz val="12"/>
      <color indexed="14"/>
      <name val="Times New Roman"/>
      <family val="1"/>
    </font>
    <font>
      <u/>
      <sz val="12"/>
      <name val="Times New Roman"/>
      <family val="1"/>
    </font>
    <font>
      <sz val="11"/>
      <color theme="1"/>
      <name val="Times New Roman"/>
      <family val="1"/>
    </font>
    <font>
      <sz val="12"/>
      <color rgb="FF0000FF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b/>
      <sz val="13"/>
      <name val="Garamond"/>
      <family val="1"/>
    </font>
    <font>
      <sz val="11"/>
      <name val="Arial"/>
      <family val="2"/>
    </font>
    <font>
      <b/>
      <sz val="11"/>
      <color rgb="FF0033CC"/>
      <name val="Calibri"/>
      <family val="2"/>
      <scheme val="minor"/>
    </font>
    <font>
      <b/>
      <u/>
      <sz val="11"/>
      <color rgb="FF0033CC"/>
      <name val="Calibri"/>
      <family val="2"/>
      <scheme val="minor"/>
    </font>
    <font>
      <sz val="12"/>
      <color rgb="FFFF0000"/>
      <name val="Arial"/>
      <family val="2"/>
    </font>
    <font>
      <b/>
      <sz val="12"/>
      <color rgb="FFFF0000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name val="Arial"/>
      <family val="2"/>
    </font>
    <font>
      <b/>
      <sz val="18"/>
      <name val="Helv"/>
    </font>
    <font>
      <sz val="12"/>
      <name val="Helv"/>
    </font>
    <font>
      <b/>
      <sz val="12"/>
      <name val="Helv"/>
    </font>
    <font>
      <sz val="13"/>
      <name val="Garamond"/>
      <family val="1"/>
    </font>
    <font>
      <b/>
      <sz val="10"/>
      <name val="MS Sans Serif"/>
      <family val="2"/>
    </font>
    <font>
      <b/>
      <sz val="12"/>
      <color rgb="FFFF0000"/>
      <name val="Arial"/>
      <family val="2"/>
    </font>
    <font>
      <sz val="9"/>
      <color indexed="81"/>
      <name val="Tahoma"/>
      <charset val="1"/>
    </font>
    <font>
      <sz val="12"/>
      <name val="Arial"/>
      <family val="2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1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gray125">
        <fgColor indexed="8"/>
      </patternFill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30"/>
        <bgColor indexed="64"/>
      </patternFill>
    </fill>
    <fill>
      <patternFill patternType="mediumGray">
        <fgColor indexed="22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52">
    <xf numFmtId="0" fontId="0" fillId="0" borderId="0"/>
    <xf numFmtId="0" fontId="4" fillId="0" borderId="0"/>
    <xf numFmtId="0" fontId="10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5" fillId="0" borderId="10" applyNumberFormat="0" applyAlignment="0" applyProtection="0">
      <alignment horizontal="left" vertical="center"/>
    </xf>
    <xf numFmtId="0" fontId="5" fillId="0" borderId="11">
      <alignment horizontal="left" vertical="center"/>
    </xf>
    <xf numFmtId="0" fontId="11" fillId="0" borderId="0"/>
    <xf numFmtId="37" fontId="12" fillId="0" borderId="0"/>
    <xf numFmtId="166" fontId="13" fillId="0" borderId="0"/>
    <xf numFmtId="40" fontId="6" fillId="33" borderId="0">
      <alignment horizontal="right"/>
    </xf>
    <xf numFmtId="0" fontId="7" fillId="33" borderId="0">
      <alignment horizontal="right"/>
    </xf>
    <xf numFmtId="0" fontId="8" fillId="33" borderId="12"/>
    <xf numFmtId="0" fontId="8" fillId="0" borderId="0" applyBorder="0">
      <alignment horizontal="centerContinuous"/>
    </xf>
    <xf numFmtId="0" fontId="9" fillId="0" borderId="0" applyBorder="0">
      <alignment horizontal="centerContinuous"/>
    </xf>
    <xf numFmtId="0" fontId="14" fillId="34" borderId="13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0" fontId="18" fillId="33" borderId="0">
      <alignment horizontal="right"/>
    </xf>
    <xf numFmtId="0" fontId="19" fillId="35" borderId="0">
      <alignment horizontal="center"/>
    </xf>
    <xf numFmtId="0" fontId="20" fillId="36" borderId="12"/>
    <xf numFmtId="0" fontId="21" fillId="0" borderId="0" applyBorder="0">
      <alignment horizontal="centerContinuous"/>
    </xf>
    <xf numFmtId="0" fontId="22" fillId="0" borderId="0" applyBorder="0">
      <alignment horizontal="centerContinuous"/>
    </xf>
    <xf numFmtId="0" fontId="1" fillId="0" borderId="0"/>
    <xf numFmtId="43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4" applyNumberFormat="0" applyAlignment="0" applyProtection="0"/>
    <xf numFmtId="0" fontId="31" fillId="6" borderId="5" applyNumberFormat="0" applyAlignment="0" applyProtection="0"/>
    <xf numFmtId="0" fontId="32" fillId="6" borderId="4" applyNumberFormat="0" applyAlignment="0" applyProtection="0"/>
    <xf numFmtId="0" fontId="33" fillId="0" borderId="6" applyNumberFormat="0" applyFill="0" applyAlignment="0" applyProtection="0"/>
    <xf numFmtId="0" fontId="34" fillId="7" borderId="7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38" fillId="32" borderId="0" applyNumberFormat="0" applyBorder="0" applyAlignment="0" applyProtection="0"/>
    <xf numFmtId="0" fontId="16" fillId="0" borderId="0"/>
    <xf numFmtId="0" fontId="16" fillId="8" borderId="8" applyNumberFormat="0" applyFont="0" applyAlignment="0" applyProtection="0"/>
    <xf numFmtId="0" fontId="39" fillId="0" borderId="0"/>
    <xf numFmtId="43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7" fillId="0" borderId="0"/>
    <xf numFmtId="0" fontId="17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2" fillId="0" borderId="0"/>
    <xf numFmtId="4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44" fontId="1" fillId="0" borderId="0" applyFont="0" applyFill="0" applyBorder="0" applyAlignment="0" applyProtection="0"/>
    <xf numFmtId="0" fontId="17" fillId="0" borderId="0"/>
    <xf numFmtId="0" fontId="17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2" fillId="0" borderId="0"/>
    <xf numFmtId="9" fontId="1" fillId="0" borderId="0" applyFont="0" applyFill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4" applyNumberFormat="0" applyAlignment="0" applyProtection="0"/>
    <xf numFmtId="0" fontId="31" fillId="6" borderId="5" applyNumberFormat="0" applyAlignment="0" applyProtection="0"/>
    <xf numFmtId="0" fontId="32" fillId="6" borderId="4" applyNumberFormat="0" applyAlignment="0" applyProtection="0"/>
    <xf numFmtId="0" fontId="33" fillId="0" borderId="6" applyNumberFormat="0" applyFill="0" applyAlignment="0" applyProtection="0"/>
    <xf numFmtId="0" fontId="34" fillId="7" borderId="7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38" fillId="32" borderId="0" applyNumberFormat="0" applyBorder="0" applyAlignment="0" applyProtection="0"/>
    <xf numFmtId="0" fontId="16" fillId="0" borderId="0"/>
    <xf numFmtId="0" fontId="16" fillId="8" borderId="8" applyNumberFormat="0" applyFont="0" applyAlignment="0" applyProtection="0"/>
    <xf numFmtId="0" fontId="17" fillId="0" borderId="0"/>
    <xf numFmtId="0" fontId="17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0" fontId="16" fillId="0" borderId="0"/>
    <xf numFmtId="44" fontId="1" fillId="0" borderId="0" applyFont="0" applyFill="0" applyBorder="0" applyAlignment="0" applyProtection="0"/>
    <xf numFmtId="0" fontId="17" fillId="0" borderId="0"/>
    <xf numFmtId="0" fontId="17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0" fillId="2" borderId="0" applyNumberFormat="0" applyBorder="0" applyAlignment="0" applyProtection="0"/>
    <xf numFmtId="0" fontId="41" fillId="3" borderId="0" applyNumberFormat="0" applyBorder="0" applyAlignment="0" applyProtection="0"/>
    <xf numFmtId="0" fontId="42" fillId="4" borderId="0" applyNumberFormat="0" applyBorder="0" applyAlignment="0" applyProtection="0"/>
    <xf numFmtId="0" fontId="43" fillId="5" borderId="4" applyNumberFormat="0" applyAlignment="0" applyProtection="0"/>
    <xf numFmtId="0" fontId="44" fillId="6" borderId="5" applyNumberFormat="0" applyAlignment="0" applyProtection="0"/>
    <xf numFmtId="0" fontId="45" fillId="6" borderId="4" applyNumberFormat="0" applyAlignment="0" applyProtection="0"/>
    <xf numFmtId="0" fontId="46" fillId="0" borderId="6" applyNumberFormat="0" applyFill="0" applyAlignment="0" applyProtection="0"/>
    <xf numFmtId="0" fontId="47" fillId="7" borderId="7" applyNumberFormat="0" applyAlignment="0" applyProtection="0"/>
    <xf numFmtId="0" fontId="48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49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50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50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4" applyNumberFormat="0" applyAlignment="0" applyProtection="0"/>
    <xf numFmtId="0" fontId="31" fillId="6" borderId="5" applyNumberFormat="0" applyAlignment="0" applyProtection="0"/>
    <xf numFmtId="0" fontId="32" fillId="6" borderId="4" applyNumberFormat="0" applyAlignment="0" applyProtection="0"/>
    <xf numFmtId="0" fontId="33" fillId="0" borderId="6" applyNumberFormat="0" applyFill="0" applyAlignment="0" applyProtection="0"/>
    <xf numFmtId="0" fontId="34" fillId="7" borderId="7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38" fillId="32" borderId="0" applyNumberFormat="0" applyBorder="0" applyAlignment="0" applyProtection="0"/>
    <xf numFmtId="0" fontId="16" fillId="0" borderId="0"/>
    <xf numFmtId="0" fontId="16" fillId="8" borderId="8" applyNumberFormat="0" applyFont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0" fontId="16" fillId="0" borderId="0"/>
    <xf numFmtId="44" fontId="1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0" borderId="0"/>
    <xf numFmtId="0" fontId="16" fillId="8" borderId="8" applyNumberFormat="0" applyFont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39" fontId="5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44" fillId="6" borderId="5" applyNumberFormat="0" applyAlignment="0" applyProtection="0"/>
    <xf numFmtId="0" fontId="2" fillId="8" borderId="8" applyNumberFormat="0" applyFont="0" applyAlignment="0" applyProtection="0"/>
    <xf numFmtId="0" fontId="1" fillId="0" borderId="0"/>
    <xf numFmtId="0" fontId="2" fillId="0" borderId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46" fillId="0" borderId="6" applyNumberFormat="0" applyFill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45" fillId="6" borderId="4" applyNumberFormat="0" applyAlignment="0" applyProtection="0"/>
    <xf numFmtId="0" fontId="50" fillId="21" borderId="0" applyNumberFormat="0" applyBorder="0" applyAlignment="0" applyProtection="0"/>
    <xf numFmtId="0" fontId="50" fillId="32" borderId="0" applyNumberFormat="0" applyBorder="0" applyAlignment="0" applyProtection="0"/>
    <xf numFmtId="0" fontId="50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43" fillId="5" borderId="4" applyNumberFormat="0" applyAlignment="0" applyProtection="0"/>
    <xf numFmtId="43" fontId="1" fillId="0" borderId="0" applyFont="0" applyFill="0" applyBorder="0" applyAlignment="0" applyProtection="0"/>
    <xf numFmtId="0" fontId="41" fillId="3" borderId="0" applyNumberFormat="0" applyBorder="0" applyAlignment="0" applyProtection="0"/>
    <xf numFmtId="0" fontId="50" fillId="17" borderId="0" applyNumberFormat="0" applyBorder="0" applyAlignment="0" applyProtection="0"/>
    <xf numFmtId="0" fontId="50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9" fontId="51" fillId="0" borderId="0" applyFont="0" applyFill="0" applyBorder="0" applyAlignment="0" applyProtection="0"/>
    <xf numFmtId="0" fontId="2" fillId="8" borderId="8" applyNumberFormat="0" applyFont="0" applyAlignment="0" applyProtection="0"/>
    <xf numFmtId="0" fontId="1" fillId="0" borderId="0"/>
    <xf numFmtId="0" fontId="48" fillId="0" borderId="0" applyNumberFormat="0" applyFill="0" applyBorder="0" applyAlignment="0" applyProtection="0"/>
    <xf numFmtId="0" fontId="2" fillId="22" borderId="0" applyNumberFormat="0" applyBorder="0" applyAlignment="0" applyProtection="0"/>
    <xf numFmtId="9" fontId="1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3" fillId="0" borderId="9" applyNumberFormat="0" applyFill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4" borderId="0" applyNumberFormat="0" applyBorder="0" applyAlignment="0" applyProtection="0"/>
    <xf numFmtId="0" fontId="49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7" borderId="7" applyNumberFormat="0" applyAlignment="0" applyProtection="0"/>
    <xf numFmtId="0" fontId="50" fillId="25" borderId="0" applyNumberFormat="0" applyBorder="0" applyAlignment="0" applyProtection="0"/>
    <xf numFmtId="0" fontId="50" fillId="9" borderId="0" applyNumberFormat="0" applyBorder="0" applyAlignment="0" applyProtection="0"/>
    <xf numFmtId="0" fontId="50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0" fillId="2" borderId="0" applyNumberFormat="0" applyBorder="0" applyAlignment="0" applyProtection="0"/>
    <xf numFmtId="44" fontId="51" fillId="0" borderId="0" applyFont="0" applyFill="0" applyBorder="0" applyAlignment="0" applyProtection="0"/>
    <xf numFmtId="0" fontId="50" fillId="29" borderId="0" applyNumberFormat="0" applyBorder="0" applyAlignment="0" applyProtection="0"/>
    <xf numFmtId="0" fontId="50" fillId="13" borderId="0" applyNumberFormat="0" applyBorder="0" applyAlignment="0" applyProtection="0"/>
    <xf numFmtId="0" fontId="50" fillId="16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1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50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37" fontId="54" fillId="0" borderId="0" applyProtection="0"/>
    <xf numFmtId="9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6" fillId="38" borderId="17">
      <alignment horizontal="center" vertical="center"/>
    </xf>
    <xf numFmtId="3" fontId="57" fillId="39" borderId="0" applyBorder="0">
      <alignment horizontal="right"/>
      <protection locked="0"/>
    </xf>
    <xf numFmtId="0" fontId="58" fillId="0" borderId="0">
      <alignment horizontal="left" vertical="center" indent="1"/>
    </xf>
    <xf numFmtId="8" fontId="59" fillId="0" borderId="18">
      <protection locked="0"/>
    </xf>
    <xf numFmtId="0" fontId="10" fillId="0" borderId="0"/>
    <xf numFmtId="0" fontId="10" fillId="0" borderId="19"/>
    <xf numFmtId="6" fontId="60" fillId="0" borderId="0">
      <protection locked="0"/>
    </xf>
    <xf numFmtId="0" fontId="61" fillId="0" borderId="0" applyNumberFormat="0">
      <protection locked="0"/>
    </xf>
    <xf numFmtId="169" fontId="56" fillId="40" borderId="0" applyFill="0" applyBorder="0" applyProtection="0"/>
    <xf numFmtId="0" fontId="4" fillId="0" borderId="0">
      <protection locked="0"/>
    </xf>
    <xf numFmtId="38" fontId="61" fillId="41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0" borderId="0">
      <alignment horizontal="center"/>
    </xf>
    <xf numFmtId="0" fontId="4" fillId="0" borderId="0">
      <protection locked="0"/>
    </xf>
    <xf numFmtId="0" fontId="4" fillId="0" borderId="0">
      <protection locked="0"/>
    </xf>
    <xf numFmtId="0" fontId="64" fillId="0" borderId="20" applyNumberFormat="0" applyFill="0" applyAlignment="0" applyProtection="0"/>
    <xf numFmtId="10" fontId="61" fillId="35" borderId="21" applyNumberFormat="0" applyBorder="0" applyAlignment="0" applyProtection="0"/>
    <xf numFmtId="0" fontId="65" fillId="42" borderId="19"/>
    <xf numFmtId="0" fontId="66" fillId="0" borderId="0" applyNumberFormat="0">
      <alignment horizontal="left"/>
    </xf>
    <xf numFmtId="3" fontId="61" fillId="41" borderId="0" applyNumberForma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67" fillId="0" borderId="0"/>
    <xf numFmtId="10" fontId="4" fillId="0" borderId="0" applyFont="0" applyFill="0" applyBorder="0" applyAlignment="0" applyProtection="0"/>
    <xf numFmtId="0" fontId="68" fillId="0" borderId="0" applyNumberFormat="0" applyFont="0" applyFill="0" applyBorder="0" applyAlignment="0" applyProtection="0">
      <alignment horizontal="left"/>
    </xf>
    <xf numFmtId="0" fontId="10" fillId="0" borderId="0"/>
    <xf numFmtId="0" fontId="69" fillId="0" borderId="0" applyNumberFormat="0">
      <alignment horizontal="left"/>
    </xf>
    <xf numFmtId="0" fontId="10" fillId="0" borderId="19"/>
    <xf numFmtId="0" fontId="70" fillId="43" borderId="0"/>
    <xf numFmtId="170" fontId="71" fillId="0" borderId="0">
      <alignment horizontal="center"/>
    </xf>
    <xf numFmtId="0" fontId="65" fillId="0" borderId="22"/>
    <xf numFmtId="0" fontId="65" fillId="0" borderId="19"/>
    <xf numFmtId="37" fontId="61" fillId="44" borderId="0" applyNumberFormat="0" applyBorder="0" applyAlignment="0" applyProtection="0"/>
    <xf numFmtId="37" fontId="61" fillId="0" borderId="0"/>
    <xf numFmtId="3" fontId="72" fillId="0" borderId="20" applyProtection="0"/>
    <xf numFmtId="0" fontId="7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4" fillId="0" borderId="0"/>
    <xf numFmtId="9" fontId="84" fillId="0" borderId="0" applyFont="0" applyFill="0" applyBorder="0" applyAlignment="0" applyProtection="0"/>
    <xf numFmtId="0" fontId="55" fillId="0" borderId="0"/>
    <xf numFmtId="0" fontId="4" fillId="0" borderId="0"/>
    <xf numFmtId="0" fontId="100" fillId="0" borderId="0"/>
    <xf numFmtId="0" fontId="102" fillId="0" borderId="0"/>
    <xf numFmtId="15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0" fontId="103" fillId="0" borderId="28">
      <alignment horizontal="center"/>
    </xf>
    <xf numFmtId="3" fontId="68" fillId="0" borderId="0" applyFont="0" applyFill="0" applyBorder="0" applyAlignment="0" applyProtection="0"/>
    <xf numFmtId="0" fontId="68" fillId="48" borderId="0" applyNumberFormat="0" applyFont="0" applyBorder="0" applyAlignment="0" applyProtection="0"/>
    <xf numFmtId="43" fontId="84" fillId="0" borderId="0" applyFont="0" applyFill="0" applyBorder="0" applyAlignment="0" applyProtection="0"/>
    <xf numFmtId="0" fontId="84" fillId="0" borderId="0"/>
  </cellStyleXfs>
  <cellXfs count="191">
    <xf numFmtId="0" fontId="0" fillId="0" borderId="0" xfId="0"/>
    <xf numFmtId="37" fontId="54" fillId="0" borderId="0" xfId="892"/>
    <xf numFmtId="0" fontId="53" fillId="0" borderId="0" xfId="775" applyFont="1"/>
    <xf numFmtId="0" fontId="1" fillId="0" borderId="0" xfId="775"/>
    <xf numFmtId="0" fontId="1" fillId="0" borderId="0" xfId="775" applyFont="1" applyAlignment="1">
      <alignment horizontal="center" wrapText="1"/>
    </xf>
    <xf numFmtId="0" fontId="1" fillId="0" borderId="0" xfId="775" applyFont="1" applyAlignment="1">
      <alignment horizontal="center"/>
    </xf>
    <xf numFmtId="10" fontId="0" fillId="0" borderId="0" xfId="152" applyNumberFormat="1" applyFont="1"/>
    <xf numFmtId="165" fontId="1" fillId="0" borderId="0" xfId="775" applyNumberFormat="1"/>
    <xf numFmtId="0" fontId="74" fillId="0" borderId="0" xfId="775" applyFont="1"/>
    <xf numFmtId="10" fontId="53" fillId="0" borderId="0" xfId="775" applyNumberFormat="1" applyFont="1" applyAlignment="1">
      <alignment horizontal="center" vertical="center"/>
    </xf>
    <xf numFmtId="0" fontId="53" fillId="0" borderId="0" xfId="775" applyFont="1" applyAlignment="1">
      <alignment horizontal="center" vertical="center"/>
    </xf>
    <xf numFmtId="0" fontId="75" fillId="0" borderId="0" xfId="775" quotePrefix="1" applyFont="1" applyFill="1" applyAlignment="1">
      <alignment horizontal="center" wrapText="1"/>
    </xf>
    <xf numFmtId="14" fontId="53" fillId="0" borderId="0" xfId="775" applyNumberFormat="1" applyFont="1" applyAlignment="1">
      <alignment horizontal="center" vertical="center"/>
    </xf>
    <xf numFmtId="0" fontId="76" fillId="0" borderId="0" xfId="775" quotePrefix="1" applyFont="1" applyFill="1" applyAlignment="1">
      <alignment horizontal="left"/>
    </xf>
    <xf numFmtId="41" fontId="0" fillId="0" borderId="0" xfId="757" applyNumberFormat="1" applyFont="1"/>
    <xf numFmtId="41" fontId="53" fillId="0" borderId="0" xfId="775" applyNumberFormat="1" applyFont="1"/>
    <xf numFmtId="41" fontId="53" fillId="0" borderId="15" xfId="775" applyNumberFormat="1" applyFont="1" applyBorder="1"/>
    <xf numFmtId="0" fontId="76" fillId="0" borderId="0" xfId="775" quotePrefix="1" applyFont="1" applyFill="1" applyAlignment="1">
      <alignment horizontal="center" wrapText="1"/>
    </xf>
    <xf numFmtId="0" fontId="75" fillId="0" borderId="0" xfId="775" applyFont="1" applyFill="1" applyAlignment="1">
      <alignment horizontal="center" wrapText="1"/>
    </xf>
    <xf numFmtId="0" fontId="76" fillId="0" borderId="0" xfId="775" quotePrefix="1" applyFont="1" applyFill="1" applyAlignment="1">
      <alignment horizontal="center"/>
    </xf>
    <xf numFmtId="165" fontId="76" fillId="0" borderId="0" xfId="757" quotePrefix="1" applyNumberFormat="1" applyFont="1" applyFill="1" applyAlignment="1">
      <alignment horizontal="left"/>
    </xf>
    <xf numFmtId="37" fontId="55" fillId="0" borderId="0" xfId="892" applyFont="1" applyAlignment="1">
      <alignment horizontal="centerContinuous"/>
    </xf>
    <xf numFmtId="37" fontId="55" fillId="0" borderId="0" xfId="892" applyFont="1"/>
    <xf numFmtId="37" fontId="77" fillId="0" borderId="0" xfId="892" applyFont="1" applyAlignment="1" applyProtection="1">
      <alignment horizontal="centerContinuous"/>
    </xf>
    <xf numFmtId="37" fontId="55" fillId="0" borderId="0" xfId="892" applyFont="1" applyAlignment="1" applyProtection="1">
      <alignment horizontal="left"/>
    </xf>
    <xf numFmtId="37" fontId="55" fillId="0" borderId="0" xfId="892" applyFont="1" applyAlignment="1">
      <alignment horizontal="right"/>
    </xf>
    <xf numFmtId="37" fontId="55" fillId="0" borderId="0" xfId="892" applyFont="1" applyAlignment="1" applyProtection="1">
      <alignment horizontal="right"/>
    </xf>
    <xf numFmtId="37" fontId="55" fillId="0" borderId="14" xfId="892" applyFont="1" applyBorder="1" applyAlignment="1" applyProtection="1">
      <alignment horizontal="left"/>
    </xf>
    <xf numFmtId="37" fontId="55" fillId="0" borderId="14" xfId="892" applyFont="1" applyBorder="1"/>
    <xf numFmtId="37" fontId="55" fillId="0" borderId="0" xfId="892" applyFont="1" applyBorder="1"/>
    <xf numFmtId="37" fontId="78" fillId="0" borderId="0" xfId="892" applyFont="1"/>
    <xf numFmtId="37" fontId="55" fillId="0" borderId="0" xfId="892" applyFont="1" applyBorder="1" applyAlignment="1" applyProtection="1">
      <alignment horizontal="center"/>
    </xf>
    <xf numFmtId="37" fontId="55" fillId="0" borderId="0" xfId="892" applyFont="1" applyAlignment="1" applyProtection="1">
      <alignment horizontal="center"/>
    </xf>
    <xf numFmtId="37" fontId="55" fillId="0" borderId="0" xfId="892" quotePrefix="1" applyFont="1" applyAlignment="1">
      <alignment horizontal="center"/>
    </xf>
    <xf numFmtId="37" fontId="55" fillId="0" borderId="14" xfId="892" applyFont="1" applyBorder="1" applyAlignment="1" applyProtection="1">
      <alignment horizontal="center"/>
    </xf>
    <xf numFmtId="37" fontId="55" fillId="0" borderId="15" xfId="892" applyFont="1" applyBorder="1" applyAlignment="1" applyProtection="1">
      <alignment horizontal="center"/>
    </xf>
    <xf numFmtId="37" fontId="55" fillId="0" borderId="0" xfId="892" applyFont="1" applyFill="1" applyBorder="1" applyAlignment="1" applyProtection="1">
      <alignment horizontal="center" wrapText="1"/>
    </xf>
    <xf numFmtId="37" fontId="79" fillId="0" borderId="0" xfId="892" applyFont="1" applyAlignment="1" applyProtection="1">
      <alignment horizontal="left"/>
    </xf>
    <xf numFmtId="37" fontId="55" fillId="0" borderId="0" xfId="892" applyFont="1" applyFill="1"/>
    <xf numFmtId="9" fontId="55" fillId="0" borderId="0" xfId="893" applyFont="1" applyFill="1"/>
    <xf numFmtId="9" fontId="80" fillId="0" borderId="0" xfId="893" applyFont="1" applyFill="1"/>
    <xf numFmtId="168" fontId="55" fillId="0" borderId="0" xfId="894" applyNumberFormat="1" applyFont="1" applyFill="1" applyProtection="1"/>
    <xf numFmtId="168" fontId="81" fillId="0" borderId="0" xfId="894" applyNumberFormat="1" applyFont="1" applyFill="1" applyProtection="1"/>
    <xf numFmtId="10" fontId="80" fillId="0" borderId="0" xfId="893" applyNumberFormat="1" applyFont="1"/>
    <xf numFmtId="37" fontId="81" fillId="0" borderId="0" xfId="892" applyFont="1"/>
    <xf numFmtId="37" fontId="55" fillId="0" borderId="14" xfId="892" applyFont="1" applyFill="1" applyBorder="1" applyProtection="1"/>
    <xf numFmtId="37" fontId="81" fillId="0" borderId="14" xfId="892" applyFont="1" applyFill="1" applyBorder="1" applyProtection="1"/>
    <xf numFmtId="37" fontId="55" fillId="0" borderId="14" xfId="892" applyNumberFormat="1" applyFont="1" applyFill="1" applyBorder="1" applyProtection="1"/>
    <xf numFmtId="10" fontId="81" fillId="0" borderId="0" xfId="893" applyNumberFormat="1" applyFont="1"/>
    <xf numFmtId="168" fontId="82" fillId="0" borderId="0" xfId="894" applyNumberFormat="1" applyFont="1" applyFill="1" applyProtection="1"/>
    <xf numFmtId="37" fontId="55" fillId="0" borderId="0" xfId="892" applyNumberFormat="1" applyFont="1" applyFill="1" applyProtection="1"/>
    <xf numFmtId="168" fontId="55" fillId="0" borderId="16" xfId="894" applyNumberFormat="1" applyFont="1" applyFill="1" applyBorder="1" applyProtection="1"/>
    <xf numFmtId="37" fontId="55" fillId="0" borderId="0" xfId="892" applyNumberFormat="1" applyFont="1" applyProtection="1"/>
    <xf numFmtId="37" fontId="55" fillId="0" borderId="0" xfId="892" applyNumberFormat="1" applyFont="1" applyFill="1" applyAlignment="1" applyProtection="1">
      <alignment horizontal="left"/>
    </xf>
    <xf numFmtId="37" fontId="79" fillId="0" borderId="0" xfId="892" applyFont="1"/>
    <xf numFmtId="43" fontId="80" fillId="0" borderId="0" xfId="895" applyFont="1" applyProtection="1"/>
    <xf numFmtId="10" fontId="80" fillId="0" borderId="0" xfId="893" applyNumberFormat="1" applyFont="1" applyProtection="1"/>
    <xf numFmtId="0" fontId="53" fillId="0" borderId="0" xfId="0" applyFont="1"/>
    <xf numFmtId="0" fontId="0" fillId="0" borderId="0" xfId="0" applyAlignment="1">
      <alignment horizontal="center"/>
    </xf>
    <xf numFmtId="37" fontId="83" fillId="0" borderId="0" xfId="892" applyFont="1"/>
    <xf numFmtId="10" fontId="55" fillId="0" borderId="0" xfId="937" applyNumberFormat="1" applyFont="1"/>
    <xf numFmtId="37" fontId="55" fillId="0" borderId="15" xfId="892" applyFont="1" applyFill="1" applyBorder="1" applyAlignment="1" applyProtection="1">
      <alignment horizontal="right"/>
    </xf>
    <xf numFmtId="40" fontId="0" fillId="0" borderId="0" xfId="0" applyNumberFormat="1"/>
    <xf numFmtId="0" fontId="0" fillId="0" borderId="0" xfId="0" pivotButton="1"/>
    <xf numFmtId="0" fontId="53" fillId="0" borderId="0" xfId="0" applyFont="1" applyBorder="1"/>
    <xf numFmtId="0" fontId="84" fillId="0" borderId="0" xfId="939"/>
    <xf numFmtId="0" fontId="84" fillId="0" borderId="0" xfId="939" applyAlignment="1">
      <alignment horizontal="center"/>
    </xf>
    <xf numFmtId="0" fontId="84" fillId="0" borderId="0" xfId="939" applyAlignment="1">
      <alignment horizontal="center" wrapText="1"/>
    </xf>
    <xf numFmtId="49" fontId="85" fillId="47" borderId="19" xfId="939" applyNumberFormat="1" applyFont="1" applyFill="1" applyBorder="1" applyAlignment="1">
      <alignment horizontal="center" vertical="center" wrapText="1"/>
    </xf>
    <xf numFmtId="171" fontId="84" fillId="0" borderId="0" xfId="939" applyNumberFormat="1" applyAlignment="1">
      <alignment horizontal="center"/>
    </xf>
    <xf numFmtId="10" fontId="0" fillId="0" borderId="0" xfId="940" applyNumberFormat="1" applyFont="1"/>
    <xf numFmtId="0" fontId="86" fillId="0" borderId="0" xfId="941" applyFont="1" applyFill="1" applyAlignment="1">
      <alignment horizontal="center" wrapText="1"/>
    </xf>
    <xf numFmtId="0" fontId="86" fillId="0" borderId="0" xfId="0" applyFont="1" applyFill="1" applyAlignment="1">
      <alignment horizontal="center"/>
    </xf>
    <xf numFmtId="0" fontId="86" fillId="0" borderId="0" xfId="0" applyFont="1" applyAlignment="1">
      <alignment horizontal="center"/>
    </xf>
    <xf numFmtId="0" fontId="87" fillId="0" borderId="0" xfId="0" applyFont="1" applyFill="1" applyBorder="1" applyAlignment="1">
      <alignment horizontal="center" wrapText="1"/>
    </xf>
    <xf numFmtId="0" fontId="88" fillId="0" borderId="0" xfId="0" applyFont="1" applyFill="1"/>
    <xf numFmtId="0" fontId="0" fillId="0" borderId="0" xfId="0" applyFill="1" applyBorder="1"/>
    <xf numFmtId="165" fontId="0" fillId="0" borderId="0" xfId="0" applyNumberFormat="1" applyFill="1"/>
    <xf numFmtId="0" fontId="0" fillId="0" borderId="0" xfId="0" applyFont="1" applyFill="1" applyBorder="1"/>
    <xf numFmtId="172" fontId="55" fillId="0" borderId="0" xfId="938" applyNumberFormat="1" applyFont="1" applyFill="1"/>
    <xf numFmtId="10" fontId="84" fillId="0" borderId="0" xfId="939" applyNumberFormat="1"/>
    <xf numFmtId="165" fontId="0" fillId="0" borderId="0" xfId="0" applyNumberFormat="1"/>
    <xf numFmtId="0" fontId="89" fillId="0" borderId="0" xfId="0" applyFont="1" applyFill="1"/>
    <xf numFmtId="0" fontId="90" fillId="0" borderId="0" xfId="0" applyFont="1" applyFill="1"/>
    <xf numFmtId="43" fontId="0" fillId="0" borderId="0" xfId="938" applyFont="1"/>
    <xf numFmtId="43" fontId="0" fillId="0" borderId="0" xfId="0" applyNumberFormat="1"/>
    <xf numFmtId="43" fontId="53" fillId="0" borderId="25" xfId="0" applyNumberFormat="1" applyFont="1" applyBorder="1"/>
    <xf numFmtId="43" fontId="53" fillId="46" borderId="26" xfId="0" applyNumberFormat="1" applyFont="1" applyFill="1" applyBorder="1"/>
    <xf numFmtId="0" fontId="90" fillId="0" borderId="0" xfId="0" applyFont="1"/>
    <xf numFmtId="0" fontId="0" fillId="0" borderId="0" xfId="0" applyBorder="1"/>
    <xf numFmtId="0" fontId="53" fillId="46" borderId="24" xfId="0" applyFont="1" applyFill="1" applyBorder="1" applyAlignment="1">
      <alignment horizontal="center"/>
    </xf>
    <xf numFmtId="43" fontId="53" fillId="0" borderId="0" xfId="0" applyNumberFormat="1" applyFont="1"/>
    <xf numFmtId="0" fontId="53" fillId="0" borderId="0" xfId="0" applyFont="1" applyFill="1" applyBorder="1"/>
    <xf numFmtId="0" fontId="91" fillId="0" borderId="0" xfId="939" applyFont="1"/>
    <xf numFmtId="37" fontId="83" fillId="0" borderId="0" xfId="892" quotePrefix="1" applyFont="1"/>
    <xf numFmtId="0" fontId="1" fillId="0" borderId="0" xfId="775" applyFont="1"/>
    <xf numFmtId="0" fontId="1" fillId="0" borderId="0" xfId="775" applyFont="1" applyAlignment="1">
      <alignment wrapText="1"/>
    </xf>
    <xf numFmtId="0" fontId="1" fillId="0" borderId="0" xfId="775" applyFont="1" applyFill="1" applyAlignment="1">
      <alignment wrapText="1"/>
    </xf>
    <xf numFmtId="165" fontId="93" fillId="0" borderId="0" xfId="757" applyNumberFormat="1" applyFont="1"/>
    <xf numFmtId="10" fontId="93" fillId="0" borderId="0" xfId="152" applyNumberFormat="1" applyFont="1"/>
    <xf numFmtId="165" fontId="1" fillId="0" borderId="0" xfId="775" applyNumberFormat="1" applyFont="1"/>
    <xf numFmtId="0" fontId="94" fillId="0" borderId="0" xfId="775" quotePrefix="1" applyFont="1" applyFill="1" applyAlignment="1">
      <alignment horizontal="center" wrapText="1"/>
    </xf>
    <xf numFmtId="0" fontId="95" fillId="0" borderId="0" xfId="775" quotePrefix="1" applyFont="1" applyFill="1" applyAlignment="1">
      <alignment horizontal="left"/>
    </xf>
    <xf numFmtId="41" fontId="93" fillId="0" borderId="0" xfId="757" applyNumberFormat="1" applyFont="1"/>
    <xf numFmtId="41" fontId="93" fillId="0" borderId="15" xfId="757" applyNumberFormat="1" applyFont="1" applyBorder="1"/>
    <xf numFmtId="37" fontId="96" fillId="0" borderId="0" xfId="892" applyFont="1"/>
    <xf numFmtId="0" fontId="97" fillId="0" borderId="0" xfId="775" applyFont="1"/>
    <xf numFmtId="0" fontId="98" fillId="0" borderId="0" xfId="942" applyFont="1" applyFill="1" applyBorder="1"/>
    <xf numFmtId="0" fontId="99" fillId="0" borderId="0" xfId="941" applyFont="1" applyFill="1"/>
    <xf numFmtId="0" fontId="100" fillId="0" borderId="0" xfId="943" applyFill="1"/>
    <xf numFmtId="0" fontId="100" fillId="0" borderId="0" xfId="943"/>
    <xf numFmtId="0" fontId="101" fillId="0" borderId="0" xfId="941" applyFont="1" applyFill="1"/>
    <xf numFmtId="0" fontId="88" fillId="0" borderId="0" xfId="943" applyFont="1" applyFill="1"/>
    <xf numFmtId="0" fontId="88" fillId="0" borderId="0" xfId="943" applyFont="1"/>
    <xf numFmtId="0" fontId="86" fillId="0" borderId="0" xfId="943" applyFont="1" applyAlignment="1">
      <alignment horizontal="center"/>
    </xf>
    <xf numFmtId="0" fontId="86" fillId="0" borderId="0" xfId="943" applyFont="1" applyFill="1" applyAlignment="1">
      <alignment horizontal="center"/>
    </xf>
    <xf numFmtId="0" fontId="101" fillId="37" borderId="0" xfId="943" applyFont="1" applyFill="1" applyAlignment="1">
      <alignment horizontal="center"/>
    </xf>
    <xf numFmtId="0" fontId="101" fillId="0" borderId="0" xfId="941" applyFont="1" applyFill="1" applyAlignment="1">
      <alignment horizontal="center" wrapText="1"/>
    </xf>
    <xf numFmtId="0" fontId="101" fillId="0" borderId="0" xfId="943" applyFont="1" applyFill="1" applyAlignment="1">
      <alignment horizontal="center"/>
    </xf>
    <xf numFmtId="0" fontId="101" fillId="0" borderId="0" xfId="943" applyFont="1" applyAlignment="1">
      <alignment horizontal="center"/>
    </xf>
    <xf numFmtId="0" fontId="87" fillId="0" borderId="0" xfId="943" applyFont="1" applyFill="1" applyBorder="1" applyAlignment="1">
      <alignment horizontal="center" wrapText="1"/>
    </xf>
    <xf numFmtId="0" fontId="100" fillId="0" borderId="0" xfId="943" applyFont="1" applyFill="1" applyBorder="1"/>
    <xf numFmtId="165" fontId="88" fillId="0" borderId="0" xfId="133" applyNumberFormat="1" applyFont="1" applyFill="1"/>
    <xf numFmtId="165" fontId="88" fillId="0" borderId="0" xfId="133" applyNumberFormat="1" applyFont="1"/>
    <xf numFmtId="3" fontId="4" fillId="0" borderId="0" xfId="944" applyNumberFormat="1" applyFont="1" applyFill="1" applyBorder="1"/>
    <xf numFmtId="0" fontId="4" fillId="0" borderId="0" xfId="944" applyFont="1" applyFill="1" applyBorder="1"/>
    <xf numFmtId="165" fontId="100" fillId="0" borderId="0" xfId="943" applyNumberFormat="1"/>
    <xf numFmtId="0" fontId="100" fillId="0" borderId="0" xfId="943" applyFont="1" applyFill="1"/>
    <xf numFmtId="0" fontId="100" fillId="0" borderId="0" xfId="943" applyFill="1" applyAlignment="1">
      <alignment wrapText="1"/>
    </xf>
    <xf numFmtId="43" fontId="0" fillId="0" borderId="0" xfId="133" applyFont="1"/>
    <xf numFmtId="0" fontId="100" fillId="0" borderId="0" xfId="943" applyFill="1" applyBorder="1"/>
    <xf numFmtId="0" fontId="100" fillId="0" borderId="0" xfId="943" applyBorder="1"/>
    <xf numFmtId="0" fontId="101" fillId="0" borderId="23" xfId="943" applyFont="1" applyBorder="1"/>
    <xf numFmtId="165" fontId="101" fillId="0" borderId="23" xfId="133" applyNumberFormat="1" applyFont="1" applyBorder="1"/>
    <xf numFmtId="165" fontId="101" fillId="0" borderId="0" xfId="133" applyNumberFormat="1" applyFont="1" applyBorder="1"/>
    <xf numFmtId="3" fontId="100" fillId="0" borderId="0" xfId="943" applyNumberFormat="1"/>
    <xf numFmtId="165" fontId="100" fillId="0" borderId="0" xfId="133" applyNumberFormat="1" applyFont="1" applyBorder="1"/>
    <xf numFmtId="0" fontId="101" fillId="0" borderId="0" xfId="943" applyFont="1" applyBorder="1"/>
    <xf numFmtId="165" fontId="100" fillId="0" borderId="0" xfId="133" applyNumberFormat="1" applyFont="1"/>
    <xf numFmtId="3" fontId="88" fillId="0" borderId="0" xfId="943" applyNumberFormat="1" applyFont="1" applyFill="1"/>
    <xf numFmtId="165" fontId="88" fillId="0" borderId="0" xfId="133" applyNumberFormat="1" applyFont="1" applyBorder="1"/>
    <xf numFmtId="0" fontId="86" fillId="0" borderId="23" xfId="943" applyFont="1" applyBorder="1"/>
    <xf numFmtId="3" fontId="86" fillId="0" borderId="23" xfId="133" applyNumberFormat="1" applyFont="1" applyFill="1" applyBorder="1"/>
    <xf numFmtId="165" fontId="86" fillId="0" borderId="23" xfId="133" applyNumberFormat="1" applyFont="1" applyBorder="1"/>
    <xf numFmtId="165" fontId="86" fillId="0" borderId="0" xfId="133" applyNumberFormat="1" applyFont="1" applyBorder="1"/>
    <xf numFmtId="0" fontId="4" fillId="0" borderId="0" xfId="943" applyFont="1" applyFill="1"/>
    <xf numFmtId="0" fontId="4" fillId="0" borderId="0" xfId="943" applyFont="1"/>
    <xf numFmtId="0" fontId="104" fillId="0" borderId="0" xfId="939" applyFont="1"/>
    <xf numFmtId="0" fontId="4" fillId="0" borderId="0" xfId="939" quotePrefix="1" applyNumberFormat="1" applyFont="1" applyFill="1" applyBorder="1" applyAlignment="1" applyProtection="1">
      <alignment horizontal="left"/>
    </xf>
    <xf numFmtId="165" fontId="76" fillId="0" borderId="0" xfId="950" quotePrefix="1" applyNumberFormat="1" applyFont="1" applyFill="1" applyAlignment="1">
      <alignment horizontal="left"/>
    </xf>
    <xf numFmtId="41" fontId="1" fillId="0" borderId="27" xfId="775" applyNumberFormat="1" applyBorder="1"/>
    <xf numFmtId="0" fontId="35" fillId="0" borderId="0" xfId="939" applyFont="1"/>
    <xf numFmtId="0" fontId="0" fillId="0" borderId="0" xfId="0" applyFill="1"/>
    <xf numFmtId="165" fontId="53" fillId="0" borderId="27" xfId="0" applyNumberFormat="1" applyFont="1" applyFill="1" applyBorder="1"/>
    <xf numFmtId="17" fontId="0" fillId="0" borderId="0" xfId="0" applyNumberFormat="1"/>
    <xf numFmtId="173" fontId="55" fillId="0" borderId="0" xfId="892" applyNumberFormat="1" applyFont="1"/>
    <xf numFmtId="41" fontId="1" fillId="45" borderId="29" xfId="775" applyNumberFormat="1" applyFill="1" applyBorder="1"/>
    <xf numFmtId="41" fontId="1" fillId="45" borderId="21" xfId="775" applyNumberFormat="1" applyFill="1" applyBorder="1"/>
    <xf numFmtId="41" fontId="1" fillId="0" borderId="21" xfId="775" applyNumberFormat="1" applyBorder="1"/>
    <xf numFmtId="14" fontId="0" fillId="0" borderId="0" xfId="0" quotePrefix="1" applyNumberFormat="1" applyAlignment="1">
      <alignment horizontal="center"/>
    </xf>
    <xf numFmtId="40" fontId="0" fillId="0" borderId="23" xfId="0" applyNumberFormat="1" applyBorder="1"/>
    <xf numFmtId="165" fontId="53" fillId="0" borderId="0" xfId="0" applyNumberFormat="1" applyFont="1" applyFill="1" applyBorder="1"/>
    <xf numFmtId="0" fontId="106" fillId="0" borderId="0" xfId="939" applyFont="1"/>
    <xf numFmtId="0" fontId="107" fillId="0" borderId="0" xfId="0" applyFont="1"/>
    <xf numFmtId="0" fontId="4" fillId="0" borderId="0" xfId="0" applyFont="1" applyFill="1"/>
    <xf numFmtId="168" fontId="82" fillId="0" borderId="15" xfId="894" applyNumberFormat="1" applyFont="1" applyFill="1" applyBorder="1" applyProtection="1"/>
    <xf numFmtId="37" fontId="55" fillId="0" borderId="0" xfId="892" applyFont="1" applyAlignment="1">
      <alignment horizontal="center"/>
    </xf>
    <xf numFmtId="10" fontId="108" fillId="0" borderId="0" xfId="893" applyNumberFormat="1" applyFont="1"/>
    <xf numFmtId="37" fontId="108" fillId="0" borderId="0" xfId="892" applyFont="1" applyAlignment="1">
      <alignment horizontal="left"/>
    </xf>
    <xf numFmtId="10" fontId="108" fillId="0" borderId="0" xfId="893" applyNumberFormat="1" applyFont="1" applyAlignment="1">
      <alignment horizontal="center"/>
    </xf>
    <xf numFmtId="41" fontId="1" fillId="0" borderId="0" xfId="775" applyNumberFormat="1" applyBorder="1"/>
    <xf numFmtId="0" fontId="0" fillId="0" borderId="0" xfId="775" applyFont="1"/>
    <xf numFmtId="0" fontId="109" fillId="0" borderId="0" xfId="775" applyFont="1"/>
    <xf numFmtId="10" fontId="80" fillId="0" borderId="0" xfId="893" applyNumberFormat="1" applyFont="1" applyFill="1"/>
    <xf numFmtId="37" fontId="55" fillId="0" borderId="0" xfId="892" applyFont="1" applyFill="1" applyAlignment="1" applyProtection="1">
      <alignment horizontal="left"/>
    </xf>
    <xf numFmtId="37" fontId="55" fillId="0" borderId="0" xfId="892" applyFont="1" applyFill="1" applyAlignment="1" applyProtection="1">
      <alignment horizontal="center"/>
    </xf>
    <xf numFmtId="0" fontId="1" fillId="0" borderId="0" xfId="775"/>
    <xf numFmtId="0" fontId="76" fillId="0" borderId="0" xfId="775" quotePrefix="1" applyFont="1" applyFill="1" applyAlignment="1">
      <alignment horizontal="center"/>
    </xf>
    <xf numFmtId="41" fontId="53" fillId="0" borderId="0" xfId="775" applyNumberFormat="1" applyFont="1"/>
    <xf numFmtId="165" fontId="76" fillId="0" borderId="0" xfId="950" quotePrefix="1" applyNumberFormat="1" applyFont="1" applyFill="1" applyAlignment="1">
      <alignment horizontal="left"/>
    </xf>
    <xf numFmtId="41" fontId="1" fillId="0" borderId="27" xfId="775" applyNumberFormat="1" applyBorder="1"/>
    <xf numFmtId="37" fontId="92" fillId="0" borderId="0" xfId="892" applyFont="1" applyFill="1" applyAlignment="1">
      <alignment horizontal="center"/>
    </xf>
    <xf numFmtId="37" fontId="55" fillId="0" borderId="0" xfId="892" applyFont="1" applyFill="1" applyAlignment="1">
      <alignment horizontal="left"/>
    </xf>
    <xf numFmtId="37" fontId="55" fillId="0" borderId="0" xfId="892" applyFont="1" applyFill="1" applyAlignment="1">
      <alignment horizontal="centerContinuous"/>
    </xf>
    <xf numFmtId="37" fontId="79" fillId="0" borderId="0" xfId="892" applyFont="1" applyFill="1" applyAlignment="1" applyProtection="1">
      <alignment horizontal="left"/>
    </xf>
    <xf numFmtId="37" fontId="55" fillId="0" borderId="0" xfId="892" applyFont="1" applyFill="1" applyBorder="1"/>
    <xf numFmtId="37" fontId="55" fillId="0" borderId="0" xfId="892" applyFont="1" applyFill="1" applyBorder="1" applyAlignment="1" applyProtection="1">
      <alignment horizontal="center"/>
    </xf>
    <xf numFmtId="37" fontId="55" fillId="0" borderId="14" xfId="892" applyFont="1" applyFill="1" applyBorder="1" applyAlignment="1" applyProtection="1">
      <alignment horizontal="center"/>
    </xf>
    <xf numFmtId="41" fontId="55" fillId="0" borderId="0" xfId="894" applyNumberFormat="1" applyFont="1" applyFill="1" applyProtection="1"/>
    <xf numFmtId="41" fontId="1" fillId="0" borderId="0" xfId="775" applyNumberFormat="1" applyFont="1" applyFill="1" applyBorder="1"/>
    <xf numFmtId="37" fontId="55" fillId="0" borderId="0" xfId="892" applyFont="1" applyFill="1" applyAlignment="1" applyProtection="1">
      <alignment horizontal="center"/>
    </xf>
  </cellXfs>
  <cellStyles count="952">
    <cellStyle name="20% - Accent1 2" xfId="165"/>
    <cellStyle name="20% - Accent1 2 2" xfId="411"/>
    <cellStyle name="20% - Accent1 2 2 2" xfId="862"/>
    <cellStyle name="20% - Accent1 2 2 2 2" xfId="889"/>
    <cellStyle name="20% - Accent1 2 2 3" xfId="832"/>
    <cellStyle name="20% - Accent1 2 2 4" xfId="807"/>
    <cellStyle name="20% - Accent1 2 3" xfId="771"/>
    <cellStyle name="20% - Accent1 2 3 2" xfId="750"/>
    <cellStyle name="20% - Accent1 2 4" xfId="848"/>
    <cellStyle name="20% - Accent1 2 5" xfId="876"/>
    <cellStyle name="20% - Accent1 3" xfId="265"/>
    <cellStyle name="20% - Accent1 3 2" xfId="479"/>
    <cellStyle name="20% - Accent1 3 2 2" xfId="689"/>
    <cellStyle name="20% - Accent1 3 3" xfId="586"/>
    <cellStyle name="20% - Accent1 4" xfId="323"/>
    <cellStyle name="20% - Accent1 4 2" xfId="861"/>
    <cellStyle name="20% - Accent1 5" xfId="44"/>
    <cellStyle name="20% - Accent2 2" xfId="169"/>
    <cellStyle name="20% - Accent2 2 2" xfId="413"/>
    <cellStyle name="20% - Accent2 2 2 2" xfId="770"/>
    <cellStyle name="20% - Accent2 2 2 2 2" xfId="749"/>
    <cellStyle name="20% - Accent2 2 2 3" xfId="728"/>
    <cellStyle name="20% - Accent2 2 2 4" xfId="831"/>
    <cellStyle name="20% - Accent2 2 3" xfId="847"/>
    <cellStyle name="20% - Accent2 2 3 2" xfId="875"/>
    <cellStyle name="20% - Accent2 2 4" xfId="806"/>
    <cellStyle name="20% - Accent2 2 5" xfId="888"/>
    <cellStyle name="20% - Accent2 3" xfId="269"/>
    <cellStyle name="20% - Accent2 3 2" xfId="481"/>
    <cellStyle name="20% - Accent2 3 2 2" xfId="691"/>
    <cellStyle name="20% - Accent2 3 3" xfId="588"/>
    <cellStyle name="20% - Accent2 4" xfId="327"/>
    <cellStyle name="20% - Accent2 4 2" xfId="830"/>
    <cellStyle name="20% - Accent2 5" xfId="48"/>
    <cellStyle name="20% - Accent3 2" xfId="173"/>
    <cellStyle name="20% - Accent3 2 2" xfId="415"/>
    <cellStyle name="20% - Accent3 2 2 2" xfId="846"/>
    <cellStyle name="20% - Accent3 2 2 2 2" xfId="874"/>
    <cellStyle name="20% - Accent3 2 2 3" xfId="805"/>
    <cellStyle name="20% - Accent3 2 2 4" xfId="748"/>
    <cellStyle name="20% - Accent3 2 3" xfId="860"/>
    <cellStyle name="20% - Accent3 2 3 2" xfId="887"/>
    <cellStyle name="20% - Accent3 2 4" xfId="829"/>
    <cellStyle name="20% - Accent3 2 5" xfId="769"/>
    <cellStyle name="20% - Accent3 3" xfId="273"/>
    <cellStyle name="20% - Accent3 3 2" xfId="483"/>
    <cellStyle name="20% - Accent3 3 2 2" xfId="693"/>
    <cellStyle name="20% - Accent3 3 3" xfId="590"/>
    <cellStyle name="20% - Accent3 4" xfId="331"/>
    <cellStyle name="20% - Accent3 4 2" xfId="845"/>
    <cellStyle name="20% - Accent3 5" xfId="52"/>
    <cellStyle name="20% - Accent4 2" xfId="177"/>
    <cellStyle name="20% - Accent4 2 2" xfId="417"/>
    <cellStyle name="20% - Accent4 2 2 2" xfId="863"/>
    <cellStyle name="20% - Accent4 2 2 2 2" xfId="890"/>
    <cellStyle name="20% - Accent4 2 2 3" xfId="833"/>
    <cellStyle name="20% - Accent4 2 2 4" xfId="804"/>
    <cellStyle name="20% - Accent4 2 3" xfId="777"/>
    <cellStyle name="20% - Accent4 2 3 2" xfId="859"/>
    <cellStyle name="20% - Accent4 2 4" xfId="886"/>
    <cellStyle name="20% - Accent4 2 5" xfId="873"/>
    <cellStyle name="20% - Accent4 3" xfId="277"/>
    <cellStyle name="20% - Accent4 3 2" xfId="485"/>
    <cellStyle name="20% - Accent4 3 2 2" xfId="695"/>
    <cellStyle name="20% - Accent4 3 3" xfId="592"/>
    <cellStyle name="20% - Accent4 4" xfId="335"/>
    <cellStyle name="20% - Accent4 4 2" xfId="747"/>
    <cellStyle name="20% - Accent4 5" xfId="56"/>
    <cellStyle name="20% - Accent5 2" xfId="181"/>
    <cellStyle name="20% - Accent5 2 2" xfId="419"/>
    <cellStyle name="20% - Accent5 2 2 2" xfId="803"/>
    <cellStyle name="20% - Accent5 2 2 2 2" xfId="858"/>
    <cellStyle name="20% - Accent5 2 2 3" xfId="885"/>
    <cellStyle name="20% - Accent5 2 2 4" xfId="872"/>
    <cellStyle name="20% - Accent5 2 3" xfId="828"/>
    <cellStyle name="20% - Accent5 2 3 2" xfId="768"/>
    <cellStyle name="20% - Accent5 2 4" xfId="746"/>
    <cellStyle name="20% - Accent5 2 5" xfId="844"/>
    <cellStyle name="20% - Accent5 3" xfId="281"/>
    <cellStyle name="20% - Accent5 3 2" xfId="487"/>
    <cellStyle name="20% - Accent5 3 2 2" xfId="697"/>
    <cellStyle name="20% - Accent5 3 3" xfId="594"/>
    <cellStyle name="20% - Accent5 4" xfId="339"/>
    <cellStyle name="20% - Accent5 4 2" xfId="802"/>
    <cellStyle name="20% - Accent5 5" xfId="60"/>
    <cellStyle name="20% - Accent6 2" xfId="185"/>
    <cellStyle name="20% - Accent6 2 2" xfId="421"/>
    <cellStyle name="20% - Accent6 2 2 2" xfId="827"/>
    <cellStyle name="20% - Accent6 2 2 2 2" xfId="767"/>
    <cellStyle name="20% - Accent6 2 2 3" xfId="745"/>
    <cellStyle name="20% - Accent6 2 2 4" xfId="884"/>
    <cellStyle name="20% - Accent6 2 3" xfId="843"/>
    <cellStyle name="20% - Accent6 2 3 2" xfId="871"/>
    <cellStyle name="20% - Accent6 2 4" xfId="801"/>
    <cellStyle name="20% - Accent6 2 5" xfId="857"/>
    <cellStyle name="20% - Accent6 3" xfId="285"/>
    <cellStyle name="20% - Accent6 3 2" xfId="489"/>
    <cellStyle name="20% - Accent6 3 2 2" xfId="699"/>
    <cellStyle name="20% - Accent6 3 3" xfId="596"/>
    <cellStyle name="20% - Accent6 4" xfId="343"/>
    <cellStyle name="20% - Accent6 4 2" xfId="826"/>
    <cellStyle name="20% - Accent6 5" xfId="64"/>
    <cellStyle name="40% - Accent1 2" xfId="166"/>
    <cellStyle name="40% - Accent1 2 2" xfId="412"/>
    <cellStyle name="40% - Accent1 2 2 2" xfId="842"/>
    <cellStyle name="40% - Accent1 2 2 2 2" xfId="870"/>
    <cellStyle name="40% - Accent1 2 2 3" xfId="800"/>
    <cellStyle name="40% - Accent1 2 2 4" xfId="744"/>
    <cellStyle name="40% - Accent1 2 3" xfId="856"/>
    <cellStyle name="40% - Accent1 2 3 2" xfId="883"/>
    <cellStyle name="40% - Accent1 2 4" xfId="825"/>
    <cellStyle name="40% - Accent1 2 5" xfId="766"/>
    <cellStyle name="40% - Accent1 3" xfId="266"/>
    <cellStyle name="40% - Accent1 3 2" xfId="480"/>
    <cellStyle name="40% - Accent1 3 2 2" xfId="690"/>
    <cellStyle name="40% - Accent1 3 3" xfId="587"/>
    <cellStyle name="40% - Accent1 4" xfId="324"/>
    <cellStyle name="40% - Accent1 4 2" xfId="841"/>
    <cellStyle name="40% - Accent1 5" xfId="45"/>
    <cellStyle name="40% - Accent2 2" xfId="170"/>
    <cellStyle name="40% - Accent2 2 2" xfId="414"/>
    <cellStyle name="40% - Accent2 2 2 2" xfId="855"/>
    <cellStyle name="40% - Accent2 2 2 2 2" xfId="882"/>
    <cellStyle name="40% - Accent2 2 2 3" xfId="824"/>
    <cellStyle name="40% - Accent2 2 2 4" xfId="799"/>
    <cellStyle name="40% - Accent2 2 3" xfId="765"/>
    <cellStyle name="40% - Accent2 2 3 2" xfId="743"/>
    <cellStyle name="40% - Accent2 2 4" xfId="840"/>
    <cellStyle name="40% - Accent2 2 5" xfId="869"/>
    <cellStyle name="40% - Accent2 3" xfId="270"/>
    <cellStyle name="40% - Accent2 3 2" xfId="482"/>
    <cellStyle name="40% - Accent2 3 2 2" xfId="692"/>
    <cellStyle name="40% - Accent2 3 3" xfId="589"/>
    <cellStyle name="40% - Accent2 4" xfId="328"/>
    <cellStyle name="40% - Accent2 4 2" xfId="854"/>
    <cellStyle name="40% - Accent2 5" xfId="49"/>
    <cellStyle name="40% - Accent3 2" xfId="174"/>
    <cellStyle name="40% - Accent3 2 2" xfId="416"/>
    <cellStyle name="40% - Accent3 2 2 2" xfId="764"/>
    <cellStyle name="40% - Accent3 2 2 2 2" xfId="742"/>
    <cellStyle name="40% - Accent3 2 2 3" xfId="839"/>
    <cellStyle name="40% - Accent3 2 2 4" xfId="823"/>
    <cellStyle name="40% - Accent3 2 3" xfId="868"/>
    <cellStyle name="40% - Accent3 2 3 2" xfId="798"/>
    <cellStyle name="40% - Accent3 2 4" xfId="853"/>
    <cellStyle name="40% - Accent3 2 5" xfId="881"/>
    <cellStyle name="40% - Accent3 3" xfId="274"/>
    <cellStyle name="40% - Accent3 3 2" xfId="484"/>
    <cellStyle name="40% - Accent3 3 2 2" xfId="694"/>
    <cellStyle name="40% - Accent3 3 3" xfId="591"/>
    <cellStyle name="40% - Accent3 4" xfId="332"/>
    <cellStyle name="40% - Accent3 4 2" xfId="763"/>
    <cellStyle name="40% - Accent3 5" xfId="53"/>
    <cellStyle name="40% - Accent4 2" xfId="178"/>
    <cellStyle name="40% - Accent4 2 2" xfId="418"/>
    <cellStyle name="40% - Accent4 2 2 2" xfId="809"/>
    <cellStyle name="40% - Accent4 2 2 2 2" xfId="753"/>
    <cellStyle name="40% - Accent4 2 2 3" xfId="727"/>
    <cellStyle name="40% - Accent4 2 2 4" xfId="782"/>
    <cellStyle name="40% - Accent4 2 3" xfId="838"/>
    <cellStyle name="40% - Accent4 2 3 2" xfId="867"/>
    <cellStyle name="40% - Accent4 2 4" xfId="797"/>
    <cellStyle name="40% - Accent4 2 5" xfId="741"/>
    <cellStyle name="40% - Accent4 3" xfId="278"/>
    <cellStyle name="40% - Accent4 3 2" xfId="486"/>
    <cellStyle name="40% - Accent4 3 2 2" xfId="696"/>
    <cellStyle name="40% - Accent4 3 3" xfId="593"/>
    <cellStyle name="40% - Accent4 4" xfId="336"/>
    <cellStyle name="40% - Accent4 4 2" xfId="822"/>
    <cellStyle name="40% - Accent4 5" xfId="57"/>
    <cellStyle name="40% - Accent5 2" xfId="182"/>
    <cellStyle name="40% - Accent5 2 2" xfId="420"/>
    <cellStyle name="40% - Accent5 2 2 2" xfId="837"/>
    <cellStyle name="40% - Accent5 2 2 2 2" xfId="866"/>
    <cellStyle name="40% - Accent5 2 2 3" xfId="796"/>
    <cellStyle name="40% - Accent5 2 2 4" xfId="740"/>
    <cellStyle name="40% - Accent5 2 3" xfId="852"/>
    <cellStyle name="40% - Accent5 2 3 2" xfId="880"/>
    <cellStyle name="40% - Accent5 2 4" xfId="821"/>
    <cellStyle name="40% - Accent5 2 5" xfId="762"/>
    <cellStyle name="40% - Accent5 3" xfId="282"/>
    <cellStyle name="40% - Accent5 3 2" xfId="488"/>
    <cellStyle name="40% - Accent5 3 2 2" xfId="698"/>
    <cellStyle name="40% - Accent5 3 3" xfId="595"/>
    <cellStyle name="40% - Accent5 4" xfId="340"/>
    <cellStyle name="40% - Accent5 4 2" xfId="836"/>
    <cellStyle name="40% - Accent5 5" xfId="61"/>
    <cellStyle name="40% - Accent6 2" xfId="186"/>
    <cellStyle name="40% - Accent6 2 2" xfId="422"/>
    <cellStyle name="40% - Accent6 2 2 2" xfId="851"/>
    <cellStyle name="40% - Accent6 2 2 2 2" xfId="879"/>
    <cellStyle name="40% - Accent6 2 2 3" xfId="820"/>
    <cellStyle name="40% - Accent6 2 2 4" xfId="795"/>
    <cellStyle name="40% - Accent6 2 3" xfId="761"/>
    <cellStyle name="40% - Accent6 2 3 2" xfId="739"/>
    <cellStyle name="40% - Accent6 2 4" xfId="835"/>
    <cellStyle name="40% - Accent6 2 5" xfId="865"/>
    <cellStyle name="40% - Accent6 3" xfId="286"/>
    <cellStyle name="40% - Accent6 3 2" xfId="490"/>
    <cellStyle name="40% - Accent6 3 2 2" xfId="700"/>
    <cellStyle name="40% - Accent6 3 3" xfId="597"/>
    <cellStyle name="40% - Accent6 4" xfId="344"/>
    <cellStyle name="40% - Accent6 4 2" xfId="850"/>
    <cellStyle name="40% - Accent6 5" xfId="65"/>
    <cellStyle name="60% - Accent1 2" xfId="167"/>
    <cellStyle name="60% - Accent1 2 2" xfId="878"/>
    <cellStyle name="60% - Accent1 3" xfId="267"/>
    <cellStyle name="60% - Accent1 4" xfId="325"/>
    <cellStyle name="60% - Accent1 5" xfId="46"/>
    <cellStyle name="60% - Accent2 2" xfId="171"/>
    <cellStyle name="60% - Accent2 2 2" xfId="819"/>
    <cellStyle name="60% - Accent2 3" xfId="271"/>
    <cellStyle name="60% - Accent2 4" xfId="329"/>
    <cellStyle name="60% - Accent2 5" xfId="50"/>
    <cellStyle name="60% - Accent3 2" xfId="175"/>
    <cellStyle name="60% - Accent3 2 2" xfId="760"/>
    <cellStyle name="60% - Accent3 3" xfId="275"/>
    <cellStyle name="60% - Accent3 4" xfId="333"/>
    <cellStyle name="60% - Accent3 5" xfId="54"/>
    <cellStyle name="60% - Accent4 2" xfId="179"/>
    <cellStyle name="60% - Accent4 2 2" xfId="738"/>
    <cellStyle name="60% - Accent4 3" xfId="279"/>
    <cellStyle name="60% - Accent4 4" xfId="337"/>
    <cellStyle name="60% - Accent4 5" xfId="58"/>
    <cellStyle name="60% - Accent5 2" xfId="183"/>
    <cellStyle name="60% - Accent5 2 2" xfId="794"/>
    <cellStyle name="60% - Accent5 3" xfId="283"/>
    <cellStyle name="60% - Accent5 4" xfId="341"/>
    <cellStyle name="60% - Accent5 5" xfId="62"/>
    <cellStyle name="60% - Accent6 2" xfId="187"/>
    <cellStyle name="60% - Accent6 2 2" xfId="737"/>
    <cellStyle name="60% - Accent6 3" xfId="287"/>
    <cellStyle name="60% - Accent6 4" xfId="345"/>
    <cellStyle name="60% - Accent6 5" xfId="66"/>
    <cellStyle name="Accent1 2" xfId="164"/>
    <cellStyle name="Accent1 2 2" xfId="793"/>
    <cellStyle name="Accent1 3" xfId="264"/>
    <cellStyle name="Accent1 4" xfId="322"/>
    <cellStyle name="Accent1 5" xfId="43"/>
    <cellStyle name="Accent2 2" xfId="168"/>
    <cellStyle name="Accent2 2 2" xfId="818"/>
    <cellStyle name="Accent2 3" xfId="268"/>
    <cellStyle name="Accent2 4" xfId="326"/>
    <cellStyle name="Accent2 5" xfId="47"/>
    <cellStyle name="Accent3 2" xfId="172"/>
    <cellStyle name="Accent3 2 2" xfId="759"/>
    <cellStyle name="Accent3 3" xfId="272"/>
    <cellStyle name="Accent3 4" xfId="330"/>
    <cellStyle name="Accent3 5" xfId="51"/>
    <cellStyle name="Accent4 2" xfId="176"/>
    <cellStyle name="Accent4 2 2" xfId="736"/>
    <cellStyle name="Accent4 3" xfId="276"/>
    <cellStyle name="Accent4 4" xfId="334"/>
    <cellStyle name="Accent4 5" xfId="55"/>
    <cellStyle name="Accent5 2" xfId="180"/>
    <cellStyle name="Accent5 2 2" xfId="792"/>
    <cellStyle name="Accent5 3" xfId="280"/>
    <cellStyle name="Accent5 4" xfId="338"/>
    <cellStyle name="Accent5 5" xfId="59"/>
    <cellStyle name="Accent6 2" xfId="184"/>
    <cellStyle name="Accent6 2 2" xfId="817"/>
    <cellStyle name="Accent6 3" xfId="284"/>
    <cellStyle name="Accent6 4" xfId="342"/>
    <cellStyle name="Accent6 5" xfId="63"/>
    <cellStyle name="Actual Date" xfId="896"/>
    <cellStyle name="Affinity Input" xfId="897"/>
    <cellStyle name="Bad 2" xfId="154"/>
    <cellStyle name="Bad 2 2" xfId="758"/>
    <cellStyle name="Bad 3" xfId="253"/>
    <cellStyle name="Bad 4" xfId="312"/>
    <cellStyle name="Bad 5" xfId="33"/>
    <cellStyle name="Body" xfId="2"/>
    <cellStyle name="Calculation 2" xfId="158"/>
    <cellStyle name="Calculation 2 2" xfId="735"/>
    <cellStyle name="Calculation 3" xfId="257"/>
    <cellStyle name="Calculation 4" xfId="316"/>
    <cellStyle name="Calculation 5" xfId="37"/>
    <cellStyle name="Check Cell 2" xfId="160"/>
    <cellStyle name="Check Cell 2 2" xfId="791"/>
    <cellStyle name="Check Cell 3" xfId="259"/>
    <cellStyle name="Check Cell 4" xfId="318"/>
    <cellStyle name="Check Cell 5" xfId="39"/>
    <cellStyle name="Comma" xfId="938" builtinId="3"/>
    <cellStyle name="Comma 10" xfId="129"/>
    <cellStyle name="Comma 10 2" xfId="239"/>
    <cellStyle name="Comma 10 2 2" xfId="469"/>
    <cellStyle name="Comma 10 2 2 2" xfId="679"/>
    <cellStyle name="Comma 10 2 3" xfId="576"/>
    <cellStyle name="Comma 10 3" xfId="395"/>
    <cellStyle name="Comma 10 3 2" xfId="639"/>
    <cellStyle name="Comma 10 4" xfId="533"/>
    <cellStyle name="Comma 11" xfId="133"/>
    <cellStyle name="Comma 11 2" xfId="243"/>
    <cellStyle name="Comma 12" xfId="135"/>
    <cellStyle name="Comma 12 2" xfId="245"/>
    <cellStyle name="Comma 12 2 2" xfId="473"/>
    <cellStyle name="Comma 12 2 2 2" xfId="683"/>
    <cellStyle name="Comma 12 2 3" xfId="580"/>
    <cellStyle name="Comma 12 3" xfId="399"/>
    <cellStyle name="Comma 12 3 2" xfId="643"/>
    <cellStyle name="Comma 12 4" xfId="537"/>
    <cellStyle name="Comma 13" xfId="149"/>
    <cellStyle name="Comma 14" xfId="288"/>
    <cellStyle name="Comma 14 2" xfId="491"/>
    <cellStyle name="Comma 14 2 2" xfId="701"/>
    <cellStyle name="Comma 14 3" xfId="598"/>
    <cellStyle name="Comma 15" xfId="300"/>
    <cellStyle name="Comma 15 2" xfId="607"/>
    <cellStyle name="Comma 16" xfId="308"/>
    <cellStyle name="Comma 17" xfId="505"/>
    <cellStyle name="Comma 18" xfId="712"/>
    <cellStyle name="Comma 19" xfId="16"/>
    <cellStyle name="Comma 2" xfId="24"/>
    <cellStyle name="Comma 20" xfId="3"/>
    <cellStyle name="Comma 21" xfId="895"/>
    <cellStyle name="Comma 22" xfId="950"/>
    <cellStyle name="Comma 3" xfId="70"/>
    <cellStyle name="Comma 3 2" xfId="295"/>
    <cellStyle name="Comma 3 3" xfId="757"/>
    <cellStyle name="Comma 4" xfId="78"/>
    <cellStyle name="Comma 4 2" xfId="193"/>
    <cellStyle name="Comma 4 2 2" xfId="426"/>
    <cellStyle name="Comma 4 3" xfId="349"/>
    <cellStyle name="Comma 4 4" xfId="734"/>
    <cellStyle name="Comma 5" xfId="82"/>
    <cellStyle name="Comma 5 2" xfId="196"/>
    <cellStyle name="Comma 5 2 2" xfId="429"/>
    <cellStyle name="Comma 5 2 2 2" xfId="656"/>
    <cellStyle name="Comma 5 2 3" xfId="553"/>
    <cellStyle name="Comma 5 3" xfId="352"/>
    <cellStyle name="Comma 5 3 2" xfId="615"/>
    <cellStyle name="Comma 5 4" xfId="509"/>
    <cellStyle name="Comma 6" xfId="92"/>
    <cellStyle name="Comma 6 2" xfId="206"/>
    <cellStyle name="Comma 6 2 2" xfId="436"/>
    <cellStyle name="Comma 6 3" xfId="360"/>
    <cellStyle name="Comma 6 4" xfId="720"/>
    <cellStyle name="Comma 7" xfId="93"/>
    <cellStyle name="Comma 7 2" xfId="790"/>
    <cellStyle name="Comma 8" xfId="102"/>
    <cellStyle name="Comma 8 2" xfId="214"/>
    <cellStyle name="Comma 8 2 2" xfId="444"/>
    <cellStyle name="Comma 8 3" xfId="368"/>
    <cellStyle name="Comma 9" xfId="109"/>
    <cellStyle name="Comma 9 2" xfId="375"/>
    <cellStyle name="Comma 9 3" xfId="733"/>
    <cellStyle name="ContentsHyperlink" xfId="898"/>
    <cellStyle name="Currency [2]" xfId="899"/>
    <cellStyle name="Currency 2" xfId="81"/>
    <cellStyle name="Currency 2 2" xfId="816"/>
    <cellStyle name="Currency 2 3" xfId="789"/>
    <cellStyle name="Currency 3" xfId="198"/>
    <cellStyle name="Currency 4" xfId="296"/>
    <cellStyle name="Currency 5" xfId="354"/>
    <cellStyle name="Currency 6" xfId="84"/>
    <cellStyle name="Currency 7" xfId="894"/>
    <cellStyle name="Custom - Style1" xfId="900"/>
    <cellStyle name="Data   - Style2" xfId="901"/>
    <cellStyle name="Date" xfId="902"/>
    <cellStyle name="Edit" xfId="903"/>
    <cellStyle name="Engine" xfId="904"/>
    <cellStyle name="Explanatory Text 2" xfId="162"/>
    <cellStyle name="Explanatory Text 2 2" xfId="788"/>
    <cellStyle name="Explanatory Text 3" xfId="262"/>
    <cellStyle name="Explanatory Text 4" xfId="320"/>
    <cellStyle name="Explanatory Text 5" xfId="41"/>
    <cellStyle name="Fixed" xfId="905"/>
    <cellStyle name="Good 2" xfId="153"/>
    <cellStyle name="Good 2 2" xfId="815"/>
    <cellStyle name="Good 3" xfId="252"/>
    <cellStyle name="Good 4" xfId="311"/>
    <cellStyle name="Good 5" xfId="32"/>
    <cellStyle name="Grey" xfId="906"/>
    <cellStyle name="HEADER" xfId="907"/>
    <cellStyle name="Header1" xfId="4"/>
    <cellStyle name="Header2" xfId="5"/>
    <cellStyle name="heading" xfId="908"/>
    <cellStyle name="Heading 1 2" xfId="28"/>
    <cellStyle name="Heading 2 2" xfId="29"/>
    <cellStyle name="Heading 3 2" xfId="30"/>
    <cellStyle name="Heading 4 2" xfId="31"/>
    <cellStyle name="Heading1" xfId="909"/>
    <cellStyle name="Heading2" xfId="910"/>
    <cellStyle name="HIGHLIGHT" xfId="911"/>
    <cellStyle name="Input [yellow]" xfId="912"/>
    <cellStyle name="Input 2" xfId="156"/>
    <cellStyle name="Input 2 2" xfId="756"/>
    <cellStyle name="Input 3" xfId="255"/>
    <cellStyle name="Input 4" xfId="314"/>
    <cellStyle name="Input 5" xfId="35"/>
    <cellStyle name="ITALIC - Style2" xfId="6"/>
    <cellStyle name="Labels - Style3" xfId="913"/>
    <cellStyle name="Large Page Heading" xfId="914"/>
    <cellStyle name="Linked Cell 2" xfId="159"/>
    <cellStyle name="Linked Cell 2 2" xfId="732"/>
    <cellStyle name="Linked Cell 3" xfId="258"/>
    <cellStyle name="Linked Cell 4" xfId="317"/>
    <cellStyle name="Linked Cell 5" xfId="38"/>
    <cellStyle name="Neutral 2" xfId="155"/>
    <cellStyle name="Neutral 2 2" xfId="787"/>
    <cellStyle name="Neutral 3" xfId="254"/>
    <cellStyle name="Neutral 4" xfId="313"/>
    <cellStyle name="Neutral 5" xfId="34"/>
    <cellStyle name="no dec" xfId="7"/>
    <cellStyle name="No Edit" xfId="915"/>
    <cellStyle name="Normal" xfId="0" builtinId="0"/>
    <cellStyle name="Normal - Style1" xfId="8"/>
    <cellStyle name="Normal - Style2" xfId="916"/>
    <cellStyle name="Normal - Style3" xfId="917"/>
    <cellStyle name="Normal - Style4" xfId="918"/>
    <cellStyle name="Normal - Style5" xfId="919"/>
    <cellStyle name="Normal - Style6" xfId="920"/>
    <cellStyle name="Normal - Style7" xfId="921"/>
    <cellStyle name="Normal - Style8" xfId="922"/>
    <cellStyle name="Normal 10" xfId="75"/>
    <cellStyle name="Normal 10 2" xfId="190"/>
    <cellStyle name="Normal 10 3" xfId="814"/>
    <cellStyle name="Normal 100" xfId="15"/>
    <cellStyle name="Normal 101" xfId="23"/>
    <cellStyle name="Normal 102" xfId="713"/>
    <cellStyle name="Normal 103" xfId="714"/>
    <cellStyle name="Normal 104" xfId="1"/>
    <cellStyle name="Normal 105" xfId="715"/>
    <cellStyle name="Normal 106" xfId="772"/>
    <cellStyle name="Normal 107" xfId="726"/>
    <cellStyle name="Normal 108" xfId="808"/>
    <cellStyle name="Normal 109" xfId="892"/>
    <cellStyle name="Normal 11" xfId="76"/>
    <cellStyle name="Normal 11 2" xfId="191"/>
    <cellStyle name="Normal 110" xfId="939"/>
    <cellStyle name="Normal 111" xfId="943"/>
    <cellStyle name="Normal 112" xfId="951"/>
    <cellStyle name="Normal 12" xfId="77"/>
    <cellStyle name="Normal 12 2" xfId="192"/>
    <cellStyle name="Normal 12 2 2" xfId="425"/>
    <cellStyle name="Normal 12 3" xfId="348"/>
    <cellStyle name="Normal 13" xfId="79"/>
    <cellStyle name="Normal 13 2" xfId="194"/>
    <cellStyle name="Normal 13 2 2" xfId="427"/>
    <cellStyle name="Normal 13 3" xfId="350"/>
    <cellStyle name="Normal 14" xfId="80"/>
    <cellStyle name="Normal 14 2" xfId="195"/>
    <cellStyle name="Normal 14 2 2" xfId="428"/>
    <cellStyle name="Normal 14 2 2 2" xfId="655"/>
    <cellStyle name="Normal 14 2 3" xfId="552"/>
    <cellStyle name="Normal 14 3" xfId="351"/>
    <cellStyle name="Normal 14 3 2" xfId="614"/>
    <cellStyle name="Normal 14 4" xfId="508"/>
    <cellStyle name="Normal 15" xfId="83"/>
    <cellStyle name="Normal 15 2" xfId="197"/>
    <cellStyle name="Normal 15 2 2" xfId="430"/>
    <cellStyle name="Normal 15 3" xfId="353"/>
    <cellStyle name="Normal 16" xfId="85"/>
    <cellStyle name="Normal 16 2" xfId="199"/>
    <cellStyle name="Normal 17" xfId="86"/>
    <cellStyle name="Normal 17 2" xfId="200"/>
    <cellStyle name="Normal 18" xfId="87"/>
    <cellStyle name="Normal 18 2" xfId="201"/>
    <cellStyle name="Normal 18 2 2" xfId="431"/>
    <cellStyle name="Normal 18 3" xfId="355"/>
    <cellStyle name="Normal 19" xfId="88"/>
    <cellStyle name="Normal 19 2" xfId="202"/>
    <cellStyle name="Normal 19 2 2" xfId="432"/>
    <cellStyle name="Normal 19 2 2 2" xfId="657"/>
    <cellStyle name="Normal 19 2 3" xfId="554"/>
    <cellStyle name="Normal 19 3" xfId="356"/>
    <cellStyle name="Normal 19 3 2" xfId="616"/>
    <cellStyle name="Normal 19 4" xfId="510"/>
    <cellStyle name="Normal 2" xfId="17"/>
    <cellStyle name="Normal 2 2" xfId="136"/>
    <cellStyle name="Normal 2 2 2" xfId="246"/>
    <cellStyle name="Normal 2 2 2 2" xfId="755"/>
    <cellStyle name="Normal 2 2 2 3" xfId="813"/>
    <cellStyle name="Normal 2 2 3" xfId="731"/>
    <cellStyle name="Normal 2 2 4" xfId="786"/>
    <cellStyle name="Normal 2 3" xfId="150"/>
    <cellStyle name="Normal 2 3 2" xfId="812"/>
    <cellStyle name="Normal 2 3 3" xfId="754"/>
    <cellStyle name="Normal 2 3 4" xfId="785"/>
    <cellStyle name="Normal 2 4" xfId="730"/>
    <cellStyle name="Normal 2 4 2" xfId="784"/>
    <cellStyle name="Normal 2 5" xfId="811"/>
    <cellStyle name="Normal 2 6" xfId="849"/>
    <cellStyle name="Normal 20" xfId="89"/>
    <cellStyle name="Normal 20 2" xfId="203"/>
    <cellStyle name="Normal 20 2 2" xfId="433"/>
    <cellStyle name="Normal 20 2 2 2" xfId="658"/>
    <cellStyle name="Normal 20 2 3" xfId="555"/>
    <cellStyle name="Normal 20 3" xfId="357"/>
    <cellStyle name="Normal 20 3 2" xfId="617"/>
    <cellStyle name="Normal 20 4" xfId="511"/>
    <cellStyle name="Normal 21" xfId="90"/>
    <cellStyle name="Normal 21 2" xfId="204"/>
    <cellStyle name="Normal 21 2 2" xfId="434"/>
    <cellStyle name="Normal 21 2 2 2" xfId="659"/>
    <cellStyle name="Normal 21 2 3" xfId="556"/>
    <cellStyle name="Normal 21 3" xfId="358"/>
    <cellStyle name="Normal 21 3 2" xfId="618"/>
    <cellStyle name="Normal 21 4" xfId="512"/>
    <cellStyle name="Normal 22" xfId="91"/>
    <cellStyle name="Normal 22 2" xfId="205"/>
    <cellStyle name="Normal 22 2 2" xfId="435"/>
    <cellStyle name="Normal 22 3" xfId="359"/>
    <cellStyle name="Normal 23" xfId="95"/>
    <cellStyle name="Normal 23 2" xfId="207"/>
    <cellStyle name="Normal 23 2 2" xfId="437"/>
    <cellStyle name="Normal 23 3" xfId="361"/>
    <cellStyle name="Normal 24" xfId="96"/>
    <cellStyle name="Normal 24 2" xfId="208"/>
    <cellStyle name="Normal 24 2 2" xfId="438"/>
    <cellStyle name="Normal 24 3" xfId="362"/>
    <cellStyle name="Normal 25" xfId="97"/>
    <cellStyle name="Normal 25 2" xfId="209"/>
    <cellStyle name="Normal 25 2 2" xfId="439"/>
    <cellStyle name="Normal 25 3" xfId="363"/>
    <cellStyle name="Normal 26" xfId="98"/>
    <cellStyle name="Normal 26 2" xfId="210"/>
    <cellStyle name="Normal 26 2 2" xfId="440"/>
    <cellStyle name="Normal 26 3" xfId="364"/>
    <cellStyle name="Normal 27" xfId="99"/>
    <cellStyle name="Normal 27 2" xfId="211"/>
    <cellStyle name="Normal 27 2 2" xfId="441"/>
    <cellStyle name="Normal 27 3" xfId="365"/>
    <cellStyle name="Normal 28" xfId="100"/>
    <cellStyle name="Normal 28 2" xfId="212"/>
    <cellStyle name="Normal 28 2 2" xfId="442"/>
    <cellStyle name="Normal 28 3" xfId="366"/>
    <cellStyle name="Normal 29" xfId="101"/>
    <cellStyle name="Normal 29 2" xfId="213"/>
    <cellStyle name="Normal 29 2 2" xfId="443"/>
    <cellStyle name="Normal 29 3" xfId="367"/>
    <cellStyle name="Normal 3" xfId="25"/>
    <cellStyle name="Normal 3 2" xfId="716"/>
    <cellStyle name="Normal 30" xfId="103"/>
    <cellStyle name="Normal 30 2" xfId="215"/>
    <cellStyle name="Normal 30 2 2" xfId="445"/>
    <cellStyle name="Normal 30 3" xfId="369"/>
    <cellStyle name="Normal 31" xfId="104"/>
    <cellStyle name="Normal 31 2" xfId="216"/>
    <cellStyle name="Normal 31 2 2" xfId="446"/>
    <cellStyle name="Normal 31 3" xfId="370"/>
    <cellStyle name="Normal 32" xfId="105"/>
    <cellStyle name="Normal 32 2" xfId="217"/>
    <cellStyle name="Normal 32 2 2" xfId="447"/>
    <cellStyle name="Normal 32 3" xfId="371"/>
    <cellStyle name="Normal 33" xfId="106"/>
    <cellStyle name="Normal 33 2" xfId="218"/>
    <cellStyle name="Normal 33 2 2" xfId="448"/>
    <cellStyle name="Normal 33 3" xfId="372"/>
    <cellStyle name="Normal 34" xfId="107"/>
    <cellStyle name="Normal 34 2" xfId="219"/>
    <cellStyle name="Normal 34 2 2" xfId="449"/>
    <cellStyle name="Normal 34 3" xfId="373"/>
    <cellStyle name="Normal 35" xfId="108"/>
    <cellStyle name="Normal 35 2" xfId="374"/>
    <cellStyle name="Normal 36" xfId="110"/>
    <cellStyle name="Normal 36 2" xfId="220"/>
    <cellStyle name="Normal 36 2 2" xfId="450"/>
    <cellStyle name="Normal 36 2 2 2" xfId="660"/>
    <cellStyle name="Normal 36 2 3" xfId="557"/>
    <cellStyle name="Normal 36 3" xfId="376"/>
    <cellStyle name="Normal 36 3 2" xfId="620"/>
    <cellStyle name="Normal 36 4" xfId="514"/>
    <cellStyle name="Normal 37" xfId="111"/>
    <cellStyle name="Normal 37 2" xfId="221"/>
    <cellStyle name="Normal 37 2 2" xfId="451"/>
    <cellStyle name="Normal 37 2 2 2" xfId="661"/>
    <cellStyle name="Normal 37 2 3" xfId="558"/>
    <cellStyle name="Normal 37 3" xfId="377"/>
    <cellStyle name="Normal 37 3 2" xfId="621"/>
    <cellStyle name="Normal 37 4" xfId="515"/>
    <cellStyle name="Normal 38" xfId="112"/>
    <cellStyle name="Normal 38 2" xfId="222"/>
    <cellStyle name="Normal 38 2 2" xfId="452"/>
    <cellStyle name="Normal 38 2 2 2" xfId="662"/>
    <cellStyle name="Normal 38 2 3" xfId="559"/>
    <cellStyle name="Normal 38 3" xfId="378"/>
    <cellStyle name="Normal 38 3 2" xfId="622"/>
    <cellStyle name="Normal 38 4" xfId="516"/>
    <cellStyle name="Normal 39" xfId="113"/>
    <cellStyle name="Normal 39 2" xfId="223"/>
    <cellStyle name="Normal 39 2 2" xfId="453"/>
    <cellStyle name="Normal 39 2 2 2" xfId="663"/>
    <cellStyle name="Normal 39 2 3" xfId="560"/>
    <cellStyle name="Normal 39 3" xfId="379"/>
    <cellStyle name="Normal 39 3 2" xfId="623"/>
    <cellStyle name="Normal 39 4" xfId="517"/>
    <cellStyle name="Normal 4" xfId="67"/>
    <cellStyle name="Normal 4 2" xfId="188"/>
    <cellStyle name="Normal 4 2 2" xfId="423"/>
    <cellStyle name="Normal 4 2 2 2" xfId="864"/>
    <cellStyle name="Normal 4 2 3" xfId="834"/>
    <cellStyle name="Normal 4 3" xfId="346"/>
    <cellStyle name="Normal 4 3 2" xfId="783"/>
    <cellStyle name="Normal 4 4" xfId="718"/>
    <cellStyle name="Normal 40" xfId="114"/>
    <cellStyle name="Normal 40 2" xfId="224"/>
    <cellStyle name="Normal 40 2 2" xfId="454"/>
    <cellStyle name="Normal 40 2 2 2" xfId="664"/>
    <cellStyle name="Normal 40 2 3" xfId="561"/>
    <cellStyle name="Normal 40 3" xfId="380"/>
    <cellStyle name="Normal 40 3 2" xfId="624"/>
    <cellStyle name="Normal 40 4" xfId="518"/>
    <cellStyle name="Normal 41" xfId="115"/>
    <cellStyle name="Normal 41 2" xfId="225"/>
    <cellStyle name="Normal 41 2 2" xfId="455"/>
    <cellStyle name="Normal 41 2 2 2" xfId="665"/>
    <cellStyle name="Normal 41 2 3" xfId="562"/>
    <cellStyle name="Normal 41 3" xfId="381"/>
    <cellStyle name="Normal 41 3 2" xfId="625"/>
    <cellStyle name="Normal 41 4" xfId="519"/>
    <cellStyle name="Normal 42" xfId="116"/>
    <cellStyle name="Normal 42 2" xfId="226"/>
    <cellStyle name="Normal 42 2 2" xfId="456"/>
    <cellStyle name="Normal 42 2 2 2" xfId="666"/>
    <cellStyle name="Normal 42 2 3" xfId="563"/>
    <cellStyle name="Normal 42 3" xfId="382"/>
    <cellStyle name="Normal 42 3 2" xfId="626"/>
    <cellStyle name="Normal 42 4" xfId="520"/>
    <cellStyle name="Normal 43" xfId="117"/>
    <cellStyle name="Normal 43 2" xfId="227"/>
    <cellStyle name="Normal 43 2 2" xfId="457"/>
    <cellStyle name="Normal 43 2 2 2" xfId="667"/>
    <cellStyle name="Normal 43 2 3" xfId="564"/>
    <cellStyle name="Normal 43 3" xfId="383"/>
    <cellStyle name="Normal 43 3 2" xfId="627"/>
    <cellStyle name="Normal 43 4" xfId="521"/>
    <cellStyle name="Normal 44" xfId="118"/>
    <cellStyle name="Normal 44 2" xfId="228"/>
    <cellStyle name="Normal 44 2 2" xfId="458"/>
    <cellStyle name="Normal 44 2 2 2" xfId="668"/>
    <cellStyle name="Normal 44 2 3" xfId="565"/>
    <cellStyle name="Normal 44 3" xfId="384"/>
    <cellStyle name="Normal 44 3 2" xfId="628"/>
    <cellStyle name="Normal 44 4" xfId="522"/>
    <cellStyle name="Normal 45" xfId="119"/>
    <cellStyle name="Normal 45 2" xfId="229"/>
    <cellStyle name="Normal 45 2 2" xfId="459"/>
    <cellStyle name="Normal 45 2 2 2" xfId="669"/>
    <cellStyle name="Normal 45 2 3" xfId="566"/>
    <cellStyle name="Normal 45 3" xfId="385"/>
    <cellStyle name="Normal 45 3 2" xfId="629"/>
    <cellStyle name="Normal 45 4" xfId="523"/>
    <cellStyle name="Normal 46" xfId="120"/>
    <cellStyle name="Normal 46 2" xfId="230"/>
    <cellStyle name="Normal 46 2 2" xfId="460"/>
    <cellStyle name="Normal 46 2 2 2" xfId="670"/>
    <cellStyle name="Normal 46 2 3" xfId="567"/>
    <cellStyle name="Normal 46 3" xfId="386"/>
    <cellStyle name="Normal 46 3 2" xfId="630"/>
    <cellStyle name="Normal 46 4" xfId="524"/>
    <cellStyle name="Normal 47" xfId="121"/>
    <cellStyle name="Normal 47 2" xfId="231"/>
    <cellStyle name="Normal 47 2 2" xfId="461"/>
    <cellStyle name="Normal 47 2 2 2" xfId="671"/>
    <cellStyle name="Normal 47 2 3" xfId="568"/>
    <cellStyle name="Normal 47 3" xfId="294"/>
    <cellStyle name="Normal 47 3 2" xfId="497"/>
    <cellStyle name="Normal 47 3 2 2" xfId="707"/>
    <cellStyle name="Normal 47 3 3" xfId="604"/>
    <cellStyle name="Normal 47 4" xfId="387"/>
    <cellStyle name="Normal 47 4 2" xfId="631"/>
    <cellStyle name="Normal 47 5" xfId="525"/>
    <cellStyle name="Normal 48" xfId="122"/>
    <cellStyle name="Normal 48 2" xfId="232"/>
    <cellStyle name="Normal 48 2 2" xfId="462"/>
    <cellStyle name="Normal 48 2 2 2" xfId="672"/>
    <cellStyle name="Normal 48 2 3" xfId="569"/>
    <cellStyle name="Normal 48 3" xfId="388"/>
    <cellStyle name="Normal 48 3 2" xfId="632"/>
    <cellStyle name="Normal 48 4" xfId="526"/>
    <cellStyle name="Normal 49" xfId="123"/>
    <cellStyle name="Normal 49 2" xfId="233"/>
    <cellStyle name="Normal 49 2 2" xfId="463"/>
    <cellStyle name="Normal 49 2 2 2" xfId="673"/>
    <cellStyle name="Normal 49 2 3" xfId="570"/>
    <cellStyle name="Normal 49 3" xfId="389"/>
    <cellStyle name="Normal 49 3 2" xfId="633"/>
    <cellStyle name="Normal 49 4" xfId="527"/>
    <cellStyle name="Normal 5" xfId="69"/>
    <cellStyle name="Normal 5 2" xfId="729"/>
    <cellStyle name="Normal 50" xfId="124"/>
    <cellStyle name="Normal 50 2" xfId="234"/>
    <cellStyle name="Normal 50 2 2" xfId="464"/>
    <cellStyle name="Normal 50 2 2 2" xfId="674"/>
    <cellStyle name="Normal 50 2 3" xfId="571"/>
    <cellStyle name="Normal 50 3" xfId="390"/>
    <cellStyle name="Normal 50 3 2" xfId="634"/>
    <cellStyle name="Normal 50 4" xfId="528"/>
    <cellStyle name="Normal 51" xfId="125"/>
    <cellStyle name="Normal 51 2" xfId="235"/>
    <cellStyle name="Normal 51 2 2" xfId="465"/>
    <cellStyle name="Normal 51 2 2 2" xfId="675"/>
    <cellStyle name="Normal 51 2 3" xfId="572"/>
    <cellStyle name="Normal 51 3" xfId="391"/>
    <cellStyle name="Normal 51 3 2" xfId="635"/>
    <cellStyle name="Normal 51 4" xfId="529"/>
    <cellStyle name="Normal 52" xfId="126"/>
    <cellStyle name="Normal 52 2" xfId="236"/>
    <cellStyle name="Normal 52 2 2" xfId="466"/>
    <cellStyle name="Normal 52 2 2 2" xfId="676"/>
    <cellStyle name="Normal 52 2 3" xfId="573"/>
    <cellStyle name="Normal 52 3" xfId="392"/>
    <cellStyle name="Normal 52 3 2" xfId="636"/>
    <cellStyle name="Normal 52 4" xfId="530"/>
    <cellStyle name="Normal 53" xfId="127"/>
    <cellStyle name="Normal 53 2" xfId="237"/>
    <cellStyle name="Normal 53 2 2" xfId="467"/>
    <cellStyle name="Normal 53 2 2 2" xfId="677"/>
    <cellStyle name="Normal 53 2 3" xfId="574"/>
    <cellStyle name="Normal 53 3" xfId="393"/>
    <cellStyle name="Normal 53 3 2" xfId="637"/>
    <cellStyle name="Normal 53 4" xfId="531"/>
    <cellStyle name="Normal 54" xfId="128"/>
    <cellStyle name="Normal 54 2" xfId="238"/>
    <cellStyle name="Normal 54 2 2" xfId="468"/>
    <cellStyle name="Normal 54 2 2 2" xfId="678"/>
    <cellStyle name="Normal 54 2 3" xfId="575"/>
    <cellStyle name="Normal 54 3" xfId="394"/>
    <cellStyle name="Normal 54 3 2" xfId="638"/>
    <cellStyle name="Normal 54 4" xfId="532"/>
    <cellStyle name="Normal 55" xfId="130"/>
    <cellStyle name="Normal 55 2" xfId="240"/>
    <cellStyle name="Normal 55 2 2" xfId="470"/>
    <cellStyle name="Normal 55 2 2 2" xfId="680"/>
    <cellStyle name="Normal 55 2 3" xfId="577"/>
    <cellStyle name="Normal 55 3" xfId="396"/>
    <cellStyle name="Normal 55 3 2" xfId="640"/>
    <cellStyle name="Normal 55 4" xfId="534"/>
    <cellStyle name="Normal 56" xfId="131"/>
    <cellStyle name="Normal 56 2" xfId="241"/>
    <cellStyle name="Normal 56 2 2" xfId="471"/>
    <cellStyle name="Normal 56 2 2 2" xfId="681"/>
    <cellStyle name="Normal 56 2 3" xfId="578"/>
    <cellStyle name="Normal 56 3" xfId="397"/>
    <cellStyle name="Normal 56 3 2" xfId="641"/>
    <cellStyle name="Normal 56 4" xfId="535"/>
    <cellStyle name="Normal 57" xfId="132"/>
    <cellStyle name="Normal 57 2" xfId="242"/>
    <cellStyle name="Normal 58" xfId="134"/>
    <cellStyle name="Normal 58 2" xfId="244"/>
    <cellStyle name="Normal 58 2 2" xfId="472"/>
    <cellStyle name="Normal 58 2 2 2" xfId="682"/>
    <cellStyle name="Normal 58 2 3" xfId="579"/>
    <cellStyle name="Normal 58 3" xfId="398"/>
    <cellStyle name="Normal 58 3 2" xfId="642"/>
    <cellStyle name="Normal 58 4" xfId="536"/>
    <cellStyle name="Normal 59" xfId="137"/>
    <cellStyle name="Normal 59 2" xfId="247"/>
    <cellStyle name="Normal 59 2 2" xfId="474"/>
    <cellStyle name="Normal 59 2 2 2" xfId="684"/>
    <cellStyle name="Normal 59 2 3" xfId="581"/>
    <cellStyle name="Normal 59 3" xfId="400"/>
    <cellStyle name="Normal 59 3 2" xfId="644"/>
    <cellStyle name="Normal 59 4" xfId="538"/>
    <cellStyle name="Normal 6" xfId="71"/>
    <cellStyle name="Normal 6 2" xfId="810"/>
    <cellStyle name="Normal 6 3" xfId="877"/>
    <cellStyle name="Normal 60" xfId="139"/>
    <cellStyle name="Normal 60 2" xfId="249"/>
    <cellStyle name="Normal 60 2 2" xfId="475"/>
    <cellStyle name="Normal 60 2 2 2" xfId="685"/>
    <cellStyle name="Normal 60 2 3" xfId="582"/>
    <cellStyle name="Normal 60 3" xfId="401"/>
    <cellStyle name="Normal 60 3 2" xfId="645"/>
    <cellStyle name="Normal 60 4" xfId="539"/>
    <cellStyle name="Normal 61" xfId="140"/>
    <cellStyle name="Normal 61 2" xfId="402"/>
    <cellStyle name="Normal 61 2 2" xfId="646"/>
    <cellStyle name="Normal 61 3" xfId="540"/>
    <cellStyle name="Normal 62" xfId="141"/>
    <cellStyle name="Normal 62 2" xfId="289"/>
    <cellStyle name="Normal 62 2 2" xfId="492"/>
    <cellStyle name="Normal 62 2 2 2" xfId="702"/>
    <cellStyle name="Normal 62 2 3" xfId="599"/>
    <cellStyle name="Normal 62 3" xfId="403"/>
    <cellStyle name="Normal 62 3 2" xfId="647"/>
    <cellStyle name="Normal 62 4" xfId="541"/>
    <cellStyle name="Normal 63" xfId="142"/>
    <cellStyle name="Normal 63 2" xfId="404"/>
    <cellStyle name="Normal 63 2 2" xfId="648"/>
    <cellStyle name="Normal 63 3" xfId="542"/>
    <cellStyle name="Normal 64" xfId="143"/>
    <cellStyle name="Normal 64 2" xfId="290"/>
    <cellStyle name="Normal 64 2 2" xfId="493"/>
    <cellStyle name="Normal 64 2 2 2" xfId="703"/>
    <cellStyle name="Normal 64 2 3" xfId="600"/>
    <cellStyle name="Normal 64 3" xfId="405"/>
    <cellStyle name="Normal 64 3 2" xfId="649"/>
    <cellStyle name="Normal 64 4" xfId="543"/>
    <cellStyle name="Normal 65" xfId="144"/>
    <cellStyle name="Normal 65 2" xfId="148"/>
    <cellStyle name="Normal 65 2 2" xfId="719"/>
    <cellStyle name="Normal 65 2 3" xfId="891"/>
    <cellStyle name="Normal 65 3" xfId="292"/>
    <cellStyle name="Normal 65 3 2" xfId="495"/>
    <cellStyle name="Normal 65 3 2 2" xfId="705"/>
    <cellStyle name="Normal 65 3 3" xfId="602"/>
    <cellStyle name="Normal 65 4" xfId="406"/>
    <cellStyle name="Normal 65 4 2" xfId="650"/>
    <cellStyle name="Normal 65 5" xfId="544"/>
    <cellStyle name="Normal 66" xfId="145"/>
    <cellStyle name="Normal 66 2" xfId="293"/>
    <cellStyle name="Normal 66 2 2" xfId="496"/>
    <cellStyle name="Normal 66 2 2 2" xfId="706"/>
    <cellStyle name="Normal 66 2 3" xfId="603"/>
    <cellStyle name="Normal 66 3" xfId="407"/>
    <cellStyle name="Normal 66 3 2" xfId="651"/>
    <cellStyle name="Normal 66 4" xfId="545"/>
    <cellStyle name="Normal 67" xfId="146"/>
    <cellStyle name="Normal 67 2" xfId="408"/>
    <cellStyle name="Normal 67 2 2" xfId="652"/>
    <cellStyle name="Normal 67 3" xfId="546"/>
    <cellStyle name="Normal 68" xfId="147"/>
    <cellStyle name="Normal 68 2" xfId="409"/>
    <cellStyle name="Normal 68 2 2" xfId="653"/>
    <cellStyle name="Normal 68 3" xfId="547"/>
    <cellStyle name="Normal 69" xfId="151"/>
    <cellStyle name="Normal 69 2" xfId="291"/>
    <cellStyle name="Normal 69 2 2" xfId="494"/>
    <cellStyle name="Normal 69 2 2 2" xfId="704"/>
    <cellStyle name="Normal 69 2 3" xfId="601"/>
    <cellStyle name="Normal 69 3" xfId="410"/>
    <cellStyle name="Normal 69 3 2" xfId="654"/>
    <cellStyle name="Normal 69 4" xfId="549"/>
    <cellStyle name="Normal 7" xfId="72"/>
    <cellStyle name="Normal 7 2" xfId="725"/>
    <cellStyle name="Normal 70" xfId="250"/>
    <cellStyle name="Normal 70 2" xfId="476"/>
    <cellStyle name="Normal 70 2 2" xfId="686"/>
    <cellStyle name="Normal 70 3" xfId="583"/>
    <cellStyle name="Normal 71" xfId="251"/>
    <cellStyle name="Normal 71 2" xfId="477"/>
    <cellStyle name="Normal 71 2 2" xfId="687"/>
    <cellStyle name="Normal 71 3" xfId="584"/>
    <cellStyle name="Normal 72" xfId="298"/>
    <cellStyle name="Normal 72 2" xfId="605"/>
    <cellStyle name="Normal 73" xfId="299"/>
    <cellStyle name="Normal 73 2" xfId="606"/>
    <cellStyle name="Normal 74" xfId="301"/>
    <cellStyle name="Normal 74 2" xfId="608"/>
    <cellStyle name="Normal 75" xfId="302"/>
    <cellStyle name="Normal 75 2" xfId="609"/>
    <cellStyle name="Normal 76" xfId="303"/>
    <cellStyle name="Normal 76 2" xfId="610"/>
    <cellStyle name="Normal 77" xfId="304"/>
    <cellStyle name="Normal 77 2" xfId="611"/>
    <cellStyle name="Normal 78" xfId="305"/>
    <cellStyle name="Normal 78 2" xfId="612"/>
    <cellStyle name="Normal 79" xfId="307"/>
    <cellStyle name="Normal 8" xfId="73"/>
    <cellStyle name="Normal 8 2" xfId="780"/>
    <cellStyle name="Normal 80" xfId="310"/>
    <cellStyle name="Normal 81" xfId="499"/>
    <cellStyle name="Normal 82" xfId="500"/>
    <cellStyle name="Normal 83" xfId="306"/>
    <cellStyle name="Normal 83 2" xfId="613"/>
    <cellStyle name="Normal 84" xfId="503"/>
    <cellStyle name="Normal 85" xfId="498"/>
    <cellStyle name="Normal 86" xfId="501"/>
    <cellStyle name="Normal 87" xfId="502"/>
    <cellStyle name="Normal 88" xfId="504"/>
    <cellStyle name="Normal 89" xfId="506"/>
    <cellStyle name="Normal 9" xfId="74"/>
    <cellStyle name="Normal 9 2" xfId="775"/>
    <cellStyle name="Normal 90" xfId="548"/>
    <cellStyle name="Normal 91" xfId="709"/>
    <cellStyle name="Normal 92" xfId="513"/>
    <cellStyle name="Normal 93" xfId="708"/>
    <cellStyle name="Normal 94" xfId="710"/>
    <cellStyle name="Normal 95" xfId="619"/>
    <cellStyle name="Normal 96" xfId="507"/>
    <cellStyle name="Normal 97" xfId="550"/>
    <cellStyle name="Normal 98" xfId="551"/>
    <cellStyle name="Normal 99" xfId="711"/>
    <cellStyle name="Normal_Combined Data" xfId="941"/>
    <cellStyle name="Normal_MPUS 1-60 2009 SEBP SERP Roster" xfId="944"/>
    <cellStyle name="Normal_SSU Plant &amp; Accum Jun06" xfId="942"/>
    <cellStyle name="Note 2" xfId="68"/>
    <cellStyle name="Note 2 2" xfId="189"/>
    <cellStyle name="Note 2 2 2" xfId="424"/>
    <cellStyle name="Note 2 2 2 2" xfId="779"/>
    <cellStyle name="Note 2 2 2 3" xfId="724"/>
    <cellStyle name="Note 2 2 3" xfId="774"/>
    <cellStyle name="Note 2 2 4" xfId="717"/>
    <cellStyle name="Note 2 3" xfId="347"/>
    <cellStyle name="Note 2 3 2" xfId="722"/>
    <cellStyle name="Note 2 3 3" xfId="751"/>
    <cellStyle name="Note 2 4" xfId="721"/>
    <cellStyle name="Note 2 5" xfId="752"/>
    <cellStyle name="Note 3" xfId="261"/>
    <cellStyle name="Note 3 2" xfId="478"/>
    <cellStyle name="Note 3 2 2" xfId="688"/>
    <cellStyle name="Note 3 3" xfId="585"/>
    <cellStyle name="nPlosion" xfId="923"/>
    <cellStyle name="Output 2" xfId="157"/>
    <cellStyle name="Output 2 2" xfId="723"/>
    <cellStyle name="Output 3" xfId="256"/>
    <cellStyle name="Output 4" xfId="315"/>
    <cellStyle name="Output 5" xfId="36"/>
    <cellStyle name="Output Amounts" xfId="9"/>
    <cellStyle name="Output Amounts 2" xfId="18"/>
    <cellStyle name="Output Column Headings" xfId="10"/>
    <cellStyle name="Output Column Headings 2" xfId="19"/>
    <cellStyle name="Output Line Items" xfId="11"/>
    <cellStyle name="Output Line Items 2" xfId="20"/>
    <cellStyle name="Output Report Heading" xfId="12"/>
    <cellStyle name="Output Report Heading 2" xfId="21"/>
    <cellStyle name="Output Report Title" xfId="13"/>
    <cellStyle name="Output Report Title 2" xfId="22"/>
    <cellStyle name="Percent" xfId="937" builtinId="5"/>
    <cellStyle name="Percent [2]" xfId="924"/>
    <cellStyle name="Percent 2" xfId="94"/>
    <cellStyle name="Percent 2 2" xfId="138"/>
    <cellStyle name="Percent 2 2 2" xfId="248"/>
    <cellStyle name="Percent 2 2 3" xfId="773"/>
    <cellStyle name="Percent 2 3" xfId="778"/>
    <cellStyle name="Percent 3" xfId="152"/>
    <cellStyle name="Percent 4" xfId="297"/>
    <cellStyle name="Percent 5" xfId="309"/>
    <cellStyle name="Percent 6" xfId="26"/>
    <cellStyle name="Percent 7" xfId="893"/>
    <cellStyle name="Percent 8" xfId="940"/>
    <cellStyle name="PSChar" xfId="925"/>
    <cellStyle name="PSDate" xfId="945"/>
    <cellStyle name="PSDec" xfId="946"/>
    <cellStyle name="PSHeading" xfId="947"/>
    <cellStyle name="PSInt" xfId="948"/>
    <cellStyle name="PSSpacer" xfId="949"/>
    <cellStyle name="Reset  - Style4" xfId="926"/>
    <cellStyle name="shade - Style1" xfId="14"/>
    <cellStyle name="Small Page Heading" xfId="927"/>
    <cellStyle name="Table  - Style5" xfId="928"/>
    <cellStyle name="Title  - Style6" xfId="929"/>
    <cellStyle name="Title 2" xfId="27"/>
    <cellStyle name="title1" xfId="930"/>
    <cellStyle name="Total 2" xfId="163"/>
    <cellStyle name="Total 2 2" xfId="781"/>
    <cellStyle name="Total 3" xfId="263"/>
    <cellStyle name="Total 4" xfId="321"/>
    <cellStyle name="Total 5" xfId="42"/>
    <cellStyle name="TotCol - Style7" xfId="931"/>
    <cellStyle name="TotRow - Style8" xfId="932"/>
    <cellStyle name="Unprot" xfId="933"/>
    <cellStyle name="Unprot$" xfId="934"/>
    <cellStyle name="Unprotect" xfId="935"/>
    <cellStyle name="Warning Text 2" xfId="161"/>
    <cellStyle name="Warning Text 2 2" xfId="776"/>
    <cellStyle name="Warning Text 3" xfId="260"/>
    <cellStyle name="Warning Text 4" xfId="319"/>
    <cellStyle name="Warning Text 5" xfId="40"/>
    <cellStyle name="一般_dept code" xfId="936"/>
  </cellStyles>
  <dxfs count="2"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colors>
    <mruColors>
      <color rgb="FFFFFFCC"/>
      <color rgb="FFFFCCFF"/>
      <color rgb="FF0000FF"/>
      <color rgb="FFB2B2B2"/>
      <color rgb="FF0033CC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PPER\Fiscal%202005\Feb%2005\Feb05%20Reserve%20Adj.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FY2006\Feb06\EssD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CO-KS%20Div%20Rate%20Case\2011%20Kansas%20Rate%20Case\Discovery\Responses\CURB%20Set%201\2010%20CURB%20Response\CURB%20Set%201_Attachments\notes5\data\ArcLight\Joint%20Venture%20Model%20-%202002%20Business%20Plan%20(2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atct.internal.towerswatson.com/clients/608898/2015RET/Documents/Rate%20Case/02%20Analysis/FY15%20SERP%20Allocation%20by%20Perso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Downloads\080%20-%20April%201080%20activity.txt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CO-KS%20Div%20Rate%20Case\2011%20Kansas%20Rate%20Case\Discovery\Responses\CURB%20Set%201\2010%20CURB%20Response\CURB%20Set%201_Attachments\Extra%20files%20for%20calculating%20allocation%20basis%20for%20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CO-KS%20Div%20Rate%20Case\2011%20Kansas%20Rate%20Case\Discovery\Responses\CURB%20Set%201\2010%20CURB%20Response\CURB%20Set%201_Attachments\Budget\Acquisitions\BT\EBITDA%20Model%2005.03.2004%20formated%20(corrected%20and%20final%20order%20-%20v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Monthly%20Reports\Depr_Cap_Exp\Current_Depreciation_Exp_Ca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PPER\Fiscal%202005\Feb%2005\2-05%20Reserve%20Work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CO-KS%20Div%20Rate%20Case\2011%20Kansas%20Rate%20Case\Discovery\Responses\CURB%20Set%201\2010%20CURB%20Response\CURB%20Set%201_Attachments\Budget\2005%20Plan\FAQs\CompositeCalculation%20for%20Fiscal%202005%20-%20Preli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FY2006\Feb06\Utility\UTILITY%20FINANCIAL%20PACKAGES_Feb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CO-KS%20Div%20Rate%20Case\2011%20Kansas%20Rate%20Case\Discovery\Responses\CURB%20Set%201\2010%20CURB%20Response\CURB%20Set%201_Attachments\FY%202003%20Capital%20Budget\AEL\AEL%20Capital%20Budg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75886\07\RET\FAS87%20Forecast\SEBP\SEBP%20Budget%20Forecast%206.3%2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75886\03RET\WS\FAS%2087\SEBP%20Valuation%20for%20Forecas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 Adjustments"/>
      <sheetName val="adjustment 3"/>
      <sheetName val="adjustment 1"/>
      <sheetName val="Rpt 1033 - Dec04 - ONLY BU30 Us"/>
    </sheetNames>
    <sheetDataSet>
      <sheetData sheetId="0" refreshError="1"/>
      <sheetData sheetId="1" refreshError="1">
        <row r="4">
          <cell r="M4" t="str">
            <v>001.36510.0000.1080</v>
          </cell>
          <cell r="O4">
            <v>0</v>
          </cell>
        </row>
        <row r="5">
          <cell r="M5" t="str">
            <v>001.36520.0000.1080</v>
          </cell>
          <cell r="O5">
            <v>0</v>
          </cell>
        </row>
        <row r="6">
          <cell r="M6" t="str">
            <v>001.36600.0000.1080</v>
          </cell>
          <cell r="O6">
            <v>0</v>
          </cell>
        </row>
        <row r="7">
          <cell r="M7" t="str">
            <v>001.36602.0000.1080</v>
          </cell>
          <cell r="O7">
            <v>0</v>
          </cell>
        </row>
        <row r="8">
          <cell r="M8" t="str">
            <v>001.36603.0000.1080</v>
          </cell>
          <cell r="O8">
            <v>0</v>
          </cell>
        </row>
        <row r="9">
          <cell r="M9" t="str">
            <v>001.36700.0000.1080</v>
          </cell>
          <cell r="O9">
            <v>0</v>
          </cell>
        </row>
        <row r="10">
          <cell r="M10" t="str">
            <v>001.36701.0000.1080</v>
          </cell>
          <cell r="O10">
            <v>0</v>
          </cell>
        </row>
        <row r="11">
          <cell r="M11" t="str">
            <v>001.36800.0000.1080</v>
          </cell>
          <cell r="O11">
            <v>0</v>
          </cell>
        </row>
        <row r="12">
          <cell r="M12" t="str">
            <v>001.36900.0000.1080</v>
          </cell>
          <cell r="O12">
            <v>0</v>
          </cell>
        </row>
        <row r="13">
          <cell r="M13" t="str">
            <v>001.36901.0000.1080</v>
          </cell>
          <cell r="O13">
            <v>0</v>
          </cell>
        </row>
        <row r="14">
          <cell r="M14" t="str">
            <v>001.37500.0000.1080</v>
          </cell>
          <cell r="O14">
            <v>0</v>
          </cell>
        </row>
        <row r="15">
          <cell r="M15" t="str">
            <v>001.37600.0000.1080</v>
          </cell>
          <cell r="O15">
            <v>0</v>
          </cell>
        </row>
        <row r="16">
          <cell r="M16" t="str">
            <v>001.37601.0000.1080</v>
          </cell>
          <cell r="O16">
            <v>0</v>
          </cell>
        </row>
        <row r="17">
          <cell r="M17" t="str">
            <v>001.37602.0000.1080</v>
          </cell>
          <cell r="O17">
            <v>0</v>
          </cell>
        </row>
        <row r="18">
          <cell r="M18" t="str">
            <v>001.37900.0000.1080</v>
          </cell>
          <cell r="O18">
            <v>0</v>
          </cell>
        </row>
        <row r="19">
          <cell r="M19" t="str">
            <v>001.37901.0000.1080</v>
          </cell>
          <cell r="O19">
            <v>0</v>
          </cell>
        </row>
        <row r="20">
          <cell r="M20" t="str">
            <v>001.37902.0000.1080</v>
          </cell>
          <cell r="O20">
            <v>0</v>
          </cell>
        </row>
        <row r="21">
          <cell r="M21" t="str">
            <v>001.37904.0000.1080</v>
          </cell>
          <cell r="O21">
            <v>0</v>
          </cell>
        </row>
        <row r="22">
          <cell r="M22" t="str">
            <v>001.37905.0000.1080</v>
          </cell>
          <cell r="O22">
            <v>0</v>
          </cell>
        </row>
        <row r="23">
          <cell r="M23" t="str">
            <v>001.38300.0000.1080</v>
          </cell>
          <cell r="O23">
            <v>0</v>
          </cell>
        </row>
        <row r="24">
          <cell r="M24" t="str">
            <v>001.39702.0000.1080</v>
          </cell>
          <cell r="O24">
            <v>0</v>
          </cell>
        </row>
        <row r="25">
          <cell r="M25" t="str">
            <v>001.39705.0000.1080</v>
          </cell>
          <cell r="O25">
            <v>0</v>
          </cell>
        </row>
        <row r="26">
          <cell r="M26" t="str">
            <v>001.00000.0000.1080</v>
          </cell>
          <cell r="O26">
            <v>0</v>
          </cell>
        </row>
        <row r="27">
          <cell r="M27" t="str">
            <v>003.36701.0000.1080</v>
          </cell>
          <cell r="O27">
            <v>0</v>
          </cell>
        </row>
        <row r="28">
          <cell r="M28" t="str">
            <v>003.37401.0000.1080</v>
          </cell>
          <cell r="O28">
            <v>0</v>
          </cell>
        </row>
        <row r="29">
          <cell r="M29" t="str">
            <v>003.37402.0000.1080</v>
          </cell>
          <cell r="O29">
            <v>0</v>
          </cell>
        </row>
        <row r="30">
          <cell r="M30" t="str">
            <v>003.37500.0000.1080</v>
          </cell>
          <cell r="O30">
            <v>0</v>
          </cell>
        </row>
        <row r="31">
          <cell r="M31" t="str">
            <v>003.37501.0000.1080</v>
          </cell>
          <cell r="O31">
            <v>0</v>
          </cell>
        </row>
        <row r="32">
          <cell r="M32" t="str">
            <v>003.37502.0000.1080</v>
          </cell>
          <cell r="O32">
            <v>0</v>
          </cell>
        </row>
        <row r="33">
          <cell r="M33" t="str">
            <v>003.37503.0000.1080</v>
          </cell>
          <cell r="O33">
            <v>0</v>
          </cell>
        </row>
        <row r="34">
          <cell r="M34" t="str">
            <v>003.37600.0000.1080</v>
          </cell>
          <cell r="O34">
            <v>0</v>
          </cell>
        </row>
        <row r="35">
          <cell r="M35" t="str">
            <v>003.37601.0000.1080</v>
          </cell>
          <cell r="O35">
            <v>0</v>
          </cell>
        </row>
        <row r="36">
          <cell r="M36" t="str">
            <v>003.37602.0000.1080</v>
          </cell>
          <cell r="O36">
            <v>0</v>
          </cell>
        </row>
        <row r="37">
          <cell r="M37" t="str">
            <v>003.37800.0000.1080</v>
          </cell>
          <cell r="O37">
            <v>0</v>
          </cell>
        </row>
        <row r="38">
          <cell r="M38" t="str">
            <v>003.37900.0000.1080</v>
          </cell>
          <cell r="O38">
            <v>0</v>
          </cell>
        </row>
        <row r="39">
          <cell r="M39" t="str">
            <v>003.38000.0000.1080</v>
          </cell>
          <cell r="O39">
            <v>0</v>
          </cell>
        </row>
        <row r="40">
          <cell r="M40" t="str">
            <v>003.38100.0000.1080</v>
          </cell>
          <cell r="O40">
            <v>1102612.6399999999</v>
          </cell>
        </row>
        <row r="41">
          <cell r="M41" t="str">
            <v>003.38200.0000.1080</v>
          </cell>
          <cell r="O41">
            <v>0</v>
          </cell>
        </row>
        <row r="42">
          <cell r="M42" t="str">
            <v>003.38300.0000.1080</v>
          </cell>
          <cell r="O42">
            <v>11118.42</v>
          </cell>
        </row>
        <row r="43">
          <cell r="M43" t="str">
            <v>003.38400.0000.1080</v>
          </cell>
          <cell r="O43">
            <v>0</v>
          </cell>
        </row>
        <row r="44">
          <cell r="M44" t="str">
            <v>003.38500.0000.1080</v>
          </cell>
          <cell r="O44">
            <v>0</v>
          </cell>
        </row>
        <row r="45">
          <cell r="M45" t="str">
            <v>003.38600.0000.1080</v>
          </cell>
          <cell r="O45">
            <v>0</v>
          </cell>
        </row>
        <row r="46">
          <cell r="M46" t="str">
            <v>003.38700.0000.1080</v>
          </cell>
          <cell r="O46">
            <v>0</v>
          </cell>
        </row>
        <row r="47">
          <cell r="M47" t="str">
            <v>003.39000.0000.1080</v>
          </cell>
          <cell r="O47">
            <v>20.56</v>
          </cell>
        </row>
        <row r="48">
          <cell r="M48" t="str">
            <v>003.39009.0000.1080</v>
          </cell>
          <cell r="O48">
            <v>0</v>
          </cell>
        </row>
        <row r="49">
          <cell r="M49" t="str">
            <v>003.39100.0000.1080</v>
          </cell>
          <cell r="O49">
            <v>0</v>
          </cell>
        </row>
        <row r="50">
          <cell r="M50" t="str">
            <v>003.39103.0000.1080</v>
          </cell>
          <cell r="O50">
            <v>0</v>
          </cell>
        </row>
        <row r="51">
          <cell r="M51" t="str">
            <v>003.39200.0000.1080</v>
          </cell>
          <cell r="O51">
            <v>-101431.63</v>
          </cell>
        </row>
        <row r="52">
          <cell r="M52" t="str">
            <v>003.39300.0000.1080</v>
          </cell>
          <cell r="O52">
            <v>0</v>
          </cell>
        </row>
        <row r="53">
          <cell r="M53" t="str">
            <v>003.39400.0000.1080</v>
          </cell>
          <cell r="O53">
            <v>0</v>
          </cell>
        </row>
        <row r="54">
          <cell r="M54" t="str">
            <v>003.39600.0000.1080</v>
          </cell>
          <cell r="O54">
            <v>342.12</v>
          </cell>
        </row>
        <row r="55">
          <cell r="M55" t="str">
            <v>003.39603.0000.1080</v>
          </cell>
          <cell r="O55">
            <v>0</v>
          </cell>
        </row>
        <row r="56">
          <cell r="M56" t="str">
            <v>003.39604.0000.1080</v>
          </cell>
          <cell r="O56">
            <v>1894.13</v>
          </cell>
        </row>
        <row r="57">
          <cell r="M57" t="str">
            <v>003.39605.0000.1080</v>
          </cell>
          <cell r="O57">
            <v>-1611.47</v>
          </cell>
        </row>
        <row r="58">
          <cell r="M58" t="str">
            <v>003.39700.0000.1080</v>
          </cell>
          <cell r="O58">
            <v>0</v>
          </cell>
        </row>
        <row r="59">
          <cell r="M59" t="str">
            <v>003.39701.0000.1080</v>
          </cell>
          <cell r="O59">
            <v>0</v>
          </cell>
        </row>
        <row r="60">
          <cell r="M60" t="str">
            <v>003.39702.0000.1080</v>
          </cell>
          <cell r="O60">
            <v>0</v>
          </cell>
        </row>
        <row r="61">
          <cell r="M61" t="str">
            <v>003.39705.0000.1080</v>
          </cell>
          <cell r="O61">
            <v>0</v>
          </cell>
        </row>
        <row r="62">
          <cell r="M62" t="str">
            <v>003.39800.0000.1080</v>
          </cell>
          <cell r="O62">
            <v>0</v>
          </cell>
        </row>
        <row r="63">
          <cell r="M63" t="str">
            <v>003.39900.0000.1080</v>
          </cell>
          <cell r="O63">
            <v>0</v>
          </cell>
        </row>
        <row r="64">
          <cell r="M64" t="str">
            <v>003.39901.0000.1080</v>
          </cell>
          <cell r="O64">
            <v>0</v>
          </cell>
        </row>
        <row r="65">
          <cell r="M65" t="str">
            <v>003.39902.0000.1080</v>
          </cell>
          <cell r="O65">
            <v>0</v>
          </cell>
        </row>
        <row r="66">
          <cell r="M66" t="str">
            <v>003.39902.0000.1080</v>
          </cell>
          <cell r="O66">
            <v>0</v>
          </cell>
        </row>
        <row r="67">
          <cell r="M67" t="str">
            <v>003.39906.0000.1080</v>
          </cell>
          <cell r="O67">
            <v>0</v>
          </cell>
        </row>
        <row r="68">
          <cell r="M68" t="str">
            <v>003.39907.0000.1080</v>
          </cell>
          <cell r="O68">
            <v>0</v>
          </cell>
        </row>
        <row r="69">
          <cell r="M69" t="str">
            <v>003.39908.0000.1080</v>
          </cell>
          <cell r="O69">
            <v>0</v>
          </cell>
        </row>
        <row r="70">
          <cell r="M70" t="str">
            <v>003.00000.0000.1080</v>
          </cell>
          <cell r="O70">
            <v>100786.29</v>
          </cell>
        </row>
        <row r="71">
          <cell r="M71" t="str">
            <v>004.37402.0000.1080</v>
          </cell>
          <cell r="O71">
            <v>0</v>
          </cell>
        </row>
        <row r="72">
          <cell r="M72" t="str">
            <v>004.37500.0000.1080</v>
          </cell>
          <cell r="O72">
            <v>0</v>
          </cell>
        </row>
        <row r="73">
          <cell r="M73" t="str">
            <v>004.37600.0000.1080</v>
          </cell>
          <cell r="O73">
            <v>0</v>
          </cell>
        </row>
        <row r="74">
          <cell r="M74" t="str">
            <v>004.37601.0000.1080</v>
          </cell>
          <cell r="O74">
            <v>0</v>
          </cell>
        </row>
        <row r="75">
          <cell r="M75" t="str">
            <v>004.37602.0000.1080</v>
          </cell>
          <cell r="O75">
            <v>0</v>
          </cell>
        </row>
        <row r="76">
          <cell r="M76" t="str">
            <v>004.37800.0000.1080</v>
          </cell>
          <cell r="O76">
            <v>0</v>
          </cell>
        </row>
        <row r="77">
          <cell r="M77" t="str">
            <v>004.37900.0000.1080</v>
          </cell>
          <cell r="O77">
            <v>0</v>
          </cell>
        </row>
        <row r="78">
          <cell r="M78" t="str">
            <v>004.38000.0000.1080</v>
          </cell>
          <cell r="O78">
            <v>0</v>
          </cell>
        </row>
        <row r="79">
          <cell r="M79" t="str">
            <v>004.38100.0000.1080</v>
          </cell>
          <cell r="O79">
            <v>53703.839999999997</v>
          </cell>
        </row>
        <row r="80">
          <cell r="M80" t="str">
            <v>004.38200.0000.1080</v>
          </cell>
          <cell r="O80">
            <v>0</v>
          </cell>
        </row>
        <row r="81">
          <cell r="M81" t="str">
            <v>004.38300.0000.1080</v>
          </cell>
          <cell r="O81">
            <v>0</v>
          </cell>
        </row>
        <row r="82">
          <cell r="M82" t="str">
            <v>004.38400.0000.1080</v>
          </cell>
          <cell r="O82">
            <v>0</v>
          </cell>
        </row>
        <row r="83">
          <cell r="M83" t="str">
            <v>004.38500.0000.1080</v>
          </cell>
          <cell r="O83">
            <v>0</v>
          </cell>
        </row>
        <row r="84">
          <cell r="M84" t="str">
            <v>004.39009.0000.1080</v>
          </cell>
          <cell r="O84">
            <v>0</v>
          </cell>
        </row>
        <row r="85">
          <cell r="M85" t="str">
            <v>004.39100.0000.1080</v>
          </cell>
          <cell r="O85">
            <v>0</v>
          </cell>
        </row>
        <row r="86">
          <cell r="M86" t="str">
            <v>004.39200.0000.1080</v>
          </cell>
          <cell r="O86">
            <v>0</v>
          </cell>
        </row>
        <row r="87">
          <cell r="M87" t="str">
            <v>004.39400.0000.1080</v>
          </cell>
          <cell r="O87">
            <v>0</v>
          </cell>
        </row>
        <row r="88">
          <cell r="M88" t="str">
            <v>004.39701.0000.1080</v>
          </cell>
          <cell r="O88">
            <v>0</v>
          </cell>
        </row>
        <row r="89">
          <cell r="M89" t="str">
            <v>004.39800.0000.1080</v>
          </cell>
          <cell r="O89">
            <v>0</v>
          </cell>
        </row>
        <row r="90">
          <cell r="M90" t="str">
            <v>004.00000.0000.1080</v>
          </cell>
          <cell r="O90">
            <v>0</v>
          </cell>
        </row>
        <row r="91">
          <cell r="M91" t="str">
            <v>005.30200.0000.1080</v>
          </cell>
          <cell r="O91">
            <v>3495.08</v>
          </cell>
        </row>
        <row r="92">
          <cell r="M92" t="str">
            <v>005.36700.0000.1080</v>
          </cell>
          <cell r="O92">
            <v>0</v>
          </cell>
        </row>
        <row r="93">
          <cell r="M93" t="str">
            <v>005.37401.0000.1080</v>
          </cell>
          <cell r="O93">
            <v>0</v>
          </cell>
        </row>
        <row r="94">
          <cell r="M94" t="str">
            <v>005.37402.0000.1080</v>
          </cell>
          <cell r="O94">
            <v>-31604.17</v>
          </cell>
        </row>
        <row r="95">
          <cell r="M95" t="str">
            <v>005.37500.0000.1080</v>
          </cell>
          <cell r="O95">
            <v>-22512.46</v>
          </cell>
        </row>
        <row r="96">
          <cell r="M96" t="str">
            <v>005.37501.0000.1080</v>
          </cell>
          <cell r="O96">
            <v>-543.29</v>
          </cell>
        </row>
        <row r="97">
          <cell r="M97" t="str">
            <v>005.37502.0000.1080</v>
          </cell>
          <cell r="O97">
            <v>-2718.61</v>
          </cell>
        </row>
        <row r="98">
          <cell r="M98" t="str">
            <v>005.37503.0000.1080</v>
          </cell>
          <cell r="O98">
            <v>-20207.66</v>
          </cell>
        </row>
        <row r="99">
          <cell r="M99" t="str">
            <v>005.37600.0000.1080</v>
          </cell>
          <cell r="O99">
            <v>-1279378.3999999999</v>
          </cell>
        </row>
        <row r="100">
          <cell r="M100" t="str">
            <v>005.37601.0000.1080</v>
          </cell>
          <cell r="O100">
            <v>-7965042.9400000004</v>
          </cell>
        </row>
        <row r="101">
          <cell r="M101" t="str">
            <v>005.37602.0000.1080</v>
          </cell>
          <cell r="O101">
            <v>-1731189.54</v>
          </cell>
        </row>
        <row r="102">
          <cell r="M102" t="str">
            <v>005.37700.0000.1080</v>
          </cell>
          <cell r="O102">
            <v>0</v>
          </cell>
        </row>
        <row r="103">
          <cell r="M103" t="str">
            <v>005.37800.0000.1080</v>
          </cell>
          <cell r="O103">
            <v>-699820.07</v>
          </cell>
        </row>
        <row r="104">
          <cell r="M104" t="str">
            <v>005.37900.0000.1080</v>
          </cell>
          <cell r="O104">
            <v>5930.92</v>
          </cell>
        </row>
        <row r="105">
          <cell r="M105" t="str">
            <v>005.38000.0000.1080</v>
          </cell>
          <cell r="O105">
            <v>-4230459.09</v>
          </cell>
        </row>
        <row r="106">
          <cell r="M106" t="str">
            <v>005.38100.0000.1080</v>
          </cell>
          <cell r="O106">
            <v>3232682.42</v>
          </cell>
        </row>
        <row r="107">
          <cell r="M107" t="str">
            <v>005.38200.0000.1080</v>
          </cell>
          <cell r="O107">
            <v>-628878.49</v>
          </cell>
        </row>
        <row r="108">
          <cell r="M108" t="str">
            <v>005.38300.0000.1080</v>
          </cell>
          <cell r="O108">
            <v>-811094.7</v>
          </cell>
        </row>
        <row r="109">
          <cell r="M109" t="str">
            <v>005.38400.0000.1080</v>
          </cell>
          <cell r="O109">
            <v>-165790.04999999999</v>
          </cell>
        </row>
        <row r="110">
          <cell r="M110" t="str">
            <v>005.38500.0000.1080</v>
          </cell>
          <cell r="O110">
            <v>-370973.23</v>
          </cell>
        </row>
        <row r="111">
          <cell r="M111" t="str">
            <v>005.38600.0000.1080</v>
          </cell>
          <cell r="O111">
            <v>-2887.21</v>
          </cell>
        </row>
        <row r="112">
          <cell r="M112" t="str">
            <v>005.38700.0000.1080</v>
          </cell>
          <cell r="O112">
            <v>-91318.15</v>
          </cell>
        </row>
        <row r="113">
          <cell r="M113" t="str">
            <v>005.38900.0000.1080</v>
          </cell>
          <cell r="O113">
            <v>-1279.68</v>
          </cell>
        </row>
        <row r="114">
          <cell r="M114" t="str">
            <v>005.39001.0000.1080</v>
          </cell>
          <cell r="O114">
            <v>8.6</v>
          </cell>
        </row>
        <row r="115">
          <cell r="M115" t="str">
            <v>005.39002.0000.1080</v>
          </cell>
          <cell r="O115">
            <v>1862</v>
          </cell>
        </row>
        <row r="116">
          <cell r="M116" t="str">
            <v>005.39003.0000.1080</v>
          </cell>
          <cell r="O116">
            <v>9549.58</v>
          </cell>
        </row>
        <row r="117">
          <cell r="M117" t="str">
            <v>005.39004.0000.1080</v>
          </cell>
          <cell r="O117">
            <v>-10995.89</v>
          </cell>
        </row>
        <row r="118">
          <cell r="M118" t="str">
            <v>005.39009.0000.1080</v>
          </cell>
          <cell r="O118">
            <v>0</v>
          </cell>
        </row>
        <row r="119">
          <cell r="M119" t="str">
            <v>005.39009.0000.1080</v>
          </cell>
          <cell r="O119">
            <v>-283461.92</v>
          </cell>
        </row>
        <row r="120">
          <cell r="M120" t="str">
            <v>005.39100.0000.1080</v>
          </cell>
          <cell r="O120">
            <v>-362766.11</v>
          </cell>
        </row>
        <row r="121">
          <cell r="M121" t="str">
            <v>005.39103.0000.1080</v>
          </cell>
          <cell r="O121">
            <v>0</v>
          </cell>
        </row>
        <row r="122">
          <cell r="M122" t="str">
            <v>005.39200.0000.1080</v>
          </cell>
          <cell r="O122">
            <v>-157922.51999999999</v>
          </cell>
        </row>
        <row r="123">
          <cell r="M123" t="str">
            <v>005.39300.0000.1080</v>
          </cell>
          <cell r="O123">
            <v>-74700.55</v>
          </cell>
        </row>
        <row r="124">
          <cell r="M124" t="str">
            <v>005.39400.0000.1080</v>
          </cell>
          <cell r="O124">
            <v>-1149390.71</v>
          </cell>
        </row>
        <row r="125">
          <cell r="M125" t="str">
            <v>005.39500.0000.1080</v>
          </cell>
          <cell r="O125">
            <v>0</v>
          </cell>
        </row>
        <row r="126">
          <cell r="M126" t="str">
            <v>005.39600.0000.1080</v>
          </cell>
          <cell r="O126">
            <v>-18598.650000000001</v>
          </cell>
        </row>
        <row r="127">
          <cell r="M127" t="str">
            <v>005.39603.0000.1080</v>
          </cell>
          <cell r="O127">
            <v>-39647.93</v>
          </cell>
        </row>
        <row r="128">
          <cell r="M128" t="str">
            <v>005.39604.0000.1080</v>
          </cell>
          <cell r="O128">
            <v>19044.2</v>
          </cell>
        </row>
        <row r="129">
          <cell r="M129" t="str">
            <v>005.39605.0000.1080</v>
          </cell>
          <cell r="O129">
            <v>-4229.57</v>
          </cell>
        </row>
        <row r="130">
          <cell r="M130" t="str">
            <v>005.39700.0000.1080</v>
          </cell>
          <cell r="O130">
            <v>-70819.289999999994</v>
          </cell>
        </row>
        <row r="131">
          <cell r="M131" t="str">
            <v>005.39701.0000.1080</v>
          </cell>
          <cell r="O131">
            <v>0</v>
          </cell>
        </row>
        <row r="132">
          <cell r="M132" t="str">
            <v>005.39702.0000.1080</v>
          </cell>
          <cell r="O132">
            <v>0</v>
          </cell>
        </row>
        <row r="133">
          <cell r="M133" t="str">
            <v>005.39705.0000.1080</v>
          </cell>
          <cell r="O133">
            <v>-63078.2</v>
          </cell>
        </row>
        <row r="134">
          <cell r="M134" t="str">
            <v>005.39800.0000.1080</v>
          </cell>
          <cell r="O134">
            <v>-15702.3</v>
          </cell>
        </row>
        <row r="135">
          <cell r="M135" t="str">
            <v>005.39901.0000.1080</v>
          </cell>
          <cell r="O135">
            <v>0</v>
          </cell>
        </row>
        <row r="136">
          <cell r="M136" t="str">
            <v>005.39902.0000.1080</v>
          </cell>
          <cell r="O136">
            <v>0</v>
          </cell>
        </row>
        <row r="137">
          <cell r="M137" t="str">
            <v>005.39902.0000.1080</v>
          </cell>
          <cell r="O137">
            <v>0</v>
          </cell>
        </row>
        <row r="138">
          <cell r="M138" t="str">
            <v>005.39906.0000.1080</v>
          </cell>
          <cell r="O138">
            <v>-1327684.31</v>
          </cell>
        </row>
        <row r="139">
          <cell r="M139" t="str">
            <v>005.39907.0000.1080</v>
          </cell>
          <cell r="O139">
            <v>47289.17</v>
          </cell>
        </row>
        <row r="140">
          <cell r="M140" t="str">
            <v>005.39908.0000.1080</v>
          </cell>
          <cell r="O140">
            <v>-238425.08</v>
          </cell>
        </row>
        <row r="141">
          <cell r="M141" t="str">
            <v>005.00000.0000.1080</v>
          </cell>
          <cell r="O141">
            <v>141743.18</v>
          </cell>
        </row>
        <row r="142">
          <cell r="M142" t="str">
            <v>006.30200.0000.1080</v>
          </cell>
          <cell r="O142">
            <v>1</v>
          </cell>
        </row>
        <row r="143">
          <cell r="M143" t="str">
            <v>006.37401.0000.1080</v>
          </cell>
          <cell r="O143">
            <v>0</v>
          </cell>
        </row>
        <row r="144">
          <cell r="M144" t="str">
            <v>006.37402.0000.1080</v>
          </cell>
          <cell r="O144">
            <v>0</v>
          </cell>
        </row>
        <row r="145">
          <cell r="M145" t="str">
            <v>006.37500.0000.1080</v>
          </cell>
          <cell r="O145">
            <v>0</v>
          </cell>
        </row>
        <row r="146">
          <cell r="M146" t="str">
            <v>006.37501.0000.1080</v>
          </cell>
          <cell r="O146">
            <v>0</v>
          </cell>
        </row>
        <row r="147">
          <cell r="M147" t="str">
            <v>006.37502.0000.1080</v>
          </cell>
          <cell r="O147">
            <v>0</v>
          </cell>
        </row>
        <row r="148">
          <cell r="M148" t="str">
            <v>006.37600.0000.1080</v>
          </cell>
          <cell r="O148">
            <v>0</v>
          </cell>
        </row>
        <row r="149">
          <cell r="M149" t="str">
            <v>006.37601.0000.1080</v>
          </cell>
          <cell r="O149">
            <v>0</v>
          </cell>
        </row>
        <row r="150">
          <cell r="M150" t="str">
            <v>006.37602.0000.1080</v>
          </cell>
          <cell r="O150">
            <v>0</v>
          </cell>
        </row>
        <row r="151">
          <cell r="M151" t="str">
            <v>006.37800.0000.1080</v>
          </cell>
          <cell r="O151">
            <v>0</v>
          </cell>
        </row>
        <row r="152">
          <cell r="M152" t="str">
            <v>006.37900.0000.1080</v>
          </cell>
          <cell r="O152">
            <v>0</v>
          </cell>
        </row>
        <row r="153">
          <cell r="M153" t="str">
            <v>006.38000.0000.1080</v>
          </cell>
          <cell r="O153">
            <v>0</v>
          </cell>
        </row>
        <row r="154">
          <cell r="M154" t="str">
            <v>006.38100.0000.1080</v>
          </cell>
          <cell r="O154">
            <v>56204.06</v>
          </cell>
        </row>
        <row r="155">
          <cell r="M155" t="str">
            <v>006.38200.0000.1080</v>
          </cell>
          <cell r="O155">
            <v>0</v>
          </cell>
        </row>
        <row r="156">
          <cell r="M156" t="str">
            <v>006.38300.0000.1080</v>
          </cell>
          <cell r="O156">
            <v>779.01</v>
          </cell>
        </row>
        <row r="157">
          <cell r="M157" t="str">
            <v>006.38400.0000.1080</v>
          </cell>
          <cell r="O157">
            <v>0</v>
          </cell>
        </row>
        <row r="158">
          <cell r="M158" t="str">
            <v>006.38500.0000.1080</v>
          </cell>
          <cell r="O158">
            <v>0</v>
          </cell>
        </row>
        <row r="159">
          <cell r="M159" t="str">
            <v>006.38600.0000.1080</v>
          </cell>
          <cell r="O159">
            <v>0</v>
          </cell>
        </row>
        <row r="160">
          <cell r="M160" t="str">
            <v>006.38700.0000.1080</v>
          </cell>
          <cell r="O160">
            <v>0</v>
          </cell>
        </row>
        <row r="161">
          <cell r="M161" t="str">
            <v>006.39009.0000.1080</v>
          </cell>
          <cell r="O161">
            <v>0</v>
          </cell>
        </row>
        <row r="162">
          <cell r="M162" t="str">
            <v>006.39100.0000.1080</v>
          </cell>
          <cell r="O162">
            <v>0</v>
          </cell>
        </row>
        <row r="163">
          <cell r="M163" t="str">
            <v>006.39103.0000.1080</v>
          </cell>
          <cell r="O163">
            <v>0</v>
          </cell>
        </row>
        <row r="164">
          <cell r="M164" t="str">
            <v>006.39200.0000.1080</v>
          </cell>
          <cell r="O164">
            <v>0</v>
          </cell>
        </row>
        <row r="165">
          <cell r="M165" t="str">
            <v>006.39300.0000.1080</v>
          </cell>
          <cell r="O165">
            <v>0</v>
          </cell>
        </row>
        <row r="166">
          <cell r="M166" t="str">
            <v>006.39400.0000.1080</v>
          </cell>
          <cell r="O166">
            <v>0</v>
          </cell>
        </row>
        <row r="167">
          <cell r="M167" t="str">
            <v>006.39604.0000.1080</v>
          </cell>
          <cell r="O167">
            <v>0</v>
          </cell>
        </row>
        <row r="168">
          <cell r="M168" t="str">
            <v>006.39700.0000.1080</v>
          </cell>
          <cell r="O168">
            <v>0</v>
          </cell>
        </row>
        <row r="169">
          <cell r="M169" t="str">
            <v>006.39701.0000.1080</v>
          </cell>
          <cell r="O169">
            <v>0</v>
          </cell>
        </row>
        <row r="170">
          <cell r="M170" t="str">
            <v>006.39702.0000.1080</v>
          </cell>
          <cell r="O170">
            <v>0</v>
          </cell>
        </row>
        <row r="171">
          <cell r="M171" t="str">
            <v>006.39800.0000.1080</v>
          </cell>
          <cell r="O171">
            <v>0</v>
          </cell>
        </row>
        <row r="172">
          <cell r="M172" t="str">
            <v>006.39906.0000.1080</v>
          </cell>
          <cell r="O172">
            <v>0</v>
          </cell>
        </row>
        <row r="173">
          <cell r="M173" t="str">
            <v>006.39907.0000.1080</v>
          </cell>
          <cell r="O173">
            <v>0</v>
          </cell>
        </row>
        <row r="174">
          <cell r="M174" t="str">
            <v>006.00000.0000.1080</v>
          </cell>
          <cell r="O174">
            <v>-1</v>
          </cell>
        </row>
        <row r="175">
          <cell r="M175" t="str">
            <v>008.37402.0000.1080</v>
          </cell>
          <cell r="O175">
            <v>0</v>
          </cell>
        </row>
        <row r="176">
          <cell r="M176" t="str">
            <v>008.37500.0000.1080</v>
          </cell>
          <cell r="O176">
            <v>0</v>
          </cell>
        </row>
        <row r="177">
          <cell r="M177" t="str">
            <v>008.37600.0000.1080</v>
          </cell>
          <cell r="O177">
            <v>0</v>
          </cell>
        </row>
        <row r="178">
          <cell r="M178" t="str">
            <v>008.37601.0000.1080</v>
          </cell>
          <cell r="O178">
            <v>0</v>
          </cell>
        </row>
        <row r="179">
          <cell r="M179" t="str">
            <v>008.37602.0000.1080</v>
          </cell>
          <cell r="O179">
            <v>0</v>
          </cell>
        </row>
        <row r="180">
          <cell r="M180" t="str">
            <v>008.37800.0000.1080</v>
          </cell>
          <cell r="O180">
            <v>0</v>
          </cell>
        </row>
        <row r="181">
          <cell r="M181" t="str">
            <v>008.37900.0000.1080</v>
          </cell>
          <cell r="O181">
            <v>0</v>
          </cell>
        </row>
        <row r="182">
          <cell r="M182" t="str">
            <v>008.38000.0000.1080</v>
          </cell>
          <cell r="O182">
            <v>0</v>
          </cell>
        </row>
        <row r="183">
          <cell r="M183" t="str">
            <v>008.38100.0000.1080</v>
          </cell>
          <cell r="O183">
            <v>559334.92000000004</v>
          </cell>
        </row>
        <row r="184">
          <cell r="M184" t="str">
            <v>008.38200.0000.1080</v>
          </cell>
          <cell r="O184">
            <v>0</v>
          </cell>
        </row>
        <row r="185">
          <cell r="M185" t="str">
            <v>008.38300.0000.1080</v>
          </cell>
          <cell r="O185">
            <v>7936.03</v>
          </cell>
        </row>
        <row r="186">
          <cell r="M186" t="str">
            <v>008.38400.0000.1080</v>
          </cell>
          <cell r="O186">
            <v>0</v>
          </cell>
        </row>
        <row r="187">
          <cell r="M187" t="str">
            <v>008.39100.0000.1080</v>
          </cell>
          <cell r="O187">
            <v>0</v>
          </cell>
        </row>
        <row r="188">
          <cell r="M188" t="str">
            <v>008.39103.0000.1080</v>
          </cell>
          <cell r="O188">
            <v>0</v>
          </cell>
        </row>
        <row r="189">
          <cell r="M189" t="str">
            <v>008.39400.0000.1080</v>
          </cell>
          <cell r="O189">
            <v>0</v>
          </cell>
        </row>
        <row r="190">
          <cell r="M190" t="str">
            <v>008.39606.0000.1080</v>
          </cell>
          <cell r="O190">
            <v>0</v>
          </cell>
        </row>
        <row r="191">
          <cell r="M191" t="str">
            <v>008.39701.0000.1080</v>
          </cell>
          <cell r="O191">
            <v>0</v>
          </cell>
        </row>
        <row r="192">
          <cell r="M192" t="str">
            <v>008.39900.0000.1080</v>
          </cell>
          <cell r="O192">
            <v>0</v>
          </cell>
        </row>
        <row r="193">
          <cell r="M193" t="str">
            <v>008.39906.0000.1080</v>
          </cell>
          <cell r="O193">
            <v>0</v>
          </cell>
        </row>
        <row r="194">
          <cell r="M194" t="str">
            <v>008.00000.0000.1080</v>
          </cell>
          <cell r="O194">
            <v>0</v>
          </cell>
        </row>
        <row r="195">
          <cell r="M195" t="str">
            <v>010.39009.0000.1080</v>
          </cell>
          <cell r="O195">
            <v>0</v>
          </cell>
        </row>
        <row r="196">
          <cell r="M196" t="str">
            <v>010.39100.0000.1080</v>
          </cell>
          <cell r="O196">
            <v>0</v>
          </cell>
        </row>
        <row r="197">
          <cell r="M197" t="str">
            <v>010.39103.0000.1080</v>
          </cell>
          <cell r="O197">
            <v>0</v>
          </cell>
        </row>
        <row r="198">
          <cell r="M198" t="str">
            <v>010.39200.0000.1080</v>
          </cell>
          <cell r="O198">
            <v>-149697.07999999999</v>
          </cell>
        </row>
        <row r="199">
          <cell r="M199" t="str">
            <v>010.39400.0000.1080</v>
          </cell>
          <cell r="O199">
            <v>0</v>
          </cell>
        </row>
        <row r="200">
          <cell r="M200" t="str">
            <v>010.39700.0000.1080</v>
          </cell>
          <cell r="O200">
            <v>0</v>
          </cell>
        </row>
        <row r="201">
          <cell r="M201" t="str">
            <v>010.39701.0000.1080</v>
          </cell>
          <cell r="O201">
            <v>0</v>
          </cell>
        </row>
        <row r="202">
          <cell r="M202" t="str">
            <v>010.39702.0000.1080</v>
          </cell>
          <cell r="O202">
            <v>0</v>
          </cell>
        </row>
        <row r="203">
          <cell r="M203" t="str">
            <v>010.39705.0000.1080</v>
          </cell>
          <cell r="O203">
            <v>0</v>
          </cell>
        </row>
        <row r="204">
          <cell r="M204" t="str">
            <v>010.39800.0000.1080</v>
          </cell>
          <cell r="O204">
            <v>0</v>
          </cell>
        </row>
        <row r="205">
          <cell r="M205" t="str">
            <v>010.39901.0000.1080</v>
          </cell>
          <cell r="O205">
            <v>0</v>
          </cell>
        </row>
        <row r="206">
          <cell r="M206" t="str">
            <v>010.39902.0000.1080</v>
          </cell>
          <cell r="O206">
            <v>0</v>
          </cell>
        </row>
        <row r="207">
          <cell r="M207" t="str">
            <v>010.39903.0000.1080</v>
          </cell>
          <cell r="O207">
            <v>0</v>
          </cell>
        </row>
        <row r="208">
          <cell r="M208" t="str">
            <v>010.39905.0000.1080</v>
          </cell>
          <cell r="O208">
            <v>0</v>
          </cell>
        </row>
        <row r="209">
          <cell r="M209" t="str">
            <v>010.39906.0000.1080</v>
          </cell>
          <cell r="O209">
            <v>0</v>
          </cell>
        </row>
        <row r="210">
          <cell r="M210" t="str">
            <v>010.39907.0000.1080</v>
          </cell>
          <cell r="O210">
            <v>0</v>
          </cell>
        </row>
        <row r="211">
          <cell r="M211" t="str">
            <v>010.39908.0000.1080</v>
          </cell>
          <cell r="O211">
            <v>0</v>
          </cell>
        </row>
        <row r="212">
          <cell r="M212" t="str">
            <v>010.00000.0000.1080</v>
          </cell>
          <cell r="O212">
            <v>149697.07999999999</v>
          </cell>
        </row>
        <row r="213">
          <cell r="M213" t="str">
            <v>011.36700.0000.1080</v>
          </cell>
          <cell r="O213">
            <v>0</v>
          </cell>
        </row>
        <row r="214">
          <cell r="M214" t="str">
            <v>011.36701.0000.1080</v>
          </cell>
          <cell r="O214">
            <v>0</v>
          </cell>
        </row>
        <row r="215">
          <cell r="M215" t="str">
            <v>011.37500.0000.1080</v>
          </cell>
          <cell r="O215">
            <v>0</v>
          </cell>
        </row>
        <row r="216">
          <cell r="M216" t="str">
            <v>011.37900.0000.1080</v>
          </cell>
          <cell r="O216">
            <v>0</v>
          </cell>
        </row>
        <row r="217">
          <cell r="M217" t="str">
            <v>011.00000.0000.1080</v>
          </cell>
          <cell r="O217">
            <v>0</v>
          </cell>
        </row>
        <row r="218">
          <cell r="M218" t="str">
            <v>013.37402.0000.1080</v>
          </cell>
          <cell r="O218">
            <v>0</v>
          </cell>
        </row>
        <row r="219">
          <cell r="M219" t="str">
            <v>013.37500.0000.1080</v>
          </cell>
          <cell r="O219">
            <v>0</v>
          </cell>
        </row>
        <row r="220">
          <cell r="M220" t="str">
            <v>013.37600.0000.1080</v>
          </cell>
          <cell r="O220">
            <v>0</v>
          </cell>
        </row>
        <row r="221">
          <cell r="M221" t="str">
            <v>013.37601.0000.1080</v>
          </cell>
          <cell r="O221">
            <v>0</v>
          </cell>
        </row>
        <row r="222">
          <cell r="M222" t="str">
            <v>013.37602.0000.1080</v>
          </cell>
          <cell r="O222">
            <v>0</v>
          </cell>
        </row>
        <row r="223">
          <cell r="M223" t="str">
            <v>013.37800.0000.1080</v>
          </cell>
          <cell r="O223">
            <v>0</v>
          </cell>
        </row>
        <row r="224">
          <cell r="M224" t="str">
            <v>013.37900.0000.1080</v>
          </cell>
          <cell r="O224">
            <v>0</v>
          </cell>
        </row>
        <row r="225">
          <cell r="M225" t="str">
            <v>013.38000.0000.1080</v>
          </cell>
          <cell r="O225">
            <v>0</v>
          </cell>
        </row>
        <row r="226">
          <cell r="M226" t="str">
            <v>013.38100.0000.1080</v>
          </cell>
          <cell r="O226">
            <v>44626.55</v>
          </cell>
        </row>
        <row r="227">
          <cell r="M227" t="str">
            <v>013.38200.0000.1080</v>
          </cell>
          <cell r="O227">
            <v>0</v>
          </cell>
        </row>
        <row r="228">
          <cell r="M228" t="str">
            <v>013.38300.0000.1080</v>
          </cell>
          <cell r="O228">
            <v>0</v>
          </cell>
        </row>
        <row r="229">
          <cell r="M229" t="str">
            <v>013.38400.0000.1080</v>
          </cell>
          <cell r="O229">
            <v>0</v>
          </cell>
        </row>
        <row r="230">
          <cell r="M230" t="str">
            <v>013.39100.0000.1080</v>
          </cell>
          <cell r="O230">
            <v>0</v>
          </cell>
        </row>
        <row r="231">
          <cell r="M231" t="str">
            <v>013.39101.0000.1080</v>
          </cell>
          <cell r="O231">
            <v>0</v>
          </cell>
        </row>
        <row r="232">
          <cell r="M232" t="str">
            <v>013.39103.0000.1080</v>
          </cell>
          <cell r="O232">
            <v>0</v>
          </cell>
        </row>
        <row r="233">
          <cell r="M233" t="str">
            <v>013.39400.0000.1080</v>
          </cell>
          <cell r="O233">
            <v>0</v>
          </cell>
        </row>
        <row r="234">
          <cell r="M234" t="str">
            <v>013.00000.0000.1080</v>
          </cell>
          <cell r="O234">
            <v>0</v>
          </cell>
        </row>
        <row r="235">
          <cell r="M235" t="str">
            <v>014.00000.0000.1080</v>
          </cell>
          <cell r="O235">
            <v>0</v>
          </cell>
        </row>
        <row r="236">
          <cell r="M236" t="str">
            <v>015.00000.0000.1080</v>
          </cell>
          <cell r="O236">
            <v>0</v>
          </cell>
        </row>
        <row r="237">
          <cell r="M237" t="str">
            <v>016.30200.0000.1080</v>
          </cell>
          <cell r="O237">
            <v>117.81</v>
          </cell>
        </row>
        <row r="238">
          <cell r="M238" t="str">
            <v>016.36700.0000.1080</v>
          </cell>
          <cell r="O238">
            <v>0</v>
          </cell>
        </row>
        <row r="239">
          <cell r="M239" t="str">
            <v>016.37401.0000.1080</v>
          </cell>
          <cell r="O239">
            <v>0</v>
          </cell>
        </row>
        <row r="240">
          <cell r="M240" t="str">
            <v>016.37402.0000.1080</v>
          </cell>
          <cell r="O240">
            <v>32997.49</v>
          </cell>
        </row>
        <row r="241">
          <cell r="M241" t="str">
            <v>016.37500.0000.1080</v>
          </cell>
          <cell r="O241">
            <v>22512.46</v>
          </cell>
        </row>
        <row r="242">
          <cell r="M242" t="str">
            <v>016.37501.0000.1080</v>
          </cell>
          <cell r="O242">
            <v>543.29</v>
          </cell>
        </row>
        <row r="243">
          <cell r="M243" t="str">
            <v>016.37502.0000.1080</v>
          </cell>
          <cell r="O243">
            <v>2718.61</v>
          </cell>
        </row>
        <row r="244">
          <cell r="M244" t="str">
            <v>016.37503.0000.1080</v>
          </cell>
          <cell r="O244">
            <v>21248.46</v>
          </cell>
        </row>
        <row r="245">
          <cell r="M245" t="str">
            <v>016.37600.0000.1080</v>
          </cell>
          <cell r="O245">
            <v>1284630.3799999999</v>
          </cell>
        </row>
        <row r="246">
          <cell r="M246" t="str">
            <v>016.37601.0000.1080</v>
          </cell>
          <cell r="O246">
            <v>8091668.5800000001</v>
          </cell>
        </row>
        <row r="247">
          <cell r="M247" t="str">
            <v>016.37602.0000.1080</v>
          </cell>
          <cell r="O247">
            <v>1878649.85</v>
          </cell>
        </row>
        <row r="248">
          <cell r="M248" t="str">
            <v>016.37700.0000.1080</v>
          </cell>
          <cell r="O248">
            <v>0</v>
          </cell>
        </row>
        <row r="249">
          <cell r="M249" t="str">
            <v>016.37800.0000.1080</v>
          </cell>
          <cell r="O249">
            <v>804685.71</v>
          </cell>
        </row>
        <row r="250">
          <cell r="M250" t="str">
            <v>016.37900.0000.1080</v>
          </cell>
          <cell r="O250">
            <v>-5930.92</v>
          </cell>
        </row>
        <row r="251">
          <cell r="M251" t="str">
            <v>016.38000.0000.1080</v>
          </cell>
          <cell r="O251">
            <v>4253632.28</v>
          </cell>
        </row>
        <row r="252">
          <cell r="M252" t="str">
            <v>016.38100.0000.1080</v>
          </cell>
          <cell r="O252">
            <v>1087147.6599999999</v>
          </cell>
        </row>
        <row r="253">
          <cell r="M253" t="str">
            <v>016.38200.0000.1080</v>
          </cell>
          <cell r="O253">
            <v>625999.02</v>
          </cell>
        </row>
        <row r="254">
          <cell r="M254" t="str">
            <v>016.38300.0000.1080</v>
          </cell>
          <cell r="O254">
            <v>909553.47</v>
          </cell>
        </row>
        <row r="255">
          <cell r="M255" t="str">
            <v>016.38400.0000.1080</v>
          </cell>
          <cell r="O255">
            <v>165790.04999999999</v>
          </cell>
        </row>
        <row r="256">
          <cell r="M256" t="str">
            <v>016.38500.0000.1080</v>
          </cell>
          <cell r="O256">
            <v>370973.23</v>
          </cell>
        </row>
        <row r="257">
          <cell r="M257" t="str">
            <v>016.38600.0000.1080</v>
          </cell>
          <cell r="O257">
            <v>2887.21</v>
          </cell>
        </row>
        <row r="258">
          <cell r="M258" t="str">
            <v>016.38700.0000.1080</v>
          </cell>
          <cell r="O258">
            <v>91318.15</v>
          </cell>
        </row>
        <row r="259">
          <cell r="M259" t="str">
            <v>016.38900.0000.1080</v>
          </cell>
          <cell r="O259">
            <v>0</v>
          </cell>
        </row>
        <row r="260">
          <cell r="M260" t="str">
            <v>016.39004.0000.1080</v>
          </cell>
          <cell r="O260">
            <v>2273.44</v>
          </cell>
        </row>
        <row r="261">
          <cell r="M261" t="str">
            <v>016.39009.0000.1080</v>
          </cell>
          <cell r="O261">
            <v>284646.02</v>
          </cell>
        </row>
        <row r="262">
          <cell r="M262" t="str">
            <v>016.39100.0000.1080</v>
          </cell>
          <cell r="O262">
            <v>362766.11</v>
          </cell>
        </row>
        <row r="263">
          <cell r="M263" t="str">
            <v>016.39103.0000.1080</v>
          </cell>
          <cell r="O263">
            <v>0</v>
          </cell>
        </row>
        <row r="264">
          <cell r="M264" t="str">
            <v>016.39200.0000.1080</v>
          </cell>
          <cell r="O264">
            <v>13207.58</v>
          </cell>
        </row>
        <row r="265">
          <cell r="M265" t="str">
            <v>016.39300.0000.1080</v>
          </cell>
          <cell r="O265">
            <v>74700.55</v>
          </cell>
        </row>
        <row r="266">
          <cell r="M266" t="str">
            <v>016.39400.0000.1080</v>
          </cell>
          <cell r="O266">
            <v>1149390.71</v>
          </cell>
        </row>
        <row r="267">
          <cell r="M267" t="str">
            <v>016.39500.0000.1080</v>
          </cell>
          <cell r="O267">
            <v>0</v>
          </cell>
        </row>
        <row r="268">
          <cell r="M268" t="str">
            <v>016.39600.0000.1080</v>
          </cell>
          <cell r="O268">
            <v>24558.05</v>
          </cell>
        </row>
        <row r="269">
          <cell r="M269" t="str">
            <v>016.39603.0000.1080</v>
          </cell>
          <cell r="O269">
            <v>41492.01</v>
          </cell>
        </row>
        <row r="270">
          <cell r="M270" t="str">
            <v>016.39604.0000.1080</v>
          </cell>
          <cell r="O270">
            <v>1</v>
          </cell>
        </row>
        <row r="271">
          <cell r="M271" t="str">
            <v>016.39605.0000.1080</v>
          </cell>
          <cell r="O271">
            <v>5508.37</v>
          </cell>
        </row>
        <row r="272">
          <cell r="M272" t="str">
            <v>016.39700.0000.1080</v>
          </cell>
          <cell r="O272">
            <v>70819.289999999994</v>
          </cell>
        </row>
        <row r="273">
          <cell r="M273" t="str">
            <v>016.39701.0000.1080</v>
          </cell>
          <cell r="O273">
            <v>0</v>
          </cell>
        </row>
        <row r="274">
          <cell r="M274" t="str">
            <v>016.39702.0000.1080</v>
          </cell>
          <cell r="O274">
            <v>0</v>
          </cell>
        </row>
        <row r="275">
          <cell r="M275" t="str">
            <v>016.39705.0000.1080</v>
          </cell>
          <cell r="O275">
            <v>63078.2</v>
          </cell>
        </row>
        <row r="276">
          <cell r="M276" t="str">
            <v>016.39800.0000.1080</v>
          </cell>
          <cell r="O276">
            <v>15702.3</v>
          </cell>
        </row>
        <row r="277">
          <cell r="M277" t="str">
            <v>016.39906.0000.1080</v>
          </cell>
          <cell r="O277">
            <v>1327684.31</v>
          </cell>
        </row>
        <row r="278">
          <cell r="M278" t="str">
            <v>016.39907.0000.1080</v>
          </cell>
          <cell r="O278">
            <v>-47289.17</v>
          </cell>
        </row>
        <row r="279">
          <cell r="M279" t="str">
            <v>016.39908.0000.1080</v>
          </cell>
          <cell r="O279">
            <v>238425.08</v>
          </cell>
        </row>
        <row r="280">
          <cell r="M280" t="str">
            <v>016.00000.0000.1080</v>
          </cell>
          <cell r="O280">
            <v>-31370.76</v>
          </cell>
        </row>
        <row r="281">
          <cell r="M281" t="str">
            <v>017.37500.0000.1080</v>
          </cell>
          <cell r="O281">
            <v>0</v>
          </cell>
        </row>
        <row r="282">
          <cell r="M282" t="str">
            <v>017.37601.0000.1080</v>
          </cell>
          <cell r="O282">
            <v>0</v>
          </cell>
        </row>
        <row r="283">
          <cell r="M283" t="str">
            <v>017.37602.0000.1080</v>
          </cell>
          <cell r="O283">
            <v>0</v>
          </cell>
        </row>
        <row r="284">
          <cell r="M284" t="str">
            <v>017.37800.0000.1080</v>
          </cell>
          <cell r="O284">
            <v>0</v>
          </cell>
        </row>
        <row r="285">
          <cell r="M285" t="str">
            <v>017.37900.0000.1080</v>
          </cell>
          <cell r="O285">
            <v>0</v>
          </cell>
        </row>
        <row r="286">
          <cell r="M286" t="str">
            <v>017.38000.0000.1080</v>
          </cell>
          <cell r="O286">
            <v>0</v>
          </cell>
        </row>
        <row r="287">
          <cell r="M287" t="str">
            <v>017.38200.0000.1080</v>
          </cell>
          <cell r="O287">
            <v>0</v>
          </cell>
        </row>
        <row r="288">
          <cell r="M288" t="str">
            <v>017.38300.0000.1080</v>
          </cell>
          <cell r="O288">
            <v>0</v>
          </cell>
        </row>
        <row r="289">
          <cell r="M289" t="str">
            <v>017.38400.0000.1080</v>
          </cell>
          <cell r="O289">
            <v>0</v>
          </cell>
        </row>
        <row r="290">
          <cell r="M290" t="str">
            <v>017.00000.0000.1080</v>
          </cell>
          <cell r="O290">
            <v>0</v>
          </cell>
        </row>
        <row r="291">
          <cell r="M291" t="str">
            <v>018.37402.0000.1080</v>
          </cell>
          <cell r="O291">
            <v>0</v>
          </cell>
        </row>
        <row r="292">
          <cell r="M292" t="str">
            <v>018.37500.0000.1080</v>
          </cell>
          <cell r="O292">
            <v>0</v>
          </cell>
        </row>
        <row r="293">
          <cell r="M293" t="str">
            <v>018.37600.0000.1080</v>
          </cell>
          <cell r="O293">
            <v>0</v>
          </cell>
        </row>
        <row r="294">
          <cell r="M294" t="str">
            <v>018.37601.0000.1080</v>
          </cell>
          <cell r="O294">
            <v>0</v>
          </cell>
        </row>
        <row r="295">
          <cell r="M295" t="str">
            <v>018.37602.0000.1080</v>
          </cell>
          <cell r="O295">
            <v>0</v>
          </cell>
        </row>
        <row r="296">
          <cell r="M296" t="str">
            <v>018.37800.0000.1080</v>
          </cell>
          <cell r="O296">
            <v>0</v>
          </cell>
        </row>
        <row r="297">
          <cell r="M297" t="str">
            <v>018.37900.0000.1080</v>
          </cell>
          <cell r="O297">
            <v>0</v>
          </cell>
        </row>
        <row r="298">
          <cell r="M298" t="str">
            <v>018.38000.0000.1080</v>
          </cell>
          <cell r="O298">
            <v>0</v>
          </cell>
        </row>
        <row r="299">
          <cell r="M299" t="str">
            <v>018.38100.0000.1080</v>
          </cell>
          <cell r="O299">
            <v>4054.81</v>
          </cell>
        </row>
        <row r="300">
          <cell r="M300" t="str">
            <v>018.38200.0000.1080</v>
          </cell>
          <cell r="O300">
            <v>0</v>
          </cell>
        </row>
        <row r="301">
          <cell r="M301" t="str">
            <v>018.38300.0000.1080</v>
          </cell>
          <cell r="O301">
            <v>0</v>
          </cell>
        </row>
        <row r="302">
          <cell r="M302" t="str">
            <v>018.38400.0000.1080</v>
          </cell>
          <cell r="O302">
            <v>0</v>
          </cell>
        </row>
        <row r="303">
          <cell r="M303" t="str">
            <v>018.39100.0000.1080</v>
          </cell>
          <cell r="O303">
            <v>0</v>
          </cell>
        </row>
        <row r="304">
          <cell r="M304" t="str">
            <v>018.39101.0000.1080</v>
          </cell>
          <cell r="O304">
            <v>0</v>
          </cell>
        </row>
        <row r="305">
          <cell r="M305" t="str">
            <v>018.39103.0000.1080</v>
          </cell>
          <cell r="O305">
            <v>0</v>
          </cell>
        </row>
        <row r="306">
          <cell r="M306" t="str">
            <v>018.39400.0000.1080</v>
          </cell>
          <cell r="O306">
            <v>0</v>
          </cell>
        </row>
        <row r="307">
          <cell r="M307" t="str">
            <v>018.00000.0000.1080</v>
          </cell>
          <cell r="O307">
            <v>0</v>
          </cell>
        </row>
        <row r="308">
          <cell r="M308" t="str">
            <v>019.36510.0000.1080</v>
          </cell>
          <cell r="O308">
            <v>0</v>
          </cell>
        </row>
        <row r="309">
          <cell r="M309" t="str">
            <v>019.36520.0000.1080</v>
          </cell>
          <cell r="O309">
            <v>0</v>
          </cell>
        </row>
        <row r="310">
          <cell r="M310" t="str">
            <v>019.36600.0000.1080</v>
          </cell>
          <cell r="O310">
            <v>0</v>
          </cell>
        </row>
        <row r="311">
          <cell r="M311" t="str">
            <v>019.36602.0000.1080</v>
          </cell>
          <cell r="O311">
            <v>0</v>
          </cell>
        </row>
        <row r="312">
          <cell r="M312" t="str">
            <v>019.36603.0000.1080</v>
          </cell>
          <cell r="O312">
            <v>0</v>
          </cell>
        </row>
        <row r="313">
          <cell r="M313" t="str">
            <v>019.36700.0000.1080</v>
          </cell>
          <cell r="O313">
            <v>0</v>
          </cell>
        </row>
        <row r="314">
          <cell r="M314" t="str">
            <v>019.36701.0000.1080</v>
          </cell>
          <cell r="O314">
            <v>0</v>
          </cell>
        </row>
        <row r="315">
          <cell r="M315" t="str">
            <v>019.36800.0000.1080</v>
          </cell>
          <cell r="O315">
            <v>0</v>
          </cell>
        </row>
        <row r="316">
          <cell r="M316" t="str">
            <v>019.36900.0000.1080</v>
          </cell>
          <cell r="O316">
            <v>0</v>
          </cell>
        </row>
        <row r="317">
          <cell r="M317" t="str">
            <v>019.36901.0000.1080</v>
          </cell>
          <cell r="O317">
            <v>0</v>
          </cell>
        </row>
        <row r="318">
          <cell r="M318" t="str">
            <v>019.37402.0000.1080</v>
          </cell>
          <cell r="O318">
            <v>0</v>
          </cell>
        </row>
        <row r="319">
          <cell r="M319" t="str">
            <v>019.37500.0000.1080</v>
          </cell>
          <cell r="O319">
            <v>0</v>
          </cell>
        </row>
        <row r="320">
          <cell r="M320" t="str">
            <v>019.37600.0000.1080</v>
          </cell>
          <cell r="O320">
            <v>0</v>
          </cell>
        </row>
        <row r="321">
          <cell r="M321" t="str">
            <v>019.37601.0000.1080</v>
          </cell>
          <cell r="O321">
            <v>0</v>
          </cell>
        </row>
        <row r="322">
          <cell r="M322" t="str">
            <v>019.37602.0000.1080</v>
          </cell>
          <cell r="O322">
            <v>0</v>
          </cell>
        </row>
        <row r="323">
          <cell r="M323" t="str">
            <v>019.37800.0000.1080</v>
          </cell>
          <cell r="O323">
            <v>0</v>
          </cell>
        </row>
        <row r="324">
          <cell r="M324" t="str">
            <v>019.37900.0000.1080</v>
          </cell>
          <cell r="O324">
            <v>0</v>
          </cell>
        </row>
        <row r="325">
          <cell r="M325" t="str">
            <v>019.37901.0000.1080</v>
          </cell>
          <cell r="O325">
            <v>0</v>
          </cell>
        </row>
        <row r="326">
          <cell r="M326" t="str">
            <v>019.37902.0000.1080</v>
          </cell>
          <cell r="O326">
            <v>0</v>
          </cell>
        </row>
        <row r="327">
          <cell r="M327" t="str">
            <v>019.37904.0000.1080</v>
          </cell>
          <cell r="O327">
            <v>0</v>
          </cell>
        </row>
        <row r="328">
          <cell r="M328" t="str">
            <v>019.37905.0000.1080</v>
          </cell>
          <cell r="O328">
            <v>0</v>
          </cell>
        </row>
        <row r="329">
          <cell r="M329" t="str">
            <v>019.38000.0000.1080</v>
          </cell>
          <cell r="O329">
            <v>0</v>
          </cell>
        </row>
        <row r="330">
          <cell r="M330" t="str">
            <v>019.38100.0000.1080</v>
          </cell>
          <cell r="O330">
            <v>0</v>
          </cell>
        </row>
        <row r="331">
          <cell r="M331" t="str">
            <v>019.38200.0000.1080</v>
          </cell>
          <cell r="O331">
            <v>0</v>
          </cell>
        </row>
        <row r="332">
          <cell r="M332" t="str">
            <v>019.38300.0000.1080</v>
          </cell>
          <cell r="O332">
            <v>0</v>
          </cell>
        </row>
        <row r="333">
          <cell r="M333" t="str">
            <v>019.38500.0000.1080</v>
          </cell>
          <cell r="O333">
            <v>0</v>
          </cell>
        </row>
        <row r="334">
          <cell r="M334" t="str">
            <v>019.39200.0000.1080</v>
          </cell>
          <cell r="O334">
            <v>-7607.72</v>
          </cell>
        </row>
        <row r="335">
          <cell r="M335" t="str">
            <v>019.39400.0000.1080</v>
          </cell>
          <cell r="O335">
            <v>0</v>
          </cell>
        </row>
        <row r="336">
          <cell r="M336" t="str">
            <v>019.39605.0000.1080</v>
          </cell>
          <cell r="O336">
            <v>0</v>
          </cell>
        </row>
        <row r="337">
          <cell r="M337" t="str">
            <v>019.39702.0000.1080</v>
          </cell>
          <cell r="O337">
            <v>0</v>
          </cell>
        </row>
        <row r="338">
          <cell r="M338" t="str">
            <v>019.39705.0000.1080</v>
          </cell>
          <cell r="O338">
            <v>0</v>
          </cell>
        </row>
        <row r="339">
          <cell r="M339" t="str">
            <v>019.39906.0000.1080</v>
          </cell>
          <cell r="O339">
            <v>0</v>
          </cell>
        </row>
        <row r="340">
          <cell r="M340" t="str">
            <v>019.00000.0000.1080</v>
          </cell>
          <cell r="O340">
            <v>7607.72</v>
          </cell>
        </row>
        <row r="341">
          <cell r="M341" t="str">
            <v>021.37401.0000.1080</v>
          </cell>
          <cell r="O341">
            <v>0</v>
          </cell>
        </row>
        <row r="342">
          <cell r="M342" t="str">
            <v>021.37402.0000.1080</v>
          </cell>
          <cell r="O342">
            <v>-1393.32</v>
          </cell>
        </row>
        <row r="343">
          <cell r="M343" t="str">
            <v>021.37500.0000.1080</v>
          </cell>
          <cell r="O343">
            <v>0</v>
          </cell>
        </row>
        <row r="344">
          <cell r="M344" t="str">
            <v>021.37501.0000.1080</v>
          </cell>
          <cell r="O344">
            <v>0</v>
          </cell>
        </row>
        <row r="345">
          <cell r="M345" t="str">
            <v>021.37503.0000.1080</v>
          </cell>
          <cell r="O345">
            <v>-1040.8</v>
          </cell>
        </row>
        <row r="346">
          <cell r="M346" t="str">
            <v>021.37600.0000.1080</v>
          </cell>
          <cell r="O346">
            <v>-5251.98</v>
          </cell>
        </row>
        <row r="347">
          <cell r="M347" t="str">
            <v>021.37601.0000.1080</v>
          </cell>
          <cell r="O347">
            <v>-126625.64</v>
          </cell>
        </row>
        <row r="348">
          <cell r="M348" t="str">
            <v>021.37602.0000.1080</v>
          </cell>
          <cell r="O348">
            <v>-147460.31</v>
          </cell>
        </row>
        <row r="349">
          <cell r="M349" t="str">
            <v>021.37800.0000.1080</v>
          </cell>
          <cell r="O349">
            <v>-104865.65</v>
          </cell>
        </row>
        <row r="350">
          <cell r="M350" t="str">
            <v>021.37900.0000.1080</v>
          </cell>
          <cell r="O350">
            <v>0</v>
          </cell>
        </row>
        <row r="351">
          <cell r="M351" t="str">
            <v>021.38000.0000.1080</v>
          </cell>
          <cell r="O351">
            <v>-23173.200000000001</v>
          </cell>
        </row>
        <row r="352">
          <cell r="M352" t="str">
            <v>021.38100.0000.1080</v>
          </cell>
          <cell r="O352">
            <v>973029.52</v>
          </cell>
        </row>
        <row r="353">
          <cell r="M353" t="str">
            <v>021.38200.0000.1080</v>
          </cell>
          <cell r="O353">
            <v>2879.47</v>
          </cell>
        </row>
        <row r="354">
          <cell r="M354" t="str">
            <v>021.38300.0000.1080</v>
          </cell>
          <cell r="O354">
            <v>3182.38</v>
          </cell>
        </row>
        <row r="355">
          <cell r="M355" t="str">
            <v>021.38400.0000.1080</v>
          </cell>
          <cell r="O355">
            <v>0</v>
          </cell>
        </row>
        <row r="356">
          <cell r="M356" t="str">
            <v>021.39100.0000.1080</v>
          </cell>
          <cell r="O356">
            <v>0</v>
          </cell>
        </row>
        <row r="357">
          <cell r="M357" t="str">
            <v>021.39101.0000.1080</v>
          </cell>
          <cell r="O357">
            <v>0</v>
          </cell>
        </row>
        <row r="358">
          <cell r="M358" t="str">
            <v>021.39103.0000.1080</v>
          </cell>
          <cell r="O358">
            <v>0</v>
          </cell>
        </row>
        <row r="359">
          <cell r="M359" t="str">
            <v>021.39400.0000.1080</v>
          </cell>
          <cell r="O359">
            <v>0</v>
          </cell>
        </row>
        <row r="360">
          <cell r="M360" t="str">
            <v>021.00000.0000.1080</v>
          </cell>
          <cell r="O360">
            <v>0</v>
          </cell>
        </row>
        <row r="361">
          <cell r="M361" t="str">
            <v>022.37500.0000.1080</v>
          </cell>
          <cell r="O361">
            <v>0</v>
          </cell>
        </row>
        <row r="362">
          <cell r="M362" t="str">
            <v>022.37900.0000.1080</v>
          </cell>
          <cell r="O362">
            <v>0</v>
          </cell>
        </row>
        <row r="363">
          <cell r="M363" t="str">
            <v>022.38100.0000.1080</v>
          </cell>
          <cell r="O363">
            <v>-7113396.4100000001</v>
          </cell>
        </row>
        <row r="364">
          <cell r="M364" t="str">
            <v>022.38300.0000.1080</v>
          </cell>
          <cell r="O364">
            <v>-121474.6</v>
          </cell>
        </row>
        <row r="365">
          <cell r="M365" t="str">
            <v>022.38500.0000.1080</v>
          </cell>
          <cell r="O365">
            <v>0</v>
          </cell>
        </row>
        <row r="366">
          <cell r="M366" t="str">
            <v>022.39009.0000.1080</v>
          </cell>
          <cell r="O366">
            <v>0</v>
          </cell>
        </row>
        <row r="367">
          <cell r="M367" t="str">
            <v>022.39100.0000.1080</v>
          </cell>
          <cell r="O367">
            <v>0</v>
          </cell>
        </row>
        <row r="368">
          <cell r="M368" t="str">
            <v>022.39103.0000.1080</v>
          </cell>
          <cell r="O368">
            <v>0</v>
          </cell>
        </row>
        <row r="369">
          <cell r="M369" t="str">
            <v>022.39400.0000.1080</v>
          </cell>
          <cell r="O369">
            <v>0</v>
          </cell>
        </row>
        <row r="370">
          <cell r="M370" t="str">
            <v>022.00000.0000.1080</v>
          </cell>
          <cell r="O370">
            <v>0</v>
          </cell>
        </row>
        <row r="371">
          <cell r="M371" t="str">
            <v>040.00000.0000.1080</v>
          </cell>
          <cell r="O371">
            <v>0</v>
          </cell>
        </row>
      </sheetData>
      <sheetData sheetId="2" refreshError="1">
        <row r="8">
          <cell r="F8" t="str">
            <v>001.00000.0000.1080</v>
          </cell>
          <cell r="BZ8">
            <v>1720.82</v>
          </cell>
        </row>
        <row r="9">
          <cell r="F9" t="str">
            <v>001.36510.0000.1080</v>
          </cell>
          <cell r="BZ9">
            <v>0</v>
          </cell>
        </row>
        <row r="10">
          <cell r="F10" t="str">
            <v>001.36520.0000.1080</v>
          </cell>
          <cell r="BZ10">
            <v>72161.039999999994</v>
          </cell>
        </row>
        <row r="11">
          <cell r="F11" t="str">
            <v>001.36600.0000.1080</v>
          </cell>
          <cell r="BZ11">
            <v>8525.6299999999992</v>
          </cell>
        </row>
        <row r="12">
          <cell r="F12" t="str">
            <v>001.36602.0000.1080</v>
          </cell>
          <cell r="BZ12">
            <v>2018.21</v>
          </cell>
        </row>
        <row r="13">
          <cell r="F13" t="str">
            <v>001.36603.0000.1080</v>
          </cell>
          <cell r="BZ13">
            <v>20490.78</v>
          </cell>
        </row>
        <row r="14">
          <cell r="F14" t="str">
            <v>001.36700.0000.1080</v>
          </cell>
          <cell r="BZ14">
            <v>1408.99</v>
          </cell>
        </row>
        <row r="15">
          <cell r="F15" t="str">
            <v>001.36701.0000.1080</v>
          </cell>
          <cell r="BZ15">
            <v>2240658</v>
          </cell>
        </row>
        <row r="16">
          <cell r="F16" t="str">
            <v>001.36800.0000.1080</v>
          </cell>
          <cell r="BZ16">
            <v>122825.25</v>
          </cell>
        </row>
        <row r="17">
          <cell r="F17" t="str">
            <v>001.36900.0000.1080</v>
          </cell>
          <cell r="BZ17">
            <v>8824.2199999999993</v>
          </cell>
        </row>
        <row r="18">
          <cell r="F18" t="str">
            <v>001.36901.0000.1080</v>
          </cell>
          <cell r="BZ18">
            <v>177452.29</v>
          </cell>
        </row>
        <row r="19">
          <cell r="F19" t="str">
            <v>001.37500.0000.1080</v>
          </cell>
          <cell r="BZ19">
            <v>0</v>
          </cell>
        </row>
        <row r="20">
          <cell r="F20" t="str">
            <v>001.37600.0000.1080</v>
          </cell>
          <cell r="BZ20">
            <v>0</v>
          </cell>
        </row>
        <row r="21">
          <cell r="F21" t="str">
            <v>001.37601.0000.1080</v>
          </cell>
          <cell r="BZ21">
            <v>0</v>
          </cell>
        </row>
        <row r="22">
          <cell r="F22" t="str">
            <v>001.37602.0000.1080</v>
          </cell>
          <cell r="BZ22">
            <v>0</v>
          </cell>
        </row>
        <row r="23">
          <cell r="F23" t="str">
            <v>001.37900.0000.1080</v>
          </cell>
          <cell r="BZ23">
            <v>0</v>
          </cell>
        </row>
        <row r="24">
          <cell r="F24" t="str">
            <v>001.37901.0000.1080</v>
          </cell>
          <cell r="BZ24">
            <v>3.08</v>
          </cell>
        </row>
        <row r="25">
          <cell r="F25" t="str">
            <v>001.37902.0000.1080</v>
          </cell>
          <cell r="BZ25">
            <v>0</v>
          </cell>
        </row>
        <row r="26">
          <cell r="F26" t="str">
            <v>001.37904.0000.1080</v>
          </cell>
          <cell r="BZ26">
            <v>1638.82</v>
          </cell>
        </row>
        <row r="27">
          <cell r="F27" t="str">
            <v>001.37905.0000.1080</v>
          </cell>
          <cell r="BZ27">
            <v>99026.2</v>
          </cell>
        </row>
        <row r="28">
          <cell r="F28" t="str">
            <v>001.38300.0000.1080</v>
          </cell>
          <cell r="BZ28">
            <v>1597.63</v>
          </cell>
        </row>
        <row r="29">
          <cell r="F29" t="str">
            <v>001.39702.0000.1080</v>
          </cell>
          <cell r="BZ29">
            <v>0</v>
          </cell>
        </row>
        <row r="30">
          <cell r="F30" t="str">
            <v>001.39705.0000.1080</v>
          </cell>
          <cell r="BZ30">
            <v>39039.5</v>
          </cell>
        </row>
        <row r="31">
          <cell r="F31" t="str">
            <v>001.39907.0000.1080</v>
          </cell>
          <cell r="BZ31">
            <v>0</v>
          </cell>
        </row>
        <row r="32">
          <cell r="F32" t="str">
            <v>002.00000.0000.1080</v>
          </cell>
          <cell r="BZ32">
            <v>-1355421.01</v>
          </cell>
        </row>
        <row r="33">
          <cell r="F33" t="str">
            <v>002.39009.0000.1110</v>
          </cell>
          <cell r="BZ33">
            <v>5306360.0403664354</v>
          </cell>
        </row>
        <row r="34">
          <cell r="F34" t="str">
            <v>002.39009.0000.1080</v>
          </cell>
          <cell r="BZ34">
            <v>61202.239999999998</v>
          </cell>
        </row>
        <row r="35">
          <cell r="F35" t="str">
            <v>002.39100.0000.1080</v>
          </cell>
          <cell r="BZ35">
            <v>6533678.0612779688</v>
          </cell>
        </row>
        <row r="36">
          <cell r="F36" t="str">
            <v>002.39101.0000.1080</v>
          </cell>
          <cell r="BZ36">
            <v>0</v>
          </cell>
        </row>
        <row r="37">
          <cell r="F37" t="str">
            <v>002.39102.0000.1080</v>
          </cell>
          <cell r="BZ37">
            <v>53364.88</v>
          </cell>
        </row>
        <row r="38">
          <cell r="F38" t="str">
            <v>002.39103.0000.1080</v>
          </cell>
          <cell r="BZ38">
            <v>1135755.4615360508</v>
          </cell>
        </row>
        <row r="39">
          <cell r="F39" t="str">
            <v>002.39200.0000.1080</v>
          </cell>
          <cell r="BZ39">
            <v>26430.34</v>
          </cell>
        </row>
        <row r="40">
          <cell r="F40" t="str">
            <v>002.39300.0000.1080</v>
          </cell>
          <cell r="BZ40">
            <v>6737.6</v>
          </cell>
        </row>
        <row r="41">
          <cell r="F41" t="str">
            <v>002.39400.0000.1080</v>
          </cell>
          <cell r="BZ41">
            <v>33178.973408338141</v>
          </cell>
        </row>
        <row r="42">
          <cell r="F42" t="str">
            <v>002.39500.0000.1080</v>
          </cell>
          <cell r="BZ42">
            <v>0</v>
          </cell>
        </row>
        <row r="43">
          <cell r="F43" t="str">
            <v>002.39700.0000.1080</v>
          </cell>
          <cell r="BZ43">
            <v>5767406.4895558581</v>
          </cell>
        </row>
        <row r="44">
          <cell r="F44" t="str">
            <v>002.39800.0000.1080</v>
          </cell>
          <cell r="BZ44">
            <v>317390.31891757034</v>
          </cell>
        </row>
        <row r="45">
          <cell r="F45" t="str">
            <v>002.39900.0000.1080</v>
          </cell>
          <cell r="BZ45">
            <v>163628.79379343544</v>
          </cell>
        </row>
        <row r="46">
          <cell r="F46" t="str">
            <v>002.39901.0000.1080</v>
          </cell>
          <cell r="BZ46">
            <v>6266968.909909809</v>
          </cell>
        </row>
        <row r="47">
          <cell r="F47" t="str">
            <v>002.39902.0000.1080</v>
          </cell>
          <cell r="BZ47">
            <v>4777176.0550153302</v>
          </cell>
        </row>
        <row r="48">
          <cell r="F48" t="str">
            <v>002.39903.0000.1080</v>
          </cell>
          <cell r="BZ48">
            <v>227144.24948742066</v>
          </cell>
        </row>
        <row r="49">
          <cell r="F49" t="str">
            <v>002.39904.0000.1080</v>
          </cell>
          <cell r="BZ49">
            <v>1095465.1000000001</v>
          </cell>
        </row>
        <row r="50">
          <cell r="F50" t="str">
            <v>002.39905.0000.1080</v>
          </cell>
          <cell r="BZ50">
            <v>1161241.49</v>
          </cell>
        </row>
        <row r="51">
          <cell r="F51" t="str">
            <v>002.39906.0000.1080</v>
          </cell>
          <cell r="BZ51">
            <v>3343647.8534361422</v>
          </cell>
        </row>
        <row r="52">
          <cell r="F52" t="str">
            <v>002.39907.0000.1080</v>
          </cell>
          <cell r="BZ52">
            <v>1309402.7502077923</v>
          </cell>
        </row>
        <row r="53">
          <cell r="F53" t="str">
            <v>002.39908.0000.1080</v>
          </cell>
          <cell r="BZ53">
            <v>39019538.820757329</v>
          </cell>
        </row>
        <row r="54">
          <cell r="F54" t="str">
            <v>002.39909.0000.1080</v>
          </cell>
          <cell r="BZ54">
            <v>2193358.1416789051</v>
          </cell>
        </row>
        <row r="55">
          <cell r="F55" t="str">
            <v>002.39924.0000.1080</v>
          </cell>
          <cell r="BZ55">
            <v>10909106.686234137</v>
          </cell>
        </row>
        <row r="56">
          <cell r="F56" t="str">
            <v>003.00000.0000.1080</v>
          </cell>
          <cell r="BZ56">
            <v>38544.25</v>
          </cell>
        </row>
        <row r="57">
          <cell r="F57" t="str">
            <v>003.36701.0000.1080</v>
          </cell>
          <cell r="BZ57">
            <v>0</v>
          </cell>
        </row>
        <row r="58">
          <cell r="F58" t="str">
            <v>003.37402.0000.1080</v>
          </cell>
          <cell r="BZ58">
            <v>27597.41</v>
          </cell>
        </row>
        <row r="59">
          <cell r="F59" t="str">
            <v>003.37500.0000.1080</v>
          </cell>
          <cell r="BZ59">
            <v>78.099999999999994</v>
          </cell>
        </row>
        <row r="60">
          <cell r="F60" t="str">
            <v>003.37501.0000.1080</v>
          </cell>
          <cell r="BZ60">
            <v>6911.04</v>
          </cell>
        </row>
        <row r="61">
          <cell r="F61" t="str">
            <v>003.37502.0000.1080</v>
          </cell>
          <cell r="BZ61">
            <v>25972.23</v>
          </cell>
        </row>
        <row r="62">
          <cell r="F62" t="str">
            <v>003.37503.0000.1080</v>
          </cell>
          <cell r="BZ62">
            <v>30699.88</v>
          </cell>
        </row>
        <row r="63">
          <cell r="F63" t="str">
            <v>003.37600.0000.1080</v>
          </cell>
          <cell r="BZ63">
            <v>1210858.6499999999</v>
          </cell>
        </row>
        <row r="64">
          <cell r="F64" t="str">
            <v>003.37601.0000.1080</v>
          </cell>
          <cell r="BZ64">
            <v>5889948.5699999984</v>
          </cell>
        </row>
        <row r="65">
          <cell r="F65" t="str">
            <v>003.37602.0000.1080</v>
          </cell>
          <cell r="BZ65">
            <v>2606526.4300000002</v>
          </cell>
        </row>
        <row r="66">
          <cell r="F66" t="str">
            <v>003.37800.0000.1080</v>
          </cell>
          <cell r="BZ66">
            <v>1170951.25</v>
          </cell>
        </row>
        <row r="67">
          <cell r="F67" t="str">
            <v>003.37900.0000.1080</v>
          </cell>
          <cell r="BZ67">
            <v>4304.62</v>
          </cell>
        </row>
        <row r="68">
          <cell r="F68" t="str">
            <v>003.38000.0000.1080</v>
          </cell>
          <cell r="BZ68">
            <v>6759633.620000002</v>
          </cell>
        </row>
        <row r="69">
          <cell r="F69" t="str">
            <v>003.38100.0000.1080</v>
          </cell>
          <cell r="BZ69">
            <v>0</v>
          </cell>
        </row>
        <row r="70">
          <cell r="F70" t="str">
            <v>003.38200.0000.1080</v>
          </cell>
          <cell r="BZ70">
            <v>220476.83</v>
          </cell>
        </row>
        <row r="71">
          <cell r="F71" t="str">
            <v>003.38300.0000.1080</v>
          </cell>
          <cell r="BZ71">
            <v>771081.42</v>
          </cell>
        </row>
        <row r="72">
          <cell r="F72" t="str">
            <v>003.38400.0000.1080</v>
          </cell>
          <cell r="BZ72">
            <v>156518.75</v>
          </cell>
        </row>
        <row r="73">
          <cell r="F73" t="str">
            <v>003.38500.0000.1080</v>
          </cell>
          <cell r="BZ73">
            <v>535258.56999999995</v>
          </cell>
        </row>
        <row r="74">
          <cell r="F74" t="str">
            <v>003.38600.0000.1080</v>
          </cell>
          <cell r="BZ74">
            <v>7885.41</v>
          </cell>
        </row>
        <row r="75">
          <cell r="F75" t="str">
            <v>003.38700.0000.1080</v>
          </cell>
          <cell r="BZ75">
            <v>70470.66</v>
          </cell>
        </row>
        <row r="76">
          <cell r="F76" t="str">
            <v>003.39000.0000.1080</v>
          </cell>
          <cell r="BZ76">
            <v>845.84</v>
          </cell>
        </row>
        <row r="77">
          <cell r="F77" t="str">
            <v>003.39009.0000.1110</v>
          </cell>
          <cell r="BZ77">
            <v>341496.31</v>
          </cell>
        </row>
        <row r="78">
          <cell r="F78" t="str">
            <v>003.39009.0000.1080</v>
          </cell>
          <cell r="BZ78">
            <v>1956.86</v>
          </cell>
        </row>
        <row r="79">
          <cell r="F79" t="str">
            <v>003.39100.0000.1080</v>
          </cell>
          <cell r="BZ79">
            <v>382451.7</v>
          </cell>
        </row>
        <row r="80">
          <cell r="F80" t="str">
            <v>003.39103.0000.1080</v>
          </cell>
          <cell r="BZ80">
            <v>-3227.09</v>
          </cell>
        </row>
        <row r="81">
          <cell r="F81" t="str">
            <v>003.39200.0000.1080</v>
          </cell>
          <cell r="BZ81">
            <v>266764.2</v>
          </cell>
        </row>
        <row r="82">
          <cell r="F82" t="str">
            <v>003.39300.0000.1080</v>
          </cell>
          <cell r="BZ82">
            <v>64525.09</v>
          </cell>
        </row>
        <row r="83">
          <cell r="F83" t="str">
            <v>003.39400.0000.1080</v>
          </cell>
          <cell r="BZ83">
            <v>385039.3</v>
          </cell>
        </row>
        <row r="84">
          <cell r="F84" t="str">
            <v>003.39600.0000.1080</v>
          </cell>
          <cell r="BZ84">
            <v>4025.02</v>
          </cell>
        </row>
        <row r="85">
          <cell r="F85" t="str">
            <v>003.39603.0000.1080</v>
          </cell>
          <cell r="BZ85">
            <v>51851.45</v>
          </cell>
        </row>
        <row r="86">
          <cell r="F86" t="str">
            <v>003.39604.0000.1080</v>
          </cell>
          <cell r="BZ86">
            <v>150782.13</v>
          </cell>
        </row>
        <row r="87">
          <cell r="F87" t="str">
            <v>003.39605.0000.1080</v>
          </cell>
          <cell r="BZ87">
            <v>23935.93</v>
          </cell>
        </row>
        <row r="88">
          <cell r="F88" t="str">
            <v>003.39700.0000.1080</v>
          </cell>
          <cell r="BZ88">
            <v>159883.9</v>
          </cell>
        </row>
        <row r="89">
          <cell r="F89" t="str">
            <v>003.39701.0000.1080</v>
          </cell>
          <cell r="BZ89">
            <v>1583.4499999999825</v>
          </cell>
        </row>
        <row r="90">
          <cell r="F90" t="str">
            <v>003.39702.0000.1080</v>
          </cell>
          <cell r="BZ90">
            <v>322.82</v>
          </cell>
        </row>
        <row r="91">
          <cell r="F91" t="str">
            <v>003.39705.0000.1080</v>
          </cell>
          <cell r="BZ91">
            <v>251948.43</v>
          </cell>
        </row>
        <row r="92">
          <cell r="F92" t="str">
            <v>003.39800.0000.1080</v>
          </cell>
          <cell r="BZ92">
            <v>22470.03</v>
          </cell>
        </row>
        <row r="93">
          <cell r="F93" t="str">
            <v>003.39900.0000.1080</v>
          </cell>
          <cell r="BZ93">
            <v>2742.06</v>
          </cell>
        </row>
        <row r="94">
          <cell r="F94" t="str">
            <v>003.39901.0000.1080</v>
          </cell>
          <cell r="BZ94">
            <v>-10614.82</v>
          </cell>
        </row>
        <row r="95">
          <cell r="F95" t="str">
            <v>003.39902.0000.1080</v>
          </cell>
          <cell r="BZ95">
            <v>-16444.45</v>
          </cell>
        </row>
        <row r="96">
          <cell r="F96" t="str">
            <v>003.39902.0000.1110</v>
          </cell>
          <cell r="BZ96">
            <v>-1.0231815394945443E-12</v>
          </cell>
        </row>
        <row r="97">
          <cell r="F97" t="str">
            <v>003.39906.0000.1080</v>
          </cell>
          <cell r="BZ97">
            <v>486751.26</v>
          </cell>
        </row>
        <row r="98">
          <cell r="F98" t="str">
            <v>003.39907.0000.1080</v>
          </cell>
          <cell r="BZ98">
            <v>-9369.19</v>
          </cell>
        </row>
        <row r="99">
          <cell r="F99" t="str">
            <v>003.39908.0000.1080</v>
          </cell>
          <cell r="BZ99">
            <v>49030.92</v>
          </cell>
        </row>
        <row r="100">
          <cell r="F100" t="str">
            <v>004.00000.0000.1080</v>
          </cell>
          <cell r="BZ100">
            <v>878.22</v>
          </cell>
        </row>
        <row r="101">
          <cell r="F101" t="str">
            <v>004.37402.0000.1080</v>
          </cell>
          <cell r="BZ101">
            <v>174.01</v>
          </cell>
        </row>
        <row r="102">
          <cell r="F102" t="str">
            <v>004.37500.0000.1080</v>
          </cell>
          <cell r="BZ102">
            <v>0</v>
          </cell>
        </row>
        <row r="103">
          <cell r="F103" t="str">
            <v>004.37600.0000.1080</v>
          </cell>
          <cell r="BZ103">
            <v>15806.25</v>
          </cell>
        </row>
        <row r="104">
          <cell r="F104" t="str">
            <v>004.37601.0000.1080</v>
          </cell>
          <cell r="BZ104">
            <v>150768.35999999999</v>
          </cell>
        </row>
        <row r="105">
          <cell r="F105" t="str">
            <v>004.37602.0000.1080</v>
          </cell>
          <cell r="BZ105">
            <v>90898.09</v>
          </cell>
        </row>
        <row r="106">
          <cell r="F106" t="str">
            <v>004.37800.0000.1080</v>
          </cell>
          <cell r="BZ106">
            <v>7392.18</v>
          </cell>
        </row>
        <row r="107">
          <cell r="F107" t="str">
            <v>004.37900.0000.1080</v>
          </cell>
          <cell r="BZ107">
            <v>210.75</v>
          </cell>
        </row>
        <row r="108">
          <cell r="F108" t="str">
            <v>004.38000.0000.1080</v>
          </cell>
          <cell r="BZ108">
            <v>129140.6</v>
          </cell>
        </row>
        <row r="109">
          <cell r="F109" t="str">
            <v>004.38100.0000.1080</v>
          </cell>
          <cell r="BZ109">
            <v>0</v>
          </cell>
        </row>
        <row r="110">
          <cell r="F110" t="str">
            <v>004.38200.0000.1080</v>
          </cell>
          <cell r="BZ110">
            <v>-1704.61</v>
          </cell>
        </row>
        <row r="111">
          <cell r="F111" t="str">
            <v>004.38300.0000.1080</v>
          </cell>
          <cell r="BZ111">
            <v>15034.82</v>
          </cell>
        </row>
        <row r="112">
          <cell r="F112" t="str">
            <v>004.38400.0000.1080</v>
          </cell>
          <cell r="BZ112">
            <v>4809.67</v>
          </cell>
        </row>
        <row r="113">
          <cell r="F113" t="str">
            <v>004.38500.0000.1080</v>
          </cell>
          <cell r="BZ113">
            <v>2889.75</v>
          </cell>
        </row>
        <row r="114">
          <cell r="F114" t="str">
            <v>004.39009.0000.1110</v>
          </cell>
          <cell r="BZ114">
            <v>3789.25</v>
          </cell>
        </row>
        <row r="115">
          <cell r="F115" t="str">
            <v>004.39100.0000.1080</v>
          </cell>
          <cell r="BZ115">
            <v>732.86</v>
          </cell>
        </row>
        <row r="116">
          <cell r="F116" t="str">
            <v>004.39200.0000.1080</v>
          </cell>
          <cell r="BZ116">
            <v>3095.11</v>
          </cell>
        </row>
        <row r="117">
          <cell r="F117" t="str">
            <v>004.39400.0000.1080</v>
          </cell>
          <cell r="BZ117">
            <v>-1243.1400000000001</v>
          </cell>
        </row>
        <row r="118">
          <cell r="F118" t="str">
            <v>004.39701.0000.1080</v>
          </cell>
          <cell r="BZ118">
            <v>21.27</v>
          </cell>
        </row>
        <row r="119">
          <cell r="F119" t="str">
            <v>004.39800.0000.1080</v>
          </cell>
          <cell r="BZ119">
            <v>342.71</v>
          </cell>
        </row>
        <row r="120">
          <cell r="F120" t="str">
            <v>005.00000.0000.1080</v>
          </cell>
          <cell r="BZ120">
            <v>121763.16</v>
          </cell>
        </row>
        <row r="121">
          <cell r="F121" t="str">
            <v>005.30200.0000.1080</v>
          </cell>
          <cell r="BZ121">
            <v>660.92</v>
          </cell>
        </row>
        <row r="122">
          <cell r="F122" t="str">
            <v>005.36700.0000.1080</v>
          </cell>
          <cell r="BZ122">
            <v>0</v>
          </cell>
        </row>
        <row r="123">
          <cell r="F123" t="str">
            <v>005.37401.0000.1080</v>
          </cell>
          <cell r="BZ123">
            <v>-161.32</v>
          </cell>
        </row>
        <row r="124">
          <cell r="F124" t="str">
            <v>005.37402.0000.1080</v>
          </cell>
          <cell r="BZ124">
            <v>65439.860000000052</v>
          </cell>
        </row>
        <row r="125">
          <cell r="F125" t="str">
            <v>005.37500.0000.1080</v>
          </cell>
          <cell r="BZ125">
            <v>22877.66</v>
          </cell>
        </row>
        <row r="126">
          <cell r="F126" t="str">
            <v>005.37501.0000.1080</v>
          </cell>
          <cell r="BZ126">
            <v>6761.74</v>
          </cell>
        </row>
        <row r="127">
          <cell r="F127" t="str">
            <v>005.37502.0000.1080</v>
          </cell>
          <cell r="BZ127">
            <v>5467.86</v>
          </cell>
        </row>
        <row r="128">
          <cell r="F128" t="str">
            <v>005.37503.0000.1080</v>
          </cell>
          <cell r="BZ128">
            <v>43883.01</v>
          </cell>
        </row>
        <row r="129">
          <cell r="F129" t="str">
            <v>005.37600.0000.1080</v>
          </cell>
          <cell r="BZ129">
            <v>6315383.0199999977</v>
          </cell>
        </row>
        <row r="130">
          <cell r="F130" t="str">
            <v>005.37601.0000.1080</v>
          </cell>
          <cell r="BZ130">
            <v>26930548.209999993</v>
          </cell>
        </row>
        <row r="131">
          <cell r="F131" t="str">
            <v>005.37602.0000.1080</v>
          </cell>
          <cell r="BZ131">
            <v>9109561.4499999974</v>
          </cell>
        </row>
        <row r="132">
          <cell r="F132" t="str">
            <v>005.37700.0000.1080</v>
          </cell>
          <cell r="BZ132">
            <v>217147.69</v>
          </cell>
        </row>
        <row r="133">
          <cell r="F133" t="str">
            <v>005.37800.0000.1080</v>
          </cell>
          <cell r="BZ133">
            <v>1986477.85</v>
          </cell>
        </row>
        <row r="134">
          <cell r="F134" t="str">
            <v>005.37900.0000.1080</v>
          </cell>
          <cell r="BZ134">
            <v>-7952.92</v>
          </cell>
        </row>
        <row r="135">
          <cell r="F135" t="str">
            <v>005.38000.0000.1080</v>
          </cell>
          <cell r="BZ135">
            <v>15902974.43</v>
          </cell>
        </row>
        <row r="136">
          <cell r="F136" t="str">
            <v>005.38100.0000.1080</v>
          </cell>
          <cell r="BZ136">
            <v>174465.59</v>
          </cell>
        </row>
        <row r="137">
          <cell r="F137" t="str">
            <v>005.38200.0000.1080</v>
          </cell>
          <cell r="BZ137">
            <v>2211592.4500000002</v>
          </cell>
        </row>
        <row r="138">
          <cell r="F138" t="str">
            <v>005.38300.0000.1080</v>
          </cell>
          <cell r="BZ138">
            <v>2914643.78</v>
          </cell>
        </row>
        <row r="139">
          <cell r="F139" t="str">
            <v>005.38400.0000.1080</v>
          </cell>
          <cell r="BZ139">
            <v>673039.98</v>
          </cell>
        </row>
        <row r="140">
          <cell r="F140" t="str">
            <v>005.38500.0000.1080</v>
          </cell>
          <cell r="BZ140">
            <v>852487.17</v>
          </cell>
        </row>
        <row r="141">
          <cell r="F141" t="str">
            <v>005.38600.0000.1080</v>
          </cell>
          <cell r="BZ141">
            <v>16488.27</v>
          </cell>
        </row>
        <row r="142">
          <cell r="F142" t="str">
            <v>005.38700.0000.1080</v>
          </cell>
          <cell r="BZ142">
            <v>209650.54</v>
          </cell>
        </row>
        <row r="143">
          <cell r="F143" t="str">
            <v>005.38900.0000.1080</v>
          </cell>
          <cell r="BZ143">
            <v>1541.35</v>
          </cell>
        </row>
        <row r="144">
          <cell r="F144" t="str">
            <v>005.39001.0000.1080</v>
          </cell>
          <cell r="BZ144">
            <v>3796.58</v>
          </cell>
        </row>
        <row r="145">
          <cell r="F145" t="str">
            <v>005.39002.0000.1080</v>
          </cell>
          <cell r="BZ145">
            <v>5992.36</v>
          </cell>
        </row>
        <row r="146">
          <cell r="F146" t="str">
            <v>005.39003.0000.1080</v>
          </cell>
          <cell r="BZ146">
            <v>18546.900000000001</v>
          </cell>
        </row>
        <row r="147">
          <cell r="F147" t="str">
            <v>005.39004.0000.1080</v>
          </cell>
          <cell r="BZ147">
            <v>33739.660000000003</v>
          </cell>
        </row>
        <row r="148">
          <cell r="F148" t="str">
            <v>005.39009.0000.1080</v>
          </cell>
          <cell r="BZ148">
            <v>9791.9</v>
          </cell>
        </row>
        <row r="149">
          <cell r="F149" t="str">
            <v>005.39009.0000.1110</v>
          </cell>
          <cell r="BZ149">
            <v>1393271.09</v>
          </cell>
        </row>
        <row r="150">
          <cell r="F150" t="str">
            <v>005.39100.0000.1080</v>
          </cell>
          <cell r="BZ150">
            <v>1198320.8500000001</v>
          </cell>
        </row>
        <row r="151">
          <cell r="F151" t="str">
            <v>005.39103.0000.1080</v>
          </cell>
          <cell r="BZ151">
            <v>-42397.37</v>
          </cell>
        </row>
        <row r="152">
          <cell r="F152" t="str">
            <v>005.39200.0000.1080</v>
          </cell>
          <cell r="BZ152">
            <v>698766.82</v>
          </cell>
        </row>
        <row r="153">
          <cell r="F153" t="str">
            <v>005.39300.0000.1080</v>
          </cell>
          <cell r="BZ153">
            <v>149716.88</v>
          </cell>
        </row>
        <row r="154">
          <cell r="F154" t="str">
            <v>005.39400.0000.1080</v>
          </cell>
          <cell r="BZ154">
            <v>2728231.42</v>
          </cell>
        </row>
        <row r="155">
          <cell r="F155" t="str">
            <v>005.39500.0000.1080</v>
          </cell>
          <cell r="BZ155">
            <v>406.07</v>
          </cell>
        </row>
        <row r="156">
          <cell r="F156" t="str">
            <v>005.39600.0000.1080</v>
          </cell>
          <cell r="BZ156">
            <v>49981.7</v>
          </cell>
        </row>
        <row r="157">
          <cell r="F157" t="str">
            <v>005.39603.0000.1080</v>
          </cell>
          <cell r="BZ157">
            <v>40570.980000000003</v>
          </cell>
        </row>
        <row r="158">
          <cell r="F158" t="str">
            <v>005.39604.0000.1080</v>
          </cell>
          <cell r="BZ158">
            <v>171927.67</v>
          </cell>
        </row>
        <row r="159">
          <cell r="F159" t="str">
            <v>005.39605.0000.1080</v>
          </cell>
          <cell r="BZ159">
            <v>60438.73</v>
          </cell>
        </row>
        <row r="160">
          <cell r="F160" t="str">
            <v>005.39700.0000.1080</v>
          </cell>
          <cell r="BZ160">
            <v>174255.44</v>
          </cell>
        </row>
        <row r="161">
          <cell r="F161" t="str">
            <v>005.39701.0000.1080</v>
          </cell>
          <cell r="BZ161">
            <v>7505.0899999999674</v>
          </cell>
        </row>
        <row r="162">
          <cell r="F162" t="str">
            <v>005.39702.0000.1080</v>
          </cell>
          <cell r="BZ162">
            <v>2570.1199999999662</v>
          </cell>
        </row>
        <row r="163">
          <cell r="F163" t="str">
            <v>005.39705.0000.1080</v>
          </cell>
          <cell r="BZ163">
            <v>81316.94</v>
          </cell>
        </row>
        <row r="164">
          <cell r="F164" t="str">
            <v>005.39800.0000.1080</v>
          </cell>
          <cell r="BZ164">
            <v>311270.33</v>
          </cell>
        </row>
        <row r="165">
          <cell r="F165" t="str">
            <v>005.39900.0000.1080</v>
          </cell>
          <cell r="BZ165">
            <v>0</v>
          </cell>
        </row>
        <row r="166">
          <cell r="F166" t="str">
            <v>005.39901.0000.1080</v>
          </cell>
          <cell r="BZ166">
            <v>-38617.81</v>
          </cell>
        </row>
        <row r="167">
          <cell r="F167" t="str">
            <v>005.39902.0000.1080</v>
          </cell>
          <cell r="BZ167">
            <v>-60398.75</v>
          </cell>
        </row>
        <row r="168">
          <cell r="F168" t="str">
            <v>005.39902.0000.1110</v>
          </cell>
          <cell r="BZ168">
            <v>-1.0004441719502211E-11</v>
          </cell>
        </row>
        <row r="169">
          <cell r="F169" t="str">
            <v>005.39905.0000.1080</v>
          </cell>
          <cell r="BZ169">
            <v>0</v>
          </cell>
        </row>
        <row r="170">
          <cell r="F170" t="str">
            <v>005.39906.0000.1080</v>
          </cell>
          <cell r="BZ170">
            <v>1533994.95</v>
          </cell>
        </row>
        <row r="171">
          <cell r="F171" t="str">
            <v>005.39907.0000.1080</v>
          </cell>
          <cell r="BZ171">
            <v>-47286.95</v>
          </cell>
        </row>
        <row r="172">
          <cell r="F172" t="str">
            <v>005.39908.0000.1080</v>
          </cell>
          <cell r="BZ172">
            <v>242399.15</v>
          </cell>
        </row>
        <row r="173">
          <cell r="F173" t="str">
            <v>006.00000.0000.1080</v>
          </cell>
          <cell r="BZ173">
            <v>1864.47</v>
          </cell>
        </row>
        <row r="174">
          <cell r="F174" t="str">
            <v>006.30200.0000.1080</v>
          </cell>
          <cell r="BZ174">
            <v>0</v>
          </cell>
        </row>
        <row r="175">
          <cell r="F175" t="str">
            <v>006.37402.0000.1080</v>
          </cell>
          <cell r="BZ175">
            <v>294.89</v>
          </cell>
        </row>
        <row r="176">
          <cell r="F176" t="str">
            <v>006.37500.0000.1080</v>
          </cell>
          <cell r="BZ176">
            <v>0</v>
          </cell>
        </row>
        <row r="177">
          <cell r="F177" t="str">
            <v>006.37501.0000.1080</v>
          </cell>
          <cell r="BZ177">
            <v>494.59</v>
          </cell>
        </row>
        <row r="178">
          <cell r="F178" t="str">
            <v>006.37502.0000.1080</v>
          </cell>
          <cell r="BZ178">
            <v>266.06</v>
          </cell>
        </row>
        <row r="179">
          <cell r="F179" t="str">
            <v>006.37600.0000.1080</v>
          </cell>
          <cell r="BZ179">
            <v>110868.95</v>
          </cell>
        </row>
        <row r="180">
          <cell r="F180" t="str">
            <v>006.37601.0000.1080</v>
          </cell>
          <cell r="BZ180">
            <v>406231.9</v>
          </cell>
        </row>
        <row r="181">
          <cell r="F181" t="str">
            <v>006.37602.0000.1080</v>
          </cell>
          <cell r="BZ181">
            <v>67589.27</v>
          </cell>
        </row>
        <row r="182">
          <cell r="F182" t="str">
            <v>006.37800.0000.1080</v>
          </cell>
          <cell r="BZ182">
            <v>36965.39</v>
          </cell>
        </row>
        <row r="183">
          <cell r="F183" t="str">
            <v>006.37900.0000.1080</v>
          </cell>
          <cell r="BZ183">
            <v>402.17</v>
          </cell>
        </row>
        <row r="184">
          <cell r="F184" t="str">
            <v>006.38000.0000.1080</v>
          </cell>
          <cell r="BZ184">
            <v>305280.65999999997</v>
          </cell>
        </row>
        <row r="185">
          <cell r="F185" t="str">
            <v>006.38100.0000.1080</v>
          </cell>
          <cell r="BZ185">
            <v>0</v>
          </cell>
        </row>
        <row r="186">
          <cell r="F186" t="str">
            <v>006.38200.0000.1080</v>
          </cell>
          <cell r="BZ186">
            <v>-8976.7000000000007</v>
          </cell>
        </row>
        <row r="187">
          <cell r="F187" t="str">
            <v>006.38300.0000.1080</v>
          </cell>
          <cell r="BZ187">
            <v>39497.18</v>
          </cell>
        </row>
        <row r="188">
          <cell r="F188" t="str">
            <v>006.38400.0000.1080</v>
          </cell>
          <cell r="BZ188">
            <v>5129.3999999999996</v>
          </cell>
        </row>
        <row r="189">
          <cell r="F189" t="str">
            <v>006.38500.0000.1080</v>
          </cell>
          <cell r="BZ189">
            <v>7609.76</v>
          </cell>
        </row>
        <row r="190">
          <cell r="F190" t="str">
            <v>006.38600.0000.1080</v>
          </cell>
          <cell r="BZ190">
            <v>0</v>
          </cell>
        </row>
        <row r="191">
          <cell r="F191" t="str">
            <v>006.38700.0000.1080</v>
          </cell>
          <cell r="BZ191">
            <v>114.83</v>
          </cell>
        </row>
        <row r="192">
          <cell r="F192" t="str">
            <v>006.39009.0000.1110</v>
          </cell>
          <cell r="BZ192">
            <v>17249.32</v>
          </cell>
        </row>
        <row r="193">
          <cell r="F193" t="str">
            <v>006.39009.0000.1080</v>
          </cell>
          <cell r="BZ193">
            <v>53.94</v>
          </cell>
        </row>
        <row r="194">
          <cell r="F194" t="str">
            <v>006.39100.0000.1080</v>
          </cell>
          <cell r="BZ194">
            <v>5999.78</v>
          </cell>
        </row>
        <row r="195">
          <cell r="F195" t="str">
            <v>006.39103.0000.1080</v>
          </cell>
          <cell r="BZ195">
            <v>2457.11</v>
          </cell>
        </row>
        <row r="196">
          <cell r="F196" t="str">
            <v>006.39200.0000.1080</v>
          </cell>
          <cell r="BZ196">
            <v>2705.0499999999934</v>
          </cell>
        </row>
        <row r="197">
          <cell r="F197" t="str">
            <v>006.39300.0000.1080</v>
          </cell>
          <cell r="BZ197">
            <v>3278.44</v>
          </cell>
        </row>
        <row r="198">
          <cell r="F198" t="str">
            <v>006.39400.0000.1080</v>
          </cell>
          <cell r="BZ198">
            <v>27696.35</v>
          </cell>
        </row>
        <row r="199">
          <cell r="F199" t="str">
            <v>006.39604.0000.1080</v>
          </cell>
          <cell r="BZ199">
            <v>1</v>
          </cell>
        </row>
        <row r="200">
          <cell r="F200" t="str">
            <v>006.39605.0000.1080</v>
          </cell>
          <cell r="BZ200">
            <v>0</v>
          </cell>
        </row>
        <row r="201">
          <cell r="F201" t="str">
            <v>006.39700.0000.1080</v>
          </cell>
          <cell r="BZ201">
            <v>3985.33</v>
          </cell>
        </row>
        <row r="202">
          <cell r="F202" t="str">
            <v>006.39701.0000.1080</v>
          </cell>
          <cell r="BZ202">
            <v>0</v>
          </cell>
        </row>
        <row r="203">
          <cell r="F203" t="str">
            <v>006.39702.0000.1080</v>
          </cell>
          <cell r="BZ203">
            <v>-146.87</v>
          </cell>
        </row>
        <row r="204">
          <cell r="F204" t="str">
            <v>006.39800.0000.1080</v>
          </cell>
          <cell r="BZ204">
            <v>0</v>
          </cell>
        </row>
        <row r="205">
          <cell r="F205" t="str">
            <v>006.39906.0000.1080</v>
          </cell>
          <cell r="BZ205">
            <v>-7296.64</v>
          </cell>
        </row>
        <row r="206">
          <cell r="F206" t="str">
            <v>006.39907.0000.1080</v>
          </cell>
          <cell r="BZ206">
            <v>-608.25</v>
          </cell>
        </row>
        <row r="207">
          <cell r="F207" t="str">
            <v>007.00000.0000.1080</v>
          </cell>
          <cell r="BZ207">
            <v>67512.929999999993</v>
          </cell>
        </row>
        <row r="208">
          <cell r="F208" t="str">
            <v>007.30200.0000.1080</v>
          </cell>
          <cell r="BZ208">
            <v>36854.82</v>
          </cell>
        </row>
        <row r="209">
          <cell r="F209" t="str">
            <v>007.37400.0000.1080</v>
          </cell>
          <cell r="BZ209">
            <v>151517.14000000001</v>
          </cell>
        </row>
        <row r="210">
          <cell r="F210" t="str">
            <v>007.37401.0000.1080</v>
          </cell>
          <cell r="BZ210">
            <v>0</v>
          </cell>
        </row>
        <row r="211">
          <cell r="F211" t="str">
            <v>007.37402.0000.1080</v>
          </cell>
          <cell r="BZ211">
            <v>717341.67</v>
          </cell>
        </row>
        <row r="212">
          <cell r="F212" t="str">
            <v>007.37500.0000.1080</v>
          </cell>
          <cell r="BZ212">
            <v>7199.36</v>
          </cell>
        </row>
        <row r="213">
          <cell r="F213" t="str">
            <v>007.37501.0000.1080</v>
          </cell>
          <cell r="BZ213">
            <v>3671.56</v>
          </cell>
        </row>
        <row r="214">
          <cell r="F214" t="str">
            <v>007.37502.0000.1080</v>
          </cell>
          <cell r="BZ214">
            <v>733.63</v>
          </cell>
        </row>
        <row r="215">
          <cell r="F215" t="str">
            <v>007.37503.0000.1080</v>
          </cell>
          <cell r="BZ215">
            <v>33236.58</v>
          </cell>
        </row>
        <row r="216">
          <cell r="F216" t="str">
            <v>007.37600.0000.1080</v>
          </cell>
          <cell r="BZ216">
            <v>2769019.82</v>
          </cell>
        </row>
        <row r="217">
          <cell r="F217" t="str">
            <v>007.37601.0000.1080</v>
          </cell>
          <cell r="BZ217">
            <v>17404045.009999998</v>
          </cell>
        </row>
        <row r="218">
          <cell r="F218" t="str">
            <v>007.37602.0000.1080</v>
          </cell>
          <cell r="BZ218">
            <v>6048999.3100000015</v>
          </cell>
        </row>
        <row r="219">
          <cell r="F219" t="str">
            <v>007.37800.0000.1080</v>
          </cell>
          <cell r="BZ219">
            <v>1355688.26</v>
          </cell>
        </row>
        <row r="220">
          <cell r="F220" t="str">
            <v>007.37900.0000.1080</v>
          </cell>
          <cell r="BZ220">
            <v>69851.03</v>
          </cell>
        </row>
        <row r="221">
          <cell r="F221" t="str">
            <v>007.37905.0000.1080</v>
          </cell>
          <cell r="BZ221">
            <v>653062.93999999994</v>
          </cell>
        </row>
        <row r="222">
          <cell r="F222" t="str">
            <v>007.38000.0000.1080</v>
          </cell>
          <cell r="BZ222">
            <v>4199698.07</v>
          </cell>
        </row>
        <row r="223">
          <cell r="F223" t="str">
            <v>007.38100.0000.1080</v>
          </cell>
          <cell r="BZ223">
            <v>2222010.5499999998</v>
          </cell>
        </row>
        <row r="224">
          <cell r="F224" t="str">
            <v>007.38200.0000.1080</v>
          </cell>
          <cell r="BZ224">
            <v>815194.5</v>
          </cell>
        </row>
        <row r="225">
          <cell r="F225" t="str">
            <v>007.38300.0000.1080</v>
          </cell>
          <cell r="BZ225">
            <v>1298888.6499999999</v>
          </cell>
        </row>
        <row r="226">
          <cell r="F226" t="str">
            <v>007.38400.0000.1080</v>
          </cell>
          <cell r="BZ226">
            <v>356395.8</v>
          </cell>
        </row>
        <row r="227">
          <cell r="F227" t="str">
            <v>007.38500.0000.1080</v>
          </cell>
          <cell r="BZ227">
            <v>187058.07</v>
          </cell>
        </row>
        <row r="228">
          <cell r="F228" t="str">
            <v>007.38700.0000.1080</v>
          </cell>
          <cell r="BZ228">
            <v>32150.05</v>
          </cell>
        </row>
        <row r="229">
          <cell r="F229" t="str">
            <v>007.38900.0000.1080</v>
          </cell>
          <cell r="BZ229">
            <v>0</v>
          </cell>
        </row>
        <row r="230">
          <cell r="F230" t="str">
            <v>007.39000.0000.1080</v>
          </cell>
          <cell r="BZ230">
            <v>0</v>
          </cell>
        </row>
        <row r="231">
          <cell r="F231" t="str">
            <v>007.39001.0000.1080</v>
          </cell>
          <cell r="BZ231">
            <v>4522.8</v>
          </cell>
        </row>
        <row r="232">
          <cell r="F232" t="str">
            <v>007.39002.0000.1080</v>
          </cell>
          <cell r="BZ232">
            <v>171140.59</v>
          </cell>
        </row>
        <row r="233">
          <cell r="F233" t="str">
            <v>007.39003.0000.1080</v>
          </cell>
          <cell r="BZ233">
            <v>40783.78</v>
          </cell>
        </row>
        <row r="234">
          <cell r="F234" t="str">
            <v>007.39004.0000.1080</v>
          </cell>
          <cell r="BZ234">
            <v>10771.93</v>
          </cell>
        </row>
        <row r="235">
          <cell r="F235" t="str">
            <v>007.39009.0000.1110</v>
          </cell>
          <cell r="BZ235">
            <v>586955.22</v>
          </cell>
        </row>
        <row r="236">
          <cell r="F236" t="str">
            <v>007.39009.0000.1080</v>
          </cell>
          <cell r="BZ236">
            <v>2826.29</v>
          </cell>
        </row>
        <row r="237">
          <cell r="F237" t="str">
            <v>007.39100.0000.1080</v>
          </cell>
          <cell r="BZ237">
            <v>2100306.65</v>
          </cell>
        </row>
        <row r="238">
          <cell r="F238" t="str">
            <v>007.39103.0000.1080</v>
          </cell>
          <cell r="BZ238">
            <v>58711.03</v>
          </cell>
        </row>
        <row r="239">
          <cell r="F239" t="str">
            <v>007.39200.0000.1080</v>
          </cell>
          <cell r="BZ239">
            <v>878303.66</v>
          </cell>
        </row>
        <row r="240">
          <cell r="F240" t="str">
            <v>007.39300.0000.1080</v>
          </cell>
          <cell r="BZ240">
            <v>111740.16</v>
          </cell>
        </row>
        <row r="241">
          <cell r="F241" t="str">
            <v>007.39400.0000.1080</v>
          </cell>
          <cell r="BZ241">
            <v>1916125.92</v>
          </cell>
        </row>
        <row r="242">
          <cell r="F242" t="str">
            <v>007.39500.0000.1080</v>
          </cell>
          <cell r="BZ242">
            <v>55672.160000000003</v>
          </cell>
        </row>
        <row r="243">
          <cell r="F243" t="str">
            <v>007.39600.0000.1080</v>
          </cell>
          <cell r="BZ243">
            <v>114772.11</v>
          </cell>
        </row>
        <row r="244">
          <cell r="F244" t="str">
            <v>007.39603.0000.1080</v>
          </cell>
          <cell r="BZ244">
            <v>314744.03999999998</v>
          </cell>
        </row>
        <row r="245">
          <cell r="F245" t="str">
            <v>007.39604.0000.1080</v>
          </cell>
          <cell r="BZ245">
            <v>170277.92</v>
          </cell>
        </row>
        <row r="246">
          <cell r="F246" t="str">
            <v>007.39605.0000.1080</v>
          </cell>
          <cell r="BZ246">
            <v>18785.48</v>
          </cell>
        </row>
        <row r="247">
          <cell r="F247" t="str">
            <v>007.39700.0000.1080</v>
          </cell>
          <cell r="BZ247">
            <v>97139.39</v>
          </cell>
        </row>
        <row r="248">
          <cell r="F248" t="str">
            <v>007.39701.0000.1080</v>
          </cell>
          <cell r="BZ248">
            <v>325940.09000000003</v>
          </cell>
        </row>
        <row r="249">
          <cell r="F249" t="str">
            <v>007.39702.0000.1080</v>
          </cell>
          <cell r="BZ249">
            <v>175994.22</v>
          </cell>
        </row>
        <row r="250">
          <cell r="F250" t="str">
            <v>007.39800.0000.1080</v>
          </cell>
          <cell r="BZ250">
            <v>116244.2</v>
          </cell>
        </row>
        <row r="251">
          <cell r="F251" t="str">
            <v>007.39900.0000.1080</v>
          </cell>
          <cell r="BZ251">
            <v>30.11</v>
          </cell>
        </row>
        <row r="252">
          <cell r="F252" t="str">
            <v>007.39901.0000.1080</v>
          </cell>
          <cell r="BZ252">
            <v>870585.82</v>
          </cell>
        </row>
        <row r="253">
          <cell r="F253" t="str">
            <v>007.39902.0000.1080</v>
          </cell>
          <cell r="BZ253">
            <v>629.65</v>
          </cell>
        </row>
        <row r="254">
          <cell r="F254" t="str">
            <v>007.39902.0000.1110</v>
          </cell>
          <cell r="BZ254">
            <v>42186.49</v>
          </cell>
        </row>
        <row r="255">
          <cell r="F255" t="str">
            <v>007.39903.0000.1080</v>
          </cell>
          <cell r="BZ255">
            <v>122953.61</v>
          </cell>
        </row>
        <row r="256">
          <cell r="F256" t="str">
            <v>007.39906.0000.1080</v>
          </cell>
          <cell r="BZ256">
            <v>572503.93000000005</v>
          </cell>
        </row>
        <row r="257">
          <cell r="F257" t="str">
            <v>007.39907.0000.1080</v>
          </cell>
          <cell r="BZ257">
            <v>893.32000000002677</v>
          </cell>
        </row>
        <row r="258">
          <cell r="F258" t="str">
            <v>007.39908.0000.1080</v>
          </cell>
          <cell r="BZ258">
            <v>109658.19</v>
          </cell>
        </row>
        <row r="259">
          <cell r="F259" t="str">
            <v>007.39924.0000.1080</v>
          </cell>
          <cell r="BZ259">
            <v>0</v>
          </cell>
        </row>
        <row r="260">
          <cell r="F260" t="str">
            <v>007.39924.0000.1080</v>
          </cell>
          <cell r="BZ260">
            <v>0</v>
          </cell>
        </row>
        <row r="261">
          <cell r="F261" t="str">
            <v>008.00000.0000.1080</v>
          </cell>
          <cell r="BZ261">
            <v>14485.61</v>
          </cell>
        </row>
        <row r="262">
          <cell r="F262" t="str">
            <v>008.37402.0000.1080</v>
          </cell>
          <cell r="BZ262">
            <v>56878.03</v>
          </cell>
        </row>
        <row r="263">
          <cell r="F263" t="str">
            <v>008.37500.0000.1080</v>
          </cell>
          <cell r="BZ263">
            <v>0</v>
          </cell>
        </row>
        <row r="264">
          <cell r="F264" t="str">
            <v>008.37600.0000.1080</v>
          </cell>
          <cell r="BZ264">
            <v>111793.96</v>
          </cell>
        </row>
        <row r="265">
          <cell r="F265" t="str">
            <v>008.37601.0000.1080</v>
          </cell>
          <cell r="BZ265">
            <v>1111604.1100000001</v>
          </cell>
        </row>
        <row r="266">
          <cell r="F266" t="str">
            <v>008.37602.0000.1080</v>
          </cell>
          <cell r="BZ266">
            <v>5835315.0199999996</v>
          </cell>
        </row>
        <row r="267">
          <cell r="F267" t="str">
            <v>008.37800.0000.1080</v>
          </cell>
          <cell r="BZ267">
            <v>190815.15</v>
          </cell>
        </row>
        <row r="268">
          <cell r="F268" t="str">
            <v>008.37900.0000.1080</v>
          </cell>
          <cell r="BZ268">
            <v>0</v>
          </cell>
        </row>
        <row r="269">
          <cell r="F269" t="str">
            <v>008.38000.0000.1080</v>
          </cell>
          <cell r="BZ269">
            <v>1629584.65</v>
          </cell>
        </row>
        <row r="270">
          <cell r="F270" t="str">
            <v>008.38100.0000.1080</v>
          </cell>
          <cell r="BZ270">
            <v>7860.74</v>
          </cell>
        </row>
        <row r="271">
          <cell r="F271" t="str">
            <v>008.38200.0000.1080</v>
          </cell>
          <cell r="BZ271">
            <v>-27818.66</v>
          </cell>
        </row>
        <row r="272">
          <cell r="F272" t="str">
            <v>008.38300.0000.1080</v>
          </cell>
          <cell r="BZ272">
            <v>1377501.67</v>
          </cell>
        </row>
        <row r="273">
          <cell r="F273" t="str">
            <v>008.38400.0000.1080</v>
          </cell>
          <cell r="BZ273">
            <v>8697.08</v>
          </cell>
        </row>
        <row r="274">
          <cell r="F274" t="str">
            <v>008.39009.0000.1110</v>
          </cell>
          <cell r="BZ274">
            <v>0</v>
          </cell>
        </row>
        <row r="275">
          <cell r="F275" t="str">
            <v>008.39100.0000.1080</v>
          </cell>
          <cell r="BZ275">
            <v>0</v>
          </cell>
        </row>
        <row r="276">
          <cell r="F276" t="str">
            <v>008.39103.0000.1080</v>
          </cell>
          <cell r="BZ276">
            <v>0</v>
          </cell>
        </row>
        <row r="277">
          <cell r="F277" t="str">
            <v>008.39400.0000.1080</v>
          </cell>
          <cell r="BZ277">
            <v>2940</v>
          </cell>
        </row>
        <row r="278">
          <cell r="F278" t="str">
            <v>008.39606.0000.1080</v>
          </cell>
          <cell r="BZ278">
            <v>3645</v>
          </cell>
        </row>
        <row r="279">
          <cell r="F279" t="str">
            <v>008.39701.0000.1080</v>
          </cell>
          <cell r="BZ279">
            <v>79.319999999999709</v>
          </cell>
        </row>
        <row r="280">
          <cell r="F280" t="str">
            <v>008.39900.0000.1080</v>
          </cell>
          <cell r="BZ280">
            <v>12149.34</v>
          </cell>
        </row>
        <row r="281">
          <cell r="F281" t="str">
            <v>008.39906.0000.1080</v>
          </cell>
          <cell r="BZ281">
            <v>5247.43</v>
          </cell>
        </row>
        <row r="282">
          <cell r="F282" t="str">
            <v>009.00000.0000.1080</v>
          </cell>
          <cell r="BZ282">
            <v>133223.74</v>
          </cell>
        </row>
        <row r="283">
          <cell r="F283" t="str">
            <v>009.30100.0000.1080</v>
          </cell>
          <cell r="BZ283">
            <v>8329.7199999999993</v>
          </cell>
        </row>
        <row r="284">
          <cell r="F284" t="str">
            <v>009.30200.0000.1080</v>
          </cell>
          <cell r="BZ284">
            <v>119852.69</v>
          </cell>
        </row>
        <row r="285">
          <cell r="F285" t="str">
            <v>009.32520.0000.1080</v>
          </cell>
          <cell r="BZ285">
            <v>0</v>
          </cell>
        </row>
        <row r="286">
          <cell r="F286" t="str">
            <v>009.32540.0000.1080</v>
          </cell>
          <cell r="BZ286">
            <v>0</v>
          </cell>
        </row>
        <row r="287">
          <cell r="F287" t="str">
            <v>009.33100.0000.1080</v>
          </cell>
          <cell r="BZ287">
            <v>3492.47</v>
          </cell>
        </row>
        <row r="288">
          <cell r="F288" t="str">
            <v>009.33201.0000.1080</v>
          </cell>
          <cell r="BZ288">
            <v>47162.67</v>
          </cell>
        </row>
        <row r="289">
          <cell r="F289" t="str">
            <v>009.33202.0000.1080</v>
          </cell>
          <cell r="BZ289">
            <v>529956.16</v>
          </cell>
        </row>
        <row r="290">
          <cell r="F290" t="str">
            <v>009.33400.0000.1080</v>
          </cell>
          <cell r="BZ290">
            <v>198468.81</v>
          </cell>
        </row>
        <row r="291">
          <cell r="F291" t="str">
            <v>009.33600.0000.1080</v>
          </cell>
          <cell r="BZ291">
            <v>0</v>
          </cell>
        </row>
        <row r="292">
          <cell r="F292" t="str">
            <v>009.35010.0000.1080</v>
          </cell>
          <cell r="BZ292">
            <v>0</v>
          </cell>
        </row>
        <row r="293">
          <cell r="F293" t="str">
            <v>009.35020.0000.1110</v>
          </cell>
          <cell r="BZ293">
            <v>4644.4399999999996</v>
          </cell>
        </row>
        <row r="294">
          <cell r="F294" t="str">
            <v>009.35020.0000.1080</v>
          </cell>
          <cell r="BZ294">
            <v>3.59</v>
          </cell>
        </row>
        <row r="295">
          <cell r="F295" t="str">
            <v>009.35100.0000.1080</v>
          </cell>
          <cell r="BZ295">
            <v>1530.05</v>
          </cell>
        </row>
        <row r="296">
          <cell r="F296" t="str">
            <v>009.35102.0000.1080</v>
          </cell>
          <cell r="BZ296">
            <v>110986.05</v>
          </cell>
        </row>
        <row r="297">
          <cell r="F297" t="str">
            <v>009.35103.0000.1080</v>
          </cell>
          <cell r="BZ297">
            <v>23250.01</v>
          </cell>
        </row>
        <row r="298">
          <cell r="F298" t="str">
            <v>009.35104.0000.1080</v>
          </cell>
          <cell r="BZ298">
            <v>126235.63</v>
          </cell>
        </row>
        <row r="299">
          <cell r="F299" t="str">
            <v>009.35200.0000.1080</v>
          </cell>
          <cell r="BZ299">
            <v>32915.35</v>
          </cell>
        </row>
        <row r="300">
          <cell r="F300" t="str">
            <v>009.35201.0000.1080</v>
          </cell>
          <cell r="BZ300">
            <v>1653005.99</v>
          </cell>
        </row>
        <row r="301">
          <cell r="F301" t="str">
            <v>009.35202.0000.1080</v>
          </cell>
          <cell r="BZ301">
            <v>535557.87</v>
          </cell>
        </row>
        <row r="302">
          <cell r="F302" t="str">
            <v>009.35203.0000.1080</v>
          </cell>
          <cell r="BZ302">
            <v>29941.71</v>
          </cell>
        </row>
        <row r="303">
          <cell r="F303" t="str">
            <v>009.35210.0000.1080</v>
          </cell>
          <cell r="BZ303">
            <v>178619.35</v>
          </cell>
        </row>
        <row r="304">
          <cell r="F304" t="str">
            <v>009.35211.0000.1080</v>
          </cell>
          <cell r="BZ304">
            <v>53951.76</v>
          </cell>
        </row>
        <row r="305">
          <cell r="F305" t="str">
            <v>009.35301.0000.1080</v>
          </cell>
          <cell r="BZ305">
            <v>187019.65</v>
          </cell>
        </row>
        <row r="306">
          <cell r="F306" t="str">
            <v>009.35302.0000.1080</v>
          </cell>
          <cell r="BZ306">
            <v>210299.53</v>
          </cell>
        </row>
        <row r="307">
          <cell r="F307" t="str">
            <v>009.35400.0000.1080</v>
          </cell>
          <cell r="BZ307">
            <v>461569.75</v>
          </cell>
        </row>
        <row r="308">
          <cell r="F308" t="str">
            <v>009.35500.0000.1080</v>
          </cell>
          <cell r="BZ308">
            <v>276170.78999999998</v>
          </cell>
        </row>
        <row r="309">
          <cell r="F309" t="str">
            <v>009.35600.0000.1080</v>
          </cell>
          <cell r="BZ309">
            <v>243645.44</v>
          </cell>
        </row>
        <row r="310">
          <cell r="F310" t="str">
            <v>009.36510.0000.1080</v>
          </cell>
          <cell r="BZ310">
            <v>50.33</v>
          </cell>
        </row>
        <row r="311">
          <cell r="F311" t="str">
            <v>009.36520.0000.1080</v>
          </cell>
          <cell r="BZ311">
            <v>324699.99</v>
          </cell>
        </row>
        <row r="312">
          <cell r="F312" t="str">
            <v>009.36602.0000.1080</v>
          </cell>
          <cell r="BZ312">
            <v>8530.7199999999993</v>
          </cell>
        </row>
        <row r="313">
          <cell r="F313" t="str">
            <v>009.36603.0000.1080</v>
          </cell>
          <cell r="BZ313">
            <v>59356.4</v>
          </cell>
        </row>
        <row r="314">
          <cell r="F314" t="str">
            <v>009.36700.0000.1080</v>
          </cell>
          <cell r="BZ314">
            <v>256627.4</v>
          </cell>
        </row>
        <row r="315">
          <cell r="F315" t="str">
            <v>009.36701.0000.1080</v>
          </cell>
          <cell r="BZ315">
            <v>14830339.790000001</v>
          </cell>
        </row>
        <row r="316">
          <cell r="F316" t="str">
            <v>009.36900.0000.1080</v>
          </cell>
          <cell r="BZ316">
            <v>35690.639999999999</v>
          </cell>
        </row>
        <row r="317">
          <cell r="F317" t="str">
            <v>009.36901.0000.1080</v>
          </cell>
          <cell r="BZ317">
            <v>1800920.7</v>
          </cell>
        </row>
        <row r="318">
          <cell r="F318" t="str">
            <v>009.37400.0000.1080</v>
          </cell>
          <cell r="BZ318">
            <v>60326.18</v>
          </cell>
        </row>
        <row r="319">
          <cell r="F319" t="str">
            <v>009.37401.0000.1080</v>
          </cell>
          <cell r="BZ319">
            <v>4297.59</v>
          </cell>
        </row>
        <row r="320">
          <cell r="F320" t="str">
            <v>009.37402.0000.1080</v>
          </cell>
          <cell r="BZ320">
            <v>18900.240000000002</v>
          </cell>
        </row>
        <row r="321">
          <cell r="F321" t="str">
            <v>009.37403.0000.1080</v>
          </cell>
          <cell r="BZ321">
            <v>9.86</v>
          </cell>
        </row>
        <row r="322">
          <cell r="F322" t="str">
            <v>009.37500.0000.1080</v>
          </cell>
          <cell r="BZ322">
            <v>16212.48</v>
          </cell>
        </row>
        <row r="323">
          <cell r="F323" t="str">
            <v>009.37501.0000.1080</v>
          </cell>
          <cell r="BZ323">
            <v>76267.61</v>
          </cell>
        </row>
        <row r="324">
          <cell r="F324" t="str">
            <v>009.37502.0000.1080</v>
          </cell>
          <cell r="BZ324">
            <v>36096.89</v>
          </cell>
        </row>
        <row r="325">
          <cell r="F325" t="str">
            <v>009.37503.0000.1080</v>
          </cell>
          <cell r="BZ325">
            <v>46.09</v>
          </cell>
        </row>
        <row r="326">
          <cell r="F326" t="str">
            <v>009.37600.0000.1080</v>
          </cell>
          <cell r="BZ326">
            <v>1495270.38</v>
          </cell>
        </row>
        <row r="327">
          <cell r="F327" t="str">
            <v>009.37601.0000.1080</v>
          </cell>
          <cell r="BZ327">
            <v>36002071.379999995</v>
          </cell>
        </row>
        <row r="328">
          <cell r="F328" t="str">
            <v>009.37602.0000.1080</v>
          </cell>
          <cell r="BZ328">
            <v>7069090.6900000004</v>
          </cell>
        </row>
        <row r="329">
          <cell r="F329" t="str">
            <v>009.37800.0000.1080</v>
          </cell>
          <cell r="BZ329">
            <v>1296245.22</v>
          </cell>
        </row>
        <row r="330">
          <cell r="F330" t="str">
            <v>009.37900.0000.1080</v>
          </cell>
          <cell r="BZ330">
            <v>75363.360000000001</v>
          </cell>
        </row>
        <row r="331">
          <cell r="F331" t="str">
            <v>009.37903.0000.1080</v>
          </cell>
          <cell r="BZ331">
            <v>0</v>
          </cell>
        </row>
        <row r="332">
          <cell r="F332" t="str">
            <v>009.37905.0000.1080</v>
          </cell>
          <cell r="BZ332">
            <v>1259593.22</v>
          </cell>
        </row>
        <row r="333">
          <cell r="F333" t="str">
            <v>009.38000.0000.1080</v>
          </cell>
          <cell r="BZ333">
            <v>30141043.870000001</v>
          </cell>
        </row>
        <row r="334">
          <cell r="F334" t="str">
            <v>009.38100.0000.1080</v>
          </cell>
          <cell r="BZ334">
            <v>629205.53999999876</v>
          </cell>
        </row>
        <row r="335">
          <cell r="F335" t="str">
            <v>009.38200.0000.1080</v>
          </cell>
          <cell r="BZ335">
            <v>5153756.63</v>
          </cell>
        </row>
        <row r="336">
          <cell r="F336" t="str">
            <v>009.38300.0000.1080</v>
          </cell>
          <cell r="BZ336">
            <v>2333917.23</v>
          </cell>
        </row>
        <row r="337">
          <cell r="F337" t="str">
            <v>009.38400.0000.1080</v>
          </cell>
          <cell r="BZ337">
            <v>88158.52</v>
          </cell>
        </row>
        <row r="338">
          <cell r="F338" t="str">
            <v>009.38500.0000.1080</v>
          </cell>
          <cell r="BZ338">
            <v>1819108.12</v>
          </cell>
        </row>
        <row r="339">
          <cell r="F339" t="str">
            <v>009.38600.0000.1080</v>
          </cell>
          <cell r="BZ339">
            <v>2224.84</v>
          </cell>
        </row>
        <row r="340">
          <cell r="F340" t="str">
            <v>009.38900.0000.1080</v>
          </cell>
          <cell r="BZ340">
            <v>28531.599999999999</v>
          </cell>
        </row>
        <row r="341">
          <cell r="F341" t="str">
            <v>009.39002.0000.1080</v>
          </cell>
          <cell r="BZ341">
            <v>90600.54</v>
          </cell>
        </row>
        <row r="342">
          <cell r="F342" t="str">
            <v>009.39003.0000.1080</v>
          </cell>
          <cell r="BZ342">
            <v>120652.56</v>
          </cell>
        </row>
        <row r="343">
          <cell r="F343" t="str">
            <v>009.39004.0000.1080</v>
          </cell>
          <cell r="BZ343">
            <v>5515.69</v>
          </cell>
        </row>
        <row r="344">
          <cell r="F344" t="str">
            <v>009.39009.0000.1110</v>
          </cell>
          <cell r="BZ344">
            <v>987416.99</v>
          </cell>
        </row>
        <row r="345">
          <cell r="F345" t="str">
            <v>009.39009.0000.1080</v>
          </cell>
          <cell r="BZ345">
            <v>80321.460000000006</v>
          </cell>
        </row>
        <row r="346">
          <cell r="F346" t="str">
            <v>009.39100.0000.1080</v>
          </cell>
          <cell r="BZ346">
            <v>893646.56</v>
          </cell>
        </row>
        <row r="347">
          <cell r="F347" t="str">
            <v>009.39103.0000.1080</v>
          </cell>
          <cell r="BZ347">
            <v>-38688.49</v>
          </cell>
        </row>
        <row r="348">
          <cell r="F348" t="str">
            <v>009.39200.0000.1080</v>
          </cell>
          <cell r="BZ348">
            <v>-678272.21</v>
          </cell>
        </row>
        <row r="349">
          <cell r="F349" t="str">
            <v>009.39201.0000.1080</v>
          </cell>
          <cell r="BZ349">
            <v>48285.49</v>
          </cell>
        </row>
        <row r="350">
          <cell r="F350" t="str">
            <v>009.39202.0000.1080</v>
          </cell>
          <cell r="BZ350">
            <v>132729.63</v>
          </cell>
        </row>
        <row r="351">
          <cell r="F351" t="str">
            <v>009.39400.0000.1080</v>
          </cell>
          <cell r="BZ351">
            <v>580204.4</v>
          </cell>
        </row>
        <row r="352">
          <cell r="F352" t="str">
            <v>009.39603.0000.1080</v>
          </cell>
          <cell r="BZ352">
            <v>-98046.98</v>
          </cell>
        </row>
        <row r="353">
          <cell r="F353" t="str">
            <v>009.39604.0000.1080</v>
          </cell>
          <cell r="BZ353">
            <v>26746.1</v>
          </cell>
        </row>
        <row r="354">
          <cell r="F354" t="str">
            <v>009.39605.0000.1080</v>
          </cell>
          <cell r="BZ354">
            <v>22885.58</v>
          </cell>
        </row>
        <row r="355">
          <cell r="F355" t="str">
            <v>009.39700.0000.1080</v>
          </cell>
          <cell r="BZ355">
            <v>529218.67000000004</v>
          </cell>
        </row>
        <row r="356">
          <cell r="F356" t="str">
            <v>009.39701.0000.1080</v>
          </cell>
          <cell r="BZ356">
            <v>-19519.810000000001</v>
          </cell>
        </row>
        <row r="357">
          <cell r="F357" t="str">
            <v>009.39702.0000.1080</v>
          </cell>
          <cell r="BZ357">
            <v>2473.38</v>
          </cell>
        </row>
        <row r="358">
          <cell r="F358" t="str">
            <v>009.39705.0000.1080</v>
          </cell>
          <cell r="BZ358">
            <v>59091.41</v>
          </cell>
        </row>
        <row r="359">
          <cell r="F359" t="str">
            <v>009.39800.0000.1080</v>
          </cell>
          <cell r="BZ359">
            <v>446805.07</v>
          </cell>
        </row>
        <row r="360">
          <cell r="F360" t="str">
            <v>009.39901.0000.1080</v>
          </cell>
          <cell r="BZ360">
            <v>140765.59</v>
          </cell>
        </row>
        <row r="361">
          <cell r="F361" t="str">
            <v>009.39902.0000.1080</v>
          </cell>
          <cell r="BZ361">
            <v>5714.72</v>
          </cell>
        </row>
        <row r="362">
          <cell r="F362" t="str">
            <v>009.39902.0000.1110</v>
          </cell>
          <cell r="BZ362">
            <v>112989.26</v>
          </cell>
        </row>
        <row r="363">
          <cell r="F363" t="str">
            <v>009.39903.0000.1080</v>
          </cell>
          <cell r="BZ363">
            <v>350822.24</v>
          </cell>
        </row>
        <row r="364">
          <cell r="F364" t="str">
            <v>009.39906.0000.1080</v>
          </cell>
          <cell r="BZ364">
            <v>2234025.73</v>
          </cell>
        </row>
        <row r="365">
          <cell r="F365" t="str">
            <v>009.39907.0000.1080</v>
          </cell>
          <cell r="BZ365">
            <v>133442.26999999999</v>
          </cell>
        </row>
        <row r="366">
          <cell r="F366" t="str">
            <v>009.39908.0000.1080</v>
          </cell>
          <cell r="BZ366">
            <v>256456.51</v>
          </cell>
        </row>
        <row r="367">
          <cell r="F367" t="str">
            <v>009.39924.0000.1080</v>
          </cell>
          <cell r="BZ367">
            <v>0</v>
          </cell>
        </row>
        <row r="368">
          <cell r="F368" t="str">
            <v>009.39924.0000.1110</v>
          </cell>
          <cell r="BZ368">
            <v>0</v>
          </cell>
        </row>
        <row r="369">
          <cell r="F369" t="str">
            <v>010.39009.0000.1110</v>
          </cell>
          <cell r="BZ369">
            <v>107171.42</v>
          </cell>
        </row>
        <row r="370">
          <cell r="F370" t="str">
            <v>010.39009.0000.1080</v>
          </cell>
          <cell r="BZ370">
            <v>3328.73</v>
          </cell>
        </row>
        <row r="371">
          <cell r="F371" t="str">
            <v>010.39100.0000.1080</v>
          </cell>
          <cell r="BZ371">
            <v>149299.26999999999</v>
          </cell>
        </row>
        <row r="372">
          <cell r="F372" t="str">
            <v>010.39103.0000.1080</v>
          </cell>
          <cell r="BZ372">
            <v>37126.26</v>
          </cell>
        </row>
        <row r="373">
          <cell r="F373" t="str">
            <v>010.39200.0000.1080</v>
          </cell>
          <cell r="BZ373">
            <v>164978.17000000001</v>
          </cell>
        </row>
        <row r="374">
          <cell r="F374" t="str">
            <v>010.39400.0000.1080</v>
          </cell>
          <cell r="BZ374">
            <v>87892.4</v>
          </cell>
        </row>
        <row r="375">
          <cell r="F375" t="str">
            <v>010.39700.0000.1080</v>
          </cell>
          <cell r="BZ375">
            <v>133086.63</v>
          </cell>
        </row>
        <row r="376">
          <cell r="F376" t="str">
            <v>010.39701.0000.1080</v>
          </cell>
          <cell r="BZ376">
            <v>54.669999999999163</v>
          </cell>
        </row>
        <row r="377">
          <cell r="F377" t="str">
            <v>010.39702.0000.1080</v>
          </cell>
          <cell r="BZ377">
            <v>0</v>
          </cell>
        </row>
        <row r="378">
          <cell r="F378" t="str">
            <v>010.39705.0000.1080</v>
          </cell>
          <cell r="BZ378">
            <v>1967.85</v>
          </cell>
        </row>
        <row r="379">
          <cell r="F379" t="str">
            <v>010.39800.0000.1080</v>
          </cell>
          <cell r="BZ379">
            <v>87462.48</v>
          </cell>
        </row>
        <row r="380">
          <cell r="F380" t="str">
            <v>010.39901.0000.1080</v>
          </cell>
          <cell r="BZ380">
            <v>-62198.49</v>
          </cell>
        </row>
        <row r="381">
          <cell r="F381" t="str">
            <v>010.39902.0000.1080</v>
          </cell>
          <cell r="BZ381">
            <v>-7105.9799999999632</v>
          </cell>
        </row>
        <row r="382">
          <cell r="F382" t="str">
            <v>010.39903.0000.1080</v>
          </cell>
          <cell r="BZ382">
            <v>-273835.45</v>
          </cell>
        </row>
        <row r="383">
          <cell r="F383" t="str">
            <v>010.39905.0000.1080</v>
          </cell>
          <cell r="BZ383">
            <v>-91214.75</v>
          </cell>
        </row>
        <row r="384">
          <cell r="F384" t="str">
            <v>010.39906.0000.1080</v>
          </cell>
          <cell r="BZ384">
            <v>349419.78</v>
          </cell>
        </row>
        <row r="385">
          <cell r="F385" t="str">
            <v>010.39907.0000.1080</v>
          </cell>
          <cell r="BZ385">
            <v>-1298.5000000000159</v>
          </cell>
        </row>
        <row r="386">
          <cell r="F386" t="str">
            <v>010.39908.0000.1080</v>
          </cell>
          <cell r="BZ386">
            <v>-177336.47</v>
          </cell>
        </row>
        <row r="387">
          <cell r="F387" t="str">
            <v>010.39924.0000.1080</v>
          </cell>
          <cell r="BZ387">
            <v>0</v>
          </cell>
        </row>
        <row r="388">
          <cell r="F388" t="str">
            <v>011.00000.0000.1080</v>
          </cell>
          <cell r="BZ388">
            <v>15.9</v>
          </cell>
        </row>
        <row r="389">
          <cell r="F389" t="str">
            <v>011.36700.0000.1080</v>
          </cell>
          <cell r="BZ389">
            <v>0</v>
          </cell>
        </row>
        <row r="390">
          <cell r="F390" t="str">
            <v>011.36701.0000.1080</v>
          </cell>
          <cell r="BZ390">
            <v>71230</v>
          </cell>
        </row>
        <row r="391">
          <cell r="F391" t="str">
            <v>011.37500.0000.1080</v>
          </cell>
          <cell r="BZ391">
            <v>0</v>
          </cell>
        </row>
        <row r="392">
          <cell r="F392" t="str">
            <v>011.37900.0000.1080</v>
          </cell>
          <cell r="BZ392">
            <v>0</v>
          </cell>
        </row>
        <row r="393">
          <cell r="F393" t="str">
            <v>013.00000.0000.1080</v>
          </cell>
          <cell r="BZ393">
            <v>877.3</v>
          </cell>
        </row>
        <row r="394">
          <cell r="F394" t="str">
            <v>013.37402.0000.1080</v>
          </cell>
          <cell r="BZ394">
            <v>100.8</v>
          </cell>
        </row>
        <row r="395">
          <cell r="F395" t="str">
            <v>013.37500.0000.1080</v>
          </cell>
          <cell r="BZ395">
            <v>0</v>
          </cell>
        </row>
        <row r="396">
          <cell r="F396" t="str">
            <v>013.37600.0000.1080</v>
          </cell>
          <cell r="BZ396">
            <v>5108.7</v>
          </cell>
        </row>
        <row r="397">
          <cell r="F397" t="str">
            <v>013.37601.0000.1080</v>
          </cell>
          <cell r="BZ397">
            <v>18355.62</v>
          </cell>
        </row>
        <row r="398">
          <cell r="F398" t="str">
            <v>013.37602.0000.1080</v>
          </cell>
          <cell r="BZ398">
            <v>133249.97</v>
          </cell>
        </row>
        <row r="399">
          <cell r="F399" t="str">
            <v>013.37800.0000.1080</v>
          </cell>
          <cell r="BZ399">
            <v>10622.28</v>
          </cell>
        </row>
        <row r="400">
          <cell r="F400" t="str">
            <v>013.37900.0000.1080</v>
          </cell>
          <cell r="BZ400">
            <v>0</v>
          </cell>
        </row>
        <row r="401">
          <cell r="F401" t="str">
            <v>013.38000.0000.1080</v>
          </cell>
          <cell r="BZ401">
            <v>31533.81</v>
          </cell>
        </row>
        <row r="402">
          <cell r="F402" t="str">
            <v>013.38100.0000.1080</v>
          </cell>
          <cell r="BZ402">
            <v>0</v>
          </cell>
        </row>
        <row r="403">
          <cell r="F403" t="str">
            <v>013.38200.0000.1080</v>
          </cell>
          <cell r="BZ403">
            <v>-15362.26</v>
          </cell>
        </row>
        <row r="404">
          <cell r="F404" t="str">
            <v>013.38300.0000.1080</v>
          </cell>
          <cell r="BZ404">
            <v>1227.19</v>
          </cell>
        </row>
        <row r="405">
          <cell r="F405" t="str">
            <v>013.38400.0000.1080</v>
          </cell>
          <cell r="BZ405">
            <v>1375.12</v>
          </cell>
        </row>
        <row r="406">
          <cell r="F406" t="str">
            <v>013.39009.0000.1110</v>
          </cell>
          <cell r="BZ406">
            <v>0</v>
          </cell>
        </row>
        <row r="407">
          <cell r="F407" t="str">
            <v>013.39100.0000.1080</v>
          </cell>
          <cell r="BZ407">
            <v>0</v>
          </cell>
        </row>
        <row r="408">
          <cell r="F408" t="str">
            <v>013.39101.0000.1080</v>
          </cell>
          <cell r="BZ408">
            <v>0</v>
          </cell>
        </row>
        <row r="409">
          <cell r="F409" t="str">
            <v>013.39103.0000.1080</v>
          </cell>
          <cell r="BZ409">
            <v>0</v>
          </cell>
        </row>
        <row r="410">
          <cell r="F410" t="str">
            <v>013.39400.0000.1080</v>
          </cell>
          <cell r="BZ410">
            <v>0</v>
          </cell>
        </row>
        <row r="411">
          <cell r="F411" t="str">
            <v>014.00000.0000.1080</v>
          </cell>
          <cell r="BZ411">
            <v>105.85</v>
          </cell>
        </row>
        <row r="412">
          <cell r="F412" t="str">
            <v>015.00000.0000.1080</v>
          </cell>
          <cell r="BZ412">
            <v>85.58</v>
          </cell>
        </row>
        <row r="413">
          <cell r="F413" t="str">
            <v>016.00000.0000.1080</v>
          </cell>
          <cell r="BZ413">
            <v>19904.82</v>
          </cell>
        </row>
        <row r="414">
          <cell r="F414" t="str">
            <v>016.30200.0000.1080</v>
          </cell>
          <cell r="BZ414">
            <v>-2.8421709430404007E-14</v>
          </cell>
        </row>
        <row r="415">
          <cell r="F415" t="str">
            <v>016.37401.0000.1080</v>
          </cell>
          <cell r="BZ415">
            <v>0</v>
          </cell>
        </row>
        <row r="416">
          <cell r="F416" t="str">
            <v>016.37402.0000.1080</v>
          </cell>
          <cell r="BZ416">
            <v>13.009999999956344</v>
          </cell>
        </row>
        <row r="417">
          <cell r="F417" t="str">
            <v>016.37500.0000.1080</v>
          </cell>
          <cell r="BZ417">
            <v>365.2</v>
          </cell>
        </row>
        <row r="418">
          <cell r="F418" t="str">
            <v>016.37501.0000.1080</v>
          </cell>
          <cell r="BZ418">
            <v>-4.5474735088646412E-13</v>
          </cell>
        </row>
        <row r="419">
          <cell r="F419" t="str">
            <v>016.37502.0000.1080</v>
          </cell>
          <cell r="BZ419">
            <v>9.0949470177292824E-13</v>
          </cell>
        </row>
        <row r="420">
          <cell r="F420" t="str">
            <v>016.37503.0000.1080</v>
          </cell>
          <cell r="BZ420">
            <v>-7.2759576141834259E-12</v>
          </cell>
        </row>
        <row r="421">
          <cell r="F421" t="str">
            <v>016.37600.0000.1080</v>
          </cell>
          <cell r="BZ421">
            <v>13339.319999998836</v>
          </cell>
        </row>
        <row r="422">
          <cell r="F422" t="str">
            <v>016.37601.0000.1080</v>
          </cell>
          <cell r="BZ422">
            <v>35613.74</v>
          </cell>
        </row>
        <row r="423">
          <cell r="F423" t="str">
            <v>016.37602.0000.1080</v>
          </cell>
          <cell r="BZ423">
            <v>20361.559999998604</v>
          </cell>
        </row>
        <row r="424">
          <cell r="F424" t="str">
            <v>016.37800.0000.1080</v>
          </cell>
          <cell r="BZ424">
            <v>108.63000000244472</v>
          </cell>
        </row>
        <row r="425">
          <cell r="F425" t="str">
            <v>016.37900.0000.1080</v>
          </cell>
          <cell r="BZ425">
            <v>51.169999999995454</v>
          </cell>
        </row>
        <row r="426">
          <cell r="F426" t="str">
            <v>016.38000.0000.1080</v>
          </cell>
          <cell r="BZ426">
            <v>42699.789999996741</v>
          </cell>
        </row>
        <row r="427">
          <cell r="F427" t="str">
            <v>016.38100.0000.1080</v>
          </cell>
          <cell r="BZ427">
            <v>13741.38</v>
          </cell>
        </row>
        <row r="428">
          <cell r="F428" t="str">
            <v>016.38200.0000.1080</v>
          </cell>
          <cell r="BZ428">
            <v>32835.770000000353</v>
          </cell>
        </row>
        <row r="429">
          <cell r="F429" t="str">
            <v>016.38300.0000.1080</v>
          </cell>
          <cell r="BZ429">
            <v>7917.66</v>
          </cell>
        </row>
        <row r="430">
          <cell r="F430" t="str">
            <v>016.38400.0000.1080</v>
          </cell>
          <cell r="BZ430">
            <v>3.2014213502407074E-10</v>
          </cell>
        </row>
        <row r="431">
          <cell r="F431" t="str">
            <v>016.38500.0000.1080</v>
          </cell>
          <cell r="BZ431">
            <v>2251.0300000004659</v>
          </cell>
        </row>
        <row r="432">
          <cell r="F432" t="str">
            <v>016.38600.0000.1080</v>
          </cell>
          <cell r="BZ432">
            <v>-3.637978807091713E-12</v>
          </cell>
        </row>
        <row r="433">
          <cell r="F433" t="str">
            <v>016.38700.0000.1080</v>
          </cell>
          <cell r="BZ433">
            <v>1808.4299999996072</v>
          </cell>
        </row>
        <row r="434">
          <cell r="F434" t="str">
            <v>016.38900.0000.1080</v>
          </cell>
          <cell r="BZ434">
            <v>0</v>
          </cell>
        </row>
        <row r="435">
          <cell r="F435" t="str">
            <v>016.39004.0000.1080</v>
          </cell>
          <cell r="BZ435">
            <v>0</v>
          </cell>
        </row>
        <row r="436">
          <cell r="F436" t="str">
            <v>016.39009.0000.1080</v>
          </cell>
          <cell r="BZ436">
            <v>0</v>
          </cell>
        </row>
        <row r="437">
          <cell r="F437" t="str">
            <v>016.39009.0000.1110</v>
          </cell>
          <cell r="BZ437">
            <v>0</v>
          </cell>
        </row>
        <row r="438">
          <cell r="F438" t="str">
            <v>016.39100.0000.1080</v>
          </cell>
          <cell r="BZ438">
            <v>-5.8207660913467407E-11</v>
          </cell>
        </row>
        <row r="439">
          <cell r="F439" t="str">
            <v>016.39200.0000.1080</v>
          </cell>
          <cell r="BZ439">
            <v>0</v>
          </cell>
        </row>
        <row r="440">
          <cell r="F440" t="str">
            <v>016.39300.0000.1080</v>
          </cell>
          <cell r="BZ440">
            <v>-1.4551915228366852E-11</v>
          </cell>
        </row>
        <row r="441">
          <cell r="F441" t="str">
            <v>016.39400.0000.1080</v>
          </cell>
          <cell r="BZ441">
            <v>4.4237822294235229E-9</v>
          </cell>
        </row>
        <row r="442">
          <cell r="F442" t="str">
            <v>016.39600.0000.1080</v>
          </cell>
          <cell r="BZ442">
            <v>0</v>
          </cell>
        </row>
        <row r="443">
          <cell r="F443" t="str">
            <v>016.39603.0000.1080</v>
          </cell>
          <cell r="BZ443">
            <v>0</v>
          </cell>
        </row>
        <row r="444">
          <cell r="F444" t="str">
            <v>016.39604.0000.1080</v>
          </cell>
          <cell r="BZ444">
            <v>0</v>
          </cell>
        </row>
        <row r="445">
          <cell r="F445" t="str">
            <v>016.39605.0000.1080</v>
          </cell>
          <cell r="BZ445">
            <v>0</v>
          </cell>
        </row>
        <row r="446">
          <cell r="F446" t="str">
            <v>016.39700.0000.1080</v>
          </cell>
          <cell r="BZ446">
            <v>351.20000000004364</v>
          </cell>
        </row>
        <row r="447">
          <cell r="F447" t="str">
            <v>016.39705.0000.1080</v>
          </cell>
          <cell r="BZ447">
            <v>0</v>
          </cell>
        </row>
        <row r="448">
          <cell r="F448" t="str">
            <v>016.39800.0000.1080</v>
          </cell>
          <cell r="BZ448">
            <v>290.8899999999818</v>
          </cell>
        </row>
        <row r="449">
          <cell r="F449" t="str">
            <v>016.39906.0000.1080</v>
          </cell>
          <cell r="BZ449">
            <v>30459.03</v>
          </cell>
        </row>
        <row r="450">
          <cell r="F450" t="str">
            <v>016.39907.0000.1080</v>
          </cell>
          <cell r="BZ450">
            <v>0</v>
          </cell>
        </row>
        <row r="451">
          <cell r="F451" t="str">
            <v>016.39908.0000.1080</v>
          </cell>
          <cell r="BZ451">
            <v>0</v>
          </cell>
        </row>
        <row r="452">
          <cell r="F452" t="str">
            <v>017.00000.0000.1080</v>
          </cell>
          <cell r="BZ452">
            <v>59.28</v>
          </cell>
        </row>
        <row r="453">
          <cell r="F453" t="str">
            <v>017.37500.0000.1080</v>
          </cell>
          <cell r="BZ453">
            <v>0</v>
          </cell>
        </row>
        <row r="454">
          <cell r="F454" t="str">
            <v>017.37601.0000.1080</v>
          </cell>
          <cell r="BZ454">
            <v>0</v>
          </cell>
        </row>
        <row r="455">
          <cell r="F455" t="str">
            <v>017.37602.0000.1080</v>
          </cell>
          <cell r="BZ455">
            <v>0</v>
          </cell>
        </row>
        <row r="456">
          <cell r="F456" t="str">
            <v>017.37800.0000.1080</v>
          </cell>
          <cell r="BZ456">
            <v>56.93</v>
          </cell>
        </row>
        <row r="457">
          <cell r="F457" t="str">
            <v>017.37900.0000.1080</v>
          </cell>
          <cell r="BZ457">
            <v>0</v>
          </cell>
        </row>
        <row r="458">
          <cell r="F458" t="str">
            <v>017.38000.0000.1080</v>
          </cell>
          <cell r="BZ458">
            <v>35752.89</v>
          </cell>
        </row>
        <row r="459">
          <cell r="F459" t="str">
            <v>017.38200.0000.1080</v>
          </cell>
          <cell r="BZ459">
            <v>1924.92</v>
          </cell>
        </row>
        <row r="460">
          <cell r="F460" t="str">
            <v>017.38300.0000.1080</v>
          </cell>
          <cell r="BZ460">
            <v>7326.47</v>
          </cell>
        </row>
        <row r="461">
          <cell r="F461" t="str">
            <v>017.38400.0000.1080</v>
          </cell>
          <cell r="BZ461">
            <v>1184.3399999999999</v>
          </cell>
        </row>
        <row r="462">
          <cell r="F462" t="str">
            <v>018.00000.0000.1080</v>
          </cell>
          <cell r="BZ462">
            <v>59.28</v>
          </cell>
        </row>
        <row r="463">
          <cell r="F463" t="str">
            <v>018.37402.0000.1080</v>
          </cell>
          <cell r="BZ463">
            <v>1100.5899999999999</v>
          </cell>
        </row>
        <row r="464">
          <cell r="F464" t="str">
            <v>018.37500.0000.1080</v>
          </cell>
          <cell r="BZ464">
            <v>0</v>
          </cell>
        </row>
        <row r="465">
          <cell r="F465" t="str">
            <v>018.37600.0000.1080</v>
          </cell>
          <cell r="BZ465">
            <v>8157.15</v>
          </cell>
        </row>
        <row r="466">
          <cell r="F466" t="str">
            <v>018.37601.0000.1080</v>
          </cell>
          <cell r="BZ466">
            <v>130764.39</v>
          </cell>
        </row>
        <row r="467">
          <cell r="F467" t="str">
            <v>018.37602.0000.1080</v>
          </cell>
          <cell r="BZ467">
            <v>108614.7</v>
          </cell>
        </row>
        <row r="468">
          <cell r="F468" t="str">
            <v>018.37800.0000.1080</v>
          </cell>
          <cell r="BZ468">
            <v>15011.24</v>
          </cell>
        </row>
        <row r="469">
          <cell r="F469" t="str">
            <v>018.37900.0000.1080</v>
          </cell>
          <cell r="BZ469">
            <v>0</v>
          </cell>
        </row>
        <row r="470">
          <cell r="F470" t="str">
            <v>018.38000.0000.1080</v>
          </cell>
          <cell r="BZ470">
            <v>19772.439999999999</v>
          </cell>
        </row>
        <row r="471">
          <cell r="F471" t="str">
            <v>018.38100.0000.1080</v>
          </cell>
          <cell r="BZ471">
            <v>0</v>
          </cell>
        </row>
        <row r="472">
          <cell r="F472" t="str">
            <v>018.38200.0000.1080</v>
          </cell>
          <cell r="BZ472">
            <v>9657.94</v>
          </cell>
        </row>
        <row r="473">
          <cell r="F473" t="str">
            <v>018.38300.0000.1080</v>
          </cell>
          <cell r="BZ473">
            <v>9668.75</v>
          </cell>
        </row>
        <row r="474">
          <cell r="F474" t="str">
            <v>018.38400.0000.1080</v>
          </cell>
          <cell r="BZ474">
            <v>77.650000000000006</v>
          </cell>
        </row>
        <row r="475">
          <cell r="F475" t="str">
            <v>018.39009.0000.1110</v>
          </cell>
          <cell r="BZ475">
            <v>0</v>
          </cell>
        </row>
        <row r="476">
          <cell r="F476" t="str">
            <v>018.39100.0000.1080</v>
          </cell>
          <cell r="BZ476">
            <v>0</v>
          </cell>
        </row>
        <row r="477">
          <cell r="F477" t="str">
            <v>018.39101.0000.1080</v>
          </cell>
          <cell r="BZ477">
            <v>0</v>
          </cell>
        </row>
        <row r="478">
          <cell r="F478" t="str">
            <v>018.39103.0000.1080</v>
          </cell>
          <cell r="BZ478">
            <v>0</v>
          </cell>
        </row>
        <row r="479">
          <cell r="F479" t="str">
            <v>018.39400.0000.1080</v>
          </cell>
          <cell r="BZ479">
            <v>0</v>
          </cell>
        </row>
        <row r="480">
          <cell r="F480" t="str">
            <v>019.00000.0000.1080</v>
          </cell>
          <cell r="BZ480">
            <v>7216.9</v>
          </cell>
        </row>
        <row r="481">
          <cell r="F481" t="str">
            <v>019.00000.0000.1080</v>
          </cell>
          <cell r="BZ481">
            <v>0</v>
          </cell>
        </row>
        <row r="482">
          <cell r="F482" t="str">
            <v>019.36510.0000.1080</v>
          </cell>
          <cell r="BZ482">
            <v>0</v>
          </cell>
        </row>
        <row r="483">
          <cell r="F483" t="str">
            <v>019.36520.0000.1080</v>
          </cell>
          <cell r="BZ483">
            <v>39354.74</v>
          </cell>
        </row>
        <row r="484">
          <cell r="F484" t="str">
            <v>019.36600.0000.1080</v>
          </cell>
          <cell r="BZ484">
            <v>149.47</v>
          </cell>
        </row>
        <row r="485">
          <cell r="F485" t="str">
            <v>019.36602.0000.1080</v>
          </cell>
          <cell r="BZ485">
            <v>0</v>
          </cell>
        </row>
        <row r="486">
          <cell r="F486" t="str">
            <v>019.36603.0000.1080</v>
          </cell>
          <cell r="BZ486">
            <v>0</v>
          </cell>
        </row>
        <row r="487">
          <cell r="F487" t="str">
            <v>019.36700.0000.1080</v>
          </cell>
          <cell r="BZ487">
            <v>28461.56</v>
          </cell>
        </row>
        <row r="488">
          <cell r="F488" t="str">
            <v>019.36701.0000.1080</v>
          </cell>
          <cell r="BZ488">
            <v>580537.35</v>
          </cell>
        </row>
        <row r="489">
          <cell r="F489" t="str">
            <v>019.36800.0000.1080</v>
          </cell>
          <cell r="BZ489">
            <v>0</v>
          </cell>
        </row>
        <row r="490">
          <cell r="F490" t="str">
            <v>019.36900.0000.1080</v>
          </cell>
          <cell r="BZ490">
            <v>9877.4</v>
          </cell>
        </row>
        <row r="491">
          <cell r="F491" t="str">
            <v>019.36901.0000.1080</v>
          </cell>
          <cell r="BZ491">
            <v>0</v>
          </cell>
        </row>
        <row r="492">
          <cell r="F492" t="str">
            <v>019.37402.0000.1080</v>
          </cell>
          <cell r="BZ492">
            <v>35131.75</v>
          </cell>
        </row>
        <row r="493">
          <cell r="F493" t="str">
            <v>019.37500.0000.1080</v>
          </cell>
          <cell r="BZ493">
            <v>1512.1</v>
          </cell>
        </row>
        <row r="494">
          <cell r="F494" t="str">
            <v>019.37600.0000.1080</v>
          </cell>
          <cell r="BZ494">
            <v>45395.51</v>
          </cell>
        </row>
        <row r="495">
          <cell r="F495" t="str">
            <v>019.37601.0000.1080</v>
          </cell>
          <cell r="BZ495">
            <v>1798.96</v>
          </cell>
        </row>
        <row r="496">
          <cell r="F496" t="str">
            <v>019.37602.0000.1080</v>
          </cell>
          <cell r="BZ496">
            <v>566.65</v>
          </cell>
        </row>
        <row r="497">
          <cell r="F497" t="str">
            <v>019.37800.0000.1080</v>
          </cell>
          <cell r="BZ497">
            <v>419.24</v>
          </cell>
        </row>
        <row r="498">
          <cell r="F498" t="str">
            <v>019.37900.0000.1080</v>
          </cell>
          <cell r="BZ498">
            <v>0</v>
          </cell>
        </row>
        <row r="499">
          <cell r="F499" t="str">
            <v>019.37901.0000.1080</v>
          </cell>
          <cell r="BZ499">
            <v>0</v>
          </cell>
        </row>
        <row r="500">
          <cell r="F500" t="str">
            <v>019.37902.0000.1080</v>
          </cell>
          <cell r="BZ500">
            <v>0</v>
          </cell>
        </row>
        <row r="501">
          <cell r="F501" t="str">
            <v>019.37904.0000.1080</v>
          </cell>
          <cell r="BZ501">
            <v>0</v>
          </cell>
        </row>
        <row r="502">
          <cell r="F502" t="str">
            <v>019.37905.0000.1080</v>
          </cell>
          <cell r="BZ502">
            <v>0</v>
          </cell>
        </row>
        <row r="503">
          <cell r="F503" t="str">
            <v>019.38000.0000.1080</v>
          </cell>
          <cell r="BZ503">
            <v>497</v>
          </cell>
        </row>
        <row r="504">
          <cell r="F504" t="str">
            <v>019.38100.0000.1080</v>
          </cell>
          <cell r="BZ504">
            <v>2042.45</v>
          </cell>
        </row>
        <row r="505">
          <cell r="F505" t="str">
            <v>019.38200.0000.1080</v>
          </cell>
          <cell r="BZ505">
            <v>760.61</v>
          </cell>
        </row>
        <row r="506">
          <cell r="F506" t="str">
            <v>019.38300.0000.1080</v>
          </cell>
          <cell r="BZ506">
            <v>0</v>
          </cell>
        </row>
        <row r="507">
          <cell r="F507" t="str">
            <v>019.38500.0000.1080</v>
          </cell>
          <cell r="BZ507">
            <v>64976.01</v>
          </cell>
        </row>
        <row r="508">
          <cell r="F508" t="str">
            <v>019.39200.0000.1080</v>
          </cell>
          <cell r="BZ508">
            <v>9352.52</v>
          </cell>
        </row>
        <row r="509">
          <cell r="F509" t="str">
            <v>019.39400.0000.1080</v>
          </cell>
          <cell r="BZ509">
            <v>3328.95</v>
          </cell>
        </row>
        <row r="510">
          <cell r="F510" t="str">
            <v>019.39605.0000.1080</v>
          </cell>
          <cell r="BZ510">
            <v>1503.29</v>
          </cell>
        </row>
        <row r="511">
          <cell r="F511" t="str">
            <v>019.39702.0000.1080</v>
          </cell>
          <cell r="BZ511">
            <v>0</v>
          </cell>
        </row>
        <row r="512">
          <cell r="F512" t="str">
            <v>019.39705.0000.1080</v>
          </cell>
          <cell r="BZ512">
            <v>0</v>
          </cell>
        </row>
        <row r="513">
          <cell r="F513" t="str">
            <v>019.39906.0000.1080</v>
          </cell>
          <cell r="BZ513">
            <v>1063.54</v>
          </cell>
        </row>
        <row r="514">
          <cell r="F514" t="str">
            <v>021.00000.0000.1080</v>
          </cell>
          <cell r="BZ514">
            <v>9340.8799999999992</v>
          </cell>
        </row>
        <row r="515">
          <cell r="F515" t="str">
            <v>021.37401.0000.1080</v>
          </cell>
          <cell r="BZ515">
            <v>0</v>
          </cell>
        </row>
        <row r="516">
          <cell r="F516" t="str">
            <v>021.37402.0000.1080</v>
          </cell>
          <cell r="BZ516">
            <v>6879.9731156798998</v>
          </cell>
        </row>
        <row r="517">
          <cell r="F517" t="str">
            <v>021.37500.0000.1080</v>
          </cell>
          <cell r="BZ517">
            <v>0</v>
          </cell>
        </row>
        <row r="518">
          <cell r="F518" t="str">
            <v>021.37501.0000.1080</v>
          </cell>
          <cell r="BZ518">
            <v>1778.57</v>
          </cell>
        </row>
        <row r="519">
          <cell r="F519" t="str">
            <v>021.37503.0000.1080</v>
          </cell>
          <cell r="BZ519">
            <v>3833.7992478695701</v>
          </cell>
        </row>
        <row r="520">
          <cell r="F520" t="str">
            <v>021.37600.0000.1080</v>
          </cell>
          <cell r="BZ520">
            <v>72288.074544816365</v>
          </cell>
        </row>
        <row r="521">
          <cell r="F521" t="str">
            <v>021.37601.0000.1080</v>
          </cell>
          <cell r="BZ521">
            <v>661774.37041322794</v>
          </cell>
        </row>
        <row r="522">
          <cell r="F522" t="str">
            <v>021.37602.0000.1080</v>
          </cell>
          <cell r="BZ522">
            <v>852791.70132243598</v>
          </cell>
        </row>
        <row r="523">
          <cell r="F523" t="str">
            <v>021.37800.0000.1080</v>
          </cell>
          <cell r="BZ523">
            <v>381877.52443951397</v>
          </cell>
        </row>
        <row r="524">
          <cell r="F524" t="str">
            <v>021.37900.0000.1080</v>
          </cell>
          <cell r="BZ524">
            <v>6549.68</v>
          </cell>
        </row>
        <row r="525">
          <cell r="F525" t="str">
            <v>021.38000.0000.1080</v>
          </cell>
          <cell r="BZ525">
            <v>1021707.6509655275</v>
          </cell>
        </row>
        <row r="526">
          <cell r="F526" t="str">
            <v>021.38100.0000.1080</v>
          </cell>
          <cell r="BZ526">
            <v>12915.538601305074</v>
          </cell>
        </row>
        <row r="527">
          <cell r="F527" t="str">
            <v>021.38200.0000.1080</v>
          </cell>
          <cell r="BZ527">
            <v>-93407.456840369603</v>
          </cell>
        </row>
        <row r="528">
          <cell r="F528" t="str">
            <v>021.38300.0000.1080</v>
          </cell>
          <cell r="BZ528">
            <v>374610.71414400294</v>
          </cell>
        </row>
        <row r="529">
          <cell r="F529" t="str">
            <v>021.38400.0000.1080</v>
          </cell>
          <cell r="BZ529">
            <v>94557.33</v>
          </cell>
        </row>
        <row r="530">
          <cell r="F530" t="str">
            <v>021.39009.0000.1110</v>
          </cell>
          <cell r="BZ530">
            <v>0</v>
          </cell>
        </row>
        <row r="531">
          <cell r="F531" t="str">
            <v>021.39100.0000.1080</v>
          </cell>
          <cell r="BZ531">
            <v>0</v>
          </cell>
        </row>
        <row r="532">
          <cell r="F532" t="str">
            <v>021.39101.0000.1080</v>
          </cell>
          <cell r="BZ532">
            <v>0</v>
          </cell>
        </row>
        <row r="533">
          <cell r="F533" t="str">
            <v>021.39103.0000.1080</v>
          </cell>
          <cell r="BZ533">
            <v>0</v>
          </cell>
        </row>
        <row r="534">
          <cell r="F534" t="str">
            <v>021.39400.0000.1080</v>
          </cell>
          <cell r="BZ534">
            <v>0</v>
          </cell>
        </row>
        <row r="535">
          <cell r="F535" t="str">
            <v>022.37500.0000.1080</v>
          </cell>
          <cell r="BZ535">
            <v>0</v>
          </cell>
        </row>
        <row r="536">
          <cell r="F536" t="str">
            <v>022.37900.0000.1080</v>
          </cell>
          <cell r="BZ536">
            <v>11903.52</v>
          </cell>
        </row>
        <row r="537">
          <cell r="F537" t="str">
            <v>022.38100.0000.1080</v>
          </cell>
          <cell r="BZ537">
            <v>7176880.9500000002</v>
          </cell>
        </row>
        <row r="538">
          <cell r="F538" t="str">
            <v>022.38300.0000.1080</v>
          </cell>
          <cell r="BZ538">
            <v>124530.62</v>
          </cell>
        </row>
        <row r="539">
          <cell r="F539" t="str">
            <v>022.38500.0000.1080</v>
          </cell>
          <cell r="BZ539">
            <v>539.02</v>
          </cell>
        </row>
        <row r="540">
          <cell r="F540" t="str">
            <v>022.39009.0000.1110</v>
          </cell>
          <cell r="BZ540">
            <v>411016.86</v>
          </cell>
        </row>
        <row r="541">
          <cell r="F541" t="str">
            <v>022.39009.0000.1080</v>
          </cell>
          <cell r="BZ541">
            <v>711.61</v>
          </cell>
        </row>
        <row r="542">
          <cell r="F542" t="str">
            <v>022.39100.0000.1080</v>
          </cell>
          <cell r="BZ542">
            <v>19025.759999999998</v>
          </cell>
        </row>
        <row r="543">
          <cell r="F543" t="str">
            <v>022.39103.0000.1080</v>
          </cell>
          <cell r="BZ543">
            <v>-3336.91</v>
          </cell>
        </row>
        <row r="544">
          <cell r="F544" t="str">
            <v>022.39400.0000.1080</v>
          </cell>
          <cell r="BZ544">
            <v>53851.57</v>
          </cell>
        </row>
        <row r="545">
          <cell r="F545" t="str">
            <v>022.39906.0000.1080</v>
          </cell>
          <cell r="BZ545">
            <v>0</v>
          </cell>
        </row>
        <row r="546">
          <cell r="F546" t="str">
            <v>022.39907.0000.1080</v>
          </cell>
          <cell r="BZ546">
            <v>0</v>
          </cell>
        </row>
        <row r="547">
          <cell r="F547" t="str">
            <v>024.00000.0000.1080</v>
          </cell>
          <cell r="BZ547">
            <v>0</v>
          </cell>
        </row>
        <row r="548">
          <cell r="F548" t="str">
            <v>024.37500.0000.1080</v>
          </cell>
          <cell r="BZ548">
            <v>0</v>
          </cell>
        </row>
        <row r="549">
          <cell r="F549" t="str">
            <v>024.37800.0000.1080</v>
          </cell>
          <cell r="BZ549">
            <v>14377.45</v>
          </cell>
        </row>
        <row r="550">
          <cell r="F550" t="str">
            <v>024.37900.0000.1080</v>
          </cell>
          <cell r="BZ550">
            <v>9968.27</v>
          </cell>
        </row>
        <row r="551">
          <cell r="F551" t="str">
            <v>024.37908.0000.1080</v>
          </cell>
          <cell r="BZ551">
            <v>26301.65</v>
          </cell>
        </row>
        <row r="552">
          <cell r="F552" t="str">
            <v>024.38100.0000.1080</v>
          </cell>
          <cell r="BZ552">
            <v>8.0000000074505806E-2</v>
          </cell>
        </row>
        <row r="553">
          <cell r="F553" t="str">
            <v>024.38300.0000.1080</v>
          </cell>
          <cell r="BZ553">
            <v>141852.97</v>
          </cell>
        </row>
        <row r="554">
          <cell r="F554" t="str">
            <v>024.38900.0000.1080</v>
          </cell>
          <cell r="BZ554">
            <v>0</v>
          </cell>
        </row>
        <row r="555">
          <cell r="F555" t="str">
            <v>024.39000.0000.1080</v>
          </cell>
          <cell r="BZ555">
            <v>38027.06</v>
          </cell>
        </row>
        <row r="556">
          <cell r="F556" t="str">
            <v>024.39100.0000.1080</v>
          </cell>
          <cell r="BZ556">
            <v>717.01</v>
          </cell>
        </row>
        <row r="557">
          <cell r="F557" t="str">
            <v>024.39103.0000.1080</v>
          </cell>
          <cell r="BZ557">
            <v>-112.52</v>
          </cell>
        </row>
        <row r="558">
          <cell r="F558" t="str">
            <v>024.39200.0000.1080</v>
          </cell>
          <cell r="BZ558">
            <v>-16376.06</v>
          </cell>
        </row>
        <row r="559">
          <cell r="F559" t="str">
            <v>024.39400.0000.1080</v>
          </cell>
          <cell r="BZ559">
            <v>-29846.33</v>
          </cell>
        </row>
        <row r="560">
          <cell r="F560" t="str">
            <v>024.39700.0000.1080</v>
          </cell>
          <cell r="BZ560">
            <v>-257.19</v>
          </cell>
        </row>
        <row r="561">
          <cell r="F561" t="str">
            <v>024.39705.0000.1080</v>
          </cell>
          <cell r="BZ561">
            <v>7396.23</v>
          </cell>
        </row>
        <row r="562">
          <cell r="F562" t="str">
            <v>024.39800.0000.1080</v>
          </cell>
          <cell r="BZ562">
            <v>251.77000000000126</v>
          </cell>
        </row>
        <row r="563">
          <cell r="F563" t="str">
            <v>024.39905.0000.1080</v>
          </cell>
          <cell r="BZ563">
            <v>0</v>
          </cell>
        </row>
        <row r="564">
          <cell r="F564" t="str">
            <v>029.00000.0000.1080</v>
          </cell>
          <cell r="BZ564">
            <v>564.53</v>
          </cell>
        </row>
        <row r="565">
          <cell r="F565" t="str">
            <v>029.37400.0000.1080</v>
          </cell>
          <cell r="BZ565">
            <v>0</v>
          </cell>
        </row>
        <row r="566">
          <cell r="F566" t="str">
            <v>029.37500.0000.1080</v>
          </cell>
          <cell r="BZ566">
            <v>0</v>
          </cell>
        </row>
        <row r="567">
          <cell r="F567" t="str">
            <v>029.37600.0000.1080</v>
          </cell>
          <cell r="BZ567">
            <v>16234.32</v>
          </cell>
        </row>
        <row r="568">
          <cell r="F568" t="str">
            <v>029.37601.0000.1080</v>
          </cell>
          <cell r="BZ568">
            <v>107535.16</v>
          </cell>
        </row>
        <row r="569">
          <cell r="F569" t="str">
            <v>029.37602.0000.1080</v>
          </cell>
          <cell r="BZ569">
            <v>82141.36</v>
          </cell>
        </row>
        <row r="570">
          <cell r="F570" t="str">
            <v>029.37800.0000.1080</v>
          </cell>
          <cell r="BZ570">
            <v>8173.19</v>
          </cell>
        </row>
        <row r="571">
          <cell r="F571" t="str">
            <v>029.37900.0000.1080</v>
          </cell>
          <cell r="BZ571">
            <v>0</v>
          </cell>
        </row>
        <row r="572">
          <cell r="F572" t="str">
            <v>029.38000.0000.1080</v>
          </cell>
          <cell r="BZ572">
            <v>120970.15</v>
          </cell>
        </row>
        <row r="573">
          <cell r="F573" t="str">
            <v>029.38100.0000.1080</v>
          </cell>
          <cell r="BZ573">
            <v>14152.1</v>
          </cell>
        </row>
        <row r="574">
          <cell r="F574" t="str">
            <v>029.38200.0000.1080</v>
          </cell>
          <cell r="BZ574">
            <v>10996.67</v>
          </cell>
        </row>
        <row r="575">
          <cell r="F575" t="str">
            <v>029.38300.0000.1080</v>
          </cell>
          <cell r="BZ575">
            <v>2494.25</v>
          </cell>
        </row>
        <row r="576">
          <cell r="F576" t="str">
            <v>029.38400.0000.1080</v>
          </cell>
          <cell r="BZ576">
            <v>-290.66000000000003</v>
          </cell>
        </row>
        <row r="577">
          <cell r="F577" t="str">
            <v>030.39009.0000.1110</v>
          </cell>
          <cell r="BZ577">
            <v>0</v>
          </cell>
        </row>
        <row r="578">
          <cell r="F578" t="str">
            <v>030.39100.0000.1080</v>
          </cell>
          <cell r="BZ578">
            <v>24915.39</v>
          </cell>
        </row>
        <row r="579">
          <cell r="F579" t="str">
            <v>030.39103.0000.1080</v>
          </cell>
          <cell r="BZ579">
            <v>29410.41</v>
          </cell>
        </row>
        <row r="580">
          <cell r="F580" t="str">
            <v>030.39200.0000.1080</v>
          </cell>
          <cell r="BZ580">
            <v>-37516.639999999999</v>
          </cell>
        </row>
        <row r="581">
          <cell r="F581" t="str">
            <v>030.39400.0000.1080</v>
          </cell>
          <cell r="BZ581">
            <v>53039.71</v>
          </cell>
        </row>
        <row r="582">
          <cell r="F582" t="str">
            <v>030.39500.0000.1080</v>
          </cell>
          <cell r="BZ582">
            <v>0</v>
          </cell>
        </row>
        <row r="583">
          <cell r="F583" t="str">
            <v>030.39600.0000.1080</v>
          </cell>
          <cell r="BZ583">
            <v>0</v>
          </cell>
        </row>
        <row r="584">
          <cell r="F584" t="str">
            <v>030.39700.0000.1080</v>
          </cell>
          <cell r="BZ584">
            <v>248340.84</v>
          </cell>
        </row>
        <row r="585">
          <cell r="F585" t="str">
            <v>030.39800.0000.1080</v>
          </cell>
          <cell r="BZ585">
            <v>162020.73000000001</v>
          </cell>
        </row>
        <row r="586">
          <cell r="F586" t="str">
            <v>030.39901.0000.1080</v>
          </cell>
          <cell r="BZ586">
            <v>114700.11</v>
          </cell>
        </row>
        <row r="587">
          <cell r="F587" t="str">
            <v>030.39902.0000.1110</v>
          </cell>
          <cell r="BZ587">
            <v>11010.66</v>
          </cell>
        </row>
        <row r="588">
          <cell r="F588" t="str">
            <v>030.39902.0000.1080</v>
          </cell>
          <cell r="BZ588">
            <v>159.58000000000001</v>
          </cell>
        </row>
        <row r="589">
          <cell r="F589" t="str">
            <v>030.39903.0000.1080</v>
          </cell>
          <cell r="BZ589">
            <v>375774.24</v>
          </cell>
        </row>
        <row r="590">
          <cell r="F590" t="str">
            <v>030.39905.0000.1080</v>
          </cell>
          <cell r="BZ590">
            <v>-1919.22</v>
          </cell>
        </row>
        <row r="591">
          <cell r="F591" t="str">
            <v>030.39906.0000.1080</v>
          </cell>
          <cell r="BZ591">
            <v>667876.56999999995</v>
          </cell>
        </row>
        <row r="592">
          <cell r="F592" t="str">
            <v>030.39907.0000.1080</v>
          </cell>
          <cell r="BZ592">
            <v>31809.14</v>
          </cell>
        </row>
        <row r="593">
          <cell r="F593" t="str">
            <v>030.39908.0000.1080</v>
          </cell>
          <cell r="BZ593">
            <v>0</v>
          </cell>
        </row>
        <row r="594">
          <cell r="F594" t="str">
            <v>030.39924.0000.1110</v>
          </cell>
          <cell r="BZ594">
            <v>0</v>
          </cell>
        </row>
        <row r="595">
          <cell r="F595" t="str">
            <v>031.00000.0000.1080</v>
          </cell>
          <cell r="BZ595">
            <v>77321.960000000006</v>
          </cell>
        </row>
        <row r="596">
          <cell r="F596" t="str">
            <v>033.30100.0000.1080</v>
          </cell>
          <cell r="BZ596">
            <v>-104</v>
          </cell>
        </row>
        <row r="597">
          <cell r="F597" t="str">
            <v>033.37400.0000.1080</v>
          </cell>
          <cell r="BZ597">
            <v>74712.83</v>
          </cell>
        </row>
        <row r="598">
          <cell r="F598" t="str">
            <v>033.37500.0000.1080</v>
          </cell>
          <cell r="BZ598">
            <v>12118.6</v>
          </cell>
        </row>
        <row r="599">
          <cell r="F599" t="str">
            <v>033.37600.0000.1080</v>
          </cell>
          <cell r="BZ599">
            <v>245471.28</v>
          </cell>
        </row>
        <row r="600">
          <cell r="F600" t="str">
            <v>033.37601.0000.1080</v>
          </cell>
          <cell r="BZ600">
            <v>2155588.9300000002</v>
          </cell>
        </row>
        <row r="601">
          <cell r="F601" t="str">
            <v>033.37602.0000.1080</v>
          </cell>
          <cell r="BZ601">
            <v>4687923.1100000003</v>
          </cell>
        </row>
        <row r="602">
          <cell r="F602" t="str">
            <v>033.37800.0000.1080</v>
          </cell>
          <cell r="BZ602">
            <v>182914.43</v>
          </cell>
        </row>
        <row r="603">
          <cell r="F603" t="str">
            <v>033.37900.0000.1080</v>
          </cell>
          <cell r="BZ603">
            <v>638855.61</v>
          </cell>
        </row>
        <row r="604">
          <cell r="F604" t="str">
            <v>033.37908.0000.1080</v>
          </cell>
          <cell r="BZ604">
            <v>6850.77</v>
          </cell>
        </row>
        <row r="605">
          <cell r="F605" t="str">
            <v>033.38000.0000.1080</v>
          </cell>
          <cell r="BZ605">
            <v>3748048.43</v>
          </cell>
        </row>
        <row r="606">
          <cell r="F606" t="str">
            <v>033.38100.0000.1080</v>
          </cell>
          <cell r="BZ606">
            <v>600535.94999999995</v>
          </cell>
        </row>
        <row r="607">
          <cell r="F607" t="str">
            <v>033.38200.0000.1080</v>
          </cell>
          <cell r="BZ607">
            <v>1040882.05</v>
          </cell>
        </row>
        <row r="608">
          <cell r="F608" t="str">
            <v>033.38300.0000.1080</v>
          </cell>
          <cell r="BZ608">
            <v>411761.2</v>
          </cell>
        </row>
        <row r="609">
          <cell r="F609" t="str">
            <v>033.38500.0000.1080</v>
          </cell>
          <cell r="BZ609">
            <v>21803.84</v>
          </cell>
        </row>
        <row r="610">
          <cell r="F610" t="str">
            <v>033.38700.0000.1080</v>
          </cell>
          <cell r="BZ610">
            <v>2556.44</v>
          </cell>
        </row>
        <row r="611">
          <cell r="F611" t="str">
            <v>033.38900.0000.1080</v>
          </cell>
          <cell r="BZ611">
            <v>0</v>
          </cell>
        </row>
        <row r="612">
          <cell r="F612" t="str">
            <v>033.39000.0000.1080</v>
          </cell>
          <cell r="BZ612">
            <v>146807.75</v>
          </cell>
        </row>
        <row r="613">
          <cell r="F613" t="str">
            <v>033.39100.0000.1080</v>
          </cell>
          <cell r="BZ613">
            <v>-88676.73</v>
          </cell>
        </row>
        <row r="614">
          <cell r="F614" t="str">
            <v>033.39103.0000.1080</v>
          </cell>
          <cell r="BZ614">
            <v>23009.85</v>
          </cell>
        </row>
        <row r="615">
          <cell r="F615" t="str">
            <v>033.39200.0000.1080</v>
          </cell>
          <cell r="BZ615">
            <v>276881.63</v>
          </cell>
        </row>
        <row r="616">
          <cell r="F616" t="str">
            <v>033.39300.0000.1080</v>
          </cell>
          <cell r="BZ616">
            <v>-844.58000000000084</v>
          </cell>
        </row>
        <row r="617">
          <cell r="F617" t="str">
            <v>033.39400.0000.1080</v>
          </cell>
          <cell r="BZ617">
            <v>261803.73</v>
          </cell>
        </row>
        <row r="618">
          <cell r="F618" t="str">
            <v>033.39500.0000.1080</v>
          </cell>
          <cell r="BZ618">
            <v>47666.98</v>
          </cell>
        </row>
        <row r="619">
          <cell r="F619" t="str">
            <v>033.39600.0000.1080</v>
          </cell>
          <cell r="BZ619">
            <v>60927.82</v>
          </cell>
        </row>
        <row r="620">
          <cell r="F620" t="str">
            <v>033.39604.0000.1080</v>
          </cell>
          <cell r="BZ620">
            <v>54759.76</v>
          </cell>
        </row>
        <row r="621">
          <cell r="F621" t="str">
            <v>033.39605.0000.1080</v>
          </cell>
          <cell r="BZ621">
            <v>8874.9699999999993</v>
          </cell>
        </row>
        <row r="622">
          <cell r="F622" t="str">
            <v>033.39700.0000.1080</v>
          </cell>
          <cell r="BZ622">
            <v>-56335.44</v>
          </cell>
        </row>
        <row r="623">
          <cell r="F623" t="str">
            <v>033.39701.0000.1080</v>
          </cell>
          <cell r="BZ623">
            <v>-5888.68</v>
          </cell>
        </row>
        <row r="624">
          <cell r="F624" t="str">
            <v>033.39702.0000.1080</v>
          </cell>
          <cell r="BZ624">
            <v>38049.81</v>
          </cell>
        </row>
        <row r="625">
          <cell r="F625" t="str">
            <v>033.39800.0000.1080</v>
          </cell>
          <cell r="BZ625">
            <v>79177.75</v>
          </cell>
        </row>
        <row r="626">
          <cell r="F626" t="str">
            <v>033.39900.0000.1080</v>
          </cell>
          <cell r="BZ626">
            <v>3376.67</v>
          </cell>
        </row>
        <row r="627">
          <cell r="F627" t="str">
            <v>033.39901.0000.1080</v>
          </cell>
          <cell r="BZ627">
            <v>4581.3100000000004</v>
          </cell>
        </row>
        <row r="628">
          <cell r="F628" t="str">
            <v>033.39902.0000.1110</v>
          </cell>
          <cell r="BZ628">
            <v>7715.61</v>
          </cell>
        </row>
        <row r="629">
          <cell r="F629" t="str">
            <v>033.39902.0000.1080</v>
          </cell>
          <cell r="BZ629">
            <v>111.82</v>
          </cell>
        </row>
        <row r="630">
          <cell r="F630" t="str">
            <v>033.39905.0000.1080</v>
          </cell>
          <cell r="BZ630">
            <v>0</v>
          </cell>
        </row>
        <row r="631">
          <cell r="F631" t="str">
            <v>033.39906.0000.1080</v>
          </cell>
          <cell r="BZ631">
            <v>285605.45</v>
          </cell>
        </row>
        <row r="632">
          <cell r="F632" t="str">
            <v>033.39907.0000.1080</v>
          </cell>
          <cell r="BZ632">
            <v>31154.78</v>
          </cell>
        </row>
        <row r="633">
          <cell r="F633" t="str">
            <v>033.39908.0000.1080</v>
          </cell>
          <cell r="BZ633">
            <v>24986.43</v>
          </cell>
        </row>
        <row r="634">
          <cell r="F634" t="str">
            <v>034.30100.0000.1080</v>
          </cell>
          <cell r="BZ634">
            <v>-4511.34</v>
          </cell>
        </row>
        <row r="635">
          <cell r="F635" t="str">
            <v>034.30200.0000.1080</v>
          </cell>
          <cell r="BZ635">
            <v>-379.13</v>
          </cell>
        </row>
        <row r="636">
          <cell r="F636" t="str">
            <v>034.30300.0000.1080</v>
          </cell>
          <cell r="BZ636">
            <v>-37445</v>
          </cell>
        </row>
        <row r="637">
          <cell r="F637" t="str">
            <v>034.37400.0000.1080</v>
          </cell>
          <cell r="BZ637">
            <v>0</v>
          </cell>
        </row>
        <row r="638">
          <cell r="F638" t="str">
            <v>034.37500.0000.1080</v>
          </cell>
          <cell r="BZ638">
            <v>7542.84</v>
          </cell>
        </row>
        <row r="639">
          <cell r="F639" t="str">
            <v>034.37600.0000.1080</v>
          </cell>
          <cell r="BZ639">
            <v>31142.25</v>
          </cell>
        </row>
        <row r="640">
          <cell r="F640" t="str">
            <v>034.37601.0000.1080</v>
          </cell>
          <cell r="BZ640">
            <v>2318869.4700000002</v>
          </cell>
        </row>
        <row r="641">
          <cell r="F641" t="str">
            <v>034.37602.0000.1080</v>
          </cell>
          <cell r="BZ641">
            <v>3199178.47</v>
          </cell>
        </row>
        <row r="642">
          <cell r="F642" t="str">
            <v>034.37800.0000.1080</v>
          </cell>
          <cell r="BZ642">
            <v>113582.92</v>
          </cell>
        </row>
        <row r="643">
          <cell r="F643" t="str">
            <v>034.37900.0000.1080</v>
          </cell>
          <cell r="BZ643">
            <v>112063.57</v>
          </cell>
        </row>
        <row r="644">
          <cell r="F644" t="str">
            <v>034.38000.0000.1080</v>
          </cell>
          <cell r="BZ644">
            <v>1620337.08</v>
          </cell>
        </row>
        <row r="645">
          <cell r="F645" t="str">
            <v>034.38100.0000.1080</v>
          </cell>
          <cell r="BZ645">
            <v>518751.1</v>
          </cell>
        </row>
        <row r="646">
          <cell r="F646" t="str">
            <v>034.38200.0000.1080</v>
          </cell>
          <cell r="BZ646">
            <v>856266.36</v>
          </cell>
        </row>
        <row r="647">
          <cell r="F647" t="str">
            <v>034.38300.0000.1080</v>
          </cell>
          <cell r="BZ647">
            <v>151578.51999999999</v>
          </cell>
        </row>
        <row r="648">
          <cell r="F648" t="str">
            <v>034.38400.0000.1080</v>
          </cell>
          <cell r="BZ648">
            <v>-11.71</v>
          </cell>
        </row>
        <row r="649">
          <cell r="F649" t="str">
            <v>034.38500.0000.1080</v>
          </cell>
          <cell r="BZ649">
            <v>115818.45</v>
          </cell>
        </row>
        <row r="650">
          <cell r="F650" t="str">
            <v>034.38700.0000.1080</v>
          </cell>
          <cell r="BZ650">
            <v>7310.23</v>
          </cell>
        </row>
        <row r="651">
          <cell r="F651" t="str">
            <v>034.39000.0000.1080</v>
          </cell>
          <cell r="BZ651">
            <v>25230.91</v>
          </cell>
        </row>
        <row r="652">
          <cell r="F652" t="str">
            <v>034.39100.0000.1080</v>
          </cell>
          <cell r="BZ652">
            <v>49631.98</v>
          </cell>
        </row>
        <row r="653">
          <cell r="F653" t="str">
            <v>034.39103.0000.1080</v>
          </cell>
          <cell r="BZ653">
            <v>18450.919999999998</v>
          </cell>
        </row>
        <row r="654">
          <cell r="F654" t="str">
            <v>034.39200.0000.1080</v>
          </cell>
          <cell r="BZ654">
            <v>187741.46</v>
          </cell>
        </row>
        <row r="655">
          <cell r="F655" t="str">
            <v>034.39300.0000.1080</v>
          </cell>
          <cell r="BZ655">
            <v>-3.5527136788005009E-13</v>
          </cell>
        </row>
        <row r="656">
          <cell r="F656" t="str">
            <v>034.39400.0000.1080</v>
          </cell>
          <cell r="BZ656">
            <v>231561.27</v>
          </cell>
        </row>
        <row r="657">
          <cell r="F657" t="str">
            <v>034.39500.0000.1080</v>
          </cell>
          <cell r="BZ657">
            <v>16995.669999999998</v>
          </cell>
        </row>
        <row r="658">
          <cell r="F658" t="str">
            <v>034.39600.0000.1080</v>
          </cell>
          <cell r="BZ658">
            <v>53418.84</v>
          </cell>
        </row>
        <row r="659">
          <cell r="F659" t="str">
            <v>034.39603.0000.1080</v>
          </cell>
          <cell r="BZ659">
            <v>-20452.29</v>
          </cell>
        </row>
        <row r="660">
          <cell r="F660" t="str">
            <v>034.39604.0000.1080</v>
          </cell>
          <cell r="BZ660">
            <v>-40183.379999999997</v>
          </cell>
        </row>
        <row r="661">
          <cell r="F661" t="str">
            <v>034.39605.0000.1080</v>
          </cell>
          <cell r="BZ661">
            <v>-1124.0999999999999</v>
          </cell>
        </row>
        <row r="662">
          <cell r="F662" t="str">
            <v>034.39700.0000.1080</v>
          </cell>
          <cell r="BZ662">
            <v>10466.94</v>
          </cell>
        </row>
        <row r="663">
          <cell r="F663" t="str">
            <v>034.39701.0000.1080</v>
          </cell>
          <cell r="BZ663">
            <v>36652.31</v>
          </cell>
        </row>
        <row r="664">
          <cell r="F664" t="str">
            <v>034.39702.0000.1080</v>
          </cell>
          <cell r="BZ664">
            <v>21252.36</v>
          </cell>
        </row>
        <row r="665">
          <cell r="F665" t="str">
            <v>034.39800.0000.1080</v>
          </cell>
          <cell r="BZ665">
            <v>6855.32</v>
          </cell>
        </row>
        <row r="666">
          <cell r="F666" t="str">
            <v>034.39900.0000.1080</v>
          </cell>
          <cell r="BZ666">
            <v>-17974.07</v>
          </cell>
        </row>
        <row r="667">
          <cell r="F667" t="str">
            <v>034.39901.0000.1080</v>
          </cell>
          <cell r="BZ667">
            <v>8675.73</v>
          </cell>
        </row>
        <row r="668">
          <cell r="F668" t="str">
            <v>034.39902.0000.1110</v>
          </cell>
          <cell r="BZ668">
            <v>14396.25</v>
          </cell>
        </row>
        <row r="669">
          <cell r="F669" t="str">
            <v>034.39902.0000.1080</v>
          </cell>
          <cell r="BZ669">
            <v>208.64</v>
          </cell>
        </row>
        <row r="670">
          <cell r="F670" t="str">
            <v>034.39905.0000.1080</v>
          </cell>
          <cell r="BZ670">
            <v>0</v>
          </cell>
        </row>
        <row r="671">
          <cell r="F671" t="str">
            <v>034.39906.0000.1080</v>
          </cell>
          <cell r="BZ671">
            <v>307862.71999999997</v>
          </cell>
        </row>
        <row r="672">
          <cell r="F672" t="str">
            <v>034.39907.0000.1080</v>
          </cell>
          <cell r="BZ672">
            <v>14643.38</v>
          </cell>
        </row>
        <row r="673">
          <cell r="F673" t="str">
            <v>034.39908.0000.1080</v>
          </cell>
          <cell r="BZ673">
            <v>46621.01</v>
          </cell>
        </row>
        <row r="674">
          <cell r="F674" t="str">
            <v>035.30300.0000.1080</v>
          </cell>
          <cell r="BZ674">
            <v>-13929.91</v>
          </cell>
        </row>
        <row r="675">
          <cell r="F675" t="str">
            <v>035.32540.0000.1080</v>
          </cell>
          <cell r="BZ675">
            <v>0</v>
          </cell>
        </row>
        <row r="676">
          <cell r="F676" t="str">
            <v>035.32800.0000.1080</v>
          </cell>
          <cell r="BZ676">
            <v>-2425.1999999999998</v>
          </cell>
        </row>
        <row r="677">
          <cell r="F677" t="str">
            <v>035.32900.0000.1080</v>
          </cell>
          <cell r="BZ677">
            <v>-2673.26</v>
          </cell>
        </row>
        <row r="678">
          <cell r="F678" t="str">
            <v>035.33200.0000.1080</v>
          </cell>
          <cell r="BZ678">
            <v>567227.36</v>
          </cell>
        </row>
        <row r="679">
          <cell r="F679" t="str">
            <v>035.33300.0000.1080</v>
          </cell>
          <cell r="BZ679">
            <v>0</v>
          </cell>
        </row>
        <row r="680">
          <cell r="F680" t="str">
            <v>035.33400.0000.1080</v>
          </cell>
          <cell r="BZ680">
            <v>-5803.34</v>
          </cell>
        </row>
        <row r="681">
          <cell r="F681" t="str">
            <v>035.34000.0000.1080</v>
          </cell>
          <cell r="BZ681">
            <v>4734.9399999999996</v>
          </cell>
        </row>
        <row r="682">
          <cell r="F682" t="str">
            <v>035.34200.0000.1080</v>
          </cell>
          <cell r="BZ682">
            <v>-112747.87</v>
          </cell>
        </row>
        <row r="683">
          <cell r="F683" t="str">
            <v>035.34400.0000.1080</v>
          </cell>
          <cell r="BZ683">
            <v>-2478.64</v>
          </cell>
        </row>
        <row r="684">
          <cell r="F684" t="str">
            <v>035.34500.0000.1080</v>
          </cell>
          <cell r="BZ684">
            <v>-1589.73</v>
          </cell>
        </row>
        <row r="685">
          <cell r="F685" t="str">
            <v>035.36500.0000.1080</v>
          </cell>
          <cell r="BZ685">
            <v>0</v>
          </cell>
        </row>
        <row r="686">
          <cell r="F686" t="str">
            <v>035.36600.0000.1080</v>
          </cell>
          <cell r="BZ686">
            <v>27692.1</v>
          </cell>
        </row>
        <row r="687">
          <cell r="F687" t="str">
            <v>035.36700.0000.1080</v>
          </cell>
          <cell r="BZ687">
            <v>3328306.18</v>
          </cell>
        </row>
        <row r="688">
          <cell r="F688" t="str">
            <v>035.36701.0000.1080</v>
          </cell>
          <cell r="BZ688">
            <v>0</v>
          </cell>
        </row>
        <row r="689">
          <cell r="F689" t="str">
            <v>035.36800.0000.1080</v>
          </cell>
          <cell r="BZ689">
            <v>94050.47</v>
          </cell>
        </row>
        <row r="690">
          <cell r="F690" t="str">
            <v>035.36900.0000.1080</v>
          </cell>
          <cell r="BZ690">
            <v>773183.38</v>
          </cell>
        </row>
        <row r="691">
          <cell r="F691" t="str">
            <v>035.37100.0000.1080</v>
          </cell>
          <cell r="BZ691">
            <v>200452.15</v>
          </cell>
        </row>
        <row r="692">
          <cell r="F692" t="str">
            <v>035.37400.0000.1080</v>
          </cell>
          <cell r="BZ692">
            <v>0</v>
          </cell>
        </row>
        <row r="693">
          <cell r="F693" t="str">
            <v>035.37500.0000.1080</v>
          </cell>
          <cell r="BZ693">
            <v>19070.22</v>
          </cell>
        </row>
        <row r="694">
          <cell r="F694" t="str">
            <v>035.37600.0000.1080</v>
          </cell>
          <cell r="BZ694">
            <v>77811.13</v>
          </cell>
        </row>
        <row r="695">
          <cell r="F695" t="str">
            <v>035.37601.0000.1080</v>
          </cell>
          <cell r="BZ695">
            <v>3476051.78</v>
          </cell>
        </row>
        <row r="696">
          <cell r="F696" t="str">
            <v>035.37602.0000.1080</v>
          </cell>
          <cell r="BZ696">
            <v>4523173</v>
          </cell>
        </row>
        <row r="697">
          <cell r="F697" t="str">
            <v>035.37800.0000.1080</v>
          </cell>
          <cell r="BZ697">
            <v>208574.96</v>
          </cell>
        </row>
        <row r="698">
          <cell r="F698" t="str">
            <v>035.37900.0000.1080</v>
          </cell>
          <cell r="BZ698">
            <v>-117693.74</v>
          </cell>
        </row>
        <row r="699">
          <cell r="F699" t="str">
            <v>035.38000.0000.1080</v>
          </cell>
          <cell r="BZ699">
            <v>1384415.83</v>
          </cell>
        </row>
        <row r="700">
          <cell r="F700" t="str">
            <v>035.38100.0000.1080</v>
          </cell>
          <cell r="BZ700">
            <v>510323.85</v>
          </cell>
        </row>
        <row r="701">
          <cell r="F701" t="str">
            <v>035.38200.0000.1080</v>
          </cell>
          <cell r="BZ701">
            <v>515973.83</v>
          </cell>
        </row>
        <row r="702">
          <cell r="F702" t="str">
            <v>035.38300.0000.1080</v>
          </cell>
          <cell r="BZ702">
            <v>304511.63</v>
          </cell>
        </row>
        <row r="703">
          <cell r="F703" t="str">
            <v>035.38400.0000.1080</v>
          </cell>
          <cell r="BZ703">
            <v>7920.73</v>
          </cell>
        </row>
        <row r="704">
          <cell r="F704" t="str">
            <v>035.38500.0000.1080</v>
          </cell>
          <cell r="BZ704">
            <v>71418.7</v>
          </cell>
        </row>
        <row r="705">
          <cell r="F705" t="str">
            <v>035.39000.0000.1080</v>
          </cell>
          <cell r="BZ705">
            <v>18292.96</v>
          </cell>
        </row>
        <row r="706">
          <cell r="F706" t="str">
            <v>035.39003.0000.1080</v>
          </cell>
          <cell r="BZ706">
            <v>1179.25</v>
          </cell>
        </row>
        <row r="707">
          <cell r="F707" t="str">
            <v>035.39100.0000.1080</v>
          </cell>
          <cell r="BZ707">
            <v>-24146.560000000001</v>
          </cell>
        </row>
        <row r="708">
          <cell r="F708" t="str">
            <v>035.39103.0000.1080</v>
          </cell>
          <cell r="BZ708">
            <v>29360.87</v>
          </cell>
        </row>
        <row r="709">
          <cell r="F709" t="str">
            <v>035.39200.0000.1080</v>
          </cell>
          <cell r="BZ709">
            <v>241594.78</v>
          </cell>
        </row>
        <row r="710">
          <cell r="F710" t="str">
            <v>035.39300.0000.1080</v>
          </cell>
          <cell r="BZ710">
            <v>0</v>
          </cell>
        </row>
        <row r="711">
          <cell r="F711" t="str">
            <v>035.39400.0000.1080</v>
          </cell>
          <cell r="BZ711">
            <v>177283.47</v>
          </cell>
        </row>
        <row r="712">
          <cell r="F712" t="str">
            <v>035.39500.0000.1080</v>
          </cell>
          <cell r="BZ712">
            <v>15136.56</v>
          </cell>
        </row>
        <row r="713">
          <cell r="F713" t="str">
            <v>035.39600.0000.1080</v>
          </cell>
          <cell r="BZ713">
            <v>8839.8699999999899</v>
          </cell>
        </row>
        <row r="714">
          <cell r="F714" t="str">
            <v>035.39603.0000.1080</v>
          </cell>
          <cell r="BZ714">
            <v>91003.25</v>
          </cell>
        </row>
        <row r="715">
          <cell r="F715" t="str">
            <v>035.39604.0000.1080</v>
          </cell>
          <cell r="BZ715">
            <v>34873.14</v>
          </cell>
        </row>
        <row r="716">
          <cell r="F716" t="str">
            <v>035.39605.0000.1080</v>
          </cell>
          <cell r="BZ716">
            <v>1.0800249583553523E-12</v>
          </cell>
        </row>
        <row r="717">
          <cell r="F717" t="str">
            <v>035.39700.0000.1080</v>
          </cell>
          <cell r="BZ717">
            <v>17553.54</v>
          </cell>
        </row>
        <row r="718">
          <cell r="F718" t="str">
            <v>035.39701.0000.1080</v>
          </cell>
          <cell r="BZ718">
            <v>1391.81</v>
          </cell>
        </row>
        <row r="719">
          <cell r="F719" t="str">
            <v>035.39702.0000.1080</v>
          </cell>
          <cell r="BZ719">
            <v>4576.83</v>
          </cell>
        </row>
        <row r="720">
          <cell r="F720" t="str">
            <v>035.39800.0000.1080</v>
          </cell>
          <cell r="BZ720">
            <v>8949.0400000000009</v>
          </cell>
        </row>
        <row r="721">
          <cell r="F721" t="str">
            <v>035.39900.0000.1080</v>
          </cell>
          <cell r="BZ721">
            <v>12432.43</v>
          </cell>
        </row>
        <row r="722">
          <cell r="F722" t="str">
            <v>035.39901.0000.1080</v>
          </cell>
          <cell r="BZ722">
            <v>7314.8</v>
          </cell>
        </row>
        <row r="723">
          <cell r="F723" t="str">
            <v>035.39902.0000.1110</v>
          </cell>
          <cell r="BZ723">
            <v>12138.08</v>
          </cell>
        </row>
        <row r="724">
          <cell r="F724" t="str">
            <v>035.39902.0000.1080</v>
          </cell>
          <cell r="BZ724">
            <v>175.92</v>
          </cell>
        </row>
        <row r="725">
          <cell r="F725" t="str">
            <v>035.39905.0000.1080</v>
          </cell>
          <cell r="BZ725">
            <v>0</v>
          </cell>
        </row>
        <row r="726">
          <cell r="F726" t="str">
            <v>035.39906.0000.1080</v>
          </cell>
          <cell r="BZ726">
            <v>250512.01</v>
          </cell>
        </row>
        <row r="727">
          <cell r="F727" t="str">
            <v>035.39907.0000.1080</v>
          </cell>
          <cell r="BZ727">
            <v>16338.67</v>
          </cell>
        </row>
        <row r="728">
          <cell r="F728" t="str">
            <v>035.39908.0000.1080</v>
          </cell>
          <cell r="BZ728">
            <v>39223.32</v>
          </cell>
        </row>
        <row r="729">
          <cell r="F729" t="str">
            <v>036.32800.0000.1080</v>
          </cell>
          <cell r="BZ729">
            <v>-2299.0300000000002</v>
          </cell>
        </row>
        <row r="730">
          <cell r="F730" t="str">
            <v>036.33200.0000.1080</v>
          </cell>
          <cell r="BZ730">
            <v>-35455.14</v>
          </cell>
        </row>
        <row r="731">
          <cell r="F731" t="str">
            <v>036.33300.0000.1080</v>
          </cell>
          <cell r="BZ731">
            <v>0</v>
          </cell>
        </row>
        <row r="732">
          <cell r="F732" t="str">
            <v>036.33400.0000.1080</v>
          </cell>
          <cell r="BZ732">
            <v>27428.720000000001</v>
          </cell>
        </row>
        <row r="733">
          <cell r="F733" t="str">
            <v>036.36600.0000.1080</v>
          </cell>
          <cell r="BZ733">
            <v>1185.9000000000001</v>
          </cell>
        </row>
        <row r="734">
          <cell r="F734" t="str">
            <v>036.36701.0000.1080</v>
          </cell>
          <cell r="BZ734">
            <v>0</v>
          </cell>
        </row>
        <row r="735">
          <cell r="F735" t="str">
            <v>036.36800.0000.1080</v>
          </cell>
          <cell r="BZ735">
            <v>21177</v>
          </cell>
        </row>
        <row r="736">
          <cell r="F736" t="str">
            <v>036.36900.0000.1080</v>
          </cell>
          <cell r="BZ736">
            <v>27596.28</v>
          </cell>
        </row>
        <row r="737">
          <cell r="F737" t="str">
            <v>036.37400.0000.1080</v>
          </cell>
          <cell r="BZ737">
            <v>0</v>
          </cell>
        </row>
        <row r="738">
          <cell r="F738" t="str">
            <v>036.37500.0000.1080</v>
          </cell>
          <cell r="BZ738">
            <v>9886.9599999999991</v>
          </cell>
        </row>
        <row r="739">
          <cell r="F739" t="str">
            <v>036.37600.0000.1080</v>
          </cell>
          <cell r="BZ739">
            <v>129877.19</v>
          </cell>
        </row>
        <row r="740">
          <cell r="F740" t="str">
            <v>036.37601.0000.1080</v>
          </cell>
          <cell r="BZ740">
            <v>3556148.69</v>
          </cell>
        </row>
        <row r="741">
          <cell r="F741" t="str">
            <v>036.37602.0000.1080</v>
          </cell>
          <cell r="BZ741">
            <v>2419190.21</v>
          </cell>
        </row>
        <row r="742">
          <cell r="F742" t="str">
            <v>036.37800.0000.1080</v>
          </cell>
          <cell r="BZ742">
            <v>259313.49</v>
          </cell>
        </row>
        <row r="743">
          <cell r="F743" t="str">
            <v>036.37900.0000.1080</v>
          </cell>
          <cell r="BZ743">
            <v>81647</v>
          </cell>
        </row>
        <row r="744">
          <cell r="F744" t="str">
            <v>036.38000.0000.1080</v>
          </cell>
          <cell r="BZ744">
            <v>935637.33</v>
          </cell>
        </row>
        <row r="745">
          <cell r="F745" t="str">
            <v>036.38100.0000.1080</v>
          </cell>
          <cell r="BZ745">
            <v>335794.1</v>
          </cell>
        </row>
        <row r="746">
          <cell r="F746" t="str">
            <v>036.38200.0000.1080</v>
          </cell>
          <cell r="BZ746">
            <v>617637.15</v>
          </cell>
        </row>
        <row r="747">
          <cell r="F747" t="str">
            <v>036.38300.0000.1080</v>
          </cell>
          <cell r="BZ747">
            <v>164423.29</v>
          </cell>
        </row>
        <row r="748">
          <cell r="F748" t="str">
            <v>036.38400.0000.1080</v>
          </cell>
          <cell r="BZ748">
            <v>6621.77</v>
          </cell>
        </row>
        <row r="749">
          <cell r="F749" t="str">
            <v>036.38500.0000.1080</v>
          </cell>
          <cell r="BZ749">
            <v>61640.23</v>
          </cell>
        </row>
        <row r="750">
          <cell r="F750" t="str">
            <v>036.38700.0000.1080</v>
          </cell>
          <cell r="BZ750">
            <v>7056.16</v>
          </cell>
        </row>
        <row r="751">
          <cell r="F751" t="str">
            <v>036.39000.0000.1080</v>
          </cell>
          <cell r="BZ751">
            <v>52050.03</v>
          </cell>
        </row>
        <row r="752">
          <cell r="F752" t="str">
            <v>036.39100.0000.1080</v>
          </cell>
          <cell r="BZ752">
            <v>7217.9399999999905</v>
          </cell>
        </row>
        <row r="753">
          <cell r="F753" t="str">
            <v>036.39103.0000.1080</v>
          </cell>
          <cell r="BZ753">
            <v>8952.86</v>
          </cell>
        </row>
        <row r="754">
          <cell r="F754" t="str">
            <v>036.39200.0000.1080</v>
          </cell>
          <cell r="BZ754">
            <v>175566.69</v>
          </cell>
        </row>
        <row r="755">
          <cell r="F755" t="str">
            <v>036.39300.0000.1080</v>
          </cell>
          <cell r="BZ755">
            <v>16508.98</v>
          </cell>
        </row>
        <row r="756">
          <cell r="F756" t="str">
            <v>036.39400.0000.1080</v>
          </cell>
          <cell r="BZ756">
            <v>218898.81</v>
          </cell>
        </row>
        <row r="757">
          <cell r="F757" t="str">
            <v>036.39500.0000.1080</v>
          </cell>
          <cell r="BZ757">
            <v>2478.5</v>
          </cell>
        </row>
        <row r="758">
          <cell r="F758" t="str">
            <v>036.39600.0000.1080</v>
          </cell>
          <cell r="BZ758">
            <v>21798.28</v>
          </cell>
        </row>
        <row r="759">
          <cell r="F759" t="str">
            <v>036.39603.0000.1080</v>
          </cell>
          <cell r="BZ759">
            <v>0</v>
          </cell>
        </row>
        <row r="760">
          <cell r="F760" t="str">
            <v>036.39604.0000.1080</v>
          </cell>
          <cell r="BZ760">
            <v>-12024.77</v>
          </cell>
        </row>
        <row r="761">
          <cell r="F761" t="str">
            <v>036.39605.0000.1080</v>
          </cell>
          <cell r="BZ761">
            <v>0</v>
          </cell>
        </row>
        <row r="762">
          <cell r="F762" t="str">
            <v>036.39700.0000.1080</v>
          </cell>
          <cell r="BZ762">
            <v>3400.9000000000051</v>
          </cell>
        </row>
        <row r="763">
          <cell r="F763" t="str">
            <v>036.39701.0000.1080</v>
          </cell>
          <cell r="BZ763">
            <v>6776.33</v>
          </cell>
        </row>
        <row r="764">
          <cell r="F764" t="str">
            <v>036.39702.0000.1080</v>
          </cell>
          <cell r="BZ764">
            <v>4.010000000000268</v>
          </cell>
        </row>
        <row r="765">
          <cell r="F765" t="str">
            <v>036.39800.0000.1080</v>
          </cell>
          <cell r="BZ765">
            <v>199.38000000000363</v>
          </cell>
        </row>
        <row r="766">
          <cell r="F766" t="str">
            <v>036.39900.0000.1080</v>
          </cell>
          <cell r="BZ766">
            <v>-10751.49</v>
          </cell>
        </row>
        <row r="767">
          <cell r="F767" t="str">
            <v>036.39901.0000.1080</v>
          </cell>
          <cell r="BZ767">
            <v>4649.6899999999996</v>
          </cell>
        </row>
        <row r="768">
          <cell r="F768" t="str">
            <v>036.39902.0000.1110</v>
          </cell>
          <cell r="BZ768">
            <v>7715.61</v>
          </cell>
        </row>
        <row r="769">
          <cell r="F769" t="str">
            <v>036.39902.0000.1080</v>
          </cell>
          <cell r="BZ769">
            <v>111.82</v>
          </cell>
        </row>
        <row r="770">
          <cell r="F770" t="str">
            <v>036.39905.0000.1080</v>
          </cell>
          <cell r="BZ770">
            <v>1995.18</v>
          </cell>
        </row>
        <row r="771">
          <cell r="F771" t="str">
            <v>036.39906.0000.1080</v>
          </cell>
          <cell r="BZ771">
            <v>132668.32999999999</v>
          </cell>
        </row>
        <row r="772">
          <cell r="F772" t="str">
            <v>036.39907.0000.1080</v>
          </cell>
          <cell r="BZ772">
            <v>1515.56</v>
          </cell>
        </row>
        <row r="773">
          <cell r="F773" t="str">
            <v>036.39908.0000.1080</v>
          </cell>
          <cell r="BZ773">
            <v>24986.43</v>
          </cell>
        </row>
        <row r="774">
          <cell r="F774" t="str">
            <v>041.37601.0000.1080</v>
          </cell>
          <cell r="BZ774">
            <v>335899.95</v>
          </cell>
        </row>
        <row r="775">
          <cell r="F775" t="str">
            <v>041.37602.0000.1080</v>
          </cell>
          <cell r="BZ775">
            <v>21075.02</v>
          </cell>
        </row>
        <row r="776">
          <cell r="F776" t="str">
            <v>041.37800.0000.1080</v>
          </cell>
          <cell r="BZ776">
            <v>11036.56</v>
          </cell>
        </row>
        <row r="777">
          <cell r="F777" t="str">
            <v>041.38000.0000.1080</v>
          </cell>
          <cell r="BZ777">
            <v>29462.28</v>
          </cell>
        </row>
        <row r="778">
          <cell r="F778" t="str">
            <v>041.38100.0000.1080</v>
          </cell>
          <cell r="BZ778">
            <v>139089.59</v>
          </cell>
        </row>
        <row r="779">
          <cell r="F779" t="str">
            <v>041.38300.0000.1080</v>
          </cell>
          <cell r="BZ779">
            <v>19123.61</v>
          </cell>
        </row>
        <row r="780">
          <cell r="F780" t="str">
            <v>041.39100.0000.1080</v>
          </cell>
          <cell r="BZ780">
            <v>7049.02</v>
          </cell>
        </row>
        <row r="781">
          <cell r="F781" t="str">
            <v>041.39200.0000.1080</v>
          </cell>
          <cell r="BZ781">
            <v>79154.84</v>
          </cell>
        </row>
        <row r="782">
          <cell r="F782" t="str">
            <v>041.39400.0000.1080</v>
          </cell>
          <cell r="BZ782">
            <v>30978.99</v>
          </cell>
        </row>
        <row r="783">
          <cell r="F783" t="str">
            <v>041.39600.0000.1080</v>
          </cell>
          <cell r="BZ783">
            <v>23141.26</v>
          </cell>
        </row>
        <row r="784">
          <cell r="F784" t="str">
            <v>041.39700.0000.1080</v>
          </cell>
          <cell r="BZ784">
            <v>91.29</v>
          </cell>
        </row>
        <row r="785">
          <cell r="F785" t="str">
            <v>041.39701.0000.1080</v>
          </cell>
          <cell r="BZ785">
            <v>342.5</v>
          </cell>
        </row>
        <row r="786">
          <cell r="F786" t="str">
            <v>041.39906.0000.1080</v>
          </cell>
          <cell r="BZ786">
            <v>8002.62</v>
          </cell>
        </row>
        <row r="787">
          <cell r="F787" t="str">
            <v>041.39907.0000.1080</v>
          </cell>
          <cell r="BZ787">
            <v>10254.629999999999</v>
          </cell>
        </row>
        <row r="788">
          <cell r="F788" t="str">
            <v>052.00000.0000.1080</v>
          </cell>
          <cell r="BZ788">
            <v>-311249.99</v>
          </cell>
        </row>
        <row r="789">
          <cell r="F789" t="str">
            <v>052.36520.0000.1080</v>
          </cell>
          <cell r="BZ789">
            <v>0</v>
          </cell>
        </row>
        <row r="790">
          <cell r="F790" t="str">
            <v>052.36701.0000.1080</v>
          </cell>
          <cell r="BZ790">
            <v>0</v>
          </cell>
        </row>
        <row r="791">
          <cell r="F791" t="str">
            <v>052.37402.0000.1080</v>
          </cell>
          <cell r="BZ791">
            <v>208</v>
          </cell>
        </row>
        <row r="792">
          <cell r="F792" t="str">
            <v>052.37601.0000.1080</v>
          </cell>
          <cell r="BZ792">
            <v>7826.17</v>
          </cell>
        </row>
        <row r="793">
          <cell r="F793" t="str">
            <v>052.37602.0000.1080</v>
          </cell>
          <cell r="BZ793">
            <v>2543.4899999999998</v>
          </cell>
        </row>
        <row r="794">
          <cell r="F794" t="str">
            <v>052.37800.0000.1080</v>
          </cell>
          <cell r="BZ794">
            <v>833.59</v>
          </cell>
        </row>
        <row r="795">
          <cell r="F795" t="str">
            <v>052.37905.0000.1080</v>
          </cell>
          <cell r="BZ795">
            <v>5091.78</v>
          </cell>
        </row>
        <row r="796">
          <cell r="F796" t="str">
            <v>052.38000.0000.1080</v>
          </cell>
          <cell r="BZ796">
            <v>-7584.68</v>
          </cell>
        </row>
        <row r="797">
          <cell r="F797" t="str">
            <v>052.38200.0000.1080</v>
          </cell>
          <cell r="BZ797">
            <v>227.25</v>
          </cell>
        </row>
        <row r="798">
          <cell r="F798" t="str">
            <v>052.38400.0000.1080</v>
          </cell>
          <cell r="BZ798">
            <v>14.05</v>
          </cell>
        </row>
        <row r="799">
          <cell r="F799" t="str">
            <v>052.38500.0000.1080</v>
          </cell>
          <cell r="BZ799">
            <v>293190.14</v>
          </cell>
        </row>
        <row r="800">
          <cell r="F800" t="str">
            <v>052.39100.0000.1080</v>
          </cell>
          <cell r="BZ800">
            <v>0</v>
          </cell>
        </row>
        <row r="801">
          <cell r="F801" t="str">
            <v>056.00000.0003.1220</v>
          </cell>
          <cell r="BZ801">
            <v>-156651</v>
          </cell>
        </row>
        <row r="802">
          <cell r="F802" t="str">
            <v>056.37402.0003.1220</v>
          </cell>
          <cell r="BZ802">
            <v>15956.25</v>
          </cell>
        </row>
        <row r="803">
          <cell r="F803" t="str">
            <v>056.37601.0003.1220</v>
          </cell>
          <cell r="BZ803">
            <v>0</v>
          </cell>
        </row>
        <row r="804">
          <cell r="F804" t="str">
            <v>056.37602.0003.1220</v>
          </cell>
          <cell r="BZ804">
            <v>-473.13</v>
          </cell>
        </row>
        <row r="805">
          <cell r="F805" t="str">
            <v>056.37800.0003.1220</v>
          </cell>
          <cell r="BZ805">
            <v>0</v>
          </cell>
        </row>
        <row r="806">
          <cell r="F806" t="str">
            <v>056.37905.0003.1220</v>
          </cell>
          <cell r="BZ806">
            <v>0</v>
          </cell>
        </row>
        <row r="807">
          <cell r="F807" t="str">
            <v>056.38000.0003.1220</v>
          </cell>
          <cell r="BZ807">
            <v>37.630000000000003</v>
          </cell>
        </row>
        <row r="808">
          <cell r="F808" t="str">
            <v>056.38200.0003.1220</v>
          </cell>
          <cell r="BZ808">
            <v>112.84</v>
          </cell>
        </row>
        <row r="809">
          <cell r="F809" t="str">
            <v>056.38400.0003.1220</v>
          </cell>
          <cell r="BZ809">
            <v>0</v>
          </cell>
        </row>
        <row r="810">
          <cell r="F810" t="str">
            <v>056.38500.0003.1220</v>
          </cell>
          <cell r="BZ810">
            <v>393140.83</v>
          </cell>
        </row>
        <row r="811">
          <cell r="F811" t="str">
            <v>056.39900.0003.1220</v>
          </cell>
          <cell r="BZ811">
            <v>601.29999999999995</v>
          </cell>
        </row>
        <row r="812">
          <cell r="F812" t="str">
            <v>057.00000.0000.1080</v>
          </cell>
          <cell r="BZ812">
            <v>0</v>
          </cell>
        </row>
        <row r="813">
          <cell r="F813" t="str">
            <v>057.36520.0002.1220</v>
          </cell>
          <cell r="BZ813">
            <v>385174.67</v>
          </cell>
        </row>
        <row r="814">
          <cell r="F814" t="str">
            <v>057.36701.0002.1220</v>
          </cell>
          <cell r="BZ814">
            <v>1943981.97</v>
          </cell>
        </row>
        <row r="815">
          <cell r="F815" t="str">
            <v>057.37402.0000.1080</v>
          </cell>
          <cell r="BZ815">
            <v>0</v>
          </cell>
        </row>
        <row r="816">
          <cell r="F816" t="str">
            <v>057.37601.0002.1220</v>
          </cell>
          <cell r="BZ816">
            <v>-24.649999999987976</v>
          </cell>
        </row>
        <row r="817">
          <cell r="F817" t="str">
            <v>057.37602.0000.1080</v>
          </cell>
          <cell r="BZ817">
            <v>0</v>
          </cell>
        </row>
        <row r="818">
          <cell r="F818" t="str">
            <v>057.37800.0002.1220</v>
          </cell>
          <cell r="BZ818">
            <v>127.76</v>
          </cell>
        </row>
        <row r="819">
          <cell r="F819" t="str">
            <v>057.37905.0002.1220</v>
          </cell>
          <cell r="BZ819">
            <v>213817.11</v>
          </cell>
        </row>
        <row r="820">
          <cell r="F820" t="str">
            <v>057.38200.0000.1080</v>
          </cell>
          <cell r="BZ820">
            <v>0</v>
          </cell>
        </row>
        <row r="821">
          <cell r="F821" t="str">
            <v>057.38400.0000.1080</v>
          </cell>
          <cell r="BZ821">
            <v>0</v>
          </cell>
        </row>
        <row r="822">
          <cell r="F822" t="str">
            <v>057.38500.0002.1220</v>
          </cell>
          <cell r="BZ822">
            <v>103492.22</v>
          </cell>
        </row>
        <row r="823">
          <cell r="F823" t="str">
            <v>057.39100.0002.1220</v>
          </cell>
          <cell r="BZ823">
            <v>9883.9599999999991</v>
          </cell>
        </row>
        <row r="824">
          <cell r="F824" t="str">
            <v>059.00000.0003.1220</v>
          </cell>
          <cell r="BZ824">
            <v>474359.5</v>
          </cell>
        </row>
        <row r="825">
          <cell r="F825" t="str">
            <v>059.37402.0003.1220</v>
          </cell>
          <cell r="BZ825">
            <v>1788.88</v>
          </cell>
        </row>
        <row r="826">
          <cell r="F826" t="str">
            <v>059.37601.0003.1220</v>
          </cell>
          <cell r="BZ826">
            <v>39911.449999999997</v>
          </cell>
        </row>
        <row r="827">
          <cell r="F827" t="str">
            <v>059.37602.0003.1220</v>
          </cell>
          <cell r="BZ827">
            <v>13419.15</v>
          </cell>
        </row>
        <row r="828">
          <cell r="F828" t="str">
            <v>059.37800.0003.1220</v>
          </cell>
          <cell r="BZ828">
            <v>14405.16</v>
          </cell>
        </row>
        <row r="829">
          <cell r="F829" t="str">
            <v>059.37905.0003.1220</v>
          </cell>
          <cell r="BZ829">
            <v>22644.03</v>
          </cell>
        </row>
        <row r="830">
          <cell r="F830" t="str">
            <v>059.38000.0003.1220</v>
          </cell>
          <cell r="BZ830">
            <v>-102615.73</v>
          </cell>
        </row>
        <row r="831">
          <cell r="F831" t="str">
            <v>059.38200.0003.1220</v>
          </cell>
          <cell r="BZ831">
            <v>1127.9100000000001</v>
          </cell>
        </row>
        <row r="832">
          <cell r="F832" t="str">
            <v>059.38400.0003.1220</v>
          </cell>
          <cell r="BZ832">
            <v>64.680000000000007</v>
          </cell>
        </row>
        <row r="833">
          <cell r="F833" t="str">
            <v>059.38500.0003.1220</v>
          </cell>
          <cell r="BZ833">
            <v>334610.15999999997</v>
          </cell>
        </row>
        <row r="834">
          <cell r="F834" t="str">
            <v>059.39900.0003.1220</v>
          </cell>
          <cell r="BZ834">
            <v>0</v>
          </cell>
        </row>
        <row r="835">
          <cell r="F835" t="str">
            <v>059.39906.0003.1220</v>
          </cell>
          <cell r="BZ835">
            <v>119.7</v>
          </cell>
        </row>
        <row r="836">
          <cell r="F836" t="str">
            <v>059.38500.0000.1080</v>
          </cell>
          <cell r="BZ836">
            <v>126.38</v>
          </cell>
        </row>
        <row r="837">
          <cell r="F837" t="str">
            <v>070.00000.0000.1080</v>
          </cell>
          <cell r="BZ837">
            <v>3399.48</v>
          </cell>
        </row>
        <row r="838">
          <cell r="F838" t="str">
            <v>070.30100.0000.1080</v>
          </cell>
          <cell r="BZ838">
            <v>0</v>
          </cell>
        </row>
        <row r="839">
          <cell r="F839" t="str">
            <v>070.30200.0000.1080</v>
          </cell>
          <cell r="BZ839">
            <v>6624.75</v>
          </cell>
        </row>
        <row r="840">
          <cell r="F840" t="str">
            <v>070.30300.0000.1080</v>
          </cell>
          <cell r="BZ840">
            <v>2135.88</v>
          </cell>
        </row>
        <row r="841">
          <cell r="F841" t="str">
            <v>070.36520.0000.1080</v>
          </cell>
          <cell r="BZ841">
            <v>0</v>
          </cell>
        </row>
        <row r="842">
          <cell r="F842" t="str">
            <v>070.36700.0000.1080</v>
          </cell>
          <cell r="BZ842">
            <v>8483.99</v>
          </cell>
        </row>
        <row r="843">
          <cell r="F843" t="str">
            <v>070.36701.0000.1080</v>
          </cell>
          <cell r="BZ843">
            <v>682902.19</v>
          </cell>
        </row>
        <row r="844">
          <cell r="F844" t="str">
            <v>070.36900.0000.1080</v>
          </cell>
          <cell r="BZ844">
            <v>23388.25</v>
          </cell>
        </row>
        <row r="845">
          <cell r="F845" t="str">
            <v>070.37402.0000.1080</v>
          </cell>
          <cell r="BZ845">
            <v>0</v>
          </cell>
        </row>
        <row r="846">
          <cell r="F846" t="str">
            <v>070.37500.0000.1080</v>
          </cell>
          <cell r="BZ846">
            <v>1247.05</v>
          </cell>
        </row>
        <row r="847">
          <cell r="F847" t="str">
            <v>070.37600.0000.1080</v>
          </cell>
          <cell r="BZ847">
            <v>79599.320000000007</v>
          </cell>
        </row>
        <row r="848">
          <cell r="F848" t="str">
            <v>070.37601.0000.1080</v>
          </cell>
          <cell r="BZ848">
            <v>463281.05</v>
          </cell>
        </row>
        <row r="849">
          <cell r="F849" t="str">
            <v>070.37602.0000.1080</v>
          </cell>
          <cell r="BZ849">
            <v>320451.43</v>
          </cell>
        </row>
        <row r="850">
          <cell r="F850" t="str">
            <v>070.37800.0000.1080</v>
          </cell>
          <cell r="BZ850">
            <v>4747.51</v>
          </cell>
        </row>
        <row r="851">
          <cell r="F851" t="str">
            <v>070.37900.0000.1080</v>
          </cell>
          <cell r="BZ851">
            <v>12190.91</v>
          </cell>
        </row>
        <row r="852">
          <cell r="F852" t="str">
            <v>070.38000.0000.1080</v>
          </cell>
          <cell r="BZ852">
            <v>872299.11</v>
          </cell>
        </row>
        <row r="853">
          <cell r="F853" t="str">
            <v>070.38100.0000.1080</v>
          </cell>
          <cell r="BZ853">
            <v>185250.12</v>
          </cell>
        </row>
        <row r="854">
          <cell r="F854" t="str">
            <v>070.38200.0000.1080</v>
          </cell>
          <cell r="BZ854">
            <v>50601.82</v>
          </cell>
        </row>
        <row r="855">
          <cell r="F855" t="str">
            <v>070.38300.0000.1080</v>
          </cell>
          <cell r="BZ855">
            <v>98152.08</v>
          </cell>
        </row>
        <row r="856">
          <cell r="F856" t="str">
            <v>070.38400.0000.1080</v>
          </cell>
          <cell r="BZ856">
            <v>31491.71</v>
          </cell>
        </row>
        <row r="857">
          <cell r="F857" t="str">
            <v>070.38500.0000.1080</v>
          </cell>
          <cell r="BZ857">
            <v>10253.61</v>
          </cell>
        </row>
        <row r="858">
          <cell r="F858" t="str">
            <v>070.39000.0000.1080</v>
          </cell>
          <cell r="BZ858">
            <v>118034.69</v>
          </cell>
        </row>
        <row r="859">
          <cell r="F859" t="str">
            <v>070.39009.0000.1110</v>
          </cell>
          <cell r="BZ859">
            <v>2689.69</v>
          </cell>
        </row>
        <row r="860">
          <cell r="F860" t="str">
            <v>070.39009.0000.1080</v>
          </cell>
          <cell r="BZ860">
            <v>128.08000000000001</v>
          </cell>
        </row>
        <row r="861">
          <cell r="F861" t="str">
            <v>070.39100.0000.1080</v>
          </cell>
          <cell r="BZ861">
            <v>12367.31</v>
          </cell>
        </row>
        <row r="862">
          <cell r="F862" t="str">
            <v>070.39200.0000.1080</v>
          </cell>
          <cell r="BZ862">
            <v>5200.4399999999996</v>
          </cell>
        </row>
        <row r="863">
          <cell r="F863" t="str">
            <v>070.39300.0000.1080</v>
          </cell>
          <cell r="BZ863">
            <v>1081.3699999999999</v>
          </cell>
        </row>
        <row r="864">
          <cell r="F864" t="str">
            <v>070.39400.0000.1080</v>
          </cell>
          <cell r="BZ864">
            <v>21802.06</v>
          </cell>
        </row>
        <row r="865">
          <cell r="F865" t="str">
            <v>070.39500.0000.1080</v>
          </cell>
          <cell r="BZ865">
            <v>1032.43</v>
          </cell>
        </row>
        <row r="866">
          <cell r="F866" t="str">
            <v>070.39600.0000.1080</v>
          </cell>
          <cell r="BZ866">
            <v>-67686.75</v>
          </cell>
        </row>
        <row r="867">
          <cell r="F867" t="str">
            <v>070.39603.0000.1080</v>
          </cell>
          <cell r="BZ867">
            <v>29834.18</v>
          </cell>
        </row>
        <row r="868">
          <cell r="F868" t="str">
            <v>070.39604.0000.1080</v>
          </cell>
          <cell r="BZ868">
            <v>0</v>
          </cell>
        </row>
        <row r="869">
          <cell r="F869" t="str">
            <v>070.39700.0000.1080</v>
          </cell>
          <cell r="BZ869">
            <v>5452.83</v>
          </cell>
        </row>
        <row r="870">
          <cell r="F870" t="str">
            <v>070.39701.0000.1080</v>
          </cell>
          <cell r="BZ870">
            <v>-3584.51</v>
          </cell>
        </row>
        <row r="871">
          <cell r="F871" t="str">
            <v>070.39702.0000.1080</v>
          </cell>
          <cell r="BZ871">
            <v>-903.11</v>
          </cell>
        </row>
        <row r="872">
          <cell r="F872" t="str">
            <v>070.39705.0000.1080</v>
          </cell>
          <cell r="BZ872">
            <v>386.11</v>
          </cell>
        </row>
        <row r="873">
          <cell r="F873" t="str">
            <v>070.39800.0000.1080</v>
          </cell>
          <cell r="BZ873">
            <v>2466.2800000000002</v>
          </cell>
        </row>
        <row r="874">
          <cell r="F874" t="str">
            <v>070.39906.0000.1080</v>
          </cell>
          <cell r="BZ874">
            <v>-1013.26</v>
          </cell>
        </row>
        <row r="875">
          <cell r="F875" t="str">
            <v>070.39907.0000.1080</v>
          </cell>
          <cell r="BZ875">
            <v>0</v>
          </cell>
        </row>
        <row r="876">
          <cell r="F876" t="str">
            <v>071.00000.0000.1080</v>
          </cell>
          <cell r="BZ876">
            <v>2656.72</v>
          </cell>
        </row>
        <row r="877">
          <cell r="F877" t="str">
            <v>071.30100.0000.1080</v>
          </cell>
          <cell r="BZ877">
            <v>0</v>
          </cell>
        </row>
        <row r="878">
          <cell r="F878" t="str">
            <v>071.30200.0000.1080</v>
          </cell>
          <cell r="BZ878">
            <v>4070.68</v>
          </cell>
        </row>
        <row r="879">
          <cell r="F879" t="str">
            <v>071.30300.0000.1080</v>
          </cell>
          <cell r="BZ879">
            <v>1459.04</v>
          </cell>
        </row>
        <row r="880">
          <cell r="F880" t="str">
            <v>071.36520.0000.1080</v>
          </cell>
          <cell r="BZ880">
            <v>0</v>
          </cell>
        </row>
        <row r="881">
          <cell r="F881" t="str">
            <v>071.36600.0000.1080</v>
          </cell>
          <cell r="BZ881">
            <v>538.73</v>
          </cell>
        </row>
        <row r="882">
          <cell r="F882" t="str">
            <v>071.36700.0000.1080</v>
          </cell>
          <cell r="BZ882">
            <v>7415.11</v>
          </cell>
        </row>
        <row r="883">
          <cell r="F883" t="str">
            <v>071.36701.0000.1080</v>
          </cell>
          <cell r="BZ883">
            <v>791328.28</v>
          </cell>
        </row>
        <row r="884">
          <cell r="F884" t="str">
            <v>071.36900.0000.1080</v>
          </cell>
          <cell r="BZ884">
            <v>20073.5</v>
          </cell>
        </row>
        <row r="885">
          <cell r="F885" t="str">
            <v>071.37402.0000.1080</v>
          </cell>
          <cell r="BZ885">
            <v>0</v>
          </cell>
        </row>
        <row r="886">
          <cell r="F886" t="str">
            <v>071.37600.0000.1080</v>
          </cell>
          <cell r="BZ886">
            <v>53556.14</v>
          </cell>
        </row>
        <row r="887">
          <cell r="F887" t="str">
            <v>071.37601.0000.1080</v>
          </cell>
          <cell r="BZ887">
            <v>169284.25</v>
          </cell>
        </row>
        <row r="888">
          <cell r="F888" t="str">
            <v>071.37602.0000.1080</v>
          </cell>
          <cell r="BZ888">
            <v>387889</v>
          </cell>
        </row>
        <row r="889">
          <cell r="F889" t="str">
            <v>071.37800.0000.1080</v>
          </cell>
          <cell r="BZ889">
            <v>6634.07</v>
          </cell>
        </row>
        <row r="890">
          <cell r="F890" t="str">
            <v>071.37900.0000.1080</v>
          </cell>
          <cell r="BZ890">
            <v>18730.38</v>
          </cell>
        </row>
        <row r="891">
          <cell r="F891" t="str">
            <v>071.38000.0000.1080</v>
          </cell>
          <cell r="BZ891">
            <v>413704.23</v>
          </cell>
        </row>
        <row r="892">
          <cell r="F892" t="str">
            <v>071.38100.0000.1080</v>
          </cell>
          <cell r="BZ892">
            <v>109531.59</v>
          </cell>
        </row>
        <row r="893">
          <cell r="F893" t="str">
            <v>071.38200.0000.1080</v>
          </cell>
          <cell r="BZ893">
            <v>31321.19</v>
          </cell>
        </row>
        <row r="894">
          <cell r="F894" t="str">
            <v>071.38300.0000.1080</v>
          </cell>
          <cell r="BZ894">
            <v>62497.86</v>
          </cell>
        </row>
        <row r="895">
          <cell r="F895" t="str">
            <v>071.38400.0000.1080</v>
          </cell>
          <cell r="BZ895">
            <v>20287.89</v>
          </cell>
        </row>
        <row r="896">
          <cell r="F896" t="str">
            <v>071.38500.0000.1080</v>
          </cell>
          <cell r="BZ896">
            <v>3960.35</v>
          </cell>
        </row>
        <row r="897">
          <cell r="F897" t="str">
            <v>071.39000.0000.1080</v>
          </cell>
          <cell r="BZ897">
            <v>5107</v>
          </cell>
        </row>
        <row r="898">
          <cell r="F898" t="str">
            <v>071.39009.0000.1110</v>
          </cell>
          <cell r="BZ898">
            <v>1141.29</v>
          </cell>
        </row>
        <row r="899">
          <cell r="F899" t="str">
            <v>071.39009.0000.1080</v>
          </cell>
          <cell r="BZ899">
            <v>54.35</v>
          </cell>
        </row>
        <row r="900">
          <cell r="F900" t="str">
            <v>071.39100.0000.1080</v>
          </cell>
          <cell r="BZ900">
            <v>14384.14</v>
          </cell>
        </row>
        <row r="901">
          <cell r="F901" t="str">
            <v>071.39200.0000.1080</v>
          </cell>
          <cell r="BZ901">
            <v>45436.82</v>
          </cell>
        </row>
        <row r="902">
          <cell r="F902" t="str">
            <v>071.39300.0000.1080</v>
          </cell>
          <cell r="BZ902">
            <v>1412.49</v>
          </cell>
        </row>
        <row r="903">
          <cell r="F903" t="str">
            <v>071.39400.0000.1080</v>
          </cell>
          <cell r="BZ903">
            <v>11987.95</v>
          </cell>
        </row>
        <row r="904">
          <cell r="F904" t="str">
            <v>071.39500.0000.1080</v>
          </cell>
          <cell r="BZ904">
            <v>753.47</v>
          </cell>
        </row>
        <row r="905">
          <cell r="F905" t="str">
            <v>071.39600.0000.1080</v>
          </cell>
          <cell r="BZ905">
            <v>8715.7800000000007</v>
          </cell>
        </row>
        <row r="906">
          <cell r="F906" t="str">
            <v>071.39603.0000.1080</v>
          </cell>
          <cell r="BZ906">
            <v>55445.66</v>
          </cell>
        </row>
        <row r="907">
          <cell r="F907" t="str">
            <v>071.39604.0000.1080</v>
          </cell>
          <cell r="BZ907">
            <v>0</v>
          </cell>
        </row>
        <row r="908">
          <cell r="F908" t="str">
            <v>071.39700.0000.1080</v>
          </cell>
          <cell r="BZ908">
            <v>2135.67</v>
          </cell>
        </row>
        <row r="909">
          <cell r="F909" t="str">
            <v>071.39701.0000.1080</v>
          </cell>
          <cell r="BZ909">
            <v>3133.96</v>
          </cell>
        </row>
        <row r="910">
          <cell r="F910" t="str">
            <v>071.39702.0000.1080</v>
          </cell>
          <cell r="BZ910">
            <v>510.56</v>
          </cell>
        </row>
        <row r="911">
          <cell r="F911" t="str">
            <v>071.39705.0000.1080</v>
          </cell>
          <cell r="BZ911">
            <v>928.22</v>
          </cell>
        </row>
        <row r="912">
          <cell r="F912" t="str">
            <v>071.39800.0000.1080</v>
          </cell>
          <cell r="BZ912">
            <v>4840.1400000000003</v>
          </cell>
        </row>
        <row r="913">
          <cell r="F913" t="str">
            <v>071.39906.0000.1080</v>
          </cell>
          <cell r="BZ913">
            <v>-1239.68</v>
          </cell>
        </row>
        <row r="914">
          <cell r="F914" t="str">
            <v>071.39907.0000.1080</v>
          </cell>
          <cell r="BZ914">
            <v>0</v>
          </cell>
        </row>
        <row r="915">
          <cell r="F915" t="str">
            <v>072.00000.0000.1080</v>
          </cell>
          <cell r="BZ915">
            <v>20682.509999999998</v>
          </cell>
        </row>
        <row r="916">
          <cell r="F916" t="str">
            <v>072.30100.0000.1080</v>
          </cell>
          <cell r="BZ916">
            <v>893.75</v>
          </cell>
        </row>
        <row r="917">
          <cell r="F917" t="str">
            <v>072.30200.0000.1080</v>
          </cell>
          <cell r="BZ917">
            <v>25887.72</v>
          </cell>
        </row>
        <row r="918">
          <cell r="F918" t="str">
            <v>072.30300.0000.1080</v>
          </cell>
          <cell r="BZ918">
            <v>13989.54</v>
          </cell>
        </row>
        <row r="919">
          <cell r="F919" t="str">
            <v>072.36520.0000.1080</v>
          </cell>
          <cell r="BZ919">
            <v>0</v>
          </cell>
        </row>
        <row r="920">
          <cell r="F920" t="str">
            <v>072.36600.0000.1080</v>
          </cell>
          <cell r="BZ920">
            <v>1582.73</v>
          </cell>
        </row>
        <row r="921">
          <cell r="F921" t="str">
            <v>072.36700.0000.1080</v>
          </cell>
          <cell r="BZ921">
            <v>24223.759999999998</v>
          </cell>
        </row>
        <row r="922">
          <cell r="F922" t="str">
            <v>072.36701.0000.1080</v>
          </cell>
          <cell r="BZ922">
            <v>4859282.34</v>
          </cell>
        </row>
        <row r="923">
          <cell r="F923" t="str">
            <v>072.36702.0000.1080</v>
          </cell>
          <cell r="BZ923">
            <v>17434.3</v>
          </cell>
        </row>
        <row r="924">
          <cell r="F924" t="str">
            <v>072.36900.0000.1080</v>
          </cell>
          <cell r="BZ924">
            <v>212721.93</v>
          </cell>
        </row>
        <row r="925">
          <cell r="F925" t="str">
            <v>072.37000.0000.1080</v>
          </cell>
          <cell r="BZ925">
            <v>-559.91999999999996</v>
          </cell>
        </row>
        <row r="926">
          <cell r="F926" t="str">
            <v>072.37401.0000.1080</v>
          </cell>
          <cell r="BZ926">
            <v>120313.5</v>
          </cell>
        </row>
        <row r="927">
          <cell r="F927" t="str">
            <v>072.37402.0000.1080</v>
          </cell>
          <cell r="BZ927">
            <v>0</v>
          </cell>
        </row>
        <row r="928">
          <cell r="F928" t="str">
            <v>072.37500.0000.1080</v>
          </cell>
          <cell r="BZ928">
            <v>9989.19</v>
          </cell>
        </row>
        <row r="929">
          <cell r="F929" t="str">
            <v>072.37600.0000.1080</v>
          </cell>
          <cell r="BZ929">
            <v>194849.48</v>
          </cell>
        </row>
        <row r="930">
          <cell r="F930" t="str">
            <v>072.37601.0000.1080</v>
          </cell>
          <cell r="BZ930">
            <v>2517651.59</v>
          </cell>
        </row>
        <row r="931">
          <cell r="F931" t="str">
            <v>072.37602.0000.1080</v>
          </cell>
          <cell r="BZ931">
            <v>2252753.13</v>
          </cell>
        </row>
        <row r="932">
          <cell r="F932" t="str">
            <v>072.37800.0000.1080</v>
          </cell>
          <cell r="BZ932">
            <v>94887.79</v>
          </cell>
        </row>
        <row r="933">
          <cell r="F933" t="str">
            <v>072.37900.0000.1080</v>
          </cell>
          <cell r="BZ933">
            <v>219390.97</v>
          </cell>
        </row>
        <row r="934">
          <cell r="F934" t="str">
            <v>072.38000.0000.1080</v>
          </cell>
          <cell r="BZ934">
            <v>5330960.17</v>
          </cell>
        </row>
        <row r="935">
          <cell r="F935" t="str">
            <v>072.38100.0000.1080</v>
          </cell>
          <cell r="BZ935">
            <v>966538.25</v>
          </cell>
        </row>
        <row r="936">
          <cell r="F936" t="str">
            <v>072.38200.0000.1080</v>
          </cell>
          <cell r="BZ936">
            <v>-497086.53</v>
          </cell>
        </row>
        <row r="937">
          <cell r="F937" t="str">
            <v>072.38300.0000.1080</v>
          </cell>
          <cell r="BZ937">
            <v>569514.86</v>
          </cell>
        </row>
        <row r="938">
          <cell r="F938" t="str">
            <v>072.38400.0000.1080</v>
          </cell>
          <cell r="BZ938">
            <v>193989.81</v>
          </cell>
        </row>
        <row r="939">
          <cell r="F939" t="str">
            <v>072.38500.0000.1080</v>
          </cell>
          <cell r="BZ939">
            <v>99742.25</v>
          </cell>
        </row>
        <row r="940">
          <cell r="F940" t="str">
            <v>072.39000.0000.1080</v>
          </cell>
          <cell r="BZ940">
            <v>165766.20000000001</v>
          </cell>
        </row>
        <row r="941">
          <cell r="F941" t="str">
            <v>072.39009.0000.1110</v>
          </cell>
          <cell r="BZ941">
            <v>3242.23</v>
          </cell>
        </row>
        <row r="942">
          <cell r="F942" t="str">
            <v>072.39009.0000.1080</v>
          </cell>
          <cell r="BZ942">
            <v>87.37</v>
          </cell>
        </row>
        <row r="943">
          <cell r="F943" t="str">
            <v>072.39100.0000.1080</v>
          </cell>
          <cell r="BZ943">
            <v>85704.65</v>
          </cell>
        </row>
        <row r="944">
          <cell r="F944" t="str">
            <v>072.39200.0000.1080</v>
          </cell>
          <cell r="BZ944">
            <v>86967.91</v>
          </cell>
        </row>
        <row r="945">
          <cell r="F945" t="str">
            <v>072.39300.0000.1080</v>
          </cell>
          <cell r="BZ945">
            <v>4851.84</v>
          </cell>
        </row>
        <row r="946">
          <cell r="F946" t="str">
            <v>072.39400.0000.1080</v>
          </cell>
          <cell r="BZ946">
            <v>57506.6</v>
          </cell>
        </row>
        <row r="947">
          <cell r="F947" t="str">
            <v>072.39500.0000.1080</v>
          </cell>
          <cell r="BZ947">
            <v>9494.11</v>
          </cell>
        </row>
        <row r="948">
          <cell r="F948" t="str">
            <v>072.39600.0000.1080</v>
          </cell>
          <cell r="BZ948">
            <v>3498.4</v>
          </cell>
        </row>
        <row r="949">
          <cell r="F949" t="str">
            <v>072.39603.0000.1080</v>
          </cell>
          <cell r="BZ949">
            <v>120253.94</v>
          </cell>
        </row>
        <row r="950">
          <cell r="F950" t="str">
            <v>072.39604.0000.1080</v>
          </cell>
          <cell r="BZ950">
            <v>72512.929999999993</v>
          </cell>
        </row>
        <row r="951">
          <cell r="F951" t="str">
            <v>072.39700.0000.1080</v>
          </cell>
          <cell r="BZ951">
            <v>29961.53</v>
          </cell>
        </row>
        <row r="952">
          <cell r="F952" t="str">
            <v>072.39701.0000.1080</v>
          </cell>
          <cell r="BZ952">
            <v>2673.38</v>
          </cell>
        </row>
        <row r="953">
          <cell r="F953" t="str">
            <v>072.39702.0000.1080</v>
          </cell>
          <cell r="BZ953">
            <v>-1202.9100000000001</v>
          </cell>
        </row>
        <row r="954">
          <cell r="F954" t="str">
            <v>072.39705.0000.1080</v>
          </cell>
          <cell r="BZ954">
            <v>28724.799999999999</v>
          </cell>
        </row>
        <row r="955">
          <cell r="F955" t="str">
            <v>072.39800.0000.1080</v>
          </cell>
          <cell r="BZ955">
            <v>20031.66</v>
          </cell>
        </row>
        <row r="956">
          <cell r="F956" t="str">
            <v>072.39900.0000.1080</v>
          </cell>
          <cell r="BZ956">
            <v>1644.84</v>
          </cell>
        </row>
        <row r="957">
          <cell r="F957" t="str">
            <v>072.39906.0000.1080</v>
          </cell>
          <cell r="BZ957">
            <v>-9326</v>
          </cell>
        </row>
        <row r="958">
          <cell r="F958" t="str">
            <v>072.39907.0000.1080</v>
          </cell>
          <cell r="BZ958">
            <v>0</v>
          </cell>
        </row>
        <row r="959">
          <cell r="F959" t="str">
            <v>077.00000.0000.1080</v>
          </cell>
          <cell r="BZ959">
            <v>202538.8</v>
          </cell>
        </row>
        <row r="960">
          <cell r="F960" t="str">
            <v>077.36500.0000.1080</v>
          </cell>
          <cell r="BZ960">
            <v>26757.55</v>
          </cell>
        </row>
        <row r="961">
          <cell r="F961" t="str">
            <v>077.36520.0000.1080</v>
          </cell>
          <cell r="BZ961">
            <v>453.8</v>
          </cell>
        </row>
        <row r="962">
          <cell r="F962" t="str">
            <v>077.36602.0000.1080</v>
          </cell>
          <cell r="BZ962">
            <v>88.54</v>
          </cell>
        </row>
        <row r="963">
          <cell r="F963" t="str">
            <v>077.36603.0000.1080</v>
          </cell>
          <cell r="BZ963">
            <v>2627.4</v>
          </cell>
        </row>
        <row r="964">
          <cell r="F964" t="str">
            <v>077.36700.0000.1080</v>
          </cell>
          <cell r="BZ964">
            <v>1776.7</v>
          </cell>
        </row>
        <row r="965">
          <cell r="F965" t="str">
            <v>077.36701.0000.1080</v>
          </cell>
          <cell r="BZ965">
            <v>562098.39</v>
          </cell>
        </row>
        <row r="966">
          <cell r="F966" t="str">
            <v>077.36900.0000.1080</v>
          </cell>
          <cell r="BZ966">
            <v>2377934.1800000002</v>
          </cell>
        </row>
        <row r="967">
          <cell r="F967" t="str">
            <v>077.37400.0000.1080</v>
          </cell>
          <cell r="BZ967">
            <v>-319.2</v>
          </cell>
        </row>
        <row r="968">
          <cell r="F968" t="str">
            <v>077.37402.0000.1080</v>
          </cell>
          <cell r="BZ968">
            <v>20.55</v>
          </cell>
        </row>
        <row r="969">
          <cell r="F969" t="str">
            <v>077.37500.0000.1080</v>
          </cell>
          <cell r="BZ969">
            <v>24781.08</v>
          </cell>
        </row>
        <row r="970">
          <cell r="F970" t="str">
            <v>077.37600.0000.1080</v>
          </cell>
          <cell r="BZ970">
            <v>1713474.25</v>
          </cell>
        </row>
        <row r="971">
          <cell r="F971" t="str">
            <v>077.37601.0000.1080</v>
          </cell>
          <cell r="BZ971">
            <v>57519514.32</v>
          </cell>
        </row>
        <row r="972">
          <cell r="F972" t="str">
            <v>077.37602.0000.1080</v>
          </cell>
          <cell r="BZ972">
            <v>22503402.540000007</v>
          </cell>
        </row>
        <row r="973">
          <cell r="F973" t="str">
            <v>077.37800.0000.1080</v>
          </cell>
          <cell r="BZ973">
            <v>821814.17</v>
          </cell>
        </row>
        <row r="974">
          <cell r="F974" t="str">
            <v>077.37900.0000.1080</v>
          </cell>
          <cell r="BZ974">
            <v>2109683.12</v>
          </cell>
        </row>
        <row r="975">
          <cell r="F975" t="str">
            <v>077.38000.0000.1080</v>
          </cell>
          <cell r="BZ975">
            <v>31771651.170000006</v>
          </cell>
        </row>
        <row r="976">
          <cell r="F976" t="str">
            <v>077.38100.0000.1080</v>
          </cell>
          <cell r="BZ976">
            <v>7501001.6700000009</v>
          </cell>
        </row>
        <row r="977">
          <cell r="F977" t="str">
            <v>077.38200.0000.1080</v>
          </cell>
          <cell r="BZ977">
            <v>2435616.2200000002</v>
          </cell>
        </row>
        <row r="978">
          <cell r="F978" t="str">
            <v>077.38300.0000.1080</v>
          </cell>
          <cell r="BZ978">
            <v>3853773.32</v>
          </cell>
        </row>
        <row r="979">
          <cell r="F979" t="str">
            <v>077.38500.0000.1080</v>
          </cell>
          <cell r="BZ979">
            <v>45334.18</v>
          </cell>
        </row>
        <row r="980">
          <cell r="F980" t="str">
            <v>077.38600.0000.1080</v>
          </cell>
          <cell r="BZ980">
            <v>20264.55</v>
          </cell>
        </row>
        <row r="981">
          <cell r="F981" t="str">
            <v>077.38700.0000.1080</v>
          </cell>
          <cell r="BZ981">
            <v>730.62</v>
          </cell>
        </row>
        <row r="982">
          <cell r="F982" t="str">
            <v>077.38900.0000.1080</v>
          </cell>
          <cell r="BZ982">
            <v>11505.04</v>
          </cell>
        </row>
        <row r="983">
          <cell r="F983" t="str">
            <v>077.39000.0000.1080</v>
          </cell>
          <cell r="BZ983">
            <v>3522590.15</v>
          </cell>
        </row>
        <row r="984">
          <cell r="F984" t="str">
            <v>077.39001.0000.1080</v>
          </cell>
          <cell r="BZ984">
            <v>377927.53</v>
          </cell>
        </row>
        <row r="985">
          <cell r="F985" t="str">
            <v>077.39009.0000.1110</v>
          </cell>
          <cell r="BZ985">
            <v>22970.05</v>
          </cell>
        </row>
        <row r="986">
          <cell r="F986" t="str">
            <v>077.39009.0000.1080</v>
          </cell>
          <cell r="BZ986">
            <v>779.01</v>
          </cell>
        </row>
        <row r="987">
          <cell r="F987" t="str">
            <v>077.39100.0000.1080</v>
          </cell>
          <cell r="BZ987">
            <v>2205285.23</v>
          </cell>
        </row>
        <row r="988">
          <cell r="F988" t="str">
            <v>077.39103.0000.1080</v>
          </cell>
          <cell r="BZ988">
            <v>13645.65</v>
          </cell>
        </row>
        <row r="989">
          <cell r="F989" t="str">
            <v>077.39200.0000.1080</v>
          </cell>
          <cell r="BZ989">
            <v>2243674.4900000002</v>
          </cell>
        </row>
        <row r="990">
          <cell r="F990" t="str">
            <v>077.39300.0000.1080</v>
          </cell>
          <cell r="BZ990">
            <v>356023.2</v>
          </cell>
        </row>
        <row r="991">
          <cell r="F991" t="str">
            <v>077.39400.0000.1080</v>
          </cell>
          <cell r="BZ991">
            <v>1634768.5</v>
          </cell>
        </row>
        <row r="992">
          <cell r="F992" t="str">
            <v>077.39500.0000.1080</v>
          </cell>
          <cell r="BZ992">
            <v>303661.57</v>
          </cell>
        </row>
        <row r="993">
          <cell r="F993" t="str">
            <v>077.39600.0000.1080</v>
          </cell>
          <cell r="BZ993">
            <v>594331.91</v>
          </cell>
        </row>
        <row r="994">
          <cell r="F994" t="str">
            <v>077.39603.0000.1080</v>
          </cell>
          <cell r="BZ994">
            <v>204861.76</v>
          </cell>
        </row>
        <row r="995">
          <cell r="F995" t="str">
            <v>077.39604.0000.1080</v>
          </cell>
          <cell r="BZ995">
            <v>82570.570000000007</v>
          </cell>
        </row>
        <row r="996">
          <cell r="F996" t="str">
            <v>077.39605.0000.1080</v>
          </cell>
          <cell r="BZ996">
            <v>14601.85</v>
          </cell>
        </row>
        <row r="997">
          <cell r="F997" t="str">
            <v>077.39700.0000.1080</v>
          </cell>
          <cell r="BZ997">
            <v>1497818.36</v>
          </cell>
        </row>
        <row r="998">
          <cell r="F998" t="str">
            <v>077.39702.0000.1080</v>
          </cell>
          <cell r="BZ998">
            <v>5952.56</v>
          </cell>
        </row>
        <row r="999">
          <cell r="F999" t="str">
            <v>077.39800.0000.1080</v>
          </cell>
          <cell r="BZ999">
            <v>78403.8</v>
          </cell>
        </row>
        <row r="1000">
          <cell r="F1000" t="str">
            <v>077.39900.0000.1080</v>
          </cell>
          <cell r="BZ1000">
            <v>99.63</v>
          </cell>
        </row>
        <row r="1001">
          <cell r="F1001" t="str">
            <v>077.39901.0000.1080</v>
          </cell>
          <cell r="BZ1001">
            <v>826.25</v>
          </cell>
        </row>
        <row r="1002">
          <cell r="F1002" t="str">
            <v>077.39902.0000.1080</v>
          </cell>
          <cell r="BZ1002">
            <v>1122.25</v>
          </cell>
        </row>
        <row r="1003">
          <cell r="F1003" t="str">
            <v>077.39903.0000.1080</v>
          </cell>
          <cell r="BZ1003">
            <v>-243.75</v>
          </cell>
        </row>
        <row r="1004">
          <cell r="F1004" t="str">
            <v>077.39905.0000.1080</v>
          </cell>
          <cell r="BZ1004">
            <v>117484.63</v>
          </cell>
        </row>
        <row r="1005">
          <cell r="F1005" t="str">
            <v>077.39906.0000.1080</v>
          </cell>
          <cell r="BZ1005">
            <v>-701761.9</v>
          </cell>
        </row>
        <row r="1006">
          <cell r="F1006" t="str">
            <v>077.39907.0000.1080</v>
          </cell>
          <cell r="BZ1006">
            <v>40982.11</v>
          </cell>
        </row>
        <row r="1007">
          <cell r="F1007" t="str">
            <v>077.39908.0000.1080</v>
          </cell>
          <cell r="BZ1007">
            <v>3466316.45</v>
          </cell>
        </row>
        <row r="1008">
          <cell r="F1008" t="str">
            <v>041.00000.0000.1080</v>
          </cell>
          <cell r="BZ1008">
            <v>0</v>
          </cell>
        </row>
        <row r="1009">
          <cell r="F1009" t="str">
            <v>079.00000.0000.1080</v>
          </cell>
          <cell r="BZ1009">
            <v>2097410.19</v>
          </cell>
        </row>
        <row r="1010">
          <cell r="F1010" t="str">
            <v>080.00000.0000.1080</v>
          </cell>
          <cell r="BZ1010">
            <v>104595.46</v>
          </cell>
        </row>
        <row r="1011">
          <cell r="F1011" t="str">
            <v>080.39000.0000.1080</v>
          </cell>
          <cell r="BZ1011">
            <v>0</v>
          </cell>
        </row>
        <row r="1012">
          <cell r="F1012" t="str">
            <v>080.39906.0000.1080</v>
          </cell>
          <cell r="BZ1012">
            <v>20381.77</v>
          </cell>
        </row>
        <row r="1013">
          <cell r="F1013" t="str">
            <v>081.30100.0000.1080</v>
          </cell>
          <cell r="BZ1013">
            <v>-25000</v>
          </cell>
        </row>
        <row r="1014">
          <cell r="F1014" t="str">
            <v>081.30200.0000.1080</v>
          </cell>
          <cell r="BZ1014">
            <v>15036.24</v>
          </cell>
        </row>
        <row r="1015">
          <cell r="F1015" t="str">
            <v>081.30300.0000.1080</v>
          </cell>
          <cell r="BZ1015">
            <v>-6646.28</v>
          </cell>
        </row>
        <row r="1016">
          <cell r="F1016" t="str">
            <v>081.32540.0000.1080</v>
          </cell>
          <cell r="BZ1016">
            <v>332.42</v>
          </cell>
        </row>
        <row r="1017">
          <cell r="F1017" t="str">
            <v>081.32800.0000.1080</v>
          </cell>
          <cell r="BZ1017">
            <v>1468.77</v>
          </cell>
        </row>
        <row r="1018">
          <cell r="F1018" t="str">
            <v>081.33200.0000.1080</v>
          </cell>
          <cell r="BZ1018">
            <v>58641.07</v>
          </cell>
        </row>
        <row r="1019">
          <cell r="F1019" t="str">
            <v>081.33400.0000.1080</v>
          </cell>
          <cell r="BZ1019">
            <v>40785.08</v>
          </cell>
        </row>
        <row r="1020">
          <cell r="F1020" t="str">
            <v>081.36520.0000.1080</v>
          </cell>
          <cell r="BZ1020">
            <v>0</v>
          </cell>
        </row>
        <row r="1021">
          <cell r="F1021" t="str">
            <v>081.36601.0000.1080</v>
          </cell>
          <cell r="BZ1021">
            <v>0</v>
          </cell>
        </row>
        <row r="1022">
          <cell r="F1022" t="str">
            <v>081.36700.0000.1080</v>
          </cell>
          <cell r="BZ1022">
            <v>1035338.56</v>
          </cell>
        </row>
        <row r="1023">
          <cell r="F1023" t="str">
            <v>081.36701.0000.1080</v>
          </cell>
          <cell r="BZ1023">
            <v>0</v>
          </cell>
        </row>
        <row r="1024">
          <cell r="F1024" t="str">
            <v>081.36900.0000.1080</v>
          </cell>
          <cell r="BZ1024">
            <v>13743.07</v>
          </cell>
        </row>
        <row r="1025">
          <cell r="F1025" t="str">
            <v>081.37000.0000.1080</v>
          </cell>
          <cell r="BZ1025">
            <v>0</v>
          </cell>
        </row>
        <row r="1026">
          <cell r="F1026" t="str">
            <v>081.37100.0000.1080</v>
          </cell>
          <cell r="BZ1026">
            <v>0</v>
          </cell>
        </row>
        <row r="1027">
          <cell r="F1027" t="str">
            <v>081.37400.0000.1080</v>
          </cell>
          <cell r="BZ1027">
            <v>-672.82</v>
          </cell>
        </row>
        <row r="1028">
          <cell r="F1028" t="str">
            <v>081.37402.0000.1080</v>
          </cell>
          <cell r="BZ1028">
            <v>0</v>
          </cell>
        </row>
        <row r="1029">
          <cell r="F1029" t="str">
            <v>081.37500.0000.1080</v>
          </cell>
          <cell r="BZ1029">
            <v>47512.56</v>
          </cell>
        </row>
        <row r="1030">
          <cell r="F1030" t="str">
            <v>081.37501.0000.1080</v>
          </cell>
          <cell r="BZ1030">
            <v>0</v>
          </cell>
        </row>
        <row r="1031">
          <cell r="F1031" t="str">
            <v>081.37600.0000.1080</v>
          </cell>
          <cell r="BZ1031">
            <v>1050396.56</v>
          </cell>
        </row>
        <row r="1032">
          <cell r="F1032" t="str">
            <v>081.37601.0000.1080</v>
          </cell>
          <cell r="BZ1032">
            <v>18072352.950000003</v>
          </cell>
        </row>
        <row r="1033">
          <cell r="F1033" t="str">
            <v>081.37602.0000.1080</v>
          </cell>
          <cell r="BZ1033">
            <v>14347079.170000002</v>
          </cell>
        </row>
        <row r="1034">
          <cell r="F1034" t="str">
            <v>081.37700.0000.1080</v>
          </cell>
          <cell r="BZ1034">
            <v>-7019.19</v>
          </cell>
        </row>
        <row r="1035">
          <cell r="F1035" t="str">
            <v>081.37800.0000.1080</v>
          </cell>
          <cell r="BZ1035">
            <v>1338292.98</v>
          </cell>
        </row>
        <row r="1036">
          <cell r="F1036" t="str">
            <v>081.37900.0000.1080</v>
          </cell>
          <cell r="BZ1036">
            <v>937878.94</v>
          </cell>
        </row>
        <row r="1037">
          <cell r="F1037" t="str">
            <v>081.37905.0000.1080</v>
          </cell>
          <cell r="BZ1037">
            <v>0</v>
          </cell>
        </row>
        <row r="1038">
          <cell r="F1038" t="str">
            <v>081.38000.0000.1080</v>
          </cell>
          <cell r="BZ1038">
            <v>13756254.800000001</v>
          </cell>
        </row>
        <row r="1039">
          <cell r="F1039" t="str">
            <v>081.38100.0000.1080</v>
          </cell>
          <cell r="BZ1039">
            <v>4357304.55</v>
          </cell>
        </row>
        <row r="1040">
          <cell r="F1040" t="str">
            <v>081.38200.0000.1080</v>
          </cell>
          <cell r="BZ1040">
            <v>960590.09</v>
          </cell>
        </row>
        <row r="1041">
          <cell r="F1041" t="str">
            <v>081.38300.0000.1080</v>
          </cell>
          <cell r="BZ1041">
            <v>1139691.1200000001</v>
          </cell>
        </row>
        <row r="1042">
          <cell r="F1042" t="str">
            <v>081.38400.0000.1080</v>
          </cell>
          <cell r="BZ1042">
            <v>170179.55</v>
          </cell>
        </row>
        <row r="1043">
          <cell r="F1043" t="str">
            <v>081.38500.0000.1080</v>
          </cell>
          <cell r="BZ1043">
            <v>77532.320000000007</v>
          </cell>
        </row>
        <row r="1044">
          <cell r="F1044" t="str">
            <v>081.38700.0000.1080</v>
          </cell>
          <cell r="BZ1044">
            <v>-3338.86</v>
          </cell>
        </row>
        <row r="1045">
          <cell r="F1045" t="str">
            <v>081.38900.0000.1080</v>
          </cell>
          <cell r="BZ1045">
            <v>0</v>
          </cell>
        </row>
        <row r="1046">
          <cell r="F1046" t="str">
            <v>081.39000.0000.1080</v>
          </cell>
          <cell r="BZ1046">
            <v>8917.1</v>
          </cell>
        </row>
        <row r="1047">
          <cell r="F1047" t="str">
            <v>081.39003.0000.1080</v>
          </cell>
          <cell r="BZ1047">
            <v>438.16</v>
          </cell>
        </row>
        <row r="1048">
          <cell r="F1048" t="str">
            <v>081.39009.0000.1080</v>
          </cell>
          <cell r="BZ1048">
            <v>0</v>
          </cell>
        </row>
        <row r="1049">
          <cell r="F1049" t="str">
            <v>081.39009.0000.1110</v>
          </cell>
          <cell r="BZ1049">
            <v>11186.95</v>
          </cell>
        </row>
        <row r="1050">
          <cell r="F1050" t="str">
            <v>081.39100.0000.1080</v>
          </cell>
          <cell r="BZ1050">
            <v>2322.9499999999998</v>
          </cell>
        </row>
        <row r="1051">
          <cell r="F1051" t="str">
            <v>081.39103.0000.1080</v>
          </cell>
          <cell r="BZ1051">
            <v>11271.21</v>
          </cell>
        </row>
        <row r="1052">
          <cell r="F1052" t="str">
            <v>081.39200.0000.1080</v>
          </cell>
          <cell r="BZ1052">
            <v>293371.02</v>
          </cell>
        </row>
        <row r="1053">
          <cell r="F1053" t="str">
            <v>081.39300.0000.1080</v>
          </cell>
          <cell r="BZ1053">
            <v>11374.15</v>
          </cell>
        </row>
        <row r="1054">
          <cell r="F1054" t="str">
            <v>081.39400.0000.1080</v>
          </cell>
          <cell r="BZ1054">
            <v>289061.63</v>
          </cell>
        </row>
        <row r="1055">
          <cell r="F1055" t="str">
            <v>081.39500.0000.1080</v>
          </cell>
          <cell r="BZ1055">
            <v>13631.58</v>
          </cell>
        </row>
        <row r="1056">
          <cell r="F1056" t="str">
            <v>081.39600.0000.1080</v>
          </cell>
          <cell r="BZ1056">
            <v>111958.04</v>
          </cell>
        </row>
        <row r="1057">
          <cell r="F1057" t="str">
            <v>081.39603.0000.1080</v>
          </cell>
          <cell r="BZ1057">
            <v>70680.03</v>
          </cell>
        </row>
        <row r="1058">
          <cell r="F1058" t="str">
            <v>081.39604.0000.1080</v>
          </cell>
          <cell r="BZ1058">
            <v>41103.06</v>
          </cell>
        </row>
        <row r="1059">
          <cell r="F1059" t="str">
            <v>081.39605.0000.1080</v>
          </cell>
          <cell r="BZ1059">
            <v>304.5</v>
          </cell>
        </row>
        <row r="1060">
          <cell r="F1060" t="str">
            <v>081.39700.0000.1080</v>
          </cell>
          <cell r="BZ1060">
            <v>129535.78</v>
          </cell>
        </row>
        <row r="1061">
          <cell r="F1061" t="str">
            <v>081.39701.0000.1080</v>
          </cell>
          <cell r="BZ1061">
            <v>13010.32</v>
          </cell>
        </row>
        <row r="1062">
          <cell r="F1062" t="str">
            <v>081.39702.0000.1080</v>
          </cell>
          <cell r="BZ1062">
            <v>21766.49</v>
          </cell>
        </row>
        <row r="1063">
          <cell r="F1063" t="str">
            <v>081.39800.0000.1080</v>
          </cell>
          <cell r="BZ1063">
            <v>90264.16</v>
          </cell>
        </row>
        <row r="1064">
          <cell r="F1064" t="str">
            <v>081.39900.0000.1110</v>
          </cell>
          <cell r="BZ1064">
            <v>760.44</v>
          </cell>
        </row>
        <row r="1065">
          <cell r="F1065" t="str">
            <v>081.39900.0000.1080</v>
          </cell>
          <cell r="BZ1065">
            <v>-1346.7</v>
          </cell>
        </row>
        <row r="1066">
          <cell r="F1066" t="str">
            <v>081.39901.0000.1080</v>
          </cell>
          <cell r="BZ1066">
            <v>10610.64</v>
          </cell>
        </row>
        <row r="1067">
          <cell r="F1067" t="str">
            <v>081.39902.0000.1080</v>
          </cell>
          <cell r="BZ1067">
            <v>327.33</v>
          </cell>
        </row>
        <row r="1068">
          <cell r="F1068" t="str">
            <v>081.39902.0000.1110</v>
          </cell>
          <cell r="BZ1068">
            <v>17509.939999999999</v>
          </cell>
        </row>
        <row r="1069">
          <cell r="F1069" t="str">
            <v>081.39905.0000.1080</v>
          </cell>
          <cell r="BZ1069">
            <v>1231.0899999999999</v>
          </cell>
        </row>
        <row r="1070">
          <cell r="F1070" t="str">
            <v>081.39906.0000.1080</v>
          </cell>
          <cell r="BZ1070">
            <v>385582.3</v>
          </cell>
        </row>
        <row r="1071">
          <cell r="F1071" t="str">
            <v>081.39906.0000.1110</v>
          </cell>
          <cell r="BZ1071">
            <v>42786.86</v>
          </cell>
        </row>
        <row r="1072">
          <cell r="F1072" t="str">
            <v>081.39907.0000.1080</v>
          </cell>
          <cell r="BZ1072">
            <v>21213.3</v>
          </cell>
        </row>
        <row r="1073">
          <cell r="F1073" t="str">
            <v>081.39907.0000.1110</v>
          </cell>
          <cell r="BZ1073">
            <v>-1.2400000000002365</v>
          </cell>
        </row>
        <row r="1074">
          <cell r="F1074" t="str">
            <v>081.39908.0000.1080</v>
          </cell>
          <cell r="BZ1074">
            <v>54082.080000000002</v>
          </cell>
        </row>
        <row r="1075">
          <cell r="F1075" t="str">
            <v>081.39908.0000.1110</v>
          </cell>
          <cell r="BZ1075">
            <v>61058.219999999943</v>
          </cell>
        </row>
        <row r="1076">
          <cell r="F1076" t="str">
            <v>082.30300.0000.1080</v>
          </cell>
          <cell r="BZ1076">
            <v>0</v>
          </cell>
        </row>
        <row r="1077">
          <cell r="F1077" t="str">
            <v>082.37400.0000.1080</v>
          </cell>
          <cell r="BZ1077">
            <v>0</v>
          </cell>
        </row>
        <row r="1078">
          <cell r="F1078" t="str">
            <v>082.37500.0000.1080</v>
          </cell>
          <cell r="BZ1078">
            <v>0</v>
          </cell>
        </row>
        <row r="1079">
          <cell r="F1079" t="str">
            <v>082.37600.0000.1080</v>
          </cell>
          <cell r="BZ1079">
            <v>0</v>
          </cell>
        </row>
        <row r="1080">
          <cell r="F1080" t="str">
            <v>082.37601.0000.1080</v>
          </cell>
          <cell r="BZ1080">
            <v>0</v>
          </cell>
        </row>
        <row r="1081">
          <cell r="F1081" t="str">
            <v>082.37602.0000.1080</v>
          </cell>
          <cell r="BZ1081">
            <v>0</v>
          </cell>
        </row>
        <row r="1082">
          <cell r="F1082" t="str">
            <v>082.37800.0000.1080</v>
          </cell>
          <cell r="BZ1082">
            <v>0</v>
          </cell>
        </row>
        <row r="1083">
          <cell r="F1083" t="str">
            <v>082.37900.0000.1080</v>
          </cell>
          <cell r="BZ1083">
            <v>0</v>
          </cell>
        </row>
        <row r="1084">
          <cell r="F1084" t="str">
            <v>082.38000.0000.1080</v>
          </cell>
          <cell r="BZ1084">
            <v>0</v>
          </cell>
        </row>
        <row r="1085">
          <cell r="F1085" t="str">
            <v>082.38100.0000.1080</v>
          </cell>
          <cell r="BZ1085">
            <v>0</v>
          </cell>
        </row>
        <row r="1086">
          <cell r="F1086" t="str">
            <v>082.38200.0000.1080</v>
          </cell>
          <cell r="BZ1086">
            <v>0</v>
          </cell>
        </row>
        <row r="1087">
          <cell r="F1087" t="str">
            <v>082.38300.0000.1080</v>
          </cell>
          <cell r="BZ1087">
            <v>0</v>
          </cell>
        </row>
        <row r="1088">
          <cell r="F1088" t="str">
            <v>082.38500.0000.1080</v>
          </cell>
          <cell r="BZ1088">
            <v>0</v>
          </cell>
        </row>
        <row r="1089">
          <cell r="F1089" t="str">
            <v>082.38700.0000.1080</v>
          </cell>
          <cell r="BZ1089">
            <v>0</v>
          </cell>
        </row>
        <row r="1090">
          <cell r="F1090" t="str">
            <v>082.38800.0000.1080</v>
          </cell>
          <cell r="BZ1090">
            <v>0</v>
          </cell>
        </row>
        <row r="1091">
          <cell r="F1091" t="str">
            <v>082.39000.0000.1080</v>
          </cell>
          <cell r="BZ1091">
            <v>0</v>
          </cell>
        </row>
        <row r="1092">
          <cell r="F1092" t="str">
            <v>082.39009.0000.1110</v>
          </cell>
          <cell r="BZ1092">
            <v>0</v>
          </cell>
        </row>
        <row r="1093">
          <cell r="F1093" t="str">
            <v>082.39009.0000.1080</v>
          </cell>
          <cell r="BZ1093">
            <v>0</v>
          </cell>
        </row>
        <row r="1094">
          <cell r="F1094" t="str">
            <v>082.39100.0000.1080</v>
          </cell>
          <cell r="BZ1094">
            <v>0</v>
          </cell>
        </row>
        <row r="1095">
          <cell r="F1095" t="str">
            <v>082.39103.0000.1080</v>
          </cell>
          <cell r="BZ1095">
            <v>0</v>
          </cell>
        </row>
        <row r="1096">
          <cell r="F1096" t="str">
            <v>082.39200.0000.1080</v>
          </cell>
          <cell r="BZ1096">
            <v>0</v>
          </cell>
        </row>
        <row r="1097">
          <cell r="F1097" t="str">
            <v>082.39902.0000.1080</v>
          </cell>
          <cell r="BZ1097">
            <v>0</v>
          </cell>
        </row>
        <row r="1098">
          <cell r="F1098" t="str">
            <v>082.39300.0000.1080</v>
          </cell>
          <cell r="BZ1098">
            <v>0</v>
          </cell>
        </row>
        <row r="1099">
          <cell r="F1099" t="str">
            <v>082.39400.0000.1080</v>
          </cell>
          <cell r="BZ1099">
            <v>0</v>
          </cell>
        </row>
        <row r="1100">
          <cell r="F1100" t="str">
            <v>082.39500.0000.1080</v>
          </cell>
          <cell r="BZ1100">
            <v>0</v>
          </cell>
        </row>
        <row r="1101">
          <cell r="F1101" t="str">
            <v>082.39600.0000.1080</v>
          </cell>
          <cell r="BZ1101">
            <v>0</v>
          </cell>
        </row>
        <row r="1102">
          <cell r="F1102" t="str">
            <v>082.39603.0000.1080</v>
          </cell>
          <cell r="BZ1102">
            <v>0</v>
          </cell>
        </row>
        <row r="1103">
          <cell r="F1103" t="str">
            <v>082.39604.0000.1080</v>
          </cell>
          <cell r="BZ1103">
            <v>0</v>
          </cell>
        </row>
        <row r="1104">
          <cell r="F1104" t="str">
            <v>082.39700.0000.1080</v>
          </cell>
          <cell r="BZ1104">
            <v>1.8189894035458565E-12</v>
          </cell>
        </row>
        <row r="1105">
          <cell r="F1105" t="str">
            <v>082.39701.0000.1080</v>
          </cell>
          <cell r="BZ1105">
            <v>0</v>
          </cell>
        </row>
        <row r="1106">
          <cell r="F1106" t="str">
            <v>082.39702.0000.1080</v>
          </cell>
          <cell r="BZ1106">
            <v>0</v>
          </cell>
        </row>
        <row r="1107">
          <cell r="F1107" t="str">
            <v>082.39800.0000.1080</v>
          </cell>
          <cell r="BZ1107">
            <v>0</v>
          </cell>
        </row>
        <row r="1108">
          <cell r="F1108" t="str">
            <v>082.39900.0000.1080</v>
          </cell>
          <cell r="BZ1108">
            <v>0</v>
          </cell>
        </row>
        <row r="1109">
          <cell r="F1109" t="str">
            <v>082.39901.0000.1080</v>
          </cell>
          <cell r="BZ1109">
            <v>0</v>
          </cell>
        </row>
        <row r="1110">
          <cell r="F1110" t="str">
            <v>082.39902.0000.1110</v>
          </cell>
          <cell r="BZ1110">
            <v>0</v>
          </cell>
        </row>
        <row r="1111">
          <cell r="F1111" t="str">
            <v>082.39905.0000.1080</v>
          </cell>
          <cell r="BZ1111">
            <v>0</v>
          </cell>
        </row>
        <row r="1112">
          <cell r="F1112" t="str">
            <v>082.39906.0000.1080</v>
          </cell>
          <cell r="BZ1112">
            <v>0</v>
          </cell>
        </row>
        <row r="1113">
          <cell r="F1113" t="str">
            <v>082.39907.0000.1080</v>
          </cell>
          <cell r="BZ1113">
            <v>0</v>
          </cell>
        </row>
        <row r="1114">
          <cell r="F1114" t="str">
            <v>082.39908.0000.1080</v>
          </cell>
          <cell r="BZ1114">
            <v>0</v>
          </cell>
        </row>
        <row r="1115">
          <cell r="F1115" t="str">
            <v>083.37400.0000.1080</v>
          </cell>
          <cell r="BZ1115">
            <v>0</v>
          </cell>
        </row>
        <row r="1116">
          <cell r="F1116" t="str">
            <v>083.37500.0000.1080</v>
          </cell>
          <cell r="BZ1116">
            <v>0</v>
          </cell>
        </row>
        <row r="1117">
          <cell r="F1117" t="str">
            <v>083.37600.0000.1080</v>
          </cell>
          <cell r="BZ1117">
            <v>0</v>
          </cell>
        </row>
        <row r="1118">
          <cell r="F1118" t="str">
            <v>083.37601.0000.1080</v>
          </cell>
          <cell r="BZ1118">
            <v>0</v>
          </cell>
        </row>
        <row r="1119">
          <cell r="F1119" t="str">
            <v>083.37602.0000.1080</v>
          </cell>
          <cell r="BZ1119">
            <v>0</v>
          </cell>
        </row>
        <row r="1120">
          <cell r="F1120" t="str">
            <v>083.37800.0000.1080</v>
          </cell>
          <cell r="BZ1120">
            <v>0</v>
          </cell>
        </row>
        <row r="1121">
          <cell r="F1121" t="str">
            <v>083.37900.0000.1080</v>
          </cell>
          <cell r="BZ1121">
            <v>0</v>
          </cell>
        </row>
        <row r="1122">
          <cell r="F1122" t="str">
            <v>083.38000.0000.1080</v>
          </cell>
          <cell r="BZ1122">
            <v>0</v>
          </cell>
        </row>
        <row r="1123">
          <cell r="F1123" t="str">
            <v>083.38100.0000.1080</v>
          </cell>
          <cell r="BZ1123">
            <v>720.14</v>
          </cell>
        </row>
        <row r="1124">
          <cell r="F1124" t="str">
            <v>083.38200.0000.1080</v>
          </cell>
          <cell r="BZ1124">
            <v>-720.14000000004307</v>
          </cell>
        </row>
        <row r="1125">
          <cell r="F1125" t="str">
            <v>083.38300.0000.1080</v>
          </cell>
          <cell r="BZ1125">
            <v>0</v>
          </cell>
        </row>
        <row r="1126">
          <cell r="F1126" t="str">
            <v>083.38400.0000.1080</v>
          </cell>
          <cell r="BZ1126">
            <v>0</v>
          </cell>
        </row>
        <row r="1127">
          <cell r="F1127" t="str">
            <v>083.38500.0000.1080</v>
          </cell>
          <cell r="BZ1127">
            <v>0</v>
          </cell>
        </row>
        <row r="1128">
          <cell r="F1128" t="str">
            <v>083.38700.0000.1080</v>
          </cell>
          <cell r="BZ1128">
            <v>0</v>
          </cell>
        </row>
        <row r="1129">
          <cell r="F1129" t="str">
            <v>083.38800.0000.1080</v>
          </cell>
          <cell r="BZ1129">
            <v>0</v>
          </cell>
        </row>
        <row r="1130">
          <cell r="F1130" t="str">
            <v>083.39000.0000.1080</v>
          </cell>
          <cell r="BZ1130">
            <v>0</v>
          </cell>
        </row>
        <row r="1131">
          <cell r="F1131" t="str">
            <v>083.39100.0000.1080</v>
          </cell>
          <cell r="BZ1131">
            <v>0</v>
          </cell>
        </row>
        <row r="1132">
          <cell r="F1132" t="str">
            <v>083.39103.0000.1080</v>
          </cell>
          <cell r="BZ1132">
            <v>0</v>
          </cell>
        </row>
        <row r="1133">
          <cell r="F1133" t="str">
            <v>083.39200.0000.1080</v>
          </cell>
          <cell r="BZ1133">
            <v>0</v>
          </cell>
        </row>
        <row r="1134">
          <cell r="F1134" t="str">
            <v>083.39300.0000.1080</v>
          </cell>
          <cell r="BZ1134">
            <v>4.9737991503207013E-14</v>
          </cell>
        </row>
        <row r="1135">
          <cell r="F1135" t="str">
            <v>083.39400.0000.1080</v>
          </cell>
          <cell r="BZ1135">
            <v>0</v>
          </cell>
        </row>
        <row r="1136">
          <cell r="F1136" t="str">
            <v>083.39500.0000.1080</v>
          </cell>
          <cell r="BZ1136">
            <v>0</v>
          </cell>
        </row>
        <row r="1137">
          <cell r="F1137" t="str">
            <v>083.39600.0000.1080</v>
          </cell>
          <cell r="BZ1137">
            <v>-9.0949470177292824E-12</v>
          </cell>
        </row>
        <row r="1138">
          <cell r="F1138" t="str">
            <v>083.39603.0000.1080</v>
          </cell>
          <cell r="BZ1138">
            <v>0</v>
          </cell>
        </row>
        <row r="1139">
          <cell r="F1139" t="str">
            <v>083.39604.0000.1080</v>
          </cell>
          <cell r="BZ1139">
            <v>0</v>
          </cell>
        </row>
        <row r="1140">
          <cell r="F1140" t="str">
            <v>083.39605.0000.1080</v>
          </cell>
          <cell r="BZ1140">
            <v>0</v>
          </cell>
        </row>
        <row r="1141">
          <cell r="F1141" t="str">
            <v>083.39700.0000.1080</v>
          </cell>
          <cell r="BZ1141">
            <v>0</v>
          </cell>
        </row>
        <row r="1142">
          <cell r="F1142" t="str">
            <v>083.39701.0000.1080</v>
          </cell>
          <cell r="BZ1142">
            <v>0</v>
          </cell>
        </row>
        <row r="1143">
          <cell r="F1143" t="str">
            <v>083.39702.0000.1080</v>
          </cell>
          <cell r="BZ1143">
            <v>0</v>
          </cell>
        </row>
        <row r="1144">
          <cell r="F1144" t="str">
            <v>083.39800.0000.1080</v>
          </cell>
          <cell r="BZ1144">
            <v>0</v>
          </cell>
        </row>
        <row r="1145">
          <cell r="F1145" t="str">
            <v>083.39900.0000.1080</v>
          </cell>
          <cell r="BZ1145">
            <v>-1.4921397450962104E-12</v>
          </cell>
        </row>
        <row r="1146">
          <cell r="F1146" t="str">
            <v>083.39901.0000.1080</v>
          </cell>
          <cell r="BZ1146">
            <v>0</v>
          </cell>
        </row>
        <row r="1147">
          <cell r="F1147" t="str">
            <v>083.39902.0000.1110</v>
          </cell>
          <cell r="BZ1147">
            <v>0</v>
          </cell>
        </row>
        <row r="1148">
          <cell r="F1148" t="str">
            <v>083.39902.0000.1080</v>
          </cell>
          <cell r="BZ1148">
            <v>0</v>
          </cell>
        </row>
        <row r="1149">
          <cell r="F1149" t="str">
            <v>083.39905.0000.1080</v>
          </cell>
          <cell r="BZ1149">
            <v>0</v>
          </cell>
        </row>
        <row r="1150">
          <cell r="F1150" t="str">
            <v>083.39906.0000.1080</v>
          </cell>
          <cell r="BZ1150">
            <v>0</v>
          </cell>
        </row>
        <row r="1151">
          <cell r="F1151" t="str">
            <v>083.39907.0000.1080</v>
          </cell>
          <cell r="BZ1151">
            <v>0</v>
          </cell>
        </row>
        <row r="1152">
          <cell r="F1152" t="str">
            <v>083.39908.0000.1080</v>
          </cell>
          <cell r="BZ1152">
            <v>0</v>
          </cell>
        </row>
        <row r="1153">
          <cell r="F1153" t="str">
            <v>084.30100.0000.1080</v>
          </cell>
          <cell r="BZ1153">
            <v>0</v>
          </cell>
        </row>
        <row r="1154">
          <cell r="F1154" t="str">
            <v>084.30200.0000.1080</v>
          </cell>
          <cell r="BZ1154">
            <v>0</v>
          </cell>
        </row>
        <row r="1155">
          <cell r="F1155" t="str">
            <v>084.30300.0000.1080</v>
          </cell>
          <cell r="BZ1155">
            <v>0</v>
          </cell>
        </row>
        <row r="1156">
          <cell r="F1156" t="str">
            <v>084.36701.0000.1080</v>
          </cell>
          <cell r="BZ1156">
            <v>0</v>
          </cell>
        </row>
        <row r="1157">
          <cell r="F1157" t="str">
            <v>084.37400.0000.1080</v>
          </cell>
          <cell r="BZ1157">
            <v>0</v>
          </cell>
        </row>
        <row r="1158">
          <cell r="F1158" t="str">
            <v>084.37500.0000.1080</v>
          </cell>
          <cell r="BZ1158">
            <v>0</v>
          </cell>
        </row>
        <row r="1159">
          <cell r="F1159" t="str">
            <v>084.37600.0000.1080</v>
          </cell>
          <cell r="BZ1159">
            <v>0</v>
          </cell>
        </row>
        <row r="1160">
          <cell r="F1160" t="str">
            <v>084.37601.0000.1080</v>
          </cell>
          <cell r="BZ1160">
            <v>0</v>
          </cell>
        </row>
        <row r="1161">
          <cell r="F1161" t="str">
            <v>084.37602.0000.1080</v>
          </cell>
          <cell r="BZ1161">
            <v>0</v>
          </cell>
        </row>
        <row r="1162">
          <cell r="F1162" t="str">
            <v>084.37700.0000.1080</v>
          </cell>
          <cell r="BZ1162">
            <v>0</v>
          </cell>
        </row>
        <row r="1163">
          <cell r="F1163" t="str">
            <v>084.37800.0000.1080</v>
          </cell>
          <cell r="BZ1163">
            <v>0</v>
          </cell>
        </row>
        <row r="1164">
          <cell r="F1164" t="str">
            <v>084.37900.0000.1080</v>
          </cell>
          <cell r="BZ1164">
            <v>0</v>
          </cell>
        </row>
        <row r="1165">
          <cell r="F1165" t="str">
            <v>084.38000.0000.1080</v>
          </cell>
          <cell r="BZ1165">
            <v>0</v>
          </cell>
        </row>
        <row r="1166">
          <cell r="F1166" t="str">
            <v>084.38100.0000.1080</v>
          </cell>
          <cell r="BZ1166">
            <v>711.19</v>
          </cell>
        </row>
        <row r="1167">
          <cell r="F1167" t="str">
            <v>084.38200.0000.1080</v>
          </cell>
          <cell r="BZ1167">
            <v>-711.1899999999896</v>
          </cell>
        </row>
        <row r="1168">
          <cell r="F1168" t="str">
            <v>084.38300.0000.1080</v>
          </cell>
          <cell r="BZ1168">
            <v>0</v>
          </cell>
        </row>
        <row r="1169">
          <cell r="F1169" t="str">
            <v>084.38400.0000.1080</v>
          </cell>
          <cell r="BZ1169">
            <v>0</v>
          </cell>
        </row>
        <row r="1170">
          <cell r="F1170" t="str">
            <v>084.38500.0000.1080</v>
          </cell>
          <cell r="BZ1170">
            <v>0</v>
          </cell>
        </row>
        <row r="1171">
          <cell r="F1171" t="str">
            <v>084.38800.0000.1080</v>
          </cell>
          <cell r="BZ1171">
            <v>0</v>
          </cell>
        </row>
        <row r="1172">
          <cell r="F1172" t="str">
            <v>084.38900.0000.1080</v>
          </cell>
          <cell r="BZ1172">
            <v>0</v>
          </cell>
        </row>
        <row r="1173">
          <cell r="F1173" t="str">
            <v>084.39000.0000.1080</v>
          </cell>
          <cell r="BZ1173">
            <v>0</v>
          </cell>
        </row>
        <row r="1174">
          <cell r="F1174" t="str">
            <v>084.39003.0000.1080</v>
          </cell>
          <cell r="BZ1174">
            <v>0</v>
          </cell>
        </row>
        <row r="1175">
          <cell r="F1175" t="str">
            <v>084.39009.0000.1110</v>
          </cell>
          <cell r="BZ1175">
            <v>0</v>
          </cell>
        </row>
        <row r="1176">
          <cell r="F1176" t="str">
            <v>084.39009.0000.1080</v>
          </cell>
          <cell r="BZ1176">
            <v>0</v>
          </cell>
        </row>
        <row r="1177">
          <cell r="F1177" t="str">
            <v>084.39100.0000.1080</v>
          </cell>
          <cell r="BZ1177">
            <v>0</v>
          </cell>
        </row>
        <row r="1178">
          <cell r="F1178" t="str">
            <v>084.39103.0000.1080</v>
          </cell>
          <cell r="BZ1178">
            <v>0</v>
          </cell>
        </row>
        <row r="1179">
          <cell r="F1179" t="str">
            <v>084.39200.0000.1080</v>
          </cell>
          <cell r="BZ1179">
            <v>0</v>
          </cell>
        </row>
        <row r="1180">
          <cell r="F1180" t="str">
            <v>084.39300.0000.1080</v>
          </cell>
          <cell r="BZ1180">
            <v>0</v>
          </cell>
        </row>
        <row r="1181">
          <cell r="F1181" t="str">
            <v>084.39400.0000.1080</v>
          </cell>
          <cell r="BZ1181">
            <v>0</v>
          </cell>
        </row>
        <row r="1182">
          <cell r="F1182" t="str">
            <v>084.39500.0000.1080</v>
          </cell>
          <cell r="BZ1182">
            <v>0</v>
          </cell>
        </row>
        <row r="1183">
          <cell r="F1183" t="str">
            <v>084.39600.0000.1080</v>
          </cell>
          <cell r="BZ1183">
            <v>0</v>
          </cell>
        </row>
        <row r="1184">
          <cell r="F1184" t="str">
            <v>084.39603.0000.1080</v>
          </cell>
          <cell r="BZ1184">
            <v>1.0004441719502211E-11</v>
          </cell>
        </row>
        <row r="1185">
          <cell r="F1185" t="str">
            <v>084.39604.0000.1080</v>
          </cell>
          <cell r="BZ1185">
            <v>0</v>
          </cell>
        </row>
        <row r="1186">
          <cell r="F1186" t="str">
            <v>084.39605.0000.1080</v>
          </cell>
          <cell r="BZ1186">
            <v>0</v>
          </cell>
        </row>
        <row r="1187">
          <cell r="F1187" t="str">
            <v>084.39700.0000.1080</v>
          </cell>
          <cell r="BZ1187">
            <v>0</v>
          </cell>
        </row>
        <row r="1188">
          <cell r="F1188" t="str">
            <v>084.39701.0000.1080</v>
          </cell>
          <cell r="BZ1188">
            <v>0</v>
          </cell>
        </row>
        <row r="1189">
          <cell r="F1189" t="str">
            <v>084.39702.0000.1080</v>
          </cell>
          <cell r="BZ1189">
            <v>0</v>
          </cell>
        </row>
        <row r="1190">
          <cell r="F1190" t="str">
            <v>084.39800.0000.1080</v>
          </cell>
          <cell r="BZ1190">
            <v>0</v>
          </cell>
        </row>
        <row r="1191">
          <cell r="F1191" t="str">
            <v>084.39900.0000.1080</v>
          </cell>
          <cell r="BZ1191">
            <v>0</v>
          </cell>
        </row>
        <row r="1192">
          <cell r="F1192" t="str">
            <v>084.39901.0000.1080</v>
          </cell>
          <cell r="BZ1192">
            <v>0</v>
          </cell>
        </row>
        <row r="1193">
          <cell r="F1193" t="str">
            <v>084.39902.0000.1110</v>
          </cell>
          <cell r="BZ1193">
            <v>0</v>
          </cell>
        </row>
        <row r="1194">
          <cell r="F1194" t="str">
            <v>084.39902.0000.1080</v>
          </cell>
          <cell r="BZ1194">
            <v>0</v>
          </cell>
        </row>
        <row r="1195">
          <cell r="F1195" t="str">
            <v>084.39905.0000.1080</v>
          </cell>
          <cell r="BZ1195">
            <v>0</v>
          </cell>
        </row>
        <row r="1196">
          <cell r="F1196" t="str">
            <v>084.39906.0000.1080</v>
          </cell>
          <cell r="BZ1196">
            <v>0</v>
          </cell>
        </row>
        <row r="1197">
          <cell r="F1197" t="str">
            <v>084.39907.0000.1080</v>
          </cell>
          <cell r="BZ1197">
            <v>0</v>
          </cell>
        </row>
        <row r="1198">
          <cell r="F1198" t="str">
            <v>084.39908.0000.1080</v>
          </cell>
          <cell r="BZ1198">
            <v>0</v>
          </cell>
        </row>
        <row r="1199">
          <cell r="F1199" t="str">
            <v>085.33300.0000.1080</v>
          </cell>
          <cell r="BZ1199">
            <v>0</v>
          </cell>
        </row>
        <row r="1200">
          <cell r="F1200" t="str">
            <v>085.36500.0000.1080</v>
          </cell>
          <cell r="BZ1200">
            <v>0</v>
          </cell>
        </row>
        <row r="1201">
          <cell r="F1201" t="str">
            <v>085.36700.0000.1080</v>
          </cell>
          <cell r="BZ1201">
            <v>0</v>
          </cell>
        </row>
        <row r="1202">
          <cell r="F1202" t="str">
            <v>085.36701.0000.1080</v>
          </cell>
          <cell r="BZ1202">
            <v>0</v>
          </cell>
        </row>
        <row r="1203">
          <cell r="F1203" t="str">
            <v>085.36800.0000.1080</v>
          </cell>
          <cell r="BZ1203">
            <v>0</v>
          </cell>
        </row>
        <row r="1204">
          <cell r="F1204" t="str">
            <v>085.36900.0000.1080</v>
          </cell>
          <cell r="BZ1204">
            <v>0</v>
          </cell>
        </row>
        <row r="1205">
          <cell r="F1205" t="str">
            <v>085.37500.0000.1080</v>
          </cell>
          <cell r="BZ1205">
            <v>0</v>
          </cell>
        </row>
        <row r="1206">
          <cell r="F1206" t="str">
            <v>085.37600.0000.1080</v>
          </cell>
          <cell r="BZ1206">
            <v>0</v>
          </cell>
        </row>
        <row r="1207">
          <cell r="F1207" t="str">
            <v>085.37601.0000.1080</v>
          </cell>
          <cell r="BZ1207">
            <v>0</v>
          </cell>
        </row>
        <row r="1208">
          <cell r="F1208" t="str">
            <v>085.37602.0000.1080</v>
          </cell>
          <cell r="BZ1208">
            <v>0</v>
          </cell>
        </row>
        <row r="1209">
          <cell r="F1209" t="str">
            <v>085.37800.0000.1080</v>
          </cell>
          <cell r="BZ1209">
            <v>0</v>
          </cell>
        </row>
        <row r="1210">
          <cell r="F1210" t="str">
            <v>085.37900.0000.1080</v>
          </cell>
          <cell r="BZ1210">
            <v>0</v>
          </cell>
        </row>
        <row r="1211">
          <cell r="F1211" t="str">
            <v>085.38000.0000.1080</v>
          </cell>
          <cell r="BZ1211">
            <v>0</v>
          </cell>
        </row>
        <row r="1212">
          <cell r="F1212" t="str">
            <v>085.38200.0000.1080</v>
          </cell>
          <cell r="BZ1212">
            <v>0</v>
          </cell>
        </row>
        <row r="1213">
          <cell r="F1213" t="str">
            <v>085.38300.0000.1080</v>
          </cell>
          <cell r="BZ1213">
            <v>0</v>
          </cell>
        </row>
        <row r="1214">
          <cell r="F1214" t="str">
            <v>085.38400.0000.1080</v>
          </cell>
          <cell r="BZ1214">
            <v>0</v>
          </cell>
        </row>
        <row r="1215">
          <cell r="F1215" t="str">
            <v>085.38500.0000.1080</v>
          </cell>
          <cell r="BZ1215">
            <v>0</v>
          </cell>
        </row>
        <row r="1216">
          <cell r="F1216" t="str">
            <v>085.38700.0000.1080</v>
          </cell>
          <cell r="BZ1216">
            <v>0</v>
          </cell>
        </row>
        <row r="1217">
          <cell r="F1217" t="str">
            <v>085.38800.0000.1080</v>
          </cell>
          <cell r="BZ1217">
            <v>0</v>
          </cell>
        </row>
        <row r="1218">
          <cell r="F1218" t="str">
            <v>085.39000.0000.1080</v>
          </cell>
          <cell r="BZ1218">
            <v>0</v>
          </cell>
        </row>
        <row r="1219">
          <cell r="F1219" t="str">
            <v>085.39100.0000.1080</v>
          </cell>
          <cell r="BZ1219">
            <v>5.6843418860808015E-13</v>
          </cell>
        </row>
        <row r="1220">
          <cell r="F1220" t="str">
            <v>085.39103.0000.1080</v>
          </cell>
          <cell r="BZ1220">
            <v>0</v>
          </cell>
        </row>
        <row r="1221">
          <cell r="F1221" t="str">
            <v>085.39200.0000.1080</v>
          </cell>
          <cell r="BZ1221">
            <v>0</v>
          </cell>
        </row>
        <row r="1222">
          <cell r="F1222" t="str">
            <v>085.39400.0000.1080</v>
          </cell>
          <cell r="BZ1222">
            <v>0</v>
          </cell>
        </row>
        <row r="1223">
          <cell r="F1223" t="str">
            <v>085.39500.0000.1080</v>
          </cell>
          <cell r="BZ1223">
            <v>1.7053025658242404E-12</v>
          </cell>
        </row>
        <row r="1224">
          <cell r="F1224" t="str">
            <v>085.39600.0000.1080</v>
          </cell>
          <cell r="BZ1224">
            <v>0</v>
          </cell>
        </row>
        <row r="1225">
          <cell r="F1225" t="str">
            <v>085.39604.0000.1080</v>
          </cell>
          <cell r="BZ1225">
            <v>0</v>
          </cell>
        </row>
        <row r="1226">
          <cell r="F1226" t="str">
            <v>085.39700.0000.1080</v>
          </cell>
          <cell r="BZ1226">
            <v>0</v>
          </cell>
        </row>
        <row r="1227">
          <cell r="F1227" t="str">
            <v>085.39701.0000.1080</v>
          </cell>
          <cell r="BZ1227">
            <v>9.0949470177292824E-13</v>
          </cell>
        </row>
        <row r="1228">
          <cell r="F1228" t="str">
            <v>085.39702.0000.1080</v>
          </cell>
          <cell r="BZ1228">
            <v>0</v>
          </cell>
        </row>
        <row r="1229">
          <cell r="F1229" t="str">
            <v>085.39800.0000.1080</v>
          </cell>
          <cell r="BZ1229">
            <v>0</v>
          </cell>
        </row>
        <row r="1230">
          <cell r="F1230" t="str">
            <v>085.39905.0000.1080</v>
          </cell>
          <cell r="BZ1230">
            <v>0</v>
          </cell>
        </row>
        <row r="1231">
          <cell r="F1231" t="str">
            <v>086.32540.0000.1080</v>
          </cell>
          <cell r="BZ1231">
            <v>-98867.044999999998</v>
          </cell>
        </row>
        <row r="1232">
          <cell r="F1232" t="str">
            <v>086.32800.0000.1080</v>
          </cell>
          <cell r="BZ1232">
            <v>-2104.7188999999998</v>
          </cell>
        </row>
        <row r="1233">
          <cell r="F1233" t="str">
            <v>086.33200.0000.1080</v>
          </cell>
          <cell r="BZ1233">
            <v>-381495.37</v>
          </cell>
        </row>
        <row r="1234">
          <cell r="F1234" t="str">
            <v>086.33300.0000.1080</v>
          </cell>
          <cell r="BZ1234">
            <v>-117626.84</v>
          </cell>
        </row>
        <row r="1235">
          <cell r="F1235" t="str">
            <v>086.33400.0000.1080</v>
          </cell>
          <cell r="BZ1235">
            <v>-37814.26</v>
          </cell>
        </row>
        <row r="1236">
          <cell r="F1236" t="str">
            <v>086.36500.0000.1080</v>
          </cell>
          <cell r="BZ1236">
            <v>-20844.27</v>
          </cell>
        </row>
        <row r="1237">
          <cell r="F1237" t="str">
            <v>086.36520.0000.1080</v>
          </cell>
          <cell r="BZ1237">
            <v>0</v>
          </cell>
        </row>
        <row r="1238">
          <cell r="F1238" t="str">
            <v>086.36600.0000.1080</v>
          </cell>
          <cell r="BZ1238">
            <v>22784.560000000001</v>
          </cell>
        </row>
        <row r="1239">
          <cell r="F1239" t="str">
            <v>086.36601.0000.1080</v>
          </cell>
          <cell r="BZ1239">
            <v>0</v>
          </cell>
        </row>
        <row r="1240">
          <cell r="F1240" t="str">
            <v>086.36602.0000.1080</v>
          </cell>
          <cell r="BZ1240">
            <v>0</v>
          </cell>
        </row>
        <row r="1241">
          <cell r="F1241" t="str">
            <v>086.36603.0000.1080</v>
          </cell>
          <cell r="BZ1241">
            <v>0</v>
          </cell>
        </row>
        <row r="1242">
          <cell r="F1242" t="str">
            <v>086.36700.0000.1080</v>
          </cell>
          <cell r="BZ1242">
            <v>1823286.65</v>
          </cell>
        </row>
        <row r="1243">
          <cell r="F1243" t="str">
            <v>086.36701.0000.1080</v>
          </cell>
          <cell r="BZ1243">
            <v>159.21</v>
          </cell>
        </row>
        <row r="1244">
          <cell r="F1244" t="str">
            <v>086.36800.0000.1080</v>
          </cell>
          <cell r="BZ1244">
            <v>153063.9</v>
          </cell>
        </row>
        <row r="1245">
          <cell r="F1245" t="str">
            <v>086.36900.0000.1080</v>
          </cell>
          <cell r="BZ1245">
            <v>342108.24</v>
          </cell>
        </row>
        <row r="1246">
          <cell r="F1246" t="str">
            <v>086.37100.0000.1080</v>
          </cell>
          <cell r="BZ1246">
            <v>39167.43</v>
          </cell>
        </row>
        <row r="1247">
          <cell r="F1247" t="str">
            <v>086.37400.0000.1080</v>
          </cell>
          <cell r="BZ1247">
            <v>19187.310000000001</v>
          </cell>
        </row>
        <row r="1248">
          <cell r="F1248" t="str">
            <v>086.37500.0000.1080</v>
          </cell>
          <cell r="BZ1248">
            <v>323.33999999999997</v>
          </cell>
        </row>
        <row r="1249">
          <cell r="F1249" t="str">
            <v>086.37600.0000.1080</v>
          </cell>
          <cell r="BZ1249">
            <v>35884.49</v>
          </cell>
        </row>
        <row r="1250">
          <cell r="F1250" t="str">
            <v>086.37601.0000.1080</v>
          </cell>
          <cell r="BZ1250">
            <v>103312.06</v>
          </cell>
        </row>
        <row r="1251">
          <cell r="F1251" t="str">
            <v>086.37602.0000.1080</v>
          </cell>
          <cell r="BZ1251">
            <v>474901.58</v>
          </cell>
        </row>
        <row r="1252">
          <cell r="F1252" t="str">
            <v>086.37800.0000.1080</v>
          </cell>
          <cell r="BZ1252">
            <v>57914.15</v>
          </cell>
        </row>
        <row r="1253">
          <cell r="F1253" t="str">
            <v>086.37908.0000.1080</v>
          </cell>
          <cell r="BZ1253">
            <v>3460.01</v>
          </cell>
        </row>
        <row r="1254">
          <cell r="F1254" t="str">
            <v>086.38000.0000.1080</v>
          </cell>
          <cell r="BZ1254">
            <v>1020799.56</v>
          </cell>
        </row>
        <row r="1255">
          <cell r="F1255" t="str">
            <v>086.38100.0000.1080</v>
          </cell>
          <cell r="BZ1255">
            <v>183544.39</v>
          </cell>
        </row>
        <row r="1256">
          <cell r="F1256" t="str">
            <v>086.38200.0000.1080</v>
          </cell>
          <cell r="BZ1256">
            <v>30113.21</v>
          </cell>
        </row>
        <row r="1257">
          <cell r="F1257" t="str">
            <v>086.38300.0000.1080</v>
          </cell>
          <cell r="BZ1257">
            <v>46078.29</v>
          </cell>
        </row>
        <row r="1258">
          <cell r="F1258" t="str">
            <v>086.38400.0000.1080</v>
          </cell>
          <cell r="BZ1258">
            <v>-15348.01</v>
          </cell>
        </row>
        <row r="1259">
          <cell r="F1259" t="str">
            <v>086.38500.0000.1080</v>
          </cell>
          <cell r="BZ1259">
            <v>25168.53</v>
          </cell>
        </row>
        <row r="1260">
          <cell r="F1260" t="str">
            <v>086.38700.0000.1080</v>
          </cell>
          <cell r="BZ1260">
            <v>-3642.75</v>
          </cell>
        </row>
        <row r="1261">
          <cell r="F1261" t="str">
            <v>086.38800.0000.1080</v>
          </cell>
          <cell r="BZ1261">
            <v>0</v>
          </cell>
        </row>
        <row r="1262">
          <cell r="F1262" t="str">
            <v>086.39000.0000.1080</v>
          </cell>
          <cell r="BZ1262">
            <v>-3304.2</v>
          </cell>
        </row>
        <row r="1263">
          <cell r="F1263" t="str">
            <v>086.39004.0000.1080</v>
          </cell>
          <cell r="BZ1263">
            <v>3442.45</v>
          </cell>
        </row>
        <row r="1264">
          <cell r="F1264" t="str">
            <v>086.39009.0000.1080</v>
          </cell>
          <cell r="BZ1264">
            <v>0</v>
          </cell>
        </row>
        <row r="1265">
          <cell r="F1265" t="str">
            <v>086.39009.0000.1110</v>
          </cell>
          <cell r="BZ1265">
            <v>-4219.28</v>
          </cell>
        </row>
        <row r="1266">
          <cell r="F1266" t="str">
            <v>086.39100.0000.1080</v>
          </cell>
          <cell r="BZ1266">
            <v>-66259.59</v>
          </cell>
        </row>
        <row r="1267">
          <cell r="F1267" t="str">
            <v>086.39101.0000.1080</v>
          </cell>
          <cell r="BZ1267">
            <v>0</v>
          </cell>
        </row>
        <row r="1268">
          <cell r="F1268" t="str">
            <v>086.39103.0000.1080</v>
          </cell>
          <cell r="BZ1268">
            <v>-12667.1</v>
          </cell>
        </row>
        <row r="1269">
          <cell r="F1269" t="str">
            <v>086.39200.0000.1080</v>
          </cell>
          <cell r="BZ1269">
            <v>28454.83</v>
          </cell>
        </row>
        <row r="1270">
          <cell r="F1270" t="str">
            <v>086.39300.0000.1080</v>
          </cell>
          <cell r="BZ1270">
            <v>-2.2737367544323206E-13</v>
          </cell>
        </row>
        <row r="1271">
          <cell r="F1271" t="str">
            <v>086.39400.0000.1080</v>
          </cell>
          <cell r="BZ1271">
            <v>39870.629999999997</v>
          </cell>
        </row>
        <row r="1272">
          <cell r="F1272" t="str">
            <v>086.39500.0000.1080</v>
          </cell>
          <cell r="BZ1272">
            <v>4000.78</v>
          </cell>
        </row>
        <row r="1273">
          <cell r="F1273" t="str">
            <v>086.39600.0000.1080</v>
          </cell>
          <cell r="BZ1273">
            <v>-7726.41</v>
          </cell>
        </row>
        <row r="1274">
          <cell r="F1274" t="str">
            <v>086.39603.0000.1080</v>
          </cell>
          <cell r="BZ1274">
            <v>2217.8200000000002</v>
          </cell>
        </row>
        <row r="1275">
          <cell r="F1275" t="str">
            <v>086.39604.0000.1080</v>
          </cell>
          <cell r="BZ1275">
            <v>-8906.02</v>
          </cell>
        </row>
        <row r="1276">
          <cell r="F1276" t="str">
            <v>086.39605.0000.1080</v>
          </cell>
          <cell r="BZ1276">
            <v>0</v>
          </cell>
        </row>
        <row r="1277">
          <cell r="F1277" t="str">
            <v>086.39700.0000.1080</v>
          </cell>
          <cell r="BZ1277">
            <v>3586.65</v>
          </cell>
        </row>
        <row r="1278">
          <cell r="F1278" t="str">
            <v>086.39701.0000.1080</v>
          </cell>
          <cell r="BZ1278">
            <v>-2687.73</v>
          </cell>
        </row>
        <row r="1279">
          <cell r="F1279" t="str">
            <v>086.39702.0000.1080</v>
          </cell>
          <cell r="BZ1279">
            <v>1060.6199999999999</v>
          </cell>
        </row>
        <row r="1280">
          <cell r="F1280" t="str">
            <v>086.39800.0000.1080</v>
          </cell>
          <cell r="BZ1280">
            <v>-362.5</v>
          </cell>
        </row>
        <row r="1281">
          <cell r="F1281" t="str">
            <v>086.39901.0000.1080</v>
          </cell>
          <cell r="BZ1281">
            <v>2086.38</v>
          </cell>
        </row>
        <row r="1282">
          <cell r="F1282" t="str">
            <v>086.39902.0000.1110</v>
          </cell>
          <cell r="BZ1282">
            <v>3442.92</v>
          </cell>
        </row>
        <row r="1283">
          <cell r="F1283" t="str">
            <v>086.39902.0000.1080</v>
          </cell>
          <cell r="BZ1283">
            <v>64.36</v>
          </cell>
        </row>
        <row r="1284">
          <cell r="F1284" t="str">
            <v>086.39905.0000.1080</v>
          </cell>
          <cell r="BZ1284">
            <v>0</v>
          </cell>
        </row>
        <row r="1285">
          <cell r="F1285" t="str">
            <v>086.39906.0000.1080</v>
          </cell>
          <cell r="BZ1285">
            <v>87411.55</v>
          </cell>
        </row>
        <row r="1286">
          <cell r="F1286" t="str">
            <v>086.39907.0000.1080</v>
          </cell>
          <cell r="BZ1286">
            <v>6458.48</v>
          </cell>
        </row>
        <row r="1287">
          <cell r="F1287" t="str">
            <v>086.39908.0000.1080</v>
          </cell>
          <cell r="BZ1287">
            <v>10436.99</v>
          </cell>
        </row>
        <row r="1288">
          <cell r="F1288" t="str">
            <v>088.39003.0000.1080</v>
          </cell>
          <cell r="BZ1288">
            <v>0</v>
          </cell>
        </row>
        <row r="1289">
          <cell r="F1289" t="str">
            <v>088.39100.0000.1080</v>
          </cell>
          <cell r="BZ1289">
            <v>101990.19</v>
          </cell>
        </row>
        <row r="1290">
          <cell r="F1290" t="str">
            <v>088.39101.0000.1080</v>
          </cell>
          <cell r="BZ1290">
            <v>0</v>
          </cell>
        </row>
        <row r="1291">
          <cell r="F1291" t="str">
            <v>088.39103.0000.1080</v>
          </cell>
          <cell r="BZ1291">
            <v>0</v>
          </cell>
        </row>
        <row r="1292">
          <cell r="F1292" t="str">
            <v>088.39200.0000.1080</v>
          </cell>
          <cell r="BZ1292">
            <v>104458.06</v>
          </cell>
        </row>
        <row r="1293">
          <cell r="F1293" t="str">
            <v>088.39300.0000.1080</v>
          </cell>
          <cell r="BZ1293">
            <v>0</v>
          </cell>
        </row>
        <row r="1294">
          <cell r="F1294" t="str">
            <v>088.39400.0000.1080</v>
          </cell>
          <cell r="BZ1294">
            <v>37968.07</v>
          </cell>
        </row>
        <row r="1295">
          <cell r="F1295" t="str">
            <v>088.39500.0000.1080</v>
          </cell>
          <cell r="BZ1295">
            <v>0</v>
          </cell>
        </row>
        <row r="1296">
          <cell r="F1296" t="str">
            <v>088.39600.0000.1080</v>
          </cell>
          <cell r="BZ1296">
            <v>928.33</v>
          </cell>
        </row>
        <row r="1297">
          <cell r="F1297" t="str">
            <v>088.39700.0000.1080</v>
          </cell>
          <cell r="BZ1297">
            <v>14403.21</v>
          </cell>
        </row>
        <row r="1298">
          <cell r="F1298" t="str">
            <v>088.39701.0000.1080</v>
          </cell>
          <cell r="BZ1298">
            <v>1687.84</v>
          </cell>
        </row>
        <row r="1299">
          <cell r="F1299" t="str">
            <v>088.39702.0000.1080</v>
          </cell>
          <cell r="BZ1299">
            <v>0</v>
          </cell>
        </row>
        <row r="1300">
          <cell r="F1300" t="str">
            <v>088.39800.0000.1080</v>
          </cell>
          <cell r="BZ1300">
            <v>0</v>
          </cell>
        </row>
        <row r="1301">
          <cell r="F1301" t="str">
            <v>088.39906.0000.1080</v>
          </cell>
          <cell r="BZ1301">
            <v>0</v>
          </cell>
        </row>
        <row r="1302">
          <cell r="F1302" t="str">
            <v>088.39906.0000.1110</v>
          </cell>
          <cell r="BZ1302">
            <v>12462.84</v>
          </cell>
        </row>
        <row r="1303">
          <cell r="F1303" t="str">
            <v>088.39907.0000.1080</v>
          </cell>
          <cell r="BZ1303">
            <v>0</v>
          </cell>
        </row>
        <row r="1304">
          <cell r="F1304" t="str">
            <v>088.39907.0000.1110</v>
          </cell>
          <cell r="BZ1304">
            <v>3364.48</v>
          </cell>
        </row>
        <row r="1305">
          <cell r="F1305" t="str">
            <v>090.38900.0000.1080</v>
          </cell>
          <cell r="BZ1305">
            <v>0</v>
          </cell>
        </row>
        <row r="1306">
          <cell r="F1306" t="str">
            <v>090.39000.0000.1080</v>
          </cell>
          <cell r="BZ1306">
            <v>0</v>
          </cell>
        </row>
        <row r="1307">
          <cell r="F1307" t="str">
            <v>090.39001.0000.1080</v>
          </cell>
          <cell r="BZ1307">
            <v>0</v>
          </cell>
        </row>
        <row r="1308">
          <cell r="F1308" t="str">
            <v>090.39100.0000.1080</v>
          </cell>
          <cell r="BZ1308">
            <v>19258.22</v>
          </cell>
        </row>
        <row r="1309">
          <cell r="F1309" t="str">
            <v>090.39101.0000.1080</v>
          </cell>
          <cell r="BZ1309">
            <v>398.82</v>
          </cell>
        </row>
        <row r="1310">
          <cell r="F1310" t="str">
            <v>090.39103.0000.1080</v>
          </cell>
          <cell r="BZ1310">
            <v>-13105.64</v>
          </cell>
        </row>
        <row r="1311">
          <cell r="F1311" t="str">
            <v>090.39200.0000.1080</v>
          </cell>
          <cell r="BZ1311">
            <v>0</v>
          </cell>
        </row>
        <row r="1312">
          <cell r="F1312" t="str">
            <v>090.39300.0000.1080</v>
          </cell>
          <cell r="BZ1312">
            <v>0</v>
          </cell>
        </row>
        <row r="1313">
          <cell r="F1313" t="str">
            <v>090.39400.0000.1080</v>
          </cell>
          <cell r="BZ1313">
            <v>0</v>
          </cell>
        </row>
        <row r="1314">
          <cell r="F1314" t="str">
            <v>090.39500.0000.1080</v>
          </cell>
          <cell r="BZ1314">
            <v>0</v>
          </cell>
        </row>
        <row r="1315">
          <cell r="F1315" t="str">
            <v>090.39600.0000.1080</v>
          </cell>
          <cell r="BZ1315">
            <v>0</v>
          </cell>
        </row>
        <row r="1316">
          <cell r="F1316" t="str">
            <v>090.39700.0000.1080</v>
          </cell>
          <cell r="BZ1316">
            <v>14954.74</v>
          </cell>
        </row>
        <row r="1317">
          <cell r="F1317" t="str">
            <v>090.39701.0000.1080</v>
          </cell>
          <cell r="BZ1317">
            <v>0</v>
          </cell>
        </row>
        <row r="1318">
          <cell r="F1318" t="str">
            <v>090.39702.0000.1080</v>
          </cell>
          <cell r="BZ1318">
            <v>0</v>
          </cell>
        </row>
        <row r="1319">
          <cell r="F1319" t="str">
            <v>090.39800.0000.1080</v>
          </cell>
          <cell r="BZ1319">
            <v>231.66</v>
          </cell>
        </row>
        <row r="1320">
          <cell r="F1320" t="str">
            <v>090.39900.0000.1080</v>
          </cell>
          <cell r="BZ1320">
            <v>0</v>
          </cell>
        </row>
        <row r="1321">
          <cell r="F1321" t="str">
            <v>090.39906.0000.1080</v>
          </cell>
          <cell r="BZ1321">
            <v>0</v>
          </cell>
        </row>
        <row r="1322">
          <cell r="F1322" t="str">
            <v>090.39906.0000.1110</v>
          </cell>
          <cell r="BZ1322">
            <v>7873.25</v>
          </cell>
        </row>
        <row r="1323">
          <cell r="F1323" t="str">
            <v>091.30100.0000.1080</v>
          </cell>
          <cell r="BZ1323">
            <v>0</v>
          </cell>
        </row>
        <row r="1324">
          <cell r="F1324" t="str">
            <v>091.30300.0000.1080</v>
          </cell>
          <cell r="BZ1324">
            <v>277.39</v>
          </cell>
        </row>
        <row r="1325">
          <cell r="F1325" t="str">
            <v>091.37600.0000.1080</v>
          </cell>
          <cell r="BZ1325">
            <v>0</v>
          </cell>
        </row>
        <row r="1326">
          <cell r="F1326" t="str">
            <v>091.37601.0000.1080</v>
          </cell>
          <cell r="BZ1326">
            <v>0</v>
          </cell>
        </row>
        <row r="1327">
          <cell r="F1327" t="str">
            <v>091.37602.0000.1080</v>
          </cell>
          <cell r="BZ1327">
            <v>0</v>
          </cell>
        </row>
        <row r="1328">
          <cell r="F1328" t="str">
            <v>091.39001.0000.1080</v>
          </cell>
          <cell r="BZ1328">
            <v>9721.09</v>
          </cell>
        </row>
        <row r="1329">
          <cell r="F1329" t="str">
            <v>091.39002.0000.1080</v>
          </cell>
          <cell r="BZ1329">
            <v>0</v>
          </cell>
        </row>
        <row r="1330">
          <cell r="F1330" t="str">
            <v>091.39003.0000.1080</v>
          </cell>
          <cell r="BZ1330">
            <v>0</v>
          </cell>
        </row>
        <row r="1331">
          <cell r="F1331" t="str">
            <v>091.39004.0000.1080</v>
          </cell>
          <cell r="BZ1331">
            <v>5771</v>
          </cell>
        </row>
        <row r="1332">
          <cell r="F1332" t="str">
            <v>091.39009.0000.1110</v>
          </cell>
          <cell r="BZ1332">
            <v>47943.32</v>
          </cell>
        </row>
        <row r="1333">
          <cell r="F1333" t="str">
            <v>091.39100.0000.1080</v>
          </cell>
          <cell r="BZ1333">
            <v>1236184.3999999999</v>
          </cell>
        </row>
        <row r="1334">
          <cell r="F1334" t="str">
            <v>091.39101.0000.1080</v>
          </cell>
          <cell r="BZ1334">
            <v>0</v>
          </cell>
        </row>
        <row r="1335">
          <cell r="F1335" t="str">
            <v>091.39103.0000.1080</v>
          </cell>
          <cell r="BZ1335">
            <v>46787.9</v>
          </cell>
        </row>
        <row r="1336">
          <cell r="F1336" t="str">
            <v>091.39200.0000.1080</v>
          </cell>
          <cell r="BZ1336">
            <v>77891.67</v>
          </cell>
        </row>
        <row r="1337">
          <cell r="F1337" t="str">
            <v>091.39300.0000.1080</v>
          </cell>
          <cell r="BZ1337">
            <v>6277.09</v>
          </cell>
        </row>
        <row r="1338">
          <cell r="F1338" t="str">
            <v>091.39400.0000.1080</v>
          </cell>
          <cell r="BZ1338">
            <v>29290.84</v>
          </cell>
        </row>
        <row r="1339">
          <cell r="F1339" t="str">
            <v>091.39500.0000.1080</v>
          </cell>
          <cell r="BZ1339">
            <v>0</v>
          </cell>
        </row>
        <row r="1340">
          <cell r="F1340" t="str">
            <v>091.39600.0000.1080</v>
          </cell>
          <cell r="BZ1340">
            <v>7824.24</v>
          </cell>
        </row>
        <row r="1341">
          <cell r="F1341" t="str">
            <v>091.39700.0000.1080</v>
          </cell>
          <cell r="BZ1341">
            <v>80746.539999999994</v>
          </cell>
        </row>
        <row r="1342">
          <cell r="F1342" t="str">
            <v>091.39701.0000.1080</v>
          </cell>
          <cell r="BZ1342">
            <v>0</v>
          </cell>
        </row>
        <row r="1343">
          <cell r="F1343" t="str">
            <v>091.39702.0000.1080</v>
          </cell>
          <cell r="BZ1343">
            <v>0</v>
          </cell>
        </row>
        <row r="1344">
          <cell r="F1344" t="str">
            <v>091.39800.0000.1080</v>
          </cell>
          <cell r="BZ1344">
            <v>94335.21</v>
          </cell>
        </row>
        <row r="1345">
          <cell r="F1345" t="str">
            <v>091.39900.0000.1080</v>
          </cell>
          <cell r="BZ1345">
            <v>2913.36</v>
          </cell>
        </row>
        <row r="1346">
          <cell r="F1346" t="str">
            <v>091.39900.0000.1110</v>
          </cell>
          <cell r="BZ1346">
            <v>25606.02</v>
          </cell>
        </row>
        <row r="1347">
          <cell r="F1347" t="str">
            <v>091.39901.0000.1080</v>
          </cell>
          <cell r="BZ1347">
            <v>42712.45</v>
          </cell>
        </row>
        <row r="1348">
          <cell r="F1348" t="str">
            <v>091.39902.0000.1110</v>
          </cell>
          <cell r="BZ1348">
            <v>11517.21</v>
          </cell>
        </row>
        <row r="1349">
          <cell r="F1349" t="str">
            <v>091.39903.0000.1080</v>
          </cell>
          <cell r="BZ1349">
            <v>142257.95000000001</v>
          </cell>
        </row>
        <row r="1350">
          <cell r="F1350" t="str">
            <v>091.39904.0000.1080</v>
          </cell>
          <cell r="BZ1350">
            <v>0</v>
          </cell>
        </row>
        <row r="1351">
          <cell r="F1351" t="str">
            <v>091.39906.0000.1080</v>
          </cell>
          <cell r="BZ1351">
            <v>17053.439999999999</v>
          </cell>
        </row>
        <row r="1352">
          <cell r="F1352" t="str">
            <v>091.39906.0000.1110</v>
          </cell>
          <cell r="BZ1352">
            <v>111604.92</v>
          </cell>
        </row>
        <row r="1353">
          <cell r="F1353" t="str">
            <v>091.39907.0000.1080</v>
          </cell>
          <cell r="BZ1353">
            <v>-31743.599999999999</v>
          </cell>
        </row>
        <row r="1354">
          <cell r="F1354" t="str">
            <v>091.39907.0000.1110</v>
          </cell>
          <cell r="BZ1354">
            <v>119940.19</v>
          </cell>
        </row>
        <row r="1355">
          <cell r="F1355" t="str">
            <v>091.39908.0000.1080</v>
          </cell>
          <cell r="BZ1355">
            <v>0</v>
          </cell>
        </row>
        <row r="1356">
          <cell r="F1356" t="str">
            <v>091.39908.0000.1110</v>
          </cell>
          <cell r="BZ1356">
            <v>1782414.25</v>
          </cell>
        </row>
        <row r="1357">
          <cell r="F1357" t="str">
            <v>091.39924.0000.1080</v>
          </cell>
          <cell r="BZ1357">
            <v>0</v>
          </cell>
        </row>
        <row r="1358">
          <cell r="F1358" t="str">
            <v>091.39924.0000.1080</v>
          </cell>
          <cell r="BZ1358">
            <v>0</v>
          </cell>
        </row>
        <row r="1359">
          <cell r="F1359" t="str">
            <v>092.00000.0000.1080</v>
          </cell>
          <cell r="BZ1359">
            <v>20368.28</v>
          </cell>
        </row>
        <row r="1360">
          <cell r="F1360" t="str">
            <v>092.30100.0000.1080</v>
          </cell>
          <cell r="BZ1360">
            <v>0</v>
          </cell>
        </row>
        <row r="1361">
          <cell r="F1361" t="str">
            <v>092.30200.0000.1080</v>
          </cell>
          <cell r="BZ1361">
            <v>87004.3</v>
          </cell>
        </row>
        <row r="1362">
          <cell r="F1362" t="str">
            <v>092.30300.0000.1080</v>
          </cell>
          <cell r="BZ1362">
            <v>4.42</v>
          </cell>
        </row>
        <row r="1363">
          <cell r="F1363" t="str">
            <v>092.30400.0000.1080</v>
          </cell>
          <cell r="BZ1363">
            <v>-26500.1</v>
          </cell>
        </row>
        <row r="1364">
          <cell r="F1364" t="str">
            <v>092.30500.0000.1080</v>
          </cell>
          <cell r="BZ1364">
            <v>-724.38000000000102</v>
          </cell>
        </row>
        <row r="1365">
          <cell r="F1365" t="str">
            <v>092.31100.0000.1080</v>
          </cell>
          <cell r="BZ1365">
            <v>0</v>
          </cell>
        </row>
        <row r="1366">
          <cell r="F1366" t="str">
            <v>092.31900.0000.1080</v>
          </cell>
          <cell r="BZ1366">
            <v>-103398.11</v>
          </cell>
        </row>
        <row r="1367">
          <cell r="F1367" t="str">
            <v>092.36500.0000.1080</v>
          </cell>
          <cell r="BZ1367">
            <v>16694.919999999998</v>
          </cell>
        </row>
        <row r="1368">
          <cell r="F1368" t="str">
            <v>092.36520.0000.1080</v>
          </cell>
          <cell r="BZ1368">
            <v>32806.85</v>
          </cell>
        </row>
        <row r="1369">
          <cell r="F1369" t="str">
            <v>092.36600.0000.1080</v>
          </cell>
          <cell r="BZ1369">
            <v>534.04999999999995</v>
          </cell>
        </row>
        <row r="1370">
          <cell r="F1370" t="str">
            <v>092.36601.0000.1080</v>
          </cell>
          <cell r="BZ1370">
            <v>0</v>
          </cell>
        </row>
        <row r="1371">
          <cell r="F1371" t="str">
            <v>092.36602.0000.1080</v>
          </cell>
          <cell r="BZ1371">
            <v>0</v>
          </cell>
        </row>
        <row r="1372">
          <cell r="F1372" t="str">
            <v>092.36700.0000.1080</v>
          </cell>
          <cell r="BZ1372">
            <v>0</v>
          </cell>
        </row>
        <row r="1373">
          <cell r="F1373" t="str">
            <v>092.36701.0000.1080</v>
          </cell>
          <cell r="BZ1373">
            <v>664013.39</v>
          </cell>
        </row>
        <row r="1374">
          <cell r="F1374" t="str">
            <v>092.36900.0000.1080</v>
          </cell>
          <cell r="BZ1374">
            <v>105351.09</v>
          </cell>
        </row>
        <row r="1375">
          <cell r="F1375" t="str">
            <v>092.37400.0000.1080</v>
          </cell>
          <cell r="BZ1375">
            <v>50706.91</v>
          </cell>
        </row>
        <row r="1376">
          <cell r="F1376" t="str">
            <v>092.37402.0000.1080</v>
          </cell>
          <cell r="BZ1376">
            <v>0</v>
          </cell>
        </row>
        <row r="1377">
          <cell r="F1377" t="str">
            <v>092.37500.0000.1080</v>
          </cell>
          <cell r="BZ1377">
            <v>2148.8000000000002</v>
          </cell>
        </row>
        <row r="1378">
          <cell r="F1378" t="str">
            <v>092.37501.0000.1080</v>
          </cell>
          <cell r="BZ1378">
            <v>0</v>
          </cell>
        </row>
        <row r="1379">
          <cell r="F1379" t="str">
            <v>092.37600.0000.1080</v>
          </cell>
          <cell r="BZ1379">
            <v>-67673.17</v>
          </cell>
        </row>
        <row r="1380">
          <cell r="F1380" t="str">
            <v>092.37601.0000.1080</v>
          </cell>
          <cell r="BZ1380">
            <v>4342126.24</v>
          </cell>
        </row>
        <row r="1381">
          <cell r="F1381" t="str">
            <v>092.37602.0000.1080</v>
          </cell>
          <cell r="BZ1381">
            <v>2283889.83</v>
          </cell>
        </row>
        <row r="1382">
          <cell r="F1382" t="str">
            <v>092.37800.0000.1080</v>
          </cell>
          <cell r="BZ1382">
            <v>393602.24</v>
          </cell>
        </row>
        <row r="1383">
          <cell r="F1383" t="str">
            <v>092.37900.0000.1080</v>
          </cell>
          <cell r="BZ1383">
            <v>36231.379999999997</v>
          </cell>
        </row>
        <row r="1384">
          <cell r="F1384" t="str">
            <v>092.37903.0000.1080</v>
          </cell>
          <cell r="BZ1384">
            <v>0</v>
          </cell>
        </row>
        <row r="1385">
          <cell r="F1385" t="str">
            <v>092.38000.0000.1080</v>
          </cell>
          <cell r="BZ1385">
            <v>5481625.5</v>
          </cell>
        </row>
        <row r="1386">
          <cell r="F1386" t="str">
            <v>092.38100.0000.1080</v>
          </cell>
          <cell r="BZ1386">
            <v>951861.71</v>
          </cell>
        </row>
        <row r="1387">
          <cell r="F1387" t="str">
            <v>092.38200.0000.1080</v>
          </cell>
          <cell r="BZ1387">
            <v>1290482.8400000001</v>
          </cell>
        </row>
        <row r="1388">
          <cell r="F1388" t="str">
            <v>092.38300.0000.1080</v>
          </cell>
          <cell r="BZ1388">
            <v>413433.93</v>
          </cell>
        </row>
        <row r="1389">
          <cell r="F1389" t="str">
            <v>092.38500.0000.1080</v>
          </cell>
          <cell r="BZ1389">
            <v>32719.29</v>
          </cell>
        </row>
        <row r="1390">
          <cell r="F1390" t="str">
            <v>092.38600.0000.1080</v>
          </cell>
          <cell r="BZ1390">
            <v>0</v>
          </cell>
        </row>
        <row r="1391">
          <cell r="F1391" t="str">
            <v>092.38700.0000.1080</v>
          </cell>
          <cell r="BZ1391">
            <v>5976.71</v>
          </cell>
        </row>
        <row r="1392">
          <cell r="F1392" t="str">
            <v>092.38900.0000.1080</v>
          </cell>
          <cell r="BZ1392">
            <v>86478.63</v>
          </cell>
        </row>
        <row r="1393">
          <cell r="F1393" t="str">
            <v>092.39000.0000.1080</v>
          </cell>
          <cell r="BZ1393">
            <v>541106.38</v>
          </cell>
        </row>
        <row r="1394">
          <cell r="F1394" t="str">
            <v>092.39001.0000.1080</v>
          </cell>
          <cell r="BZ1394">
            <v>46703.59</v>
          </cell>
        </row>
        <row r="1395">
          <cell r="F1395" t="str">
            <v>092.39003.0000.1110</v>
          </cell>
          <cell r="BZ1395">
            <v>189025.55</v>
          </cell>
        </row>
        <row r="1396">
          <cell r="F1396" t="str">
            <v>092.39100.0000.1080</v>
          </cell>
          <cell r="BZ1396">
            <v>61735.46</v>
          </cell>
        </row>
        <row r="1397">
          <cell r="F1397" t="str">
            <v>092.39200.0000.1080</v>
          </cell>
          <cell r="BZ1397">
            <v>222006.97</v>
          </cell>
        </row>
        <row r="1398">
          <cell r="F1398" t="str">
            <v>092.39300.0000.1080</v>
          </cell>
          <cell r="BZ1398">
            <v>9863.27</v>
          </cell>
        </row>
        <row r="1399">
          <cell r="F1399" t="str">
            <v>092.39400.0000.1080</v>
          </cell>
          <cell r="BZ1399">
            <v>204563.64</v>
          </cell>
        </row>
        <row r="1400">
          <cell r="F1400" t="str">
            <v>092.39500.0000.1080</v>
          </cell>
          <cell r="BZ1400">
            <v>-269.35000000000002</v>
          </cell>
        </row>
        <row r="1401">
          <cell r="F1401" t="str">
            <v>092.39600.0000.1080</v>
          </cell>
          <cell r="BZ1401">
            <v>50431.98</v>
          </cell>
        </row>
        <row r="1402">
          <cell r="F1402" t="str">
            <v>092.39603.0000.1080</v>
          </cell>
          <cell r="BZ1402">
            <v>13423.79</v>
          </cell>
        </row>
        <row r="1403">
          <cell r="F1403" t="str">
            <v>092.39604.0000.1080</v>
          </cell>
          <cell r="BZ1403">
            <v>64001.46</v>
          </cell>
        </row>
        <row r="1404">
          <cell r="F1404" t="str">
            <v>092.39605.0000.1080</v>
          </cell>
          <cell r="BZ1404">
            <v>1132.72</v>
          </cell>
        </row>
        <row r="1405">
          <cell r="F1405" t="str">
            <v>092.39700.0000.1080</v>
          </cell>
          <cell r="BZ1405">
            <v>10155.42</v>
          </cell>
        </row>
        <row r="1406">
          <cell r="F1406" t="str">
            <v>092.39701.0000.1080</v>
          </cell>
          <cell r="BZ1406">
            <v>33333.25</v>
          </cell>
        </row>
        <row r="1407">
          <cell r="F1407" t="str">
            <v>092.39800.0000.1080</v>
          </cell>
          <cell r="BZ1407">
            <v>3938.86</v>
          </cell>
        </row>
        <row r="1408">
          <cell r="F1408" t="str">
            <v>092.39906.0000.1080</v>
          </cell>
          <cell r="BZ1408">
            <v>2744.74</v>
          </cell>
        </row>
        <row r="1409">
          <cell r="F1409" t="str">
            <v>092.39906.0000.1110</v>
          </cell>
          <cell r="BZ1409">
            <v>153962.97</v>
          </cell>
        </row>
        <row r="1410">
          <cell r="F1410" t="str">
            <v>092.39907.0000.1080</v>
          </cell>
          <cell r="BZ1410">
            <v>888.48</v>
          </cell>
        </row>
        <row r="1411">
          <cell r="F1411" t="str">
            <v>092.39907.0000.1110</v>
          </cell>
          <cell r="BZ1411">
            <v>51531.58</v>
          </cell>
        </row>
        <row r="1412">
          <cell r="F1412" t="str">
            <v>093.00000.0000.1080</v>
          </cell>
          <cell r="BZ1412">
            <v>136807.44</v>
          </cell>
        </row>
        <row r="1413">
          <cell r="F1413" t="str">
            <v>093.30100.0000.1080</v>
          </cell>
          <cell r="BZ1413">
            <v>0</v>
          </cell>
        </row>
        <row r="1414">
          <cell r="F1414" t="str">
            <v>093.30200.0000.1080</v>
          </cell>
          <cell r="BZ1414">
            <v>217031.62</v>
          </cell>
        </row>
        <row r="1415">
          <cell r="F1415" t="str">
            <v>093.30300.0000.1080</v>
          </cell>
          <cell r="BZ1415">
            <v>0</v>
          </cell>
        </row>
        <row r="1416">
          <cell r="F1416" t="str">
            <v>093.30400.0000.1080</v>
          </cell>
          <cell r="BZ1416">
            <v>7044.09</v>
          </cell>
        </row>
        <row r="1417">
          <cell r="F1417" t="str">
            <v>093.30500.0000.1080</v>
          </cell>
          <cell r="BZ1417">
            <v>1128.21</v>
          </cell>
        </row>
        <row r="1418">
          <cell r="F1418" t="str">
            <v>093.31900.0000.1080</v>
          </cell>
          <cell r="BZ1418">
            <v>-227483.74</v>
          </cell>
        </row>
        <row r="1419">
          <cell r="F1419" t="str">
            <v>093.36510.0000.1080</v>
          </cell>
          <cell r="BZ1419">
            <v>729628.74</v>
          </cell>
        </row>
        <row r="1420">
          <cell r="F1420" t="str">
            <v>093.36520.0000.1080</v>
          </cell>
          <cell r="BZ1420">
            <v>34978.17</v>
          </cell>
        </row>
        <row r="1421">
          <cell r="F1421" t="str">
            <v>093.36600.0000.1080</v>
          </cell>
          <cell r="BZ1421">
            <v>1100.31</v>
          </cell>
        </row>
        <row r="1422">
          <cell r="F1422" t="str">
            <v>093.36601.0000.1080</v>
          </cell>
          <cell r="BZ1422">
            <v>0</v>
          </cell>
        </row>
        <row r="1423">
          <cell r="F1423" t="str">
            <v>093.36602.0000.1080</v>
          </cell>
          <cell r="BZ1423">
            <v>-5.999999999994543E-2</v>
          </cell>
        </row>
        <row r="1424">
          <cell r="F1424" t="str">
            <v>093.36700.0000.1080</v>
          </cell>
          <cell r="BZ1424">
            <v>0</v>
          </cell>
        </row>
        <row r="1425">
          <cell r="F1425" t="str">
            <v>093.36701.0000.1080</v>
          </cell>
          <cell r="BZ1425">
            <v>1953272.5</v>
          </cell>
        </row>
        <row r="1426">
          <cell r="F1426" t="str">
            <v>093.36900.0000.1080</v>
          </cell>
          <cell r="BZ1426">
            <v>333664.40999999997</v>
          </cell>
        </row>
        <row r="1427">
          <cell r="F1427" t="str">
            <v>093.37400.0000.1080</v>
          </cell>
          <cell r="BZ1427">
            <v>535518.34</v>
          </cell>
        </row>
        <row r="1428">
          <cell r="F1428" t="str">
            <v>093.37402.0000.1080</v>
          </cell>
          <cell r="BZ1428">
            <v>0</v>
          </cell>
        </row>
        <row r="1429">
          <cell r="F1429" t="str">
            <v>093.37500.0000.1080</v>
          </cell>
          <cell r="BZ1429">
            <v>228930.09</v>
          </cell>
        </row>
        <row r="1430">
          <cell r="F1430" t="str">
            <v>093.37501.0000.1080</v>
          </cell>
          <cell r="BZ1430">
            <v>0</v>
          </cell>
        </row>
        <row r="1431">
          <cell r="F1431" t="str">
            <v>093.37600.0000.1080</v>
          </cell>
          <cell r="BZ1431">
            <v>115532.09</v>
          </cell>
        </row>
        <row r="1432">
          <cell r="F1432" t="str">
            <v>093.37601.0000.1080</v>
          </cell>
          <cell r="BZ1432">
            <v>13766612.510000002</v>
          </cell>
        </row>
        <row r="1433">
          <cell r="F1433" t="str">
            <v>093.37602.0000.1080</v>
          </cell>
          <cell r="BZ1433">
            <v>48608088.539999999</v>
          </cell>
        </row>
        <row r="1434">
          <cell r="F1434" t="str">
            <v>093.37800.0000.1080</v>
          </cell>
          <cell r="BZ1434">
            <v>3245579.35</v>
          </cell>
        </row>
        <row r="1435">
          <cell r="F1435" t="str">
            <v>093.37900.0000.1080</v>
          </cell>
          <cell r="BZ1435">
            <v>666698.31000000006</v>
          </cell>
        </row>
        <row r="1436">
          <cell r="F1436" t="str">
            <v>093.37903.0000.1080</v>
          </cell>
          <cell r="BZ1436">
            <v>0</v>
          </cell>
        </row>
        <row r="1437">
          <cell r="F1437" t="str">
            <v>093.37905.0000.1080</v>
          </cell>
          <cell r="BZ1437">
            <v>0</v>
          </cell>
        </row>
        <row r="1438">
          <cell r="F1438" t="str">
            <v>093.38000.0000.1080</v>
          </cell>
          <cell r="BZ1438">
            <v>24953335.389999997</v>
          </cell>
        </row>
        <row r="1439">
          <cell r="F1439" t="str">
            <v>093.38100.0000.1080</v>
          </cell>
          <cell r="BZ1439">
            <v>5640843.3899999997</v>
          </cell>
        </row>
        <row r="1440">
          <cell r="F1440" t="str">
            <v>093.38200.0000.1080</v>
          </cell>
          <cell r="BZ1440">
            <v>6712598.9099999992</v>
          </cell>
        </row>
        <row r="1441">
          <cell r="F1441" t="str">
            <v>093.38300.0000.1080</v>
          </cell>
          <cell r="BZ1441">
            <v>1643158.08</v>
          </cell>
        </row>
        <row r="1442">
          <cell r="F1442" t="str">
            <v>093.38500.0000.1080</v>
          </cell>
          <cell r="BZ1442">
            <v>26160.11</v>
          </cell>
        </row>
        <row r="1443">
          <cell r="F1443" t="str">
            <v>093.38600.0000.1080</v>
          </cell>
          <cell r="BZ1443">
            <v>0</v>
          </cell>
        </row>
        <row r="1444">
          <cell r="F1444" t="str">
            <v>093.38700.0000.1080</v>
          </cell>
          <cell r="BZ1444">
            <v>126.63</v>
          </cell>
        </row>
        <row r="1445">
          <cell r="F1445" t="str">
            <v>093.38900.0000.1080</v>
          </cell>
          <cell r="BZ1445">
            <v>10050.89</v>
          </cell>
        </row>
        <row r="1446">
          <cell r="F1446" t="str">
            <v>093.39000.0000.1080</v>
          </cell>
          <cell r="BZ1446">
            <v>324169.8</v>
          </cell>
        </row>
        <row r="1447">
          <cell r="F1447" t="str">
            <v>093.39003.0000.1110</v>
          </cell>
          <cell r="BZ1447">
            <v>17678.95</v>
          </cell>
        </row>
        <row r="1448">
          <cell r="F1448" t="str">
            <v>093.39003.0000.1080</v>
          </cell>
          <cell r="BZ1448">
            <v>410.65</v>
          </cell>
        </row>
        <row r="1449">
          <cell r="F1449" t="str">
            <v>093.39009.0000.1110</v>
          </cell>
          <cell r="BZ1449">
            <v>385816.69</v>
          </cell>
        </row>
        <row r="1450">
          <cell r="F1450" t="str">
            <v>093.39100.0000.1080</v>
          </cell>
          <cell r="BZ1450">
            <v>241133.69</v>
          </cell>
        </row>
        <row r="1451">
          <cell r="F1451" t="str">
            <v>093.39200.0000.1080</v>
          </cell>
          <cell r="BZ1451">
            <v>1106020.6399999999</v>
          </cell>
        </row>
        <row r="1452">
          <cell r="F1452" t="str">
            <v>093.39300.0000.1080</v>
          </cell>
          <cell r="BZ1452">
            <v>23487.02</v>
          </cell>
        </row>
        <row r="1453">
          <cell r="F1453" t="str">
            <v>093.39400.0000.1080</v>
          </cell>
          <cell r="BZ1453">
            <v>-3628.0000000000509</v>
          </cell>
        </row>
        <row r="1454">
          <cell r="F1454" t="str">
            <v>093.39600.0000.1080</v>
          </cell>
          <cell r="BZ1454">
            <v>630692.47</v>
          </cell>
        </row>
        <row r="1455">
          <cell r="F1455" t="str">
            <v>093.39603.0000.1080</v>
          </cell>
          <cell r="BZ1455">
            <v>141595.93</v>
          </cell>
        </row>
        <row r="1456">
          <cell r="F1456" t="str">
            <v>093.39604.0000.1080</v>
          </cell>
          <cell r="BZ1456">
            <v>9539.1</v>
          </cell>
        </row>
        <row r="1457">
          <cell r="F1457" t="str">
            <v>093.39605.0000.1080</v>
          </cell>
          <cell r="BZ1457">
            <v>1018.79</v>
          </cell>
        </row>
        <row r="1458">
          <cell r="F1458" t="str">
            <v>093.39700.0000.1080</v>
          </cell>
          <cell r="BZ1458">
            <v>106384.89</v>
          </cell>
        </row>
        <row r="1459">
          <cell r="F1459" t="str">
            <v>093.39701.0000.1080</v>
          </cell>
          <cell r="BZ1459">
            <v>98166.87</v>
          </cell>
        </row>
        <row r="1460">
          <cell r="F1460" t="str">
            <v>093.39702.0000.1080</v>
          </cell>
          <cell r="BZ1460">
            <v>74388.62</v>
          </cell>
        </row>
        <row r="1461">
          <cell r="F1461" t="str">
            <v>093.39705.0000.1080</v>
          </cell>
          <cell r="BZ1461">
            <v>14488.98</v>
          </cell>
        </row>
        <row r="1462">
          <cell r="F1462" t="str">
            <v>093.39800.0000.1080</v>
          </cell>
          <cell r="BZ1462">
            <v>31628.41</v>
          </cell>
        </row>
        <row r="1463">
          <cell r="F1463" t="str">
            <v>093.39900.0000.1110</v>
          </cell>
          <cell r="BZ1463">
            <v>6733.18</v>
          </cell>
        </row>
        <row r="1464">
          <cell r="F1464" t="str">
            <v>093.39900.0000.1080</v>
          </cell>
          <cell r="BZ1464">
            <v>285.5</v>
          </cell>
        </row>
        <row r="1465">
          <cell r="F1465" t="str">
            <v>093.39901.0000.1080</v>
          </cell>
          <cell r="BZ1465">
            <v>871.53</v>
          </cell>
        </row>
        <row r="1466">
          <cell r="F1466" t="str">
            <v>093.39906.0000.1080</v>
          </cell>
          <cell r="BZ1466">
            <v>0</v>
          </cell>
        </row>
        <row r="1467">
          <cell r="F1467" t="str">
            <v>093.39906.0000.1110</v>
          </cell>
          <cell r="BZ1467">
            <v>1212542.52</v>
          </cell>
        </row>
        <row r="1468">
          <cell r="F1468" t="str">
            <v>093.39907.0000.1080</v>
          </cell>
          <cell r="BZ1468">
            <v>0</v>
          </cell>
        </row>
        <row r="1469">
          <cell r="F1469" t="str">
            <v>093.39907.0000.1110</v>
          </cell>
          <cell r="BZ1469">
            <v>487699.65</v>
          </cell>
        </row>
        <row r="1470">
          <cell r="F1470" t="str">
            <v>094.36510.0000.1080</v>
          </cell>
          <cell r="BZ1470">
            <v>0</v>
          </cell>
        </row>
        <row r="1471">
          <cell r="F1471" t="str">
            <v>094.36520.0000.1080</v>
          </cell>
          <cell r="BZ1471">
            <v>0</v>
          </cell>
        </row>
        <row r="1472">
          <cell r="F1472" t="str">
            <v>094.36601.0000.1080</v>
          </cell>
          <cell r="BZ1472">
            <v>0</v>
          </cell>
        </row>
        <row r="1473">
          <cell r="F1473" t="str">
            <v>094.36602.0000.1080</v>
          </cell>
          <cell r="BZ1473">
            <v>0</v>
          </cell>
        </row>
        <row r="1474">
          <cell r="F1474" t="str">
            <v>094.36700.0000.1080</v>
          </cell>
          <cell r="BZ1474">
            <v>0</v>
          </cell>
        </row>
        <row r="1475">
          <cell r="F1475" t="str">
            <v>094.36701.0000.1080</v>
          </cell>
          <cell r="BZ1475">
            <v>0</v>
          </cell>
        </row>
        <row r="1476">
          <cell r="F1476" t="str">
            <v>094.36900.0000.1080</v>
          </cell>
          <cell r="BZ1476">
            <v>0</v>
          </cell>
        </row>
        <row r="1477">
          <cell r="F1477" t="str">
            <v>094.37402.0000.1080</v>
          </cell>
          <cell r="BZ1477">
            <v>0</v>
          </cell>
        </row>
        <row r="1478">
          <cell r="F1478" t="str">
            <v>094.37500.0000.1080</v>
          </cell>
          <cell r="BZ1478">
            <v>3.5527136788005009E-14</v>
          </cell>
        </row>
        <row r="1479">
          <cell r="F1479" t="str">
            <v>094.37501.0000.1080</v>
          </cell>
          <cell r="BZ1479">
            <v>0</v>
          </cell>
        </row>
        <row r="1480">
          <cell r="F1480" t="str">
            <v>094.37600.0000.1080</v>
          </cell>
          <cell r="BZ1480">
            <v>0</v>
          </cell>
        </row>
        <row r="1481">
          <cell r="F1481" t="str">
            <v>094.37601.0000.1080</v>
          </cell>
          <cell r="BZ1481">
            <v>0</v>
          </cell>
        </row>
        <row r="1482">
          <cell r="F1482" t="str">
            <v>094.37602.0000.1080</v>
          </cell>
          <cell r="BZ1482">
            <v>0</v>
          </cell>
        </row>
        <row r="1483">
          <cell r="F1483" t="str">
            <v>094.37800.0000.1080</v>
          </cell>
          <cell r="BZ1483">
            <v>0</v>
          </cell>
        </row>
        <row r="1484">
          <cell r="F1484" t="str">
            <v>094.37900.0000.1080</v>
          </cell>
          <cell r="BZ1484">
            <v>0</v>
          </cell>
        </row>
        <row r="1485">
          <cell r="F1485" t="str">
            <v>094.37905.0000.1080</v>
          </cell>
          <cell r="BZ1485">
            <v>0</v>
          </cell>
        </row>
        <row r="1486">
          <cell r="F1486" t="str">
            <v>094.38000.0000.1080</v>
          </cell>
          <cell r="BZ1486">
            <v>0</v>
          </cell>
        </row>
        <row r="1487">
          <cell r="F1487" t="str">
            <v>094.38100.0000.1080</v>
          </cell>
          <cell r="BZ1487">
            <v>0</v>
          </cell>
        </row>
        <row r="1488">
          <cell r="F1488" t="str">
            <v>094.38200.0000.1080</v>
          </cell>
          <cell r="BZ1488">
            <v>0</v>
          </cell>
        </row>
        <row r="1489">
          <cell r="F1489" t="str">
            <v>094.38300.0000.1080</v>
          </cell>
          <cell r="BZ1489">
            <v>0</v>
          </cell>
        </row>
        <row r="1490">
          <cell r="F1490" t="str">
            <v>094.38500.0000.1080</v>
          </cell>
          <cell r="BZ1490">
            <v>0</v>
          </cell>
        </row>
        <row r="1491">
          <cell r="F1491" t="str">
            <v>094.39003.0000.1080</v>
          </cell>
          <cell r="BZ1491">
            <v>0</v>
          </cell>
        </row>
        <row r="1492">
          <cell r="F1492" t="str">
            <v>094.39003.0000.1110</v>
          </cell>
          <cell r="BZ1492">
            <v>0</v>
          </cell>
        </row>
        <row r="1493">
          <cell r="F1493" t="str">
            <v>094.39004.0000.1080</v>
          </cell>
          <cell r="BZ1493">
            <v>0</v>
          </cell>
        </row>
        <row r="1494">
          <cell r="F1494" t="str">
            <v>094.39100.0000.1080</v>
          </cell>
          <cell r="BZ1494">
            <v>0</v>
          </cell>
        </row>
        <row r="1495">
          <cell r="F1495" t="str">
            <v>094.39300.0000.1080</v>
          </cell>
          <cell r="BZ1495">
            <v>0</v>
          </cell>
        </row>
        <row r="1496">
          <cell r="F1496" t="str">
            <v>094.39400.0000.1080</v>
          </cell>
          <cell r="BZ1496">
            <v>0</v>
          </cell>
        </row>
        <row r="1497">
          <cell r="F1497" t="str">
            <v>094.39600.0000.1080</v>
          </cell>
          <cell r="BZ1497">
            <v>0</v>
          </cell>
        </row>
        <row r="1498">
          <cell r="F1498" t="str">
            <v>094.39604.0000.1080</v>
          </cell>
          <cell r="BZ1498">
            <v>0</v>
          </cell>
        </row>
        <row r="1499">
          <cell r="F1499" t="str">
            <v>094.39700.0000.1080</v>
          </cell>
          <cell r="BZ1499">
            <v>0</v>
          </cell>
        </row>
        <row r="1500">
          <cell r="F1500" t="str">
            <v>094.39701.0000.1080</v>
          </cell>
          <cell r="BZ1500">
            <v>0</v>
          </cell>
        </row>
        <row r="1501">
          <cell r="F1501" t="str">
            <v>094.39906.0000.1080</v>
          </cell>
          <cell r="BZ1501">
            <v>0</v>
          </cell>
        </row>
        <row r="1502">
          <cell r="F1502" t="str">
            <v>094.39906.0000.1110</v>
          </cell>
          <cell r="BZ1502">
            <v>0</v>
          </cell>
        </row>
        <row r="1503">
          <cell r="F1503" t="str">
            <v>094.39907.0000.1080</v>
          </cell>
          <cell r="BZ1503">
            <v>0</v>
          </cell>
        </row>
        <row r="1504">
          <cell r="F1504" t="str">
            <v>094.39907.0000.1110</v>
          </cell>
          <cell r="BZ1504">
            <v>0</v>
          </cell>
        </row>
        <row r="1505">
          <cell r="F1505" t="str">
            <v>095.00000.0000.1080</v>
          </cell>
          <cell r="BZ1505">
            <v>54020.23</v>
          </cell>
        </row>
        <row r="1506">
          <cell r="F1506" t="str">
            <v>095.30200.0000.1080</v>
          </cell>
          <cell r="BZ1506">
            <v>18249.11</v>
          </cell>
        </row>
        <row r="1507">
          <cell r="F1507" t="str">
            <v>095.30400.0000.1080</v>
          </cell>
          <cell r="BZ1507">
            <v>68816.460000000006</v>
          </cell>
        </row>
        <row r="1508">
          <cell r="F1508" t="str">
            <v>095.30500.0000.1080</v>
          </cell>
          <cell r="BZ1508">
            <v>5188.25</v>
          </cell>
        </row>
        <row r="1509">
          <cell r="F1509" t="str">
            <v>095.31100.0000.1080</v>
          </cell>
          <cell r="BZ1509">
            <v>327438.23</v>
          </cell>
        </row>
        <row r="1510">
          <cell r="F1510" t="str">
            <v>095.31105.0000.1080</v>
          </cell>
          <cell r="BZ1510">
            <v>0</v>
          </cell>
        </row>
        <row r="1511">
          <cell r="F1511" t="str">
            <v>095.31900.0000.1080</v>
          </cell>
          <cell r="BZ1511">
            <v>0</v>
          </cell>
        </row>
        <row r="1512">
          <cell r="F1512" t="str">
            <v>095.36100.0000.1080</v>
          </cell>
          <cell r="BZ1512">
            <v>260344.7</v>
          </cell>
        </row>
        <row r="1513">
          <cell r="F1513" t="str">
            <v>095.36200.0000.1080</v>
          </cell>
          <cell r="BZ1513">
            <v>1466052.28</v>
          </cell>
        </row>
        <row r="1514">
          <cell r="F1514" t="str">
            <v>095.36310.0000.1080</v>
          </cell>
          <cell r="BZ1514">
            <v>1358122.8</v>
          </cell>
        </row>
        <row r="1515">
          <cell r="F1515" t="str">
            <v>095.36320.0000.1080</v>
          </cell>
          <cell r="BZ1515">
            <v>1409785.43</v>
          </cell>
        </row>
        <row r="1516">
          <cell r="F1516" t="str">
            <v>095.36350.0000.1080</v>
          </cell>
          <cell r="BZ1516">
            <v>152051.85999999999</v>
          </cell>
        </row>
        <row r="1517">
          <cell r="F1517" t="str">
            <v>095.36510.0000.1080</v>
          </cell>
          <cell r="BZ1517">
            <v>4502.3</v>
          </cell>
        </row>
        <row r="1518">
          <cell r="F1518" t="str">
            <v>095.36520.0000.1080</v>
          </cell>
          <cell r="BZ1518">
            <v>46982.18</v>
          </cell>
        </row>
        <row r="1519">
          <cell r="F1519" t="str">
            <v>095.36600.0000.1080</v>
          </cell>
          <cell r="BZ1519">
            <v>11492.89</v>
          </cell>
        </row>
        <row r="1520">
          <cell r="F1520" t="str">
            <v>095.36601.0000.1080</v>
          </cell>
          <cell r="BZ1520">
            <v>0</v>
          </cell>
        </row>
        <row r="1521">
          <cell r="F1521" t="str">
            <v>095.36602.0000.1080</v>
          </cell>
          <cell r="BZ1521">
            <v>0</v>
          </cell>
        </row>
        <row r="1522">
          <cell r="F1522" t="str">
            <v>095.36700.0000.1080</v>
          </cell>
          <cell r="BZ1522">
            <v>165.77</v>
          </cell>
        </row>
        <row r="1523">
          <cell r="F1523" t="str">
            <v>095.36701.0000.1080</v>
          </cell>
          <cell r="BZ1523">
            <v>2711952.86</v>
          </cell>
        </row>
        <row r="1524">
          <cell r="F1524" t="str">
            <v>095.36900.0000.1080</v>
          </cell>
          <cell r="BZ1524">
            <v>93662.71</v>
          </cell>
        </row>
        <row r="1525">
          <cell r="F1525" t="str">
            <v>095.37000.0000.1080</v>
          </cell>
          <cell r="BZ1525">
            <v>28203.02</v>
          </cell>
        </row>
        <row r="1526">
          <cell r="F1526" t="str">
            <v>095.37400.0000.1080</v>
          </cell>
          <cell r="BZ1526">
            <v>126078.58</v>
          </cell>
        </row>
        <row r="1527">
          <cell r="F1527" t="str">
            <v>095.37402.0000.1080</v>
          </cell>
          <cell r="BZ1527">
            <v>0</v>
          </cell>
        </row>
        <row r="1528">
          <cell r="F1528" t="str">
            <v>095.37500.0000.1080</v>
          </cell>
          <cell r="BZ1528">
            <v>20394.97</v>
          </cell>
        </row>
        <row r="1529">
          <cell r="F1529" t="str">
            <v>095.37501.0000.1080</v>
          </cell>
          <cell r="BZ1529">
            <v>0</v>
          </cell>
        </row>
        <row r="1530">
          <cell r="F1530" t="str">
            <v>095.37600.0000.1080</v>
          </cell>
          <cell r="BZ1530">
            <v>72710.86</v>
          </cell>
        </row>
        <row r="1531">
          <cell r="F1531" t="str">
            <v>095.37601.0000.1080</v>
          </cell>
          <cell r="BZ1531">
            <v>8446705.620000001</v>
          </cell>
        </row>
        <row r="1532">
          <cell r="F1532" t="str">
            <v>095.37602.0000.1080</v>
          </cell>
          <cell r="BZ1532">
            <v>5092348.9000000004</v>
          </cell>
        </row>
        <row r="1533">
          <cell r="F1533" t="str">
            <v>095.37800.0000.1080</v>
          </cell>
          <cell r="BZ1533">
            <v>294117.34999999998</v>
          </cell>
        </row>
        <row r="1534">
          <cell r="F1534" t="str">
            <v>095.37900.0000.1080</v>
          </cell>
          <cell r="BZ1534">
            <v>65846.73</v>
          </cell>
        </row>
        <row r="1535">
          <cell r="F1535" t="str">
            <v>095.37903.0000.1080</v>
          </cell>
          <cell r="BZ1535">
            <v>0</v>
          </cell>
        </row>
        <row r="1536">
          <cell r="F1536" t="str">
            <v>095.37905.0000.1080</v>
          </cell>
          <cell r="BZ1536">
            <v>0</v>
          </cell>
        </row>
        <row r="1537">
          <cell r="F1537" t="str">
            <v>095.38000.0000.1080</v>
          </cell>
          <cell r="BZ1537">
            <v>13496562.779999999</v>
          </cell>
        </row>
        <row r="1538">
          <cell r="F1538" t="str">
            <v>095.38100.0000.1080</v>
          </cell>
          <cell r="BZ1538">
            <v>3332816.16</v>
          </cell>
        </row>
        <row r="1539">
          <cell r="F1539" t="str">
            <v>095.38200.0000.1080</v>
          </cell>
          <cell r="BZ1539">
            <v>707645.9</v>
          </cell>
        </row>
        <row r="1540">
          <cell r="F1540" t="str">
            <v>095.38300.0000.1080</v>
          </cell>
          <cell r="BZ1540">
            <v>919653.2</v>
          </cell>
        </row>
        <row r="1541">
          <cell r="F1541" t="str">
            <v>095.38500.0000.1080</v>
          </cell>
          <cell r="BZ1541">
            <v>1909.18</v>
          </cell>
        </row>
        <row r="1542">
          <cell r="F1542" t="str">
            <v>095.38900.0000.1080</v>
          </cell>
          <cell r="BZ1542">
            <v>157771.71</v>
          </cell>
        </row>
        <row r="1543">
          <cell r="F1543" t="str">
            <v>095.39000.0000.1080</v>
          </cell>
          <cell r="BZ1543">
            <v>392034.21</v>
          </cell>
        </row>
        <row r="1544">
          <cell r="F1544" t="str">
            <v>095.39003.0000.1110</v>
          </cell>
          <cell r="BZ1544">
            <v>15222.75</v>
          </cell>
        </row>
        <row r="1545">
          <cell r="F1545" t="str">
            <v>095.39003.0000.1080</v>
          </cell>
          <cell r="BZ1545">
            <v>535.94000000000005</v>
          </cell>
        </row>
        <row r="1546">
          <cell r="F1546" t="str">
            <v>095.39004.0000.1080</v>
          </cell>
          <cell r="BZ1546">
            <v>2070.16</v>
          </cell>
        </row>
        <row r="1547">
          <cell r="F1547" t="str">
            <v>095.39009.0000.1110</v>
          </cell>
          <cell r="BZ1547">
            <v>217845.31</v>
          </cell>
        </row>
        <row r="1548">
          <cell r="F1548" t="str">
            <v>095.39100.0000.1080</v>
          </cell>
          <cell r="BZ1548">
            <v>332980.27</v>
          </cell>
        </row>
        <row r="1549">
          <cell r="F1549" t="str">
            <v>095.39103.0000.1080</v>
          </cell>
          <cell r="BZ1549">
            <v>0</v>
          </cell>
        </row>
        <row r="1550">
          <cell r="F1550" t="str">
            <v>095.39200.0000.1080</v>
          </cell>
          <cell r="BZ1550">
            <v>28117.3</v>
          </cell>
        </row>
        <row r="1551">
          <cell r="F1551" t="str">
            <v>095.39300.0000.1080</v>
          </cell>
          <cell r="BZ1551">
            <v>3883.75</v>
          </cell>
        </row>
        <row r="1552">
          <cell r="F1552" t="str">
            <v>095.39400.0000.1080</v>
          </cell>
          <cell r="BZ1552">
            <v>-189654.21</v>
          </cell>
        </row>
        <row r="1553">
          <cell r="F1553" t="str">
            <v>095.39600.0000.1080</v>
          </cell>
          <cell r="BZ1553">
            <v>238025.08</v>
          </cell>
        </row>
        <row r="1554">
          <cell r="F1554" t="str">
            <v>095.39603.0000.1080</v>
          </cell>
          <cell r="BZ1554">
            <v>63420.05</v>
          </cell>
        </row>
        <row r="1555">
          <cell r="F1555" t="str">
            <v>095.39604.0000.1080</v>
          </cell>
          <cell r="BZ1555">
            <v>54933.51</v>
          </cell>
        </row>
        <row r="1556">
          <cell r="F1556" t="str">
            <v>095.39605.0000.1080</v>
          </cell>
          <cell r="BZ1556">
            <v>1521.63</v>
          </cell>
        </row>
        <row r="1557">
          <cell r="F1557" t="str">
            <v>095.39700.0000.1080</v>
          </cell>
          <cell r="BZ1557">
            <v>8211.51</v>
          </cell>
        </row>
        <row r="1558">
          <cell r="F1558" t="str">
            <v>095.39701.0000.1080</v>
          </cell>
          <cell r="BZ1558">
            <v>-78592.06</v>
          </cell>
        </row>
        <row r="1559">
          <cell r="F1559" t="str">
            <v>095.39800.0000.1080</v>
          </cell>
          <cell r="BZ1559">
            <v>62001.37</v>
          </cell>
        </row>
        <row r="1560">
          <cell r="F1560" t="str">
            <v>095.39902.0000.1080</v>
          </cell>
          <cell r="BZ1560">
            <v>0</v>
          </cell>
        </row>
        <row r="1561">
          <cell r="F1561" t="str">
            <v>095.39902.0000.1110</v>
          </cell>
          <cell r="BZ1561">
            <v>0</v>
          </cell>
        </row>
        <row r="1562">
          <cell r="F1562" t="str">
            <v>095.39903.0000.1080</v>
          </cell>
          <cell r="BZ1562">
            <v>307325.83</v>
          </cell>
        </row>
        <row r="1563">
          <cell r="F1563" t="str">
            <v>095.39906.0000.1080</v>
          </cell>
          <cell r="BZ1563">
            <v>0</v>
          </cell>
        </row>
        <row r="1564">
          <cell r="F1564" t="str">
            <v>095.39906.0000.1110</v>
          </cell>
          <cell r="BZ1564">
            <v>166987.85</v>
          </cell>
        </row>
        <row r="1565">
          <cell r="F1565" t="str">
            <v>095.39907.0000.1080</v>
          </cell>
          <cell r="BZ1565">
            <v>0</v>
          </cell>
        </row>
        <row r="1566">
          <cell r="F1566" t="str">
            <v>095.39907.0000.1110</v>
          </cell>
          <cell r="BZ1566">
            <v>38857.120000000003</v>
          </cell>
        </row>
        <row r="1567">
          <cell r="F1567" t="str">
            <v>095.39909.0000.1110</v>
          </cell>
          <cell r="BZ1567">
            <v>157661.74</v>
          </cell>
        </row>
        <row r="1568">
          <cell r="F1568" t="str">
            <v>095.39924.0000.1110</v>
          </cell>
          <cell r="BZ1568">
            <v>2293.3000000000002</v>
          </cell>
        </row>
        <row r="1569">
          <cell r="F1569" t="str">
            <v>096.00000.0000.1080</v>
          </cell>
          <cell r="BZ1569">
            <v>43068.3</v>
          </cell>
        </row>
        <row r="1570">
          <cell r="F1570" t="str">
            <v>096.30100.0000.1080</v>
          </cell>
          <cell r="BZ1570">
            <v>0</v>
          </cell>
        </row>
        <row r="1571">
          <cell r="F1571" t="str">
            <v>096.30200.0000.1080</v>
          </cell>
          <cell r="BZ1571">
            <v>459.8</v>
          </cell>
        </row>
        <row r="1572">
          <cell r="F1572" t="str">
            <v>096.30400.0000.1080</v>
          </cell>
          <cell r="BZ1572">
            <v>288380.58</v>
          </cell>
        </row>
        <row r="1573">
          <cell r="F1573" t="str">
            <v>096.30500.0000.1080</v>
          </cell>
          <cell r="BZ1573">
            <v>-658382.04</v>
          </cell>
        </row>
        <row r="1574">
          <cell r="F1574" t="str">
            <v>096.31100.0000.1080</v>
          </cell>
          <cell r="BZ1574">
            <v>49122.33</v>
          </cell>
        </row>
        <row r="1575">
          <cell r="F1575" t="str">
            <v>096.31105.0000.1080</v>
          </cell>
          <cell r="BZ1575">
            <v>0</v>
          </cell>
        </row>
        <row r="1576">
          <cell r="F1576" t="str">
            <v>096.31900.0000.1080</v>
          </cell>
          <cell r="BZ1576">
            <v>545333.13</v>
          </cell>
        </row>
        <row r="1577">
          <cell r="F1577" t="str">
            <v>096.36100.0000.1080</v>
          </cell>
          <cell r="BZ1577">
            <v>1934.68</v>
          </cell>
        </row>
        <row r="1578">
          <cell r="F1578" t="str">
            <v>096.36200.0000.1080</v>
          </cell>
          <cell r="BZ1578">
            <v>411466.04</v>
          </cell>
        </row>
        <row r="1579">
          <cell r="F1579" t="str">
            <v>096.36510.0000.1080</v>
          </cell>
          <cell r="BZ1579">
            <v>0</v>
          </cell>
        </row>
        <row r="1580">
          <cell r="F1580" t="str">
            <v>096.36520.0000.1080</v>
          </cell>
          <cell r="BZ1580">
            <v>0</v>
          </cell>
        </row>
        <row r="1581">
          <cell r="F1581" t="str">
            <v>096.36700.0000.1080</v>
          </cell>
          <cell r="BZ1581">
            <v>-5386.01</v>
          </cell>
        </row>
        <row r="1582">
          <cell r="F1582" t="str">
            <v>096.36701.0000.1080</v>
          </cell>
          <cell r="BZ1582">
            <v>341261.88</v>
          </cell>
        </row>
        <row r="1583">
          <cell r="F1583" t="str">
            <v>096.36900.0000.1080</v>
          </cell>
          <cell r="BZ1583">
            <v>64794.78</v>
          </cell>
        </row>
        <row r="1584">
          <cell r="F1584" t="str">
            <v>096.37400.0000.1080</v>
          </cell>
          <cell r="BZ1584">
            <v>53188.45</v>
          </cell>
        </row>
        <row r="1585">
          <cell r="F1585" t="str">
            <v>096.37402.0000.1080</v>
          </cell>
          <cell r="BZ1585">
            <v>0</v>
          </cell>
        </row>
        <row r="1586">
          <cell r="F1586" t="str">
            <v>096.37500.0000.1080</v>
          </cell>
          <cell r="BZ1586">
            <v>702.19</v>
          </cell>
        </row>
        <row r="1587">
          <cell r="F1587" t="str">
            <v>096.37501.0000.1080</v>
          </cell>
          <cell r="BZ1587">
            <v>0</v>
          </cell>
        </row>
        <row r="1588">
          <cell r="F1588" t="str">
            <v>096.37600.0000.1080</v>
          </cell>
          <cell r="BZ1588">
            <v>-81008.87</v>
          </cell>
        </row>
        <row r="1589">
          <cell r="F1589" t="str">
            <v>096.37601.0000.1080</v>
          </cell>
          <cell r="BZ1589">
            <v>3430541.53</v>
          </cell>
        </row>
        <row r="1590">
          <cell r="F1590" t="str">
            <v>096.37602.0000.1080</v>
          </cell>
          <cell r="BZ1590">
            <v>4828484.13</v>
          </cell>
        </row>
        <row r="1591">
          <cell r="F1591" t="str">
            <v>096.37800.0000.1080</v>
          </cell>
          <cell r="BZ1591">
            <v>231929.47</v>
          </cell>
        </row>
        <row r="1592">
          <cell r="F1592" t="str">
            <v>096.37900.0000.1080</v>
          </cell>
          <cell r="BZ1592">
            <v>117897.16</v>
          </cell>
        </row>
        <row r="1593">
          <cell r="F1593" t="str">
            <v>096.37903.0000.1080</v>
          </cell>
          <cell r="BZ1593">
            <v>0</v>
          </cell>
        </row>
        <row r="1594">
          <cell r="F1594" t="str">
            <v>096.37905.0000.1080</v>
          </cell>
          <cell r="BZ1594">
            <v>0</v>
          </cell>
        </row>
        <row r="1595">
          <cell r="F1595" t="str">
            <v>096.38000.0000.1080</v>
          </cell>
          <cell r="BZ1595">
            <v>3990999.82</v>
          </cell>
        </row>
        <row r="1596">
          <cell r="F1596" t="str">
            <v>096.38100.0000.1080</v>
          </cell>
          <cell r="BZ1596">
            <v>633607.11</v>
          </cell>
        </row>
        <row r="1597">
          <cell r="F1597" t="str">
            <v>096.38200.0000.1080</v>
          </cell>
          <cell r="BZ1597">
            <v>1919167.87</v>
          </cell>
        </row>
        <row r="1598">
          <cell r="F1598" t="str">
            <v>096.38300.0000.1080</v>
          </cell>
          <cell r="BZ1598">
            <v>411176.98</v>
          </cell>
        </row>
        <row r="1599">
          <cell r="F1599" t="str">
            <v>096.38500.0000.1080</v>
          </cell>
          <cell r="BZ1599">
            <v>12511.75</v>
          </cell>
        </row>
        <row r="1600">
          <cell r="F1600" t="str">
            <v>096.38600.0000.1080</v>
          </cell>
          <cell r="BZ1600">
            <v>0</v>
          </cell>
        </row>
        <row r="1601">
          <cell r="F1601" t="str">
            <v>096.38700.0000.1080</v>
          </cell>
          <cell r="BZ1601">
            <v>1929.54</v>
          </cell>
        </row>
        <row r="1602">
          <cell r="F1602" t="str">
            <v>096.39000.0000.1080</v>
          </cell>
          <cell r="BZ1602">
            <v>33145.15</v>
          </cell>
        </row>
        <row r="1603">
          <cell r="F1603" t="str">
            <v>096.39001.0000.1080</v>
          </cell>
          <cell r="BZ1603">
            <v>59501.919999999998</v>
          </cell>
        </row>
        <row r="1604">
          <cell r="F1604" t="str">
            <v>096.39003.0000.1110</v>
          </cell>
          <cell r="BZ1604">
            <v>10911.03</v>
          </cell>
        </row>
        <row r="1605">
          <cell r="F1605" t="str">
            <v>096.39003.0000.1080</v>
          </cell>
          <cell r="BZ1605">
            <v>556.89</v>
          </cell>
        </row>
        <row r="1606">
          <cell r="F1606" t="str">
            <v>096.39100.0000.1080</v>
          </cell>
          <cell r="BZ1606">
            <v>62161.919999999998</v>
          </cell>
        </row>
        <row r="1607">
          <cell r="F1607" t="str">
            <v>096.39200.0000.1080</v>
          </cell>
          <cell r="BZ1607">
            <v>190337.29</v>
          </cell>
        </row>
        <row r="1608">
          <cell r="F1608" t="str">
            <v>096.39300.0000.1080</v>
          </cell>
          <cell r="BZ1608">
            <v>1427.09</v>
          </cell>
        </row>
        <row r="1609">
          <cell r="F1609" t="str">
            <v>096.39400.0000.1080</v>
          </cell>
          <cell r="BZ1609">
            <v>37970.75</v>
          </cell>
        </row>
        <row r="1610">
          <cell r="F1610" t="str">
            <v>096.39600.0000.1080</v>
          </cell>
          <cell r="BZ1610">
            <v>86170.49</v>
          </cell>
        </row>
        <row r="1611">
          <cell r="F1611" t="str">
            <v>096.39603.0000.1080</v>
          </cell>
          <cell r="BZ1611">
            <v>185466.03</v>
          </cell>
        </row>
        <row r="1612">
          <cell r="F1612" t="str">
            <v>096.39604.0000.1080</v>
          </cell>
          <cell r="BZ1612">
            <v>-7452.54</v>
          </cell>
        </row>
        <row r="1613">
          <cell r="F1613" t="str">
            <v>096.39605.0000.1080</v>
          </cell>
          <cell r="BZ1613">
            <v>10126.719999999999</v>
          </cell>
        </row>
        <row r="1614">
          <cell r="F1614" t="str">
            <v>096.39700.0000.1080</v>
          </cell>
          <cell r="BZ1614">
            <v>17457.04</v>
          </cell>
        </row>
        <row r="1615">
          <cell r="F1615" t="str">
            <v>096.39701.0000.1080</v>
          </cell>
          <cell r="BZ1615">
            <v>-23952.58</v>
          </cell>
        </row>
        <row r="1616">
          <cell r="F1616" t="str">
            <v>096.39800.0000.1080</v>
          </cell>
          <cell r="BZ1616">
            <v>-30873.37</v>
          </cell>
        </row>
        <row r="1617">
          <cell r="F1617" t="str">
            <v>096.39906.0000.1080</v>
          </cell>
          <cell r="BZ1617">
            <v>17440.23</v>
          </cell>
        </row>
        <row r="1618">
          <cell r="F1618" t="str">
            <v>096.39906.0000.1110</v>
          </cell>
          <cell r="BZ1618">
            <v>107921.82</v>
          </cell>
        </row>
        <row r="1619">
          <cell r="F1619" t="str">
            <v>096.39907.0000.1080</v>
          </cell>
          <cell r="BZ1619">
            <v>-2496.52</v>
          </cell>
        </row>
        <row r="1620">
          <cell r="F1620" t="str">
            <v>096.39907.0000.1110</v>
          </cell>
          <cell r="BZ1620">
            <v>18762.259999999998</v>
          </cell>
        </row>
        <row r="1621">
          <cell r="F1621" t="str">
            <v>096.39908.0000.1110</v>
          </cell>
          <cell r="BZ1621">
            <v>27338.77</v>
          </cell>
        </row>
        <row r="1622">
          <cell r="F1622" t="str">
            <v>096.39908.0000.1080</v>
          </cell>
          <cell r="BZ1622">
            <v>68.849999999999994</v>
          </cell>
        </row>
        <row r="1623">
          <cell r="F1623" t="str">
            <v>097.00000.0000.1080</v>
          </cell>
          <cell r="BZ1623">
            <v>16797.41</v>
          </cell>
        </row>
        <row r="1624">
          <cell r="F1624" t="str">
            <v>097.30100.0000.1080</v>
          </cell>
          <cell r="BZ1624">
            <v>0</v>
          </cell>
        </row>
        <row r="1625">
          <cell r="F1625" t="str">
            <v>097.30200.0000.1080</v>
          </cell>
          <cell r="BZ1625">
            <v>39680.5</v>
          </cell>
        </row>
        <row r="1626">
          <cell r="F1626" t="str">
            <v>097.31100.0000.1080</v>
          </cell>
          <cell r="BZ1626">
            <v>574535.94999999995</v>
          </cell>
        </row>
        <row r="1627">
          <cell r="F1627" t="str">
            <v>097.31105.0000.1080</v>
          </cell>
          <cell r="BZ1627">
            <v>0</v>
          </cell>
        </row>
        <row r="1628">
          <cell r="F1628" t="str">
            <v>097.36510.0000.1080</v>
          </cell>
          <cell r="BZ1628">
            <v>200</v>
          </cell>
        </row>
        <row r="1629">
          <cell r="F1629" t="str">
            <v>097.36520.0000.1080</v>
          </cell>
          <cell r="BZ1629">
            <v>0.56999999999999995</v>
          </cell>
        </row>
        <row r="1630">
          <cell r="F1630" t="str">
            <v>097.36700.0000.1080</v>
          </cell>
          <cell r="BZ1630">
            <v>0</v>
          </cell>
        </row>
        <row r="1631">
          <cell r="F1631" t="str">
            <v>097.36701.0000.1080</v>
          </cell>
          <cell r="BZ1631">
            <v>57681.71</v>
          </cell>
        </row>
        <row r="1632">
          <cell r="F1632" t="str">
            <v>097.36900.0000.1080</v>
          </cell>
          <cell r="BZ1632">
            <v>3080.93</v>
          </cell>
        </row>
        <row r="1633">
          <cell r="F1633" t="str">
            <v>097.37400.0000.1080</v>
          </cell>
          <cell r="BZ1633">
            <v>167431.19</v>
          </cell>
        </row>
        <row r="1634">
          <cell r="F1634" t="str">
            <v>097.37402.0000.1080</v>
          </cell>
          <cell r="BZ1634">
            <v>0</v>
          </cell>
        </row>
        <row r="1635">
          <cell r="F1635" t="str">
            <v>097.37500.0000.1080</v>
          </cell>
          <cell r="BZ1635">
            <v>47663.14</v>
          </cell>
        </row>
        <row r="1636">
          <cell r="F1636" t="str">
            <v>097.37501.0000.1080</v>
          </cell>
          <cell r="BZ1636">
            <v>0</v>
          </cell>
        </row>
        <row r="1637">
          <cell r="F1637" t="str">
            <v>097.37600.0000.1080</v>
          </cell>
          <cell r="BZ1637">
            <v>15588.99</v>
          </cell>
        </row>
        <row r="1638">
          <cell r="F1638" t="str">
            <v>097.37601.0000.1080</v>
          </cell>
          <cell r="BZ1638">
            <v>3586000.78</v>
          </cell>
        </row>
        <row r="1639">
          <cell r="F1639" t="str">
            <v>097.37602.0000.1080</v>
          </cell>
          <cell r="BZ1639">
            <v>2363755.35</v>
          </cell>
        </row>
        <row r="1640">
          <cell r="F1640" t="str">
            <v>097.37800.0000.1080</v>
          </cell>
          <cell r="BZ1640">
            <v>212150.99</v>
          </cell>
        </row>
        <row r="1641">
          <cell r="F1641" t="str">
            <v>097.37900.0000.1080</v>
          </cell>
          <cell r="BZ1641">
            <v>184404.62</v>
          </cell>
        </row>
        <row r="1642">
          <cell r="F1642" t="str">
            <v>097.37903.0000.1080</v>
          </cell>
          <cell r="BZ1642">
            <v>0</v>
          </cell>
        </row>
        <row r="1643">
          <cell r="F1643" t="str">
            <v>097.37905.0000.1080</v>
          </cell>
          <cell r="BZ1643">
            <v>0</v>
          </cell>
        </row>
        <row r="1644">
          <cell r="F1644" t="str">
            <v>097.38000.0000.1080</v>
          </cell>
          <cell r="BZ1644">
            <v>4304615.28</v>
          </cell>
        </row>
        <row r="1645">
          <cell r="F1645" t="str">
            <v>097.38100.0000.1080</v>
          </cell>
          <cell r="BZ1645">
            <v>62368.78</v>
          </cell>
        </row>
        <row r="1646">
          <cell r="F1646" t="str">
            <v>097.38200.0000.1080</v>
          </cell>
          <cell r="BZ1646">
            <v>726750.78</v>
          </cell>
        </row>
        <row r="1647">
          <cell r="F1647" t="str">
            <v>097.38300.0000.1080</v>
          </cell>
          <cell r="BZ1647">
            <v>97021.52</v>
          </cell>
        </row>
        <row r="1648">
          <cell r="F1648" t="str">
            <v>097.38500.0000.1080</v>
          </cell>
          <cell r="BZ1648">
            <v>-1903.47</v>
          </cell>
        </row>
        <row r="1649">
          <cell r="F1649" t="str">
            <v>097.38600.0000.1080</v>
          </cell>
          <cell r="BZ1649">
            <v>0</v>
          </cell>
        </row>
        <row r="1650">
          <cell r="F1650" t="str">
            <v>097.38700.0000.1080</v>
          </cell>
          <cell r="BZ1650">
            <v>15802.92</v>
          </cell>
        </row>
        <row r="1651">
          <cell r="F1651" t="str">
            <v>097.38900.0000.1080</v>
          </cell>
          <cell r="BZ1651">
            <v>9015.5</v>
          </cell>
        </row>
        <row r="1652">
          <cell r="F1652" t="str">
            <v>097.39000.0000.1080</v>
          </cell>
          <cell r="BZ1652">
            <v>33419.74</v>
          </cell>
        </row>
        <row r="1653">
          <cell r="F1653" t="str">
            <v>097.39001.0000.1080</v>
          </cell>
          <cell r="BZ1653">
            <v>9669.0300000000007</v>
          </cell>
        </row>
        <row r="1654">
          <cell r="F1654" t="str">
            <v>097.39003.0000.1080</v>
          </cell>
          <cell r="BZ1654">
            <v>0</v>
          </cell>
        </row>
        <row r="1655">
          <cell r="F1655" t="str">
            <v>097.39003.0000.1110</v>
          </cell>
          <cell r="BZ1655">
            <v>10320</v>
          </cell>
        </row>
        <row r="1656">
          <cell r="F1656" t="str">
            <v>097.39100.0000.1080</v>
          </cell>
          <cell r="BZ1656">
            <v>23190.6</v>
          </cell>
        </row>
        <row r="1657">
          <cell r="F1657" t="str">
            <v>097.39200.0000.1080</v>
          </cell>
          <cell r="BZ1657">
            <v>275565.25</v>
          </cell>
        </row>
        <row r="1658">
          <cell r="F1658" t="str">
            <v>097.39300.0000.1080</v>
          </cell>
          <cell r="BZ1658">
            <v>10512.73</v>
          </cell>
        </row>
        <row r="1659">
          <cell r="F1659" t="str">
            <v>097.39400.0000.1080</v>
          </cell>
          <cell r="BZ1659">
            <v>16446.439999999999</v>
          </cell>
        </row>
        <row r="1660">
          <cell r="F1660" t="str">
            <v>097.39500.0000.1080</v>
          </cell>
          <cell r="BZ1660">
            <v>120.66</v>
          </cell>
        </row>
        <row r="1661">
          <cell r="F1661" t="str">
            <v>097.39600.0000.1080</v>
          </cell>
          <cell r="BZ1661">
            <v>86353.8</v>
          </cell>
        </row>
        <row r="1662">
          <cell r="F1662" t="str">
            <v>097.39603.0000.1080</v>
          </cell>
          <cell r="BZ1662">
            <v>81931.45</v>
          </cell>
        </row>
        <row r="1663">
          <cell r="F1663" t="str">
            <v>097.39604.0000.1080</v>
          </cell>
          <cell r="BZ1663">
            <v>67182.81</v>
          </cell>
        </row>
        <row r="1664">
          <cell r="F1664" t="str">
            <v>097.39700.0000.1080</v>
          </cell>
          <cell r="BZ1664">
            <v>21548.720000000001</v>
          </cell>
        </row>
        <row r="1665">
          <cell r="F1665" t="str">
            <v>097.39701.0000.1080</v>
          </cell>
          <cell r="BZ1665">
            <v>34211.99</v>
          </cell>
        </row>
        <row r="1666">
          <cell r="F1666" t="str">
            <v>097.39702.0000.1080</v>
          </cell>
          <cell r="BZ1666">
            <v>28531.94</v>
          </cell>
        </row>
        <row r="1667">
          <cell r="F1667" t="str">
            <v>097.39705.0000.1080</v>
          </cell>
          <cell r="BZ1667">
            <v>8330.0499999999993</v>
          </cell>
        </row>
        <row r="1668">
          <cell r="F1668" t="str">
            <v>097.39800.0000.1080</v>
          </cell>
          <cell r="BZ1668">
            <v>13108.42</v>
          </cell>
        </row>
        <row r="1669">
          <cell r="F1669" t="str">
            <v>097.39903.0000.1080</v>
          </cell>
          <cell r="BZ1669">
            <v>76159.22</v>
          </cell>
        </row>
        <row r="1670">
          <cell r="F1670" t="str">
            <v>097.39906.0000.1080</v>
          </cell>
          <cell r="BZ1670">
            <v>0</v>
          </cell>
        </row>
        <row r="1671">
          <cell r="F1671" t="str">
            <v>097.39906.0000.1110</v>
          </cell>
          <cell r="BZ1671">
            <v>36646.959999999999</v>
          </cell>
        </row>
        <row r="1672">
          <cell r="F1672" t="str">
            <v>097.39907.0000.1080</v>
          </cell>
          <cell r="BZ1672">
            <v>0</v>
          </cell>
        </row>
        <row r="1673">
          <cell r="F1673" t="str">
            <v>097.39907.0000.1110</v>
          </cell>
          <cell r="BZ1673">
            <v>7914.32</v>
          </cell>
        </row>
        <row r="1674">
          <cell r="F1674" t="str">
            <v>097.39909.0000.1110</v>
          </cell>
          <cell r="BZ1674">
            <v>44434.46</v>
          </cell>
        </row>
        <row r="1675">
          <cell r="F1675" t="str">
            <v>098.00000.0000.1080</v>
          </cell>
          <cell r="BZ1675">
            <v>6199.05</v>
          </cell>
        </row>
        <row r="1676">
          <cell r="F1676" t="str">
            <v>098.30100.0000.1080</v>
          </cell>
          <cell r="BZ1676">
            <v>0</v>
          </cell>
        </row>
        <row r="1677">
          <cell r="F1677" t="str">
            <v>098.30300.0000.1080</v>
          </cell>
          <cell r="BZ1677">
            <v>18126.71</v>
          </cell>
        </row>
        <row r="1678">
          <cell r="F1678" t="str">
            <v>098.30500.0000.1080</v>
          </cell>
          <cell r="BZ1678">
            <v>0</v>
          </cell>
        </row>
        <row r="1679">
          <cell r="F1679" t="str">
            <v>098.36510.0000.1080</v>
          </cell>
          <cell r="BZ1679">
            <v>14760.98</v>
          </cell>
        </row>
        <row r="1680">
          <cell r="F1680" t="str">
            <v>098.36520.0000.1080</v>
          </cell>
          <cell r="BZ1680">
            <v>0</v>
          </cell>
        </row>
        <row r="1681">
          <cell r="F1681" t="str">
            <v>098.36601.0000.1080</v>
          </cell>
          <cell r="BZ1681">
            <v>0</v>
          </cell>
        </row>
        <row r="1682">
          <cell r="F1682" t="str">
            <v>098.36602.0000.1080</v>
          </cell>
          <cell r="BZ1682">
            <v>0</v>
          </cell>
        </row>
        <row r="1683">
          <cell r="F1683" t="str">
            <v>098.36603.0000.1080</v>
          </cell>
          <cell r="BZ1683">
            <v>18395.07</v>
          </cell>
        </row>
        <row r="1684">
          <cell r="F1684" t="str">
            <v>098.36700.0000.1080</v>
          </cell>
          <cell r="BZ1684">
            <v>246.34</v>
          </cell>
        </row>
        <row r="1685">
          <cell r="F1685" t="str">
            <v>098.36701.0000.1080</v>
          </cell>
          <cell r="BZ1685">
            <v>373560.86</v>
          </cell>
        </row>
        <row r="1686">
          <cell r="F1686" t="str">
            <v>098.36900.0000.1080</v>
          </cell>
          <cell r="BZ1686">
            <v>40968.1</v>
          </cell>
        </row>
        <row r="1687">
          <cell r="F1687" t="str">
            <v>098.37400.0000.1080</v>
          </cell>
          <cell r="BZ1687">
            <v>10696.95</v>
          </cell>
        </row>
        <row r="1688">
          <cell r="F1688" t="str">
            <v>098.37402.0000.1080</v>
          </cell>
          <cell r="BZ1688">
            <v>0</v>
          </cell>
        </row>
        <row r="1689">
          <cell r="F1689" t="str">
            <v>098.37500.0000.1080</v>
          </cell>
          <cell r="BZ1689">
            <v>3488.11</v>
          </cell>
        </row>
        <row r="1690">
          <cell r="F1690" t="str">
            <v>098.37501.0000.1080</v>
          </cell>
          <cell r="BZ1690">
            <v>0</v>
          </cell>
        </row>
        <row r="1691">
          <cell r="F1691" t="str">
            <v>098.37600.0000.1080</v>
          </cell>
          <cell r="BZ1691">
            <v>1104.97</v>
          </cell>
        </row>
        <row r="1692">
          <cell r="F1692" t="str">
            <v>098.37601.0000.1080</v>
          </cell>
          <cell r="BZ1692">
            <v>1961881.69</v>
          </cell>
        </row>
        <row r="1693">
          <cell r="F1693" t="str">
            <v>098.37602.0000.1080</v>
          </cell>
          <cell r="BZ1693">
            <v>985727.72</v>
          </cell>
        </row>
        <row r="1694">
          <cell r="F1694" t="str">
            <v>098.37800.0000.1080</v>
          </cell>
          <cell r="BZ1694">
            <v>124972.85</v>
          </cell>
        </row>
        <row r="1695">
          <cell r="F1695" t="str">
            <v>098.37900.0000.1080</v>
          </cell>
          <cell r="BZ1695">
            <v>121188.41</v>
          </cell>
        </row>
        <row r="1696">
          <cell r="F1696" t="str">
            <v>098.37903.0000.1080</v>
          </cell>
          <cell r="BZ1696">
            <v>0</v>
          </cell>
        </row>
        <row r="1697">
          <cell r="F1697" t="str">
            <v>098.37905.0000.1080</v>
          </cell>
          <cell r="BZ1697">
            <v>0</v>
          </cell>
        </row>
        <row r="1698">
          <cell r="F1698" t="str">
            <v>098.38000.0000.1080</v>
          </cell>
          <cell r="BZ1698">
            <v>2494649.19</v>
          </cell>
        </row>
        <row r="1699">
          <cell r="F1699" t="str">
            <v>098.38100.0000.1080</v>
          </cell>
          <cell r="BZ1699">
            <v>317754.71000000002</v>
          </cell>
        </row>
        <row r="1700">
          <cell r="F1700" t="str">
            <v>098.38200.0000.1080</v>
          </cell>
          <cell r="BZ1700">
            <v>609602.16</v>
          </cell>
        </row>
        <row r="1701">
          <cell r="F1701" t="str">
            <v>098.38300.0000.1080</v>
          </cell>
          <cell r="BZ1701">
            <v>29200.080000000002</v>
          </cell>
        </row>
        <row r="1702">
          <cell r="F1702" t="str">
            <v>098.38500.0000.1080</v>
          </cell>
          <cell r="BZ1702">
            <v>-1542.54</v>
          </cell>
        </row>
        <row r="1703">
          <cell r="F1703" t="str">
            <v>098.38700.0000.1080</v>
          </cell>
          <cell r="BZ1703">
            <v>41821.089999999997</v>
          </cell>
        </row>
        <row r="1704">
          <cell r="F1704" t="str">
            <v>098.38900.0000.1080</v>
          </cell>
          <cell r="BZ1704">
            <v>0</v>
          </cell>
        </row>
        <row r="1705">
          <cell r="F1705" t="str">
            <v>098.39000.0000.1080</v>
          </cell>
          <cell r="BZ1705">
            <v>84398.19</v>
          </cell>
        </row>
        <row r="1706">
          <cell r="F1706" t="str">
            <v>098.39003.0000.1080</v>
          </cell>
          <cell r="BZ1706">
            <v>600.63</v>
          </cell>
        </row>
        <row r="1707">
          <cell r="F1707" t="str">
            <v>098.39100.0000.1080</v>
          </cell>
          <cell r="BZ1707">
            <v>30352.33</v>
          </cell>
        </row>
        <row r="1708">
          <cell r="F1708" t="str">
            <v>098.39200.0000.1080</v>
          </cell>
          <cell r="BZ1708">
            <v>68076.13</v>
          </cell>
        </row>
        <row r="1709">
          <cell r="F1709" t="str">
            <v>098.39300.0000.1080</v>
          </cell>
          <cell r="BZ1709">
            <v>6259.93</v>
          </cell>
        </row>
        <row r="1710">
          <cell r="F1710" t="str">
            <v>098.39400.0000.1080</v>
          </cell>
          <cell r="BZ1710">
            <v>4681.9799999999996</v>
          </cell>
        </row>
        <row r="1711">
          <cell r="F1711" t="str">
            <v>098.39500.0000.1080</v>
          </cell>
          <cell r="BZ1711">
            <v>24218.04</v>
          </cell>
        </row>
        <row r="1712">
          <cell r="F1712" t="str">
            <v>098.39600.0000.1080</v>
          </cell>
          <cell r="BZ1712">
            <v>14377.21</v>
          </cell>
        </row>
        <row r="1713">
          <cell r="F1713" t="str">
            <v>098.39603.0000.1080</v>
          </cell>
          <cell r="BZ1713">
            <v>45520.78</v>
          </cell>
        </row>
        <row r="1714">
          <cell r="F1714" t="str">
            <v>098.39604.0000.1080</v>
          </cell>
          <cell r="BZ1714">
            <v>8388.56</v>
          </cell>
        </row>
        <row r="1715">
          <cell r="F1715" t="str">
            <v>098.39605.0000.1080</v>
          </cell>
          <cell r="BZ1715">
            <v>1264.79</v>
          </cell>
        </row>
        <row r="1716">
          <cell r="F1716" t="str">
            <v>098.39700.0000.1080</v>
          </cell>
          <cell r="BZ1716">
            <v>35336.239999999998</v>
          </cell>
        </row>
        <row r="1717">
          <cell r="F1717" t="str">
            <v>098.39702.0000.1080</v>
          </cell>
          <cell r="BZ1717">
            <v>13162.1</v>
          </cell>
        </row>
        <row r="1718">
          <cell r="F1718" t="str">
            <v>098.39800.0000.1080</v>
          </cell>
          <cell r="BZ1718">
            <v>22494.95</v>
          </cell>
        </row>
        <row r="1719">
          <cell r="F1719" t="str">
            <v>098.39901.0000.1080</v>
          </cell>
          <cell r="BZ1719">
            <v>1117.48</v>
          </cell>
        </row>
        <row r="1720">
          <cell r="F1720" t="str">
            <v>098.39902.0000.1110</v>
          </cell>
          <cell r="BZ1720">
            <v>1820.54</v>
          </cell>
        </row>
        <row r="1721">
          <cell r="F1721" t="str">
            <v>098.39902.0000.1080</v>
          </cell>
          <cell r="BZ1721">
            <v>27.32</v>
          </cell>
        </row>
        <row r="1722">
          <cell r="F1722" t="str">
            <v>098.39906.0000.1080</v>
          </cell>
          <cell r="BZ1722">
            <v>0</v>
          </cell>
        </row>
        <row r="1723">
          <cell r="F1723" t="str">
            <v>098.39906.0000.1110</v>
          </cell>
          <cell r="BZ1723">
            <v>31700.400000000001</v>
          </cell>
        </row>
        <row r="1724">
          <cell r="F1724" t="str">
            <v>098.39907.0000.1080</v>
          </cell>
          <cell r="BZ1724">
            <v>636.69000000000005</v>
          </cell>
        </row>
        <row r="1725">
          <cell r="F1725" t="str">
            <v>098.39907.0000.1110</v>
          </cell>
          <cell r="BZ1725">
            <v>35720.71</v>
          </cell>
        </row>
        <row r="1726">
          <cell r="F1726" t="str">
            <v>107.39000.0000.1080</v>
          </cell>
          <cell r="BZ1726">
            <v>19433.830000000002</v>
          </cell>
        </row>
        <row r="1727">
          <cell r="F1727" t="str">
            <v>107.39009.0000.1080</v>
          </cell>
          <cell r="BZ1727">
            <v>2846.86</v>
          </cell>
        </row>
        <row r="1728">
          <cell r="F1728" t="str">
            <v>107.39009.0000.1110</v>
          </cell>
          <cell r="BZ1728">
            <v>145128.6</v>
          </cell>
        </row>
        <row r="1729">
          <cell r="F1729" t="str">
            <v>107.39100.0000.1080</v>
          </cell>
          <cell r="BZ1729">
            <v>58053.71</v>
          </cell>
        </row>
        <row r="1730">
          <cell r="F1730" t="str">
            <v>107.39103.0000.1080</v>
          </cell>
          <cell r="BZ1730">
            <v>0</v>
          </cell>
        </row>
        <row r="1731">
          <cell r="F1731" t="str">
            <v>107.39200.0000.1080</v>
          </cell>
          <cell r="BZ1731">
            <v>75385.179999999993</v>
          </cell>
        </row>
        <row r="1732">
          <cell r="F1732" t="str">
            <v>107.39300.0000.1080</v>
          </cell>
          <cell r="BZ1732">
            <v>0</v>
          </cell>
        </row>
        <row r="1733">
          <cell r="F1733" t="str">
            <v>107.39400.0000.1080</v>
          </cell>
          <cell r="BZ1733">
            <v>213.24</v>
          </cell>
        </row>
        <row r="1734">
          <cell r="F1734" t="str">
            <v>107.39500.0000.1080</v>
          </cell>
          <cell r="BZ1734">
            <v>0</v>
          </cell>
        </row>
        <row r="1735">
          <cell r="F1735" t="str">
            <v>107.39700.0000.1080</v>
          </cell>
          <cell r="BZ1735">
            <v>0</v>
          </cell>
        </row>
        <row r="1736">
          <cell r="F1736" t="str">
            <v>107.39701.0000.1080</v>
          </cell>
          <cell r="BZ1736">
            <v>0</v>
          </cell>
        </row>
        <row r="1737">
          <cell r="F1737" t="str">
            <v>107.39702.0000.1080</v>
          </cell>
          <cell r="BZ1737">
            <v>0</v>
          </cell>
        </row>
        <row r="1738">
          <cell r="F1738" t="str">
            <v>107.39705.0000.1080</v>
          </cell>
          <cell r="BZ1738">
            <v>0</v>
          </cell>
        </row>
        <row r="1739">
          <cell r="F1739" t="str">
            <v>107.39800.0000.1080</v>
          </cell>
          <cell r="BZ1739">
            <v>752.58</v>
          </cell>
        </row>
        <row r="1740">
          <cell r="F1740" t="str">
            <v>107.39901.0000.1080</v>
          </cell>
          <cell r="BZ1740">
            <v>0</v>
          </cell>
        </row>
        <row r="1741">
          <cell r="F1741" t="str">
            <v>107.39906.0000.1080</v>
          </cell>
          <cell r="BZ1741">
            <v>44734.02</v>
          </cell>
        </row>
        <row r="1742">
          <cell r="F1742" t="str">
            <v>107.39907.0000.1080</v>
          </cell>
          <cell r="BZ1742">
            <v>3769.46</v>
          </cell>
        </row>
        <row r="1743">
          <cell r="F1743" t="str">
            <v>170.00000.0000.1080</v>
          </cell>
          <cell r="BZ1743">
            <v>-282267.75</v>
          </cell>
        </row>
        <row r="1744">
          <cell r="F1744" t="str">
            <v>170.00000.0000.1080</v>
          </cell>
          <cell r="BZ1744">
            <v>0</v>
          </cell>
        </row>
        <row r="1745">
          <cell r="F1745" t="str">
            <v>170.30100.0000.1080</v>
          </cell>
          <cell r="BZ1745">
            <v>0</v>
          </cell>
        </row>
        <row r="1746">
          <cell r="F1746" t="str">
            <v>170.30200.0000.1080</v>
          </cell>
          <cell r="BZ1746">
            <v>7334.3799999999919</v>
          </cell>
        </row>
        <row r="1747">
          <cell r="F1747" t="str">
            <v>170.32520.0000.1080</v>
          </cell>
          <cell r="BZ1747">
            <v>0</v>
          </cell>
        </row>
        <row r="1748">
          <cell r="F1748" t="str">
            <v>170.32540.0000.1080</v>
          </cell>
          <cell r="BZ1748">
            <v>0</v>
          </cell>
        </row>
        <row r="1749">
          <cell r="F1749" t="str">
            <v>170.33100.0000.1080</v>
          </cell>
          <cell r="BZ1749">
            <v>0</v>
          </cell>
        </row>
        <row r="1750">
          <cell r="F1750" t="str">
            <v>170.33201.0000.1080</v>
          </cell>
          <cell r="BZ1750">
            <v>0</v>
          </cell>
        </row>
        <row r="1751">
          <cell r="F1751" t="str">
            <v>170.33202.0000.1080</v>
          </cell>
          <cell r="BZ1751">
            <v>0</v>
          </cell>
        </row>
        <row r="1752">
          <cell r="F1752" t="str">
            <v>170.33400.0000.1080</v>
          </cell>
          <cell r="BZ1752">
            <v>0</v>
          </cell>
        </row>
        <row r="1753">
          <cell r="F1753" t="str">
            <v>170.33600.0000.1080</v>
          </cell>
          <cell r="BZ1753">
            <v>0</v>
          </cell>
        </row>
        <row r="1754">
          <cell r="F1754" t="str">
            <v>170.35010.0000.1080</v>
          </cell>
          <cell r="BZ1754">
            <v>0</v>
          </cell>
        </row>
        <row r="1755">
          <cell r="F1755" t="str">
            <v>170.35020.0000.1110</v>
          </cell>
          <cell r="BZ1755">
            <v>0</v>
          </cell>
        </row>
        <row r="1756">
          <cell r="F1756" t="str">
            <v>170.35100.0000.1080</v>
          </cell>
          <cell r="BZ1756">
            <v>-6941.11</v>
          </cell>
        </row>
        <row r="1757">
          <cell r="F1757" t="str">
            <v>170.35102.0000.1080</v>
          </cell>
          <cell r="BZ1757">
            <v>0</v>
          </cell>
        </row>
        <row r="1758">
          <cell r="F1758" t="str">
            <v>170.35103.0000.1080</v>
          </cell>
          <cell r="BZ1758">
            <v>0</v>
          </cell>
        </row>
        <row r="1759">
          <cell r="F1759" t="str">
            <v>170.35104.0000.1080</v>
          </cell>
          <cell r="BZ1759">
            <v>0</v>
          </cell>
        </row>
        <row r="1760">
          <cell r="F1760" t="str">
            <v>170.35200.0000.1080</v>
          </cell>
          <cell r="BZ1760">
            <v>0</v>
          </cell>
        </row>
        <row r="1761">
          <cell r="F1761" t="str">
            <v>170.35201.0000.1080</v>
          </cell>
          <cell r="BZ1761">
            <v>0</v>
          </cell>
        </row>
        <row r="1762">
          <cell r="F1762" t="str">
            <v>170.35202.0000.1080</v>
          </cell>
          <cell r="BZ1762">
            <v>0</v>
          </cell>
        </row>
        <row r="1763">
          <cell r="F1763" t="str">
            <v>170.35203.0000.1080</v>
          </cell>
          <cell r="BZ1763">
            <v>0</v>
          </cell>
        </row>
        <row r="1764">
          <cell r="F1764" t="str">
            <v>170.35210.0000.1080</v>
          </cell>
          <cell r="BZ1764">
            <v>0</v>
          </cell>
        </row>
        <row r="1765">
          <cell r="F1765" t="str">
            <v>170.35211.0000.1080</v>
          </cell>
          <cell r="BZ1765">
            <v>0</v>
          </cell>
        </row>
        <row r="1766">
          <cell r="F1766" t="str">
            <v>170.35301.0000.1080</v>
          </cell>
          <cell r="BZ1766">
            <v>0</v>
          </cell>
        </row>
        <row r="1767">
          <cell r="F1767" t="str">
            <v>170.35302.0000.1080</v>
          </cell>
          <cell r="BZ1767">
            <v>0</v>
          </cell>
        </row>
        <row r="1768">
          <cell r="F1768" t="str">
            <v>170.35400.0000.1080</v>
          </cell>
          <cell r="BZ1768">
            <v>0</v>
          </cell>
        </row>
        <row r="1769">
          <cell r="F1769" t="str">
            <v>170.36100.0000.1080</v>
          </cell>
          <cell r="BZ1769">
            <v>24474.06</v>
          </cell>
        </row>
        <row r="1770">
          <cell r="F1770" t="str">
            <v>170.36200.0000.1080</v>
          </cell>
          <cell r="BZ1770">
            <v>6630.41</v>
          </cell>
        </row>
        <row r="1771">
          <cell r="F1771" t="str">
            <v>170.36350.0000.1080</v>
          </cell>
          <cell r="BZ1771">
            <v>1133123.17</v>
          </cell>
        </row>
        <row r="1772">
          <cell r="F1772" t="str">
            <v>170.36520.0000.1080</v>
          </cell>
          <cell r="BZ1772">
            <v>6899.7</v>
          </cell>
        </row>
        <row r="1773">
          <cell r="F1773" t="str">
            <v>170.36602.0000.1080</v>
          </cell>
          <cell r="BZ1773">
            <v>0</v>
          </cell>
        </row>
        <row r="1774">
          <cell r="F1774" t="str">
            <v>170.36603.0000.1080</v>
          </cell>
          <cell r="BZ1774">
            <v>138852.71</v>
          </cell>
        </row>
        <row r="1775">
          <cell r="F1775" t="str">
            <v>170.36700.0000.1080</v>
          </cell>
          <cell r="BZ1775">
            <v>2556.61</v>
          </cell>
        </row>
        <row r="1776">
          <cell r="F1776" t="str">
            <v>170.36701.0000.1080</v>
          </cell>
          <cell r="BZ1776">
            <v>11980122.810000001</v>
          </cell>
        </row>
        <row r="1777">
          <cell r="F1777" t="str">
            <v>170.36800.0000.1080</v>
          </cell>
          <cell r="BZ1777">
            <v>32852.370000000003</v>
          </cell>
        </row>
        <row r="1778">
          <cell r="F1778" t="str">
            <v>170.36900.0000.1080</v>
          </cell>
          <cell r="BZ1778">
            <v>913766.31</v>
          </cell>
        </row>
        <row r="1779">
          <cell r="F1779" t="str">
            <v>170.37000.0000.1080</v>
          </cell>
          <cell r="BZ1779">
            <v>144669.04999999999</v>
          </cell>
        </row>
        <row r="1780">
          <cell r="F1780" t="str">
            <v>170.37100.0000.1080</v>
          </cell>
          <cell r="BZ1780">
            <v>791.24</v>
          </cell>
        </row>
        <row r="1781">
          <cell r="F1781" t="str">
            <v>170.37400.0000.1080</v>
          </cell>
          <cell r="BZ1781">
            <v>0</v>
          </cell>
        </row>
        <row r="1782">
          <cell r="F1782" t="str">
            <v>170.37401.0000.1080</v>
          </cell>
          <cell r="BZ1782">
            <v>1629.58</v>
          </cell>
        </row>
        <row r="1783">
          <cell r="F1783" t="str">
            <v>170.37402.0000.1080</v>
          </cell>
          <cell r="BZ1783">
            <v>0.44</v>
          </cell>
        </row>
        <row r="1784">
          <cell r="F1784" t="str">
            <v>170.37403.0000.1080</v>
          </cell>
          <cell r="BZ1784">
            <v>0</v>
          </cell>
        </row>
        <row r="1785">
          <cell r="F1785" t="str">
            <v>170.37500.0000.1080</v>
          </cell>
          <cell r="BZ1785">
            <v>165103.69</v>
          </cell>
        </row>
        <row r="1786">
          <cell r="F1786" t="str">
            <v>170.37501.0000.1080</v>
          </cell>
          <cell r="BZ1786">
            <v>0</v>
          </cell>
        </row>
        <row r="1787">
          <cell r="F1787" t="str">
            <v>170.37502.0000.1080</v>
          </cell>
          <cell r="BZ1787">
            <v>0</v>
          </cell>
        </row>
        <row r="1788">
          <cell r="F1788" t="str">
            <v>170.37503.0000.1080</v>
          </cell>
          <cell r="BZ1788">
            <v>0</v>
          </cell>
        </row>
        <row r="1789">
          <cell r="F1789" t="str">
            <v>170.37600.0000.1080</v>
          </cell>
          <cell r="BZ1789">
            <v>1289474.3799999999</v>
          </cell>
        </row>
        <row r="1790">
          <cell r="F1790" t="str">
            <v>170.37601.0000.1080</v>
          </cell>
          <cell r="BZ1790">
            <v>28084840.310000002</v>
          </cell>
        </row>
        <row r="1791">
          <cell r="F1791" t="str">
            <v>170.37602.0000.1080</v>
          </cell>
          <cell r="BZ1791">
            <v>26285602.750000004</v>
          </cell>
        </row>
        <row r="1792">
          <cell r="F1792" t="str">
            <v>170.37800.0000.1080</v>
          </cell>
          <cell r="BZ1792">
            <v>1340514.07</v>
          </cell>
        </row>
        <row r="1793">
          <cell r="F1793" t="str">
            <v>170.37900.0000.1080</v>
          </cell>
          <cell r="BZ1793">
            <v>1092832.75</v>
          </cell>
        </row>
        <row r="1794">
          <cell r="F1794" t="str">
            <v>170.37903.0000.1080</v>
          </cell>
          <cell r="BZ1794">
            <v>0</v>
          </cell>
        </row>
        <row r="1795">
          <cell r="F1795" t="str">
            <v>170.37905.0000.1080</v>
          </cell>
          <cell r="BZ1795">
            <v>0</v>
          </cell>
        </row>
        <row r="1796">
          <cell r="F1796" t="str">
            <v>170.38000.0000.1080</v>
          </cell>
          <cell r="BZ1796">
            <v>31546382.180000007</v>
          </cell>
        </row>
        <row r="1797">
          <cell r="F1797" t="str">
            <v>170.38100.0000.1080</v>
          </cell>
          <cell r="BZ1797">
            <v>7497911.4700000007</v>
          </cell>
        </row>
        <row r="1798">
          <cell r="F1798" t="str">
            <v>170.38200.0000.1080</v>
          </cell>
          <cell r="BZ1798">
            <v>4026356.08</v>
          </cell>
        </row>
        <row r="1799">
          <cell r="F1799" t="str">
            <v>170.38300.0000.1080</v>
          </cell>
          <cell r="BZ1799">
            <v>5166370.2699999996</v>
          </cell>
        </row>
        <row r="1800">
          <cell r="F1800" t="str">
            <v>170.38400.0000.1080</v>
          </cell>
          <cell r="BZ1800">
            <v>0</v>
          </cell>
        </row>
        <row r="1801">
          <cell r="F1801" t="str">
            <v>170.38500.0000.1080</v>
          </cell>
          <cell r="BZ1801">
            <v>743237.13</v>
          </cell>
        </row>
        <row r="1802">
          <cell r="F1802" t="str">
            <v>170.38600.0000.1080</v>
          </cell>
          <cell r="BZ1802">
            <v>188713.12</v>
          </cell>
        </row>
        <row r="1803">
          <cell r="F1803" t="str">
            <v>170.38700.0000.1080</v>
          </cell>
          <cell r="BZ1803">
            <v>101980.2</v>
          </cell>
        </row>
        <row r="1804">
          <cell r="F1804" t="str">
            <v>170.38900.0000.1080</v>
          </cell>
          <cell r="BZ1804">
            <v>199670.94</v>
          </cell>
        </row>
        <row r="1805">
          <cell r="F1805" t="str">
            <v>170.39000.0000.1080</v>
          </cell>
          <cell r="BZ1805">
            <v>2439361.9700000002</v>
          </cell>
        </row>
        <row r="1806">
          <cell r="F1806" t="str">
            <v>170.39003.0000.1080</v>
          </cell>
          <cell r="BZ1806">
            <v>0</v>
          </cell>
        </row>
        <row r="1807">
          <cell r="F1807" t="str">
            <v>170.39004.0000.1080</v>
          </cell>
          <cell r="BZ1807">
            <v>0</v>
          </cell>
        </row>
        <row r="1808">
          <cell r="F1808" t="str">
            <v>170.39009.0000.1110</v>
          </cell>
          <cell r="BZ1808">
            <v>0</v>
          </cell>
        </row>
        <row r="1809">
          <cell r="F1809" t="str">
            <v>170.39100.0000.1080</v>
          </cell>
          <cell r="BZ1809">
            <v>407891.01</v>
          </cell>
        </row>
        <row r="1810">
          <cell r="F1810" t="str">
            <v>170.39103.0000.1080</v>
          </cell>
          <cell r="BZ1810">
            <v>0</v>
          </cell>
        </row>
        <row r="1811">
          <cell r="F1811" t="str">
            <v>170.39200.0000.1080</v>
          </cell>
          <cell r="BZ1811">
            <v>4056356.26</v>
          </cell>
        </row>
        <row r="1812">
          <cell r="F1812" t="str">
            <v>170.39201.0000.1080</v>
          </cell>
          <cell r="BZ1812">
            <v>0</v>
          </cell>
        </row>
        <row r="1813">
          <cell r="F1813" t="str">
            <v>170.39300.0000.1080</v>
          </cell>
          <cell r="BZ1813">
            <v>89724.3</v>
          </cell>
        </row>
        <row r="1814">
          <cell r="F1814" t="str">
            <v>170.39400.0000.1080</v>
          </cell>
          <cell r="BZ1814">
            <v>836501.67</v>
          </cell>
        </row>
        <row r="1815">
          <cell r="F1815" t="str">
            <v>170.39500.0000.1080</v>
          </cell>
          <cell r="BZ1815">
            <v>5976.27</v>
          </cell>
        </row>
        <row r="1816">
          <cell r="F1816" t="str">
            <v>170.39600.0000.1080</v>
          </cell>
          <cell r="BZ1816">
            <v>234704.77</v>
          </cell>
        </row>
        <row r="1817">
          <cell r="F1817" t="str">
            <v>170.39604.0000.1080</v>
          </cell>
          <cell r="BZ1817">
            <v>4272.55</v>
          </cell>
        </row>
        <row r="1818">
          <cell r="F1818" t="str">
            <v>170.39605.0000.1080</v>
          </cell>
          <cell r="BZ1818">
            <v>0</v>
          </cell>
        </row>
        <row r="1819">
          <cell r="F1819" t="str">
            <v>170.39700.0000.1080</v>
          </cell>
          <cell r="BZ1819">
            <v>206047.08</v>
          </cell>
        </row>
        <row r="1820">
          <cell r="F1820" t="str">
            <v>170.39701.0000.1080</v>
          </cell>
          <cell r="BZ1820">
            <v>0</v>
          </cell>
        </row>
        <row r="1821">
          <cell r="F1821" t="str">
            <v>170.39702.0000.1080</v>
          </cell>
          <cell r="BZ1821">
            <v>64.63</v>
          </cell>
        </row>
        <row r="1822">
          <cell r="F1822" t="str">
            <v>170.39705.0000.1080</v>
          </cell>
          <cell r="BZ1822">
            <v>263647.34000000003</v>
          </cell>
        </row>
        <row r="1823">
          <cell r="F1823" t="str">
            <v>170.39800.0000.1080</v>
          </cell>
          <cell r="BZ1823">
            <v>61061.61</v>
          </cell>
        </row>
        <row r="1824">
          <cell r="F1824" t="str">
            <v>170.39900.0000.1080</v>
          </cell>
          <cell r="BZ1824">
            <v>377.55</v>
          </cell>
        </row>
        <row r="1825">
          <cell r="F1825" t="str">
            <v>170.39901.0000.1080</v>
          </cell>
          <cell r="BZ1825">
            <v>0</v>
          </cell>
        </row>
        <row r="1826">
          <cell r="F1826" t="str">
            <v>170.39902.0000.1080</v>
          </cell>
          <cell r="BZ1826">
            <v>0</v>
          </cell>
        </row>
        <row r="1827">
          <cell r="F1827" t="str">
            <v>170.39902.0000.1110</v>
          </cell>
          <cell r="BZ1827">
            <v>0</v>
          </cell>
        </row>
        <row r="1828">
          <cell r="F1828" t="str">
            <v>170.39903.0000.1080</v>
          </cell>
          <cell r="BZ1828">
            <v>0</v>
          </cell>
        </row>
        <row r="1829">
          <cell r="F1829" t="str">
            <v>170.39906.0000.1080</v>
          </cell>
          <cell r="BZ1829">
            <v>-153815.73000000001</v>
          </cell>
        </row>
        <row r="1830">
          <cell r="F1830" t="str">
            <v>170.39907.0000.1080</v>
          </cell>
          <cell r="BZ1830">
            <v>-704431.32</v>
          </cell>
        </row>
        <row r="1831">
          <cell r="F1831" t="str">
            <v>170.39908.0000.1080</v>
          </cell>
          <cell r="BZ1831">
            <v>796.55</v>
          </cell>
        </row>
        <row r="1832">
          <cell r="F1832" t="str">
            <v>170.39924.0000.1110</v>
          </cell>
          <cell r="BZ1832">
            <v>518514.57</v>
          </cell>
        </row>
        <row r="1833">
          <cell r="F1833" t="str">
            <v>890.38400.0000.1220</v>
          </cell>
          <cell r="BZ1833">
            <v>0</v>
          </cell>
        </row>
        <row r="1834">
          <cell r="F1834" t="str">
            <v>890.39801.0000.1220</v>
          </cell>
          <cell r="BZ1834">
            <v>0</v>
          </cell>
        </row>
        <row r="1835">
          <cell r="F1835" t="str">
            <v>890.39802.0000.1220</v>
          </cell>
          <cell r="BZ1835">
            <v>0</v>
          </cell>
        </row>
        <row r="1836">
          <cell r="F1836" t="str">
            <v>890.39803.0000.1220</v>
          </cell>
          <cell r="BZ1836">
            <v>0</v>
          </cell>
        </row>
        <row r="1837">
          <cell r="F1837" t="str">
            <v>890.39804.0000.1220</v>
          </cell>
          <cell r="BZ1837">
            <v>0</v>
          </cell>
        </row>
        <row r="1838">
          <cell r="F1838" t="str">
            <v>890.39805.0000.1220</v>
          </cell>
          <cell r="BZ1838">
            <v>0</v>
          </cell>
        </row>
        <row r="1839">
          <cell r="F1839" t="str">
            <v>890.39806.0000.1220</v>
          </cell>
          <cell r="BZ1839">
            <v>0</v>
          </cell>
        </row>
        <row r="1840">
          <cell r="F1840" t="str">
            <v>890.39807.0000.1220</v>
          </cell>
          <cell r="BZ1840">
            <v>0</v>
          </cell>
        </row>
        <row r="1841">
          <cell r="F1841" t="str">
            <v>890.39906.0000.1220</v>
          </cell>
          <cell r="BZ1841">
            <v>334.75</v>
          </cell>
        </row>
        <row r="1842">
          <cell r="F1842" t="str">
            <v>840.00000.0000.1080</v>
          </cell>
          <cell r="BZ1842">
            <v>-0.21</v>
          </cell>
        </row>
        <row r="1843">
          <cell r="F1843" t="str">
            <v>840.38800.0000.1080</v>
          </cell>
          <cell r="BZ1843">
            <v>0</v>
          </cell>
        </row>
        <row r="1844">
          <cell r="F1844" t="str">
            <v>840.39000.0000.1080</v>
          </cell>
          <cell r="BZ1844">
            <v>0</v>
          </cell>
        </row>
        <row r="1845">
          <cell r="F1845" t="str">
            <v>190.00000.0000.1080</v>
          </cell>
          <cell r="BZ1845">
            <v>759443465.73999989</v>
          </cell>
        </row>
        <row r="1846">
          <cell r="F1846" t="str">
            <v>190.30200.0000.1080</v>
          </cell>
          <cell r="BZ1846">
            <v>0</v>
          </cell>
        </row>
        <row r="1847">
          <cell r="F1847" t="str">
            <v>190.30300.0000.1080</v>
          </cell>
          <cell r="BZ1847">
            <v>0</v>
          </cell>
        </row>
        <row r="1848">
          <cell r="F1848" t="str">
            <v>190.37400.0000.1080</v>
          </cell>
          <cell r="BZ1848">
            <v>0</v>
          </cell>
        </row>
        <row r="1849">
          <cell r="F1849" t="str">
            <v>190.37500.0000.1080</v>
          </cell>
          <cell r="BZ1849">
            <v>0</v>
          </cell>
        </row>
        <row r="1850">
          <cell r="F1850" t="str">
            <v>190.37600.0000.1080</v>
          </cell>
          <cell r="BZ1850">
            <v>0</v>
          </cell>
        </row>
        <row r="1851">
          <cell r="F1851" t="str">
            <v>190.37800.0000.1080</v>
          </cell>
          <cell r="BZ1851">
            <v>0</v>
          </cell>
        </row>
        <row r="1852">
          <cell r="F1852" t="str">
            <v>190.37900.0000.1080</v>
          </cell>
          <cell r="BZ1852">
            <v>0</v>
          </cell>
        </row>
        <row r="1853">
          <cell r="F1853" t="str">
            <v>190.38000.0000.1080</v>
          </cell>
          <cell r="BZ1853">
            <v>0</v>
          </cell>
        </row>
        <row r="1854">
          <cell r="F1854" t="str">
            <v>190.38100.0000.1080</v>
          </cell>
          <cell r="BZ1854">
            <v>0</v>
          </cell>
        </row>
        <row r="1855">
          <cell r="F1855" t="str">
            <v>190.38300.0000.1080</v>
          </cell>
          <cell r="BZ1855">
            <v>0</v>
          </cell>
        </row>
        <row r="1856">
          <cell r="F1856" t="str">
            <v>190.38900.0000.1080</v>
          </cell>
          <cell r="BZ1856">
            <v>0</v>
          </cell>
        </row>
        <row r="1857">
          <cell r="F1857" t="str">
            <v>190.39000.0000.1080</v>
          </cell>
          <cell r="BZ1857">
            <v>0</v>
          </cell>
        </row>
        <row r="1858">
          <cell r="F1858" t="str">
            <v>190.39100.0000.1080</v>
          </cell>
          <cell r="BZ1858">
            <v>0</v>
          </cell>
        </row>
        <row r="1859">
          <cell r="F1859" t="str">
            <v>190.39200.0000.1080</v>
          </cell>
          <cell r="BZ1859">
            <v>0</v>
          </cell>
        </row>
        <row r="1860">
          <cell r="F1860" t="str">
            <v>190.39300.0000.1080</v>
          </cell>
          <cell r="BZ1860">
            <v>0</v>
          </cell>
        </row>
        <row r="1861">
          <cell r="F1861" t="str">
            <v>190.39400.0000.1080</v>
          </cell>
          <cell r="BZ1861">
            <v>0</v>
          </cell>
        </row>
        <row r="1862">
          <cell r="F1862" t="str">
            <v>190.39500.0000.1080</v>
          </cell>
          <cell r="BZ1862">
            <v>0</v>
          </cell>
        </row>
        <row r="1863">
          <cell r="F1863" t="str">
            <v>190.39600.0000.1080</v>
          </cell>
          <cell r="BZ1863">
            <v>0</v>
          </cell>
        </row>
        <row r="1864">
          <cell r="F1864" t="str">
            <v>190.39700.0000.1080</v>
          </cell>
          <cell r="BZ1864">
            <v>0</v>
          </cell>
        </row>
        <row r="1865">
          <cell r="F1865" t="str">
            <v>190.39800.0000.1080</v>
          </cell>
          <cell r="BZ1865">
            <v>0</v>
          </cell>
        </row>
        <row r="1866">
          <cell r="F1866" t="str">
            <v>190.39900.0000.1080</v>
          </cell>
          <cell r="BZ1866">
            <v>0</v>
          </cell>
        </row>
        <row r="1867">
          <cell r="F1867" t="str">
            <v>700.00000.0000.1080</v>
          </cell>
          <cell r="BZ1867">
            <v>358177053.89999998</v>
          </cell>
        </row>
        <row r="1868">
          <cell r="F1868" t="str">
            <v>700.30300.0000.1080</v>
          </cell>
          <cell r="BZ1868">
            <v>0</v>
          </cell>
        </row>
        <row r="1869">
          <cell r="F1869" t="str">
            <v>700.32500.0000.1080</v>
          </cell>
          <cell r="BZ1869">
            <v>0</v>
          </cell>
        </row>
        <row r="1870">
          <cell r="F1870" t="str">
            <v>700.32700.0000.1080</v>
          </cell>
          <cell r="BZ1870">
            <v>0</v>
          </cell>
        </row>
        <row r="1871">
          <cell r="F1871" t="str">
            <v>700.32800.0000.1080</v>
          </cell>
          <cell r="BZ1871">
            <v>0</v>
          </cell>
        </row>
        <row r="1872">
          <cell r="F1872" t="str">
            <v>700.32900.0000.1080</v>
          </cell>
          <cell r="BZ1872">
            <v>0</v>
          </cell>
        </row>
        <row r="1873">
          <cell r="F1873" t="str">
            <v>700.33200.0000.1080</v>
          </cell>
          <cell r="BZ1873">
            <v>0</v>
          </cell>
        </row>
        <row r="1874">
          <cell r="F1874" t="str">
            <v>700.33300.0000.1080</v>
          </cell>
          <cell r="BZ1874">
            <v>0</v>
          </cell>
        </row>
        <row r="1875">
          <cell r="F1875" t="str">
            <v>700.33400.0000.1080</v>
          </cell>
          <cell r="BZ1875">
            <v>0</v>
          </cell>
        </row>
        <row r="1876">
          <cell r="F1876" t="str">
            <v>700.33600.0000.1080</v>
          </cell>
          <cell r="BZ1876">
            <v>0</v>
          </cell>
        </row>
        <row r="1877">
          <cell r="F1877" t="str">
            <v>700.33700.0000.1080</v>
          </cell>
          <cell r="BZ1877">
            <v>0</v>
          </cell>
        </row>
        <row r="1878">
          <cell r="F1878" t="str">
            <v>700.35000.0000.1080</v>
          </cell>
          <cell r="BZ1878">
            <v>0</v>
          </cell>
        </row>
        <row r="1879">
          <cell r="F1879" t="str">
            <v>700.35100.0000.1080</v>
          </cell>
          <cell r="BZ1879">
            <v>0</v>
          </cell>
        </row>
        <row r="1880">
          <cell r="F1880" t="str">
            <v>700.35200.0000.1080</v>
          </cell>
          <cell r="BZ1880">
            <v>0</v>
          </cell>
        </row>
        <row r="1881">
          <cell r="F1881" t="str">
            <v>700.35300.0000.1080</v>
          </cell>
          <cell r="BZ1881">
            <v>0</v>
          </cell>
        </row>
        <row r="1882">
          <cell r="F1882" t="str">
            <v>700.35400.0000.1080</v>
          </cell>
          <cell r="BZ1882">
            <v>0</v>
          </cell>
        </row>
        <row r="1883">
          <cell r="F1883" t="str">
            <v>700.35500.0000.1080</v>
          </cell>
          <cell r="BZ1883">
            <v>0</v>
          </cell>
        </row>
        <row r="1884">
          <cell r="F1884" t="str">
            <v>700.35600.0000.1080</v>
          </cell>
          <cell r="BZ1884">
            <v>0</v>
          </cell>
        </row>
        <row r="1885">
          <cell r="F1885" t="str">
            <v>700.35700.0000.1080</v>
          </cell>
          <cell r="BZ1885">
            <v>0</v>
          </cell>
        </row>
        <row r="1886">
          <cell r="F1886" t="str">
            <v>700.36500.0000.1080</v>
          </cell>
          <cell r="BZ1886">
            <v>0</v>
          </cell>
        </row>
        <row r="1887">
          <cell r="F1887" t="str">
            <v>700.36600.0000.1080</v>
          </cell>
          <cell r="BZ1887">
            <v>0</v>
          </cell>
        </row>
        <row r="1888">
          <cell r="F1888" t="str">
            <v>700.36700.0000.1080</v>
          </cell>
          <cell r="BZ1888">
            <v>0</v>
          </cell>
        </row>
        <row r="1889">
          <cell r="F1889" t="str">
            <v>700.36800.0000.1080</v>
          </cell>
          <cell r="BZ1889">
            <v>0</v>
          </cell>
        </row>
        <row r="1890">
          <cell r="F1890" t="str">
            <v>700.36900.0000.1080</v>
          </cell>
          <cell r="BZ1890">
            <v>0</v>
          </cell>
        </row>
        <row r="1891">
          <cell r="F1891" t="str">
            <v>700.37100.0000.1080</v>
          </cell>
          <cell r="BZ1891">
            <v>0</v>
          </cell>
        </row>
        <row r="1892">
          <cell r="F1892" t="str">
            <v>700.38800.0000.1080</v>
          </cell>
          <cell r="BZ1892">
            <v>0</v>
          </cell>
        </row>
        <row r="1893">
          <cell r="F1893" t="str">
            <v>700.38900.0000.1080</v>
          </cell>
          <cell r="BZ1893">
            <v>0</v>
          </cell>
        </row>
        <row r="1894">
          <cell r="F1894" t="str">
            <v>700.39000.0000.1080</v>
          </cell>
          <cell r="BZ1894">
            <v>0</v>
          </cell>
        </row>
        <row r="1895">
          <cell r="F1895" t="str">
            <v>700.39100.0000.1080</v>
          </cell>
          <cell r="BZ1895">
            <v>0</v>
          </cell>
        </row>
        <row r="1896">
          <cell r="F1896" t="str">
            <v>700.39200.0000.1080</v>
          </cell>
          <cell r="BZ1896">
            <v>0</v>
          </cell>
        </row>
        <row r="1897">
          <cell r="F1897" t="str">
            <v>700.39300.0000.1080</v>
          </cell>
          <cell r="BZ1897">
            <v>0</v>
          </cell>
        </row>
        <row r="1898">
          <cell r="F1898" t="str">
            <v>700.39500.0000.1080</v>
          </cell>
          <cell r="BZ1898">
            <v>0</v>
          </cell>
        </row>
        <row r="1899">
          <cell r="F1899" t="str">
            <v>700.39600.0000.1080</v>
          </cell>
          <cell r="BZ1899">
            <v>0</v>
          </cell>
        </row>
        <row r="1900">
          <cell r="F1900" t="str">
            <v>700.39700.0000.1080</v>
          </cell>
          <cell r="BZ1900">
            <v>0</v>
          </cell>
        </row>
        <row r="1901">
          <cell r="F1901" t="str">
            <v>700.39800.0000.1080</v>
          </cell>
          <cell r="BZ1901">
            <v>0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sEPS"/>
      <sheetName val="EssShares"/>
      <sheetName val="PPBud"/>
      <sheetName val="PPAct"/>
      <sheetName val="PPlantA"/>
      <sheetName val="Sheet1"/>
      <sheetName val="PPlantA (2)"/>
      <sheetName val="PPlantB"/>
      <sheetName val="SA"/>
      <sheetName val="EssDB"/>
    </sheetNames>
    <sheetDataSet>
      <sheetData sheetId="0" refreshError="1">
        <row r="8">
          <cell r="B8" t="str">
            <v>February</v>
          </cell>
          <cell r="C8" t="str">
            <v>February</v>
          </cell>
          <cell r="D8" t="str">
            <v>Y-T-D(February)</v>
          </cell>
          <cell r="E8" t="str">
            <v>Y-T-D(February)</v>
          </cell>
          <cell r="F8" t="str">
            <v>Y-T-D(September)</v>
          </cell>
          <cell r="G8" t="str">
            <v>February</v>
          </cell>
          <cell r="H8" t="str">
            <v>February</v>
          </cell>
          <cell r="I8" t="str">
            <v>Y-T-D(February)</v>
          </cell>
          <cell r="J8" t="str">
            <v>Y-T-D(February)</v>
          </cell>
          <cell r="K8" t="str">
            <v>Y-T-D(September)</v>
          </cell>
          <cell r="L8" t="str">
            <v>February</v>
          </cell>
          <cell r="M8" t="str">
            <v>February</v>
          </cell>
          <cell r="N8" t="str">
            <v>Y-T-D(February)</v>
          </cell>
          <cell r="O8" t="str">
            <v>Y-T-D(February)</v>
          </cell>
          <cell r="P8" t="str">
            <v>Y-T-D(September)</v>
          </cell>
          <cell r="Q8" t="str">
            <v>February</v>
          </cell>
          <cell r="R8" t="str">
            <v>February</v>
          </cell>
          <cell r="S8" t="str">
            <v>Y-T-D(February)</v>
          </cell>
          <cell r="T8" t="str">
            <v>Y-T-D(February)</v>
          </cell>
          <cell r="U8" t="str">
            <v>Y-T-D(September)</v>
          </cell>
          <cell r="V8" t="str">
            <v>February</v>
          </cell>
          <cell r="W8" t="str">
            <v>February</v>
          </cell>
          <cell r="X8" t="str">
            <v>Y-T-D(February)</v>
          </cell>
          <cell r="Y8" t="str">
            <v>Y-T-D(February)</v>
          </cell>
          <cell r="Z8" t="str">
            <v>Y-T-D(September)</v>
          </cell>
          <cell r="AA8" t="str">
            <v>February</v>
          </cell>
          <cell r="AB8" t="str">
            <v>February</v>
          </cell>
          <cell r="AC8" t="str">
            <v>Y-T-D(February)</v>
          </cell>
          <cell r="AD8" t="str">
            <v>Y-T-D(February)</v>
          </cell>
          <cell r="AE8" t="str">
            <v>Y-T-D(September)</v>
          </cell>
          <cell r="AF8" t="str">
            <v>February</v>
          </cell>
          <cell r="AG8" t="str">
            <v>February</v>
          </cell>
          <cell r="AH8" t="str">
            <v>Y-T-D(February)</v>
          </cell>
          <cell r="AI8" t="str">
            <v>Y-T-D(February)</v>
          </cell>
          <cell r="AJ8" t="str">
            <v>Y-T-D(September)</v>
          </cell>
          <cell r="AK8" t="str">
            <v>February</v>
          </cell>
          <cell r="AL8" t="str">
            <v>February</v>
          </cell>
          <cell r="AM8" t="str">
            <v>Y-T-D(February)</v>
          </cell>
          <cell r="AN8" t="str">
            <v>Y-T-D(February)</v>
          </cell>
          <cell r="AO8" t="str">
            <v>Y-T-D(September)</v>
          </cell>
          <cell r="AP8" t="str">
            <v>February</v>
          </cell>
          <cell r="AQ8" t="str">
            <v>February</v>
          </cell>
          <cell r="AR8" t="str">
            <v>Y-T-D(February)</v>
          </cell>
          <cell r="AS8" t="str">
            <v>Y-T-D(February)</v>
          </cell>
          <cell r="AT8" t="str">
            <v>Y-T-D(September)</v>
          </cell>
          <cell r="AU8" t="str">
            <v>February</v>
          </cell>
          <cell r="AV8" t="str">
            <v>February</v>
          </cell>
          <cell r="AW8" t="str">
            <v>Y-T-D(February)</v>
          </cell>
          <cell r="AX8" t="str">
            <v>Y-T-D(February)</v>
          </cell>
          <cell r="AY8" t="str">
            <v>Y-T-D(September)</v>
          </cell>
          <cell r="AZ8" t="str">
            <v>February</v>
          </cell>
          <cell r="BA8" t="str">
            <v>February</v>
          </cell>
          <cell r="BB8" t="str">
            <v>Y-T-D(February)</v>
          </cell>
          <cell r="BC8" t="str">
            <v>Y-T-D(February)</v>
          </cell>
          <cell r="BD8" t="str">
            <v>Y-T-D(September)</v>
          </cell>
          <cell r="BE8" t="str">
            <v>February</v>
          </cell>
          <cell r="BF8" t="str">
            <v>February</v>
          </cell>
          <cell r="BG8" t="str">
            <v>Y-T-D(February)</v>
          </cell>
          <cell r="BH8" t="str">
            <v>Y-T-D(February)</v>
          </cell>
          <cell r="BI8" t="str">
            <v>Y-T-D(September)</v>
          </cell>
          <cell r="BJ8" t="str">
            <v>February</v>
          </cell>
          <cell r="BK8" t="str">
            <v>February</v>
          </cell>
          <cell r="BL8" t="str">
            <v>Y-T-D(February)</v>
          </cell>
          <cell r="BM8" t="str">
            <v>Y-T-D(June)</v>
          </cell>
          <cell r="BN8" t="str">
            <v>Y-T-D(February)</v>
          </cell>
          <cell r="BO8" t="str">
            <v>Y-T-D(September)</v>
          </cell>
          <cell r="BP8" t="str">
            <v>February</v>
          </cell>
          <cell r="BQ8" t="str">
            <v>February</v>
          </cell>
          <cell r="BR8" t="str">
            <v>Y-T-D(February)</v>
          </cell>
          <cell r="BS8" t="str">
            <v>Y-T-D(June)</v>
          </cell>
          <cell r="BT8" t="str">
            <v>Y-T-D(February)</v>
          </cell>
          <cell r="BU8" t="str">
            <v>Y-T-D(September)</v>
          </cell>
          <cell r="BV8" t="str">
            <v>February</v>
          </cell>
          <cell r="BW8" t="str">
            <v>February</v>
          </cell>
          <cell r="BX8" t="str">
            <v>Y-T-D(February)</v>
          </cell>
          <cell r="BY8" t="str">
            <v>Y-T-D(February)</v>
          </cell>
          <cell r="BZ8" t="str">
            <v>Y-T-D(September)</v>
          </cell>
          <cell r="CA8" t="str">
            <v>February</v>
          </cell>
          <cell r="CB8" t="str">
            <v>February</v>
          </cell>
          <cell r="CC8" t="str">
            <v>Y-T-D(February)</v>
          </cell>
          <cell r="CD8" t="str">
            <v>Y-T-D(February)</v>
          </cell>
          <cell r="CE8" t="str">
            <v>Y-T-D(September)</v>
          </cell>
          <cell r="CF8" t="str">
            <v>February</v>
          </cell>
          <cell r="CG8" t="str">
            <v>February</v>
          </cell>
          <cell r="CH8" t="str">
            <v>Y-T-D(February)</v>
          </cell>
          <cell r="CI8" t="str">
            <v>Y-T-D(February)</v>
          </cell>
          <cell r="CJ8" t="str">
            <v>Y-T-D(September)</v>
          </cell>
        </row>
        <row r="9">
          <cell r="B9" t="str">
            <v>CY Actual</v>
          </cell>
          <cell r="C9" t="str">
            <v>Budget 2006</v>
          </cell>
          <cell r="D9" t="str">
            <v>CY Actual</v>
          </cell>
          <cell r="E9" t="str">
            <v>Budget 2006</v>
          </cell>
          <cell r="F9" t="str">
            <v>Budget 2006</v>
          </cell>
          <cell r="G9" t="str">
            <v>CY Actual</v>
          </cell>
          <cell r="H9" t="str">
            <v>Budget 2006</v>
          </cell>
          <cell r="I9" t="str">
            <v>CY Actual</v>
          </cell>
          <cell r="J9" t="str">
            <v>Budget 2006</v>
          </cell>
          <cell r="K9" t="str">
            <v>Budget 2006</v>
          </cell>
          <cell r="L9" t="str">
            <v>CY Actual</v>
          </cell>
          <cell r="M9" t="str">
            <v>Budget 2006</v>
          </cell>
          <cell r="N9" t="str">
            <v>CY Actual</v>
          </cell>
          <cell r="O9" t="str">
            <v>Budget 2006</v>
          </cell>
          <cell r="P9" t="str">
            <v>Budget 2006</v>
          </cell>
          <cell r="Q9" t="str">
            <v>CY Actual</v>
          </cell>
          <cell r="R9" t="str">
            <v>Budget 2006</v>
          </cell>
          <cell r="S9" t="str">
            <v>CY Actual</v>
          </cell>
          <cell r="T9" t="str">
            <v>Budget 2006</v>
          </cell>
          <cell r="U9" t="str">
            <v>Budget 2006</v>
          </cell>
          <cell r="V9" t="str">
            <v>CY Actual</v>
          </cell>
          <cell r="W9" t="str">
            <v>Budget 2006</v>
          </cell>
          <cell r="X9" t="str">
            <v>CY Actual</v>
          </cell>
          <cell r="Y9" t="str">
            <v>Budget 2006</v>
          </cell>
          <cell r="Z9" t="str">
            <v>Budget 2006</v>
          </cell>
          <cell r="AA9" t="str">
            <v>CY Actual</v>
          </cell>
          <cell r="AB9" t="str">
            <v>Budget 2006</v>
          </cell>
          <cell r="AC9" t="str">
            <v>CY Actual</v>
          </cell>
          <cell r="AD9" t="str">
            <v>Budget 2006</v>
          </cell>
          <cell r="AE9" t="str">
            <v>Budget 2006</v>
          </cell>
          <cell r="AF9" t="str">
            <v>CY Actual</v>
          </cell>
          <cell r="AG9" t="str">
            <v>Budget 2006</v>
          </cell>
          <cell r="AH9" t="str">
            <v>CY Actual</v>
          </cell>
          <cell r="AI9" t="str">
            <v>Budget 2006</v>
          </cell>
          <cell r="AJ9" t="str">
            <v>Budget 2006</v>
          </cell>
          <cell r="AK9" t="str">
            <v>CY Actual</v>
          </cell>
          <cell r="AL9" t="str">
            <v>Budget 2006</v>
          </cell>
          <cell r="AM9" t="str">
            <v>CY Actual</v>
          </cell>
          <cell r="AN9" t="str">
            <v>Budget 2006</v>
          </cell>
          <cell r="AO9" t="str">
            <v>Budget 2006</v>
          </cell>
          <cell r="AP9" t="str">
            <v>CY Actual</v>
          </cell>
          <cell r="AQ9" t="str">
            <v>Budget 2006</v>
          </cell>
          <cell r="AR9" t="str">
            <v>CY Actual</v>
          </cell>
          <cell r="AS9" t="str">
            <v>Budget 2006</v>
          </cell>
          <cell r="AT9" t="str">
            <v>Budget 2006</v>
          </cell>
          <cell r="AU9" t="str">
            <v>CY Actual</v>
          </cell>
          <cell r="AV9" t="str">
            <v>Budget 2006</v>
          </cell>
          <cell r="AW9" t="str">
            <v>CY Actual</v>
          </cell>
          <cell r="AX9" t="str">
            <v>Budget 2006</v>
          </cell>
          <cell r="AY9" t="str">
            <v>Budget 2006</v>
          </cell>
          <cell r="AZ9" t="str">
            <v>CY Actual</v>
          </cell>
          <cell r="BA9" t="str">
            <v>Budget 2006</v>
          </cell>
          <cell r="BB9" t="str">
            <v>CY Actual</v>
          </cell>
          <cell r="BC9" t="str">
            <v>Budget 2006</v>
          </cell>
          <cell r="BD9" t="str">
            <v>Budget 2006</v>
          </cell>
          <cell r="BE9" t="str">
            <v>CY Actual</v>
          </cell>
          <cell r="BF9" t="str">
            <v>Budget 2006</v>
          </cell>
          <cell r="BG9" t="str">
            <v>CY Actual</v>
          </cell>
          <cell r="BH9" t="str">
            <v>Budget 2006</v>
          </cell>
          <cell r="BI9" t="str">
            <v>Budget 2006</v>
          </cell>
          <cell r="BJ9" t="str">
            <v>CY Actual</v>
          </cell>
          <cell r="BK9" t="str">
            <v>Budget 2006</v>
          </cell>
          <cell r="BL9" t="str">
            <v>CY Actual</v>
          </cell>
          <cell r="BM9" t="str">
            <v>CY Actual</v>
          </cell>
          <cell r="BN9" t="str">
            <v>Budget 2006</v>
          </cell>
          <cell r="BO9" t="str">
            <v>Budget 2006</v>
          </cell>
          <cell r="BP9" t="str">
            <v>CY Actual</v>
          </cell>
          <cell r="BQ9" t="str">
            <v>Budget 2006</v>
          </cell>
          <cell r="BR9" t="str">
            <v>CY Actual</v>
          </cell>
          <cell r="BS9" t="str">
            <v>CY Actual</v>
          </cell>
          <cell r="BT9" t="str">
            <v>Budget 2006</v>
          </cell>
          <cell r="BU9" t="str">
            <v>Budget 2006</v>
          </cell>
          <cell r="CA9" t="str">
            <v>CY Actual</v>
          </cell>
          <cell r="CB9" t="str">
            <v>Budget 2006</v>
          </cell>
          <cell r="CC9" t="str">
            <v>CY Actual</v>
          </cell>
          <cell r="CD9" t="str">
            <v>Budget 2006</v>
          </cell>
          <cell r="CE9" t="str">
            <v>Budget 2006</v>
          </cell>
          <cell r="CF9" t="str">
            <v>CY Actual</v>
          </cell>
          <cell r="CG9" t="str">
            <v>Budget 2006</v>
          </cell>
          <cell r="CH9" t="str">
            <v>CY Actual</v>
          </cell>
          <cell r="CI9" t="str">
            <v>Budget 2006</v>
          </cell>
          <cell r="CJ9" t="str">
            <v>Budget 2006</v>
          </cell>
        </row>
        <row r="10">
          <cell r="B10" t="str">
            <v>Atmos Energy-Colorado-Kansas</v>
          </cell>
          <cell r="C10" t="str">
            <v>Atmos Energy-Colorado-Kansas</v>
          </cell>
          <cell r="D10" t="str">
            <v>Atmos Energy-Colorado-Kansas</v>
          </cell>
          <cell r="E10" t="str">
            <v>Atmos Energy-Colorado-Kansas</v>
          </cell>
          <cell r="F10" t="str">
            <v>Atmos Energy-Colorado-Kansas</v>
          </cell>
          <cell r="G10" t="str">
            <v>Atmos Energy-Kentucky</v>
          </cell>
          <cell r="H10" t="str">
            <v>Atmos Energy-Kentucky</v>
          </cell>
          <cell r="I10" t="str">
            <v>Atmos Energy-Kentucky</v>
          </cell>
          <cell r="J10" t="str">
            <v>Atmos Energy-Kentucky</v>
          </cell>
          <cell r="K10" t="str">
            <v>Atmos Energy-Kentucky</v>
          </cell>
          <cell r="L10" t="str">
            <v>Atmos Energy-Louisiana</v>
          </cell>
          <cell r="M10" t="str">
            <v>Atmos Energy-Louisiana</v>
          </cell>
          <cell r="N10" t="str">
            <v>Atmos Energy-Louisiana</v>
          </cell>
          <cell r="O10" t="str">
            <v>Atmos Energy-Louisiana</v>
          </cell>
          <cell r="P10" t="str">
            <v>Atmos Energy-Louisiana</v>
          </cell>
          <cell r="Q10" t="str">
            <v>Atmos Energy-Mid-States</v>
          </cell>
          <cell r="R10" t="str">
            <v>Atmos Energy-Mid-States</v>
          </cell>
          <cell r="S10" t="str">
            <v>Atmos Energy-Mid-States</v>
          </cell>
          <cell r="T10" t="str">
            <v>Atmos Energy-Mid-States</v>
          </cell>
          <cell r="U10" t="str">
            <v>Atmos Energy-Mid-States</v>
          </cell>
          <cell r="V10" t="str">
            <v>MVG Regulated companies</v>
          </cell>
          <cell r="W10" t="str">
            <v>MVG Regulated companies</v>
          </cell>
          <cell r="X10" t="str">
            <v>MVG Regulated companies</v>
          </cell>
          <cell r="Y10" t="str">
            <v>MVG Regulated companies</v>
          </cell>
          <cell r="Z10" t="str">
            <v>MVG Regulated companies</v>
          </cell>
          <cell r="AA10" t="str">
            <v>Atmos Energy-West Texas</v>
          </cell>
          <cell r="AB10" t="str">
            <v>Atmos Energy-West Texas</v>
          </cell>
          <cell r="AC10" t="str">
            <v>Atmos Energy-West Texas</v>
          </cell>
          <cell r="AD10" t="str">
            <v>Atmos Energy-West Texas</v>
          </cell>
          <cell r="AE10" t="str">
            <v>Atmos Energy-West Texas</v>
          </cell>
          <cell r="AF10" t="str">
            <v>Mid-Tex LDC Rollup</v>
          </cell>
          <cell r="AG10" t="str">
            <v>Mid-Tex LDC Rollup</v>
          </cell>
          <cell r="AH10" t="str">
            <v>Mid-Tex LDC Rollup</v>
          </cell>
          <cell r="AI10" t="str">
            <v>Mid-Tex LDC Rollup</v>
          </cell>
          <cell r="AJ10" t="str">
            <v>Mid-Tex LDC Rollup</v>
          </cell>
          <cell r="AK10" t="str">
            <v>SS Rollup w Blueflame</v>
          </cell>
          <cell r="AL10" t="str">
            <v>SS Rollup w Blueflame</v>
          </cell>
          <cell r="AM10" t="str">
            <v>SS Rollup w Blueflame</v>
          </cell>
          <cell r="AN10" t="str">
            <v>SS Rollup w Blueflame</v>
          </cell>
          <cell r="AO10" t="str">
            <v>SS Rollup w Blueflame</v>
          </cell>
          <cell r="AP10" t="str">
            <v>Atmos Energy Company (BU Elim)</v>
          </cell>
          <cell r="AQ10" t="str">
            <v>Atmos Energy Company (BU Elim)</v>
          </cell>
          <cell r="AR10" t="str">
            <v>Atmos Energy Company (BU Elim)</v>
          </cell>
          <cell r="AS10" t="str">
            <v>Atmos Energy Company (BU Elim)</v>
          </cell>
          <cell r="AT10" t="str">
            <v>Atmos Energy Company (BU Elim)</v>
          </cell>
          <cell r="AU10" t="str">
            <v>Atmos Utility</v>
          </cell>
          <cell r="AV10" t="str">
            <v>Atmos Utility</v>
          </cell>
          <cell r="AW10" t="str">
            <v>Atmos Utility</v>
          </cell>
          <cell r="AX10" t="str">
            <v>Atmos Utility</v>
          </cell>
          <cell r="AY10" t="str">
            <v>Atmos Utility</v>
          </cell>
          <cell r="AZ10" t="str">
            <v>Atmos Energy Marketing Group</v>
          </cell>
          <cell r="BA10" t="str">
            <v>Atmos Energy Marketing Group</v>
          </cell>
          <cell r="BB10" t="str">
            <v>Atmos Energy Marketing Group</v>
          </cell>
          <cell r="BC10" t="str">
            <v>Atmos Energy Marketing Group</v>
          </cell>
          <cell r="BD10" t="str">
            <v>Atmos Energy Marketing Group</v>
          </cell>
          <cell r="BE10" t="str">
            <v>Other Non Utility</v>
          </cell>
          <cell r="BF10" t="str">
            <v>Other Non Utility</v>
          </cell>
          <cell r="BG10" t="str">
            <v>Other Non Utility</v>
          </cell>
          <cell r="BH10" t="str">
            <v>Other Non Utility</v>
          </cell>
          <cell r="BI10" t="str">
            <v>Other Non Utility</v>
          </cell>
          <cell r="BJ10" t="str">
            <v>Atmos Energy Holding Rollup</v>
          </cell>
          <cell r="BK10" t="str">
            <v>Atmos Energy Holding Rollup</v>
          </cell>
          <cell r="BL10" t="str">
            <v>Atmos Energy Holding Rollup</v>
          </cell>
          <cell r="BM10" t="str">
            <v>Atmos Energy Holding Rollup</v>
          </cell>
          <cell r="BN10" t="str">
            <v>Atmos Energy Holding Rollup</v>
          </cell>
          <cell r="BO10" t="str">
            <v>Atmos Energy Holding Rollup</v>
          </cell>
          <cell r="BP10" t="str">
            <v>Atmos Energy Corporation Cons (Elim)</v>
          </cell>
          <cell r="BQ10" t="str">
            <v>Atmos Energy Corporation Cons (Elim)</v>
          </cell>
          <cell r="BR10" t="str">
            <v>Atmos Energy Corporation Cons (Elim)</v>
          </cell>
          <cell r="BS10" t="str">
            <v>Atmos Energy Corporation Cons (Elim)</v>
          </cell>
          <cell r="BT10" t="str">
            <v>Atmos Energy Corporation Cons (Elim)</v>
          </cell>
          <cell r="BU10" t="str">
            <v>Atmos Energy Corporation Cons (Elim)</v>
          </cell>
          <cell r="CA10" t="str">
            <v>Company</v>
          </cell>
          <cell r="CB10" t="str">
            <v>Company</v>
          </cell>
          <cell r="CC10" t="str">
            <v>Company</v>
          </cell>
          <cell r="CD10" t="str">
            <v>Company</v>
          </cell>
          <cell r="CE10" t="str">
            <v>Company</v>
          </cell>
          <cell r="CF10" t="str">
            <v>Other Operating Companies (Elim)</v>
          </cell>
          <cell r="CG10" t="str">
            <v>Other Operating Companies (Elim)</v>
          </cell>
          <cell r="CH10" t="str">
            <v>Other Operating Companies (Elim)</v>
          </cell>
          <cell r="CI10" t="str">
            <v>Other Operating Companies (Elim)</v>
          </cell>
          <cell r="CJ10" t="str">
            <v>Other Operating Companies (Elim)</v>
          </cell>
        </row>
        <row r="11">
          <cell r="A11" t="str">
            <v>Gross Profit</v>
          </cell>
          <cell r="B11">
            <v>8750125.1499999911</v>
          </cell>
          <cell r="C11">
            <v>8653465</v>
          </cell>
          <cell r="D11">
            <v>40737106.849999994</v>
          </cell>
          <cell r="E11">
            <v>40212342</v>
          </cell>
          <cell r="F11">
            <v>71084588</v>
          </cell>
          <cell r="G11">
            <v>6661735.7600000054</v>
          </cell>
          <cell r="H11">
            <v>6318165</v>
          </cell>
          <cell r="I11">
            <v>28307219.950000022</v>
          </cell>
          <cell r="J11">
            <v>27777549</v>
          </cell>
          <cell r="K11">
            <v>51394786</v>
          </cell>
          <cell r="L11">
            <v>10447914.99000001</v>
          </cell>
          <cell r="M11">
            <v>10089885</v>
          </cell>
          <cell r="N11">
            <v>49423651.230000034</v>
          </cell>
          <cell r="O11">
            <v>63003475</v>
          </cell>
          <cell r="P11">
            <v>109203567</v>
          </cell>
          <cell r="Q11">
            <v>15521583.260000005</v>
          </cell>
          <cell r="R11">
            <v>14748337</v>
          </cell>
          <cell r="S11">
            <v>65311251.379999951</v>
          </cell>
          <cell r="T11">
            <v>64478611</v>
          </cell>
          <cell r="U11">
            <v>111950799</v>
          </cell>
          <cell r="V11">
            <v>12430154.910000004</v>
          </cell>
          <cell r="W11">
            <v>11612490</v>
          </cell>
          <cell r="X11">
            <v>53965126.009999983</v>
          </cell>
          <cell r="Y11">
            <v>51718561</v>
          </cell>
          <cell r="Z11">
            <v>93513563</v>
          </cell>
          <cell r="AA11">
            <v>9771000.6799999923</v>
          </cell>
          <cell r="AB11">
            <v>10467685</v>
          </cell>
          <cell r="AC11">
            <v>44959277.789999999</v>
          </cell>
          <cell r="AD11">
            <v>49430393</v>
          </cell>
          <cell r="AE11">
            <v>94771312</v>
          </cell>
          <cell r="AF11">
            <v>55910380.989999987</v>
          </cell>
          <cell r="AG11">
            <v>45055242.659999996</v>
          </cell>
          <cell r="AH11">
            <v>225810319.91000006</v>
          </cell>
          <cell r="AI11">
            <v>232028046.48999986</v>
          </cell>
          <cell r="AJ11">
            <v>445173521.43999982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>
            <v>119492895.73999998</v>
          </cell>
          <cell r="AV11">
            <v>106945269.66</v>
          </cell>
          <cell r="AW11">
            <v>508513953.12000006</v>
          </cell>
          <cell r="AX11">
            <v>528648977.48999989</v>
          </cell>
          <cell r="AY11">
            <v>977092136.43999982</v>
          </cell>
          <cell r="AZ11">
            <v>22700631.349999964</v>
          </cell>
          <cell r="BA11">
            <v>5968360</v>
          </cell>
          <cell r="BB11">
            <v>68222753.030000031</v>
          </cell>
          <cell r="BC11">
            <v>26341881</v>
          </cell>
          <cell r="BD11">
            <v>53476397</v>
          </cell>
          <cell r="BE11">
            <v>11995330.94999999</v>
          </cell>
          <cell r="BF11">
            <v>15280176</v>
          </cell>
          <cell r="BG11">
            <v>73795216.270000011</v>
          </cell>
          <cell r="BH11">
            <v>74542738</v>
          </cell>
          <cell r="BI11">
            <v>176599440</v>
          </cell>
          <cell r="BJ11">
            <v>34695962.299999952</v>
          </cell>
          <cell r="BK11">
            <v>21248536</v>
          </cell>
          <cell r="BL11">
            <v>142017969.30000004</v>
          </cell>
          <cell r="BM11">
            <v>142017969.30000004</v>
          </cell>
          <cell r="BN11">
            <v>100884619</v>
          </cell>
          <cell r="BO11">
            <v>230075837</v>
          </cell>
          <cell r="BP11">
            <v>-395713.54999999702</v>
          </cell>
          <cell r="BQ11">
            <v>-325570</v>
          </cell>
          <cell r="BR11">
            <v>-2161774.6000000164</v>
          </cell>
          <cell r="BS11">
            <v>-2161774.6000000164</v>
          </cell>
          <cell r="BT11">
            <v>-1627850</v>
          </cell>
          <cell r="BU11">
            <v>-3904415</v>
          </cell>
          <cell r="CA11">
            <v>153793144.48999995</v>
          </cell>
          <cell r="CB11">
            <v>127868235.66</v>
          </cell>
          <cell r="CC11">
            <v>648370147.82000005</v>
          </cell>
          <cell r="CD11">
            <v>627905746.48999989</v>
          </cell>
          <cell r="CE11">
            <v>1203263558.4399998</v>
          </cell>
          <cell r="CF11">
            <v>-45.339999999996508</v>
          </cell>
          <cell r="CG11">
            <v>-91596</v>
          </cell>
          <cell r="CH11">
            <v>-45.340000000025611</v>
          </cell>
          <cell r="CI11">
            <v>-457980</v>
          </cell>
          <cell r="CJ11">
            <v>-1099152</v>
          </cell>
        </row>
        <row r="13">
          <cell r="A13" t="str">
            <v>Labor</v>
          </cell>
          <cell r="B13">
            <v>580718.67000000004</v>
          </cell>
          <cell r="C13">
            <v>572515.06000000006</v>
          </cell>
          <cell r="D13">
            <v>3427309.97</v>
          </cell>
          <cell r="E13">
            <v>3054744.83</v>
          </cell>
          <cell r="F13">
            <v>7413971.5800000001</v>
          </cell>
          <cell r="G13">
            <v>511787.28</v>
          </cell>
          <cell r="H13">
            <v>468580.89</v>
          </cell>
          <cell r="I13">
            <v>2559755.17</v>
          </cell>
          <cell r="J13">
            <v>2489572.86</v>
          </cell>
          <cell r="K13">
            <v>5918840.3799999999</v>
          </cell>
          <cell r="L13">
            <v>1343748.05</v>
          </cell>
          <cell r="M13">
            <v>842924.76</v>
          </cell>
          <cell r="N13">
            <v>5591504.3099999996</v>
          </cell>
          <cell r="O13">
            <v>5362210.1500000004</v>
          </cell>
          <cell r="P13">
            <v>11519964.459999999</v>
          </cell>
          <cell r="Q13">
            <v>845314.99</v>
          </cell>
          <cell r="R13">
            <v>815788.33</v>
          </cell>
          <cell r="S13">
            <v>4574746.59</v>
          </cell>
          <cell r="T13">
            <v>4336152.92</v>
          </cell>
          <cell r="U13">
            <v>10559341.33</v>
          </cell>
          <cell r="V13">
            <v>1221359</v>
          </cell>
          <cell r="W13">
            <v>1241872</v>
          </cell>
          <cell r="X13">
            <v>6458754.1100000003</v>
          </cell>
          <cell r="Y13">
            <v>6617416</v>
          </cell>
          <cell r="Z13">
            <v>16102838</v>
          </cell>
          <cell r="AA13">
            <v>689078.91</v>
          </cell>
          <cell r="AB13">
            <v>691147.97</v>
          </cell>
          <cell r="AC13">
            <v>3583594.75</v>
          </cell>
          <cell r="AD13">
            <v>3767678.71</v>
          </cell>
          <cell r="AE13">
            <v>8790935.2199999988</v>
          </cell>
          <cell r="AF13">
            <v>3416906.61</v>
          </cell>
          <cell r="AG13">
            <v>3263221.59</v>
          </cell>
          <cell r="AH13">
            <v>17388036.09</v>
          </cell>
          <cell r="AI13">
            <v>17375337.5</v>
          </cell>
          <cell r="AJ13">
            <v>42166512.029999994</v>
          </cell>
          <cell r="AK13">
            <v>3213550.36</v>
          </cell>
          <cell r="AL13">
            <v>3210374</v>
          </cell>
          <cell r="AM13">
            <v>16793965.59</v>
          </cell>
          <cell r="AN13">
            <v>16834529</v>
          </cell>
          <cell r="AO13">
            <v>41498535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>
            <v>11822463.870000001</v>
          </cell>
          <cell r="AV13">
            <v>11106424.6</v>
          </cell>
          <cell r="AW13">
            <v>60377666.579999998</v>
          </cell>
          <cell r="AX13">
            <v>59837641.969999999</v>
          </cell>
          <cell r="AY13">
            <v>143970938</v>
          </cell>
          <cell r="AZ13">
            <v>662964.63</v>
          </cell>
          <cell r="BA13">
            <v>734397</v>
          </cell>
          <cell r="BB13">
            <v>4067883.41</v>
          </cell>
          <cell r="BC13">
            <v>3929022</v>
          </cell>
          <cell r="BD13">
            <v>9547157</v>
          </cell>
          <cell r="BE13">
            <v>1279641.8400000001</v>
          </cell>
          <cell r="BF13">
            <v>1349812.85</v>
          </cell>
          <cell r="BG13">
            <v>6889558.9999999991</v>
          </cell>
          <cell r="BH13">
            <v>7162651.1899999995</v>
          </cell>
          <cell r="BI13">
            <v>17428175.59</v>
          </cell>
          <cell r="BJ13">
            <v>1942606.47</v>
          </cell>
          <cell r="BK13">
            <v>2084209.85</v>
          </cell>
          <cell r="BL13">
            <v>10957442.409999998</v>
          </cell>
          <cell r="BM13">
            <v>10957442.409999998</v>
          </cell>
          <cell r="BN13">
            <v>11091673.189999999</v>
          </cell>
          <cell r="BO13">
            <v>26975332.59</v>
          </cell>
          <cell r="BP13" t="str">
            <v>0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CA13">
            <v>13765070.34</v>
          </cell>
          <cell r="CB13">
            <v>13190634.449999999</v>
          </cell>
          <cell r="CC13">
            <v>71335108.989999995</v>
          </cell>
          <cell r="CD13">
            <v>70929315.159999996</v>
          </cell>
          <cell r="CE13">
            <v>170946270.59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J13" t="str">
            <v>0</v>
          </cell>
        </row>
        <row r="14">
          <cell r="A14" t="str">
            <v>Benefits</v>
          </cell>
          <cell r="B14">
            <v>211397.13</v>
          </cell>
          <cell r="C14">
            <v>203892.04</v>
          </cell>
          <cell r="D14">
            <v>1209812.1299999999</v>
          </cell>
          <cell r="E14">
            <v>1084044.27</v>
          </cell>
          <cell r="F14">
            <v>2629340.5</v>
          </cell>
          <cell r="G14">
            <v>218620.5</v>
          </cell>
          <cell r="H14">
            <v>185664.56</v>
          </cell>
          <cell r="I14">
            <v>1125615.07</v>
          </cell>
          <cell r="J14">
            <v>984307.19999999995</v>
          </cell>
          <cell r="K14">
            <v>2340424.7000000002</v>
          </cell>
          <cell r="L14">
            <v>515622.5</v>
          </cell>
          <cell r="M14">
            <v>350338.96</v>
          </cell>
          <cell r="N14">
            <v>2225433.38</v>
          </cell>
          <cell r="O14">
            <v>2217881.17</v>
          </cell>
          <cell r="P14">
            <v>4761794.3499999996</v>
          </cell>
          <cell r="Q14">
            <v>375829.64</v>
          </cell>
          <cell r="R14">
            <v>376843.69</v>
          </cell>
          <cell r="S14">
            <v>2044533.49</v>
          </cell>
          <cell r="T14">
            <v>1985292.73</v>
          </cell>
          <cell r="U14">
            <v>4824144.54</v>
          </cell>
          <cell r="V14">
            <v>487839.45</v>
          </cell>
          <cell r="W14">
            <v>486114</v>
          </cell>
          <cell r="X14">
            <v>2662984.66</v>
          </cell>
          <cell r="Y14">
            <v>2581927</v>
          </cell>
          <cell r="Z14">
            <v>6277783</v>
          </cell>
          <cell r="AA14">
            <v>333984.38</v>
          </cell>
          <cell r="AB14">
            <v>341945.12</v>
          </cell>
          <cell r="AC14">
            <v>1769441.69</v>
          </cell>
          <cell r="AD14">
            <v>1854002</v>
          </cell>
          <cell r="AE14">
            <v>4322181.04</v>
          </cell>
          <cell r="AF14">
            <v>989950.79</v>
          </cell>
          <cell r="AG14">
            <v>998250.82</v>
          </cell>
          <cell r="AH14">
            <v>5511719.6700000009</v>
          </cell>
          <cell r="AI14">
            <v>5302667.76</v>
          </cell>
          <cell r="AJ14">
            <v>12863319.930000002</v>
          </cell>
          <cell r="AK14">
            <v>827332.1</v>
          </cell>
          <cell r="AL14">
            <v>886394</v>
          </cell>
          <cell r="AM14">
            <v>4959833.79</v>
          </cell>
          <cell r="AN14">
            <v>4646429</v>
          </cell>
          <cell r="AO14">
            <v>11451640</v>
          </cell>
          <cell r="AP14" t="str">
            <v>0</v>
          </cell>
          <cell r="AQ14" t="str">
            <v>0</v>
          </cell>
          <cell r="AR14" t="str">
            <v>0</v>
          </cell>
          <cell r="AS14" t="str">
            <v>0</v>
          </cell>
          <cell r="AT14" t="str">
            <v>0</v>
          </cell>
          <cell r="AU14">
            <v>3960576.49</v>
          </cell>
          <cell r="AV14">
            <v>3829443.19</v>
          </cell>
          <cell r="AW14">
            <v>21509373.880000003</v>
          </cell>
          <cell r="AX14">
            <v>20656551.129999999</v>
          </cell>
          <cell r="AY14">
            <v>49470628.060000002</v>
          </cell>
          <cell r="AZ14">
            <v>12149</v>
          </cell>
          <cell r="BA14" t="str">
            <v>0</v>
          </cell>
          <cell r="BB14">
            <v>64755.1</v>
          </cell>
          <cell r="BC14" t="str">
            <v>0</v>
          </cell>
          <cell r="BD14" t="str">
            <v>0</v>
          </cell>
          <cell r="BE14">
            <v>374030.37</v>
          </cell>
          <cell r="BF14">
            <v>385340.83</v>
          </cell>
          <cell r="BG14">
            <v>2146465.61</v>
          </cell>
          <cell r="BH14">
            <v>2039862.62</v>
          </cell>
          <cell r="BI14">
            <v>4960659.8899999997</v>
          </cell>
          <cell r="BJ14">
            <v>386179.37</v>
          </cell>
          <cell r="BK14">
            <v>385340.83</v>
          </cell>
          <cell r="BL14">
            <v>2211220.71</v>
          </cell>
          <cell r="BM14">
            <v>2211220.71</v>
          </cell>
          <cell r="BN14">
            <v>2039862.62</v>
          </cell>
          <cell r="BO14">
            <v>4960659.8899999997</v>
          </cell>
          <cell r="BP14" t="str">
            <v>0</v>
          </cell>
          <cell r="BQ14" t="str">
            <v>0</v>
          </cell>
          <cell r="BR14" t="str">
            <v>0</v>
          </cell>
          <cell r="BS14" t="str">
            <v>0</v>
          </cell>
          <cell r="BT14" t="str">
            <v>0</v>
          </cell>
          <cell r="BU14" t="str">
            <v>0</v>
          </cell>
          <cell r="CA14">
            <v>4346755.8600000003</v>
          </cell>
          <cell r="CB14">
            <v>4214784.0199999996</v>
          </cell>
          <cell r="CC14">
            <v>23720594.590000004</v>
          </cell>
          <cell r="CD14">
            <v>22696413.75</v>
          </cell>
          <cell r="CE14">
            <v>54431287.950000003</v>
          </cell>
          <cell r="CF14" t="str">
            <v>0</v>
          </cell>
          <cell r="CG14" t="str">
            <v>0</v>
          </cell>
          <cell r="CH14" t="str">
            <v>0</v>
          </cell>
          <cell r="CI14" t="str">
            <v>0</v>
          </cell>
          <cell r="CJ14" t="str">
            <v>0</v>
          </cell>
        </row>
        <row r="15">
          <cell r="A15" t="str">
            <v>Materials &amp; Supplies</v>
          </cell>
          <cell r="B15">
            <v>54364.56</v>
          </cell>
          <cell r="C15">
            <v>59413.96</v>
          </cell>
          <cell r="D15">
            <v>313401.74</v>
          </cell>
          <cell r="E15">
            <v>299035.8</v>
          </cell>
          <cell r="F15">
            <v>701287.96</v>
          </cell>
          <cell r="G15">
            <v>32051.86</v>
          </cell>
          <cell r="H15">
            <v>29267.38</v>
          </cell>
          <cell r="I15">
            <v>201779.15</v>
          </cell>
          <cell r="J15">
            <v>175328.9</v>
          </cell>
          <cell r="K15">
            <v>421050</v>
          </cell>
          <cell r="L15">
            <v>363820.74</v>
          </cell>
          <cell r="M15">
            <v>56879.6</v>
          </cell>
          <cell r="N15">
            <v>1070562.72</v>
          </cell>
          <cell r="O15">
            <v>354777</v>
          </cell>
          <cell r="P15">
            <v>785159.2</v>
          </cell>
          <cell r="Q15">
            <v>54586.91</v>
          </cell>
          <cell r="R15">
            <v>49279.05</v>
          </cell>
          <cell r="S15">
            <v>261224.42</v>
          </cell>
          <cell r="T15">
            <v>254927.35</v>
          </cell>
          <cell r="U15">
            <v>598695.53</v>
          </cell>
          <cell r="V15">
            <v>144048.32999999999</v>
          </cell>
          <cell r="W15">
            <v>108573</v>
          </cell>
          <cell r="X15">
            <v>668344.69999999995</v>
          </cell>
          <cell r="Y15">
            <v>506943</v>
          </cell>
          <cell r="Z15">
            <v>1251419</v>
          </cell>
          <cell r="AA15">
            <v>87882.67</v>
          </cell>
          <cell r="AB15">
            <v>81985.73</v>
          </cell>
          <cell r="AC15">
            <v>392589.04</v>
          </cell>
          <cell r="AD15">
            <v>428192.66</v>
          </cell>
          <cell r="AE15">
            <v>1042540.44</v>
          </cell>
          <cell r="AF15">
            <v>443588.49</v>
          </cell>
          <cell r="AG15">
            <v>620920.69999999995</v>
          </cell>
          <cell r="AH15">
            <v>1735035.93</v>
          </cell>
          <cell r="AI15">
            <v>3104599.7</v>
          </cell>
          <cell r="AJ15">
            <v>7445481.1000000015</v>
          </cell>
          <cell r="AK15">
            <v>76757.17</v>
          </cell>
          <cell r="AL15">
            <v>42886</v>
          </cell>
          <cell r="AM15">
            <v>304209.34999999998</v>
          </cell>
          <cell r="AN15">
            <v>214559</v>
          </cell>
          <cell r="AO15">
            <v>516324</v>
          </cell>
          <cell r="AP15" t="str">
            <v>0</v>
          </cell>
          <cell r="AQ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>
            <v>1257100.73</v>
          </cell>
          <cell r="AV15">
            <v>1049205.42</v>
          </cell>
          <cell r="AW15">
            <v>4947147.05</v>
          </cell>
          <cell r="AX15">
            <v>5338363.41</v>
          </cell>
          <cell r="AY15">
            <v>12761957.23</v>
          </cell>
          <cell r="AZ15">
            <v>8851.2199999999993</v>
          </cell>
          <cell r="BA15">
            <v>14300</v>
          </cell>
          <cell r="BB15">
            <v>135995.44</v>
          </cell>
          <cell r="BC15">
            <v>71500</v>
          </cell>
          <cell r="BD15">
            <v>171600</v>
          </cell>
          <cell r="BE15">
            <v>361203.67</v>
          </cell>
          <cell r="BF15">
            <v>355109.53</v>
          </cell>
          <cell r="BG15">
            <v>1447089.01</v>
          </cell>
          <cell r="BH15">
            <v>1756360.09</v>
          </cell>
          <cell r="BI15">
            <v>4229458.83</v>
          </cell>
          <cell r="BJ15">
            <v>370054.89</v>
          </cell>
          <cell r="BK15">
            <v>369409.53</v>
          </cell>
          <cell r="BL15">
            <v>1583084.45</v>
          </cell>
          <cell r="BM15">
            <v>1583084.45</v>
          </cell>
          <cell r="BN15">
            <v>1827860.09</v>
          </cell>
          <cell r="BO15">
            <v>4401058.83</v>
          </cell>
          <cell r="BP15" t="str">
            <v>0</v>
          </cell>
          <cell r="BQ15" t="str">
            <v>0</v>
          </cell>
          <cell r="BR15" t="str">
            <v>0</v>
          </cell>
          <cell r="BS15" t="str">
            <v>0</v>
          </cell>
          <cell r="BT15" t="str">
            <v>0</v>
          </cell>
          <cell r="BU15" t="str">
            <v>0</v>
          </cell>
          <cell r="CA15">
            <v>1627155.62</v>
          </cell>
          <cell r="CB15">
            <v>1418614.95</v>
          </cell>
          <cell r="CC15">
            <v>6530231.5</v>
          </cell>
          <cell r="CD15">
            <v>7166223.5</v>
          </cell>
          <cell r="CE15">
            <v>17163016.060000002</v>
          </cell>
          <cell r="CF15" t="str">
            <v>0</v>
          </cell>
          <cell r="CG15" t="str">
            <v>0</v>
          </cell>
          <cell r="CH15" t="str">
            <v>0</v>
          </cell>
          <cell r="CI15" t="str">
            <v>0</v>
          </cell>
          <cell r="CJ15" t="str">
            <v>0</v>
          </cell>
        </row>
        <row r="16">
          <cell r="A16" t="str">
            <v>Vehicles &amp; Equip</v>
          </cell>
          <cell r="B16">
            <v>110836.38</v>
          </cell>
          <cell r="C16">
            <v>93810</v>
          </cell>
          <cell r="D16">
            <v>453849.09</v>
          </cell>
          <cell r="E16">
            <v>487451</v>
          </cell>
          <cell r="F16">
            <v>1150059</v>
          </cell>
          <cell r="G16">
            <v>80310.559999999998</v>
          </cell>
          <cell r="H16">
            <v>68914.12</v>
          </cell>
          <cell r="I16">
            <v>303527.88</v>
          </cell>
          <cell r="J16">
            <v>349586.6</v>
          </cell>
          <cell r="K16">
            <v>834606</v>
          </cell>
          <cell r="L16">
            <v>182287.54</v>
          </cell>
          <cell r="M16">
            <v>142996.41</v>
          </cell>
          <cell r="N16">
            <v>603590.67000000004</v>
          </cell>
          <cell r="O16">
            <v>838129.57</v>
          </cell>
          <cell r="P16">
            <v>1858811.72</v>
          </cell>
          <cell r="Q16">
            <v>151262.41</v>
          </cell>
          <cell r="R16">
            <v>126569.89</v>
          </cell>
          <cell r="S16">
            <v>695599.73</v>
          </cell>
          <cell r="T16">
            <v>639732.44999999995</v>
          </cell>
          <cell r="U16">
            <v>1535806.11</v>
          </cell>
          <cell r="V16">
            <v>237621.78</v>
          </cell>
          <cell r="W16">
            <v>186939</v>
          </cell>
          <cell r="X16">
            <v>826261.59</v>
          </cell>
          <cell r="Y16">
            <v>918636</v>
          </cell>
          <cell r="Z16">
            <v>2243869</v>
          </cell>
          <cell r="AA16">
            <v>128926.01</v>
          </cell>
          <cell r="AB16">
            <v>143750.95000000001</v>
          </cell>
          <cell r="AC16">
            <v>503080.4</v>
          </cell>
          <cell r="AD16">
            <v>738999</v>
          </cell>
          <cell r="AE16">
            <v>1719895.71</v>
          </cell>
          <cell r="AF16">
            <v>339298.03</v>
          </cell>
          <cell r="AG16">
            <v>325872.17</v>
          </cell>
          <cell r="AH16">
            <v>2030558.88</v>
          </cell>
          <cell r="AI16">
            <v>1629313.85</v>
          </cell>
          <cell r="AJ16">
            <v>3909204.45</v>
          </cell>
          <cell r="AK16">
            <v>-21208.1</v>
          </cell>
          <cell r="AL16">
            <v>5627</v>
          </cell>
          <cell r="AM16">
            <v>-47784.86</v>
          </cell>
          <cell r="AN16">
            <v>433</v>
          </cell>
          <cell r="AO16">
            <v>-30384</v>
          </cell>
          <cell r="AP16" t="str">
            <v>0</v>
          </cell>
          <cell r="AQ16" t="str">
            <v>0</v>
          </cell>
          <cell r="AR16" t="str">
            <v>0</v>
          </cell>
          <cell r="AS16" t="str">
            <v>0</v>
          </cell>
          <cell r="AT16" t="str">
            <v>0</v>
          </cell>
          <cell r="AU16">
            <v>1209334.6100000001</v>
          </cell>
          <cell r="AV16">
            <v>1094479.54</v>
          </cell>
          <cell r="AW16">
            <v>5368683.38</v>
          </cell>
          <cell r="AX16">
            <v>5602281.4700000007</v>
          </cell>
          <cell r="AY16">
            <v>13221867.99</v>
          </cell>
          <cell r="AZ16">
            <v>60.49</v>
          </cell>
          <cell r="BA16">
            <v>1750</v>
          </cell>
          <cell r="BB16">
            <v>437.98</v>
          </cell>
          <cell r="BC16">
            <v>8750</v>
          </cell>
          <cell r="BD16">
            <v>21000</v>
          </cell>
          <cell r="BE16">
            <v>84014.16</v>
          </cell>
          <cell r="BF16">
            <v>94643.81</v>
          </cell>
          <cell r="BG16">
            <v>721045.58</v>
          </cell>
          <cell r="BH16">
            <v>469462.05</v>
          </cell>
          <cell r="BI16">
            <v>1135294.31</v>
          </cell>
          <cell r="BJ16">
            <v>84074.65</v>
          </cell>
          <cell r="BK16">
            <v>96393.81</v>
          </cell>
          <cell r="BL16">
            <v>721483.56</v>
          </cell>
          <cell r="BM16">
            <v>721483.56</v>
          </cell>
          <cell r="BN16">
            <v>478212.05</v>
          </cell>
          <cell r="BO16">
            <v>1156294.31</v>
          </cell>
          <cell r="BP16">
            <v>-8856.26</v>
          </cell>
          <cell r="BQ16">
            <v>-9804</v>
          </cell>
          <cell r="BR16">
            <v>-44482.12</v>
          </cell>
          <cell r="BS16">
            <v>-44482.12</v>
          </cell>
          <cell r="BT16">
            <v>-49020</v>
          </cell>
          <cell r="BU16">
            <v>-115223</v>
          </cell>
          <cell r="CA16">
            <v>1284553</v>
          </cell>
          <cell r="CB16">
            <v>1181069.3500000001</v>
          </cell>
          <cell r="CC16">
            <v>6045684.8200000003</v>
          </cell>
          <cell r="CD16">
            <v>6031473.5200000005</v>
          </cell>
          <cell r="CE16">
            <v>14262939.300000001</v>
          </cell>
          <cell r="CF16" t="str">
            <v>0</v>
          </cell>
          <cell r="CG16" t="str">
            <v>0</v>
          </cell>
          <cell r="CH16" t="str">
            <v>0</v>
          </cell>
          <cell r="CI16" t="str">
            <v>0</v>
          </cell>
          <cell r="CJ16" t="str">
            <v>0</v>
          </cell>
        </row>
        <row r="17">
          <cell r="A17" t="str">
            <v>Print &amp; Postages</v>
          </cell>
          <cell r="B17">
            <v>5203.72</v>
          </cell>
          <cell r="C17">
            <v>6943</v>
          </cell>
          <cell r="D17">
            <v>28699.61</v>
          </cell>
          <cell r="E17">
            <v>34523</v>
          </cell>
          <cell r="F17">
            <v>82824</v>
          </cell>
          <cell r="G17">
            <v>1268.67</v>
          </cell>
          <cell r="H17">
            <v>2020.73</v>
          </cell>
          <cell r="I17">
            <v>13588.29</v>
          </cell>
          <cell r="J17">
            <v>11598.65</v>
          </cell>
          <cell r="K17">
            <v>27609.200000000001</v>
          </cell>
          <cell r="L17">
            <v>2634.91</v>
          </cell>
          <cell r="M17">
            <v>4340</v>
          </cell>
          <cell r="N17">
            <v>13201.09</v>
          </cell>
          <cell r="O17">
            <v>22440</v>
          </cell>
          <cell r="P17">
            <v>52385</v>
          </cell>
          <cell r="Q17">
            <v>3762.42</v>
          </cell>
          <cell r="R17">
            <v>6559.64</v>
          </cell>
          <cell r="S17">
            <v>24940.37</v>
          </cell>
          <cell r="T17">
            <v>32249.200000000001</v>
          </cell>
          <cell r="U17">
            <v>77479.25</v>
          </cell>
          <cell r="V17">
            <v>7723.97</v>
          </cell>
          <cell r="W17">
            <v>6942</v>
          </cell>
          <cell r="X17">
            <v>27173.01</v>
          </cell>
          <cell r="Y17">
            <v>33043</v>
          </cell>
          <cell r="Z17">
            <v>79631</v>
          </cell>
          <cell r="AA17">
            <v>2368.1999999999998</v>
          </cell>
          <cell r="AB17">
            <v>4529.3</v>
          </cell>
          <cell r="AC17">
            <v>16444.330000000002</v>
          </cell>
          <cell r="AD17">
            <v>20304</v>
          </cell>
          <cell r="AE17">
            <v>45220.9</v>
          </cell>
          <cell r="AF17">
            <v>6587.12</v>
          </cell>
          <cell r="AG17">
            <v>23997</v>
          </cell>
          <cell r="AH17">
            <v>62421.62</v>
          </cell>
          <cell r="AI17">
            <v>120349</v>
          </cell>
          <cell r="AJ17">
            <v>288985</v>
          </cell>
          <cell r="AK17">
            <v>22958.02</v>
          </cell>
          <cell r="AL17">
            <v>32758</v>
          </cell>
          <cell r="AM17">
            <v>133800.07999999999</v>
          </cell>
          <cell r="AN17">
            <v>162041</v>
          </cell>
          <cell r="AO17">
            <v>385578</v>
          </cell>
          <cell r="AP17" t="str">
            <v>0</v>
          </cell>
          <cell r="AQ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>
            <v>52507.03</v>
          </cell>
          <cell r="AV17">
            <v>88089.67</v>
          </cell>
          <cell r="AW17">
            <v>320268.40000000002</v>
          </cell>
          <cell r="AX17">
            <v>436547.85</v>
          </cell>
          <cell r="AY17">
            <v>1039712.35</v>
          </cell>
          <cell r="AZ17">
            <v>4854.07</v>
          </cell>
          <cell r="BA17">
            <v>3050</v>
          </cell>
          <cell r="BB17">
            <v>21175.1</v>
          </cell>
          <cell r="BC17">
            <v>15250</v>
          </cell>
          <cell r="BD17">
            <v>36600</v>
          </cell>
          <cell r="BE17">
            <v>9411.56</v>
          </cell>
          <cell r="BF17">
            <v>2174</v>
          </cell>
          <cell r="BG17">
            <v>49544.67</v>
          </cell>
          <cell r="BH17">
            <v>11137</v>
          </cell>
          <cell r="BI17">
            <v>26770</v>
          </cell>
          <cell r="BJ17">
            <v>14265.63</v>
          </cell>
          <cell r="BK17">
            <v>5224</v>
          </cell>
          <cell r="BL17">
            <v>70719.77</v>
          </cell>
          <cell r="BM17">
            <v>70719.77</v>
          </cell>
          <cell r="BN17">
            <v>26387</v>
          </cell>
          <cell r="BO17">
            <v>63370</v>
          </cell>
          <cell r="BP17" t="str">
            <v>0</v>
          </cell>
          <cell r="BQ17" t="str">
            <v>0</v>
          </cell>
          <cell r="BR17" t="str">
            <v>0</v>
          </cell>
          <cell r="BS17" t="str">
            <v>0</v>
          </cell>
          <cell r="BT17" t="str">
            <v>0</v>
          </cell>
          <cell r="BU17" t="str">
            <v>0</v>
          </cell>
          <cell r="CA17">
            <v>66772.66</v>
          </cell>
          <cell r="CB17">
            <v>93313.67</v>
          </cell>
          <cell r="CC17">
            <v>390988.17</v>
          </cell>
          <cell r="CD17">
            <v>462934.85</v>
          </cell>
          <cell r="CE17">
            <v>1103082.3500000001</v>
          </cell>
          <cell r="CF17" t="str">
            <v>0</v>
          </cell>
          <cell r="CG17" t="str">
            <v>0</v>
          </cell>
          <cell r="CH17" t="str">
            <v>0</v>
          </cell>
          <cell r="CI17" t="str">
            <v>0</v>
          </cell>
          <cell r="CJ17" t="str">
            <v>0</v>
          </cell>
        </row>
        <row r="18">
          <cell r="A18" t="str">
            <v>Insurance</v>
          </cell>
          <cell r="B18">
            <v>18980.580000000002</v>
          </cell>
          <cell r="C18">
            <v>14570.88</v>
          </cell>
          <cell r="D18">
            <v>71275.679999999993</v>
          </cell>
          <cell r="E18">
            <v>72427.289999999994</v>
          </cell>
          <cell r="F18">
            <v>170637.1</v>
          </cell>
          <cell r="G18">
            <v>15842.87</v>
          </cell>
          <cell r="H18">
            <v>10314.379999999999</v>
          </cell>
          <cell r="I18">
            <v>56222.559999999998</v>
          </cell>
          <cell r="J18">
            <v>49526.36</v>
          </cell>
          <cell r="K18">
            <v>121408.13</v>
          </cell>
          <cell r="L18">
            <v>28085.86</v>
          </cell>
          <cell r="M18">
            <v>19134.150000000001</v>
          </cell>
          <cell r="N18">
            <v>108861.88</v>
          </cell>
          <cell r="O18">
            <v>108517.14</v>
          </cell>
          <cell r="P18">
            <v>237351.41</v>
          </cell>
          <cell r="Q18">
            <v>37818.81</v>
          </cell>
          <cell r="R18">
            <v>21827.86</v>
          </cell>
          <cell r="S18">
            <v>136070.43</v>
          </cell>
          <cell r="T18">
            <v>118628.23</v>
          </cell>
          <cell r="U18">
            <v>272379.17</v>
          </cell>
          <cell r="V18">
            <v>27752.14</v>
          </cell>
          <cell r="W18">
            <v>20894</v>
          </cell>
          <cell r="X18">
            <v>104238.71</v>
          </cell>
          <cell r="Y18">
            <v>101773</v>
          </cell>
          <cell r="Z18">
            <v>249465</v>
          </cell>
          <cell r="AA18">
            <v>24593.7</v>
          </cell>
          <cell r="AB18">
            <v>16519.169999999998</v>
          </cell>
          <cell r="AC18">
            <v>84784.18</v>
          </cell>
          <cell r="AD18">
            <v>81792.52</v>
          </cell>
          <cell r="AE18">
            <v>193399.84</v>
          </cell>
          <cell r="AF18">
            <v>251241.76</v>
          </cell>
          <cell r="AG18">
            <v>152810</v>
          </cell>
          <cell r="AH18">
            <v>520665.77</v>
          </cell>
          <cell r="AI18">
            <v>752719</v>
          </cell>
          <cell r="AJ18">
            <v>1822857</v>
          </cell>
          <cell r="AK18">
            <v>254998.78</v>
          </cell>
          <cell r="AL18">
            <v>417685</v>
          </cell>
          <cell r="AM18">
            <v>1391387.38</v>
          </cell>
          <cell r="AN18">
            <v>2084277</v>
          </cell>
          <cell r="AO18">
            <v>5070795</v>
          </cell>
          <cell r="AP18" t="str">
            <v>0</v>
          </cell>
          <cell r="AQ18" t="str">
            <v>0</v>
          </cell>
          <cell r="AR18" t="str">
            <v>0</v>
          </cell>
          <cell r="AS18" t="str">
            <v>0</v>
          </cell>
          <cell r="AT18" t="str">
            <v>0</v>
          </cell>
          <cell r="AU18">
            <v>659314.5</v>
          </cell>
          <cell r="AV18">
            <v>673755.44</v>
          </cell>
          <cell r="AW18">
            <v>2473506.59</v>
          </cell>
          <cell r="AX18">
            <v>3369660.54</v>
          </cell>
          <cell r="AY18">
            <v>8138292.6500000004</v>
          </cell>
          <cell r="AZ18">
            <v>1371.28</v>
          </cell>
          <cell r="BA18">
            <v>1350</v>
          </cell>
          <cell r="BB18">
            <v>4790.54</v>
          </cell>
          <cell r="BC18">
            <v>6750</v>
          </cell>
          <cell r="BD18">
            <v>16200</v>
          </cell>
          <cell r="BE18">
            <v>42526.76</v>
          </cell>
          <cell r="BF18">
            <v>68025</v>
          </cell>
          <cell r="BG18">
            <v>145250.69</v>
          </cell>
          <cell r="BH18">
            <v>334068</v>
          </cell>
          <cell r="BI18">
            <v>810461</v>
          </cell>
          <cell r="BJ18">
            <v>43898.04</v>
          </cell>
          <cell r="BK18">
            <v>69375</v>
          </cell>
          <cell r="BL18">
            <v>150041.23000000001</v>
          </cell>
          <cell r="BM18">
            <v>150041.23000000001</v>
          </cell>
          <cell r="BN18">
            <v>340818</v>
          </cell>
          <cell r="BO18">
            <v>826661</v>
          </cell>
          <cell r="BP18" t="str">
            <v>0</v>
          </cell>
          <cell r="BQ18" t="str">
            <v>0</v>
          </cell>
          <cell r="BR18" t="str">
            <v>0</v>
          </cell>
          <cell r="BS18" t="str">
            <v>0</v>
          </cell>
          <cell r="BT18" t="str">
            <v>0</v>
          </cell>
          <cell r="BU18" t="str">
            <v>0</v>
          </cell>
          <cell r="CA18">
            <v>703212.54</v>
          </cell>
          <cell r="CB18">
            <v>743130.44</v>
          </cell>
          <cell r="CC18">
            <v>2623547.8199999998</v>
          </cell>
          <cell r="CD18">
            <v>3710478.54</v>
          </cell>
          <cell r="CE18">
            <v>8964953.6500000004</v>
          </cell>
          <cell r="CF18" t="str">
            <v>0</v>
          </cell>
          <cell r="CG18" t="str">
            <v>0</v>
          </cell>
          <cell r="CH18" t="str">
            <v>0</v>
          </cell>
          <cell r="CI18" t="str">
            <v>0</v>
          </cell>
          <cell r="CJ18" t="str">
            <v>0</v>
          </cell>
        </row>
        <row r="19">
          <cell r="A19" t="str">
            <v>Marketing</v>
          </cell>
          <cell r="B19">
            <v>29980.2</v>
          </cell>
          <cell r="C19">
            <v>23439</v>
          </cell>
          <cell r="D19">
            <v>137591.79</v>
          </cell>
          <cell r="E19">
            <v>134780</v>
          </cell>
          <cell r="F19">
            <v>290913</v>
          </cell>
          <cell r="G19">
            <v>18054.75</v>
          </cell>
          <cell r="H19">
            <v>13942.6</v>
          </cell>
          <cell r="I19">
            <v>79101.41</v>
          </cell>
          <cell r="J19">
            <v>73493</v>
          </cell>
          <cell r="K19">
            <v>202229.2</v>
          </cell>
          <cell r="L19">
            <v>23228.43</v>
          </cell>
          <cell r="M19">
            <v>24094</v>
          </cell>
          <cell r="N19">
            <v>116263.49</v>
          </cell>
          <cell r="O19">
            <v>193527</v>
          </cell>
          <cell r="P19">
            <v>397275</v>
          </cell>
          <cell r="Q19">
            <v>44207.54</v>
          </cell>
          <cell r="R19">
            <v>29981.27</v>
          </cell>
          <cell r="S19">
            <v>165481.29</v>
          </cell>
          <cell r="T19">
            <v>120784.12</v>
          </cell>
          <cell r="U19">
            <v>295365.53000000003</v>
          </cell>
          <cell r="V19">
            <v>54197.98</v>
          </cell>
          <cell r="W19">
            <v>43850</v>
          </cell>
          <cell r="X19">
            <v>153908.67000000001</v>
          </cell>
          <cell r="Y19">
            <v>239247</v>
          </cell>
          <cell r="Z19">
            <v>539064</v>
          </cell>
          <cell r="AA19">
            <v>36799.99</v>
          </cell>
          <cell r="AB19">
            <v>27798.12</v>
          </cell>
          <cell r="AC19">
            <v>159893.87</v>
          </cell>
          <cell r="AD19">
            <v>167854.45</v>
          </cell>
          <cell r="AE19">
            <v>387191.48</v>
          </cell>
          <cell r="AF19">
            <v>23924.54</v>
          </cell>
          <cell r="AG19">
            <v>86800</v>
          </cell>
          <cell r="AH19">
            <v>350099.6</v>
          </cell>
          <cell r="AI19">
            <v>683000</v>
          </cell>
          <cell r="AJ19">
            <v>1000101</v>
          </cell>
          <cell r="AK19">
            <v>60112.94</v>
          </cell>
          <cell r="AL19">
            <v>59578</v>
          </cell>
          <cell r="AM19">
            <v>239401.75</v>
          </cell>
          <cell r="AN19">
            <v>315940</v>
          </cell>
          <cell r="AO19">
            <v>1347340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>
            <v>290506.37</v>
          </cell>
          <cell r="AV19">
            <v>309482.99</v>
          </cell>
          <cell r="AW19">
            <v>1401741.87</v>
          </cell>
          <cell r="AX19">
            <v>1928625.57</v>
          </cell>
          <cell r="AY19">
            <v>4459479.21</v>
          </cell>
          <cell r="AZ19">
            <v>2350.13</v>
          </cell>
          <cell r="BA19">
            <v>9000</v>
          </cell>
          <cell r="BB19">
            <v>25897.56</v>
          </cell>
          <cell r="BC19">
            <v>45000</v>
          </cell>
          <cell r="BD19">
            <v>108000</v>
          </cell>
          <cell r="BE19">
            <v>-199208.85</v>
          </cell>
          <cell r="BF19">
            <v>2433</v>
          </cell>
          <cell r="BG19">
            <v>14702.31</v>
          </cell>
          <cell r="BH19">
            <v>12165</v>
          </cell>
          <cell r="BI19">
            <v>29200</v>
          </cell>
          <cell r="BJ19">
            <v>-196858.72</v>
          </cell>
          <cell r="BK19">
            <v>11433</v>
          </cell>
          <cell r="BL19">
            <v>40599.870000000003</v>
          </cell>
          <cell r="BM19">
            <v>40599.870000000003</v>
          </cell>
          <cell r="BN19">
            <v>57165</v>
          </cell>
          <cell r="BO19">
            <v>137200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CA19">
            <v>93647.65</v>
          </cell>
          <cell r="CB19">
            <v>320915.99</v>
          </cell>
          <cell r="CC19">
            <v>1442341.74</v>
          </cell>
          <cell r="CD19">
            <v>1985790.57</v>
          </cell>
          <cell r="CE19">
            <v>4596679.21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J19" t="str">
            <v>0</v>
          </cell>
        </row>
        <row r="20">
          <cell r="A20" t="str">
            <v>Employee Welfare</v>
          </cell>
          <cell r="B20">
            <v>68671.210000000006</v>
          </cell>
          <cell r="C20">
            <v>76867.62</v>
          </cell>
          <cell r="D20">
            <v>400215.06</v>
          </cell>
          <cell r="E20">
            <v>438168.62</v>
          </cell>
          <cell r="F20">
            <v>739595.95</v>
          </cell>
          <cell r="G20">
            <v>69436.160000000003</v>
          </cell>
          <cell r="H20">
            <v>71540.55</v>
          </cell>
          <cell r="I20">
            <v>336541.05</v>
          </cell>
          <cell r="J20">
            <v>366344.56</v>
          </cell>
          <cell r="K20">
            <v>582732.75</v>
          </cell>
          <cell r="L20">
            <v>135279.24</v>
          </cell>
          <cell r="M20">
            <v>114206.37</v>
          </cell>
          <cell r="N20">
            <v>570836.03</v>
          </cell>
          <cell r="O20">
            <v>712466.7</v>
          </cell>
          <cell r="P20">
            <v>1154575.1200000001</v>
          </cell>
          <cell r="Q20">
            <v>80738.2</v>
          </cell>
          <cell r="R20">
            <v>95268.04</v>
          </cell>
          <cell r="S20">
            <v>471993.66</v>
          </cell>
          <cell r="T20">
            <v>530644.94999999995</v>
          </cell>
          <cell r="U20">
            <v>762029.15</v>
          </cell>
          <cell r="V20">
            <v>94807.29</v>
          </cell>
          <cell r="W20">
            <v>95225</v>
          </cell>
          <cell r="X20">
            <v>535409.57999999996</v>
          </cell>
          <cell r="Y20">
            <v>566313</v>
          </cell>
          <cell r="Z20">
            <v>941945</v>
          </cell>
          <cell r="AA20">
            <v>107451.45</v>
          </cell>
          <cell r="AB20">
            <v>111643.23</v>
          </cell>
          <cell r="AC20">
            <v>538656.28</v>
          </cell>
          <cell r="AD20">
            <v>572832.26</v>
          </cell>
          <cell r="AE20">
            <v>903799.63</v>
          </cell>
          <cell r="AF20">
            <v>158458.35999999999</v>
          </cell>
          <cell r="AG20">
            <v>158865.68</v>
          </cell>
          <cell r="AH20">
            <v>902060.55</v>
          </cell>
          <cell r="AI20">
            <v>857350.68</v>
          </cell>
          <cell r="AJ20">
            <v>1377469.16</v>
          </cell>
          <cell r="AK20">
            <v>1634841.56</v>
          </cell>
          <cell r="AL20">
            <v>1893426</v>
          </cell>
          <cell r="AM20">
            <v>8588843.9000000004</v>
          </cell>
          <cell r="AN20">
            <v>9685156</v>
          </cell>
          <cell r="AO20">
            <v>19413644</v>
          </cell>
          <cell r="AP20" t="str">
            <v>0</v>
          </cell>
          <cell r="AQ20" t="str">
            <v>0</v>
          </cell>
          <cell r="AR20" t="str">
            <v>0</v>
          </cell>
          <cell r="AS20" t="str">
            <v>0</v>
          </cell>
          <cell r="AT20" t="str">
            <v>0</v>
          </cell>
          <cell r="AU20">
            <v>2349683.4700000002</v>
          </cell>
          <cell r="AV20">
            <v>2617042.4900000002</v>
          </cell>
          <cell r="AW20">
            <v>12344556.109999999</v>
          </cell>
          <cell r="AX20">
            <v>13729276.77</v>
          </cell>
          <cell r="AY20">
            <v>25875790.759999998</v>
          </cell>
          <cell r="AZ20">
            <v>848820.38</v>
          </cell>
          <cell r="BA20">
            <v>311525</v>
          </cell>
          <cell r="BB20">
            <v>2501715.75</v>
          </cell>
          <cell r="BC20">
            <v>1557625</v>
          </cell>
          <cell r="BD20">
            <v>3738300</v>
          </cell>
          <cell r="BE20">
            <v>111131.01</v>
          </cell>
          <cell r="BF20">
            <v>117316.8</v>
          </cell>
          <cell r="BG20">
            <v>714149.16</v>
          </cell>
          <cell r="BH20">
            <v>630469.18000000005</v>
          </cell>
          <cell r="BI20">
            <v>1005631.99</v>
          </cell>
          <cell r="BJ20">
            <v>959951.39</v>
          </cell>
          <cell r="BK20">
            <v>428841.8</v>
          </cell>
          <cell r="BL20">
            <v>3215864.91</v>
          </cell>
          <cell r="BM20">
            <v>3215864.91</v>
          </cell>
          <cell r="BN20">
            <v>2188094.1800000002</v>
          </cell>
          <cell r="BO20">
            <v>4743931.99</v>
          </cell>
          <cell r="BP20" t="str">
            <v>0</v>
          </cell>
          <cell r="BQ20" t="str">
            <v>0</v>
          </cell>
          <cell r="BR20" t="str">
            <v>0</v>
          </cell>
          <cell r="BS20" t="str">
            <v>0</v>
          </cell>
          <cell r="BT20" t="str">
            <v>0</v>
          </cell>
          <cell r="BU20" t="str">
            <v>0</v>
          </cell>
          <cell r="CA20">
            <v>3309634.86</v>
          </cell>
          <cell r="CB20">
            <v>3045884.29</v>
          </cell>
          <cell r="CC20">
            <v>15560421.02</v>
          </cell>
          <cell r="CD20">
            <v>15917370.949999999</v>
          </cell>
          <cell r="CE20">
            <v>30619722.75</v>
          </cell>
          <cell r="CF20" t="str">
            <v>0</v>
          </cell>
          <cell r="CG20" t="str">
            <v>0</v>
          </cell>
          <cell r="CH20" t="str">
            <v>0</v>
          </cell>
          <cell r="CI20" t="str">
            <v>0</v>
          </cell>
          <cell r="CJ20" t="str">
            <v>0</v>
          </cell>
        </row>
        <row r="21">
          <cell r="A21" t="str">
            <v>Information Technologies</v>
          </cell>
          <cell r="B21">
            <v>14897.49</v>
          </cell>
          <cell r="C21">
            <v>16275</v>
          </cell>
          <cell r="D21">
            <v>85721.919999999998</v>
          </cell>
          <cell r="E21">
            <v>81375</v>
          </cell>
          <cell r="F21">
            <v>195300</v>
          </cell>
          <cell r="G21">
            <v>7370.29</v>
          </cell>
          <cell r="H21">
            <v>9179</v>
          </cell>
          <cell r="I21">
            <v>33277.11</v>
          </cell>
          <cell r="J21">
            <v>25361</v>
          </cell>
          <cell r="K21">
            <v>49977</v>
          </cell>
          <cell r="L21">
            <v>25318.43</v>
          </cell>
          <cell r="M21">
            <v>13448</v>
          </cell>
          <cell r="N21">
            <v>87504.320000000007</v>
          </cell>
          <cell r="O21">
            <v>72224</v>
          </cell>
          <cell r="P21">
            <v>179955</v>
          </cell>
          <cell r="Q21">
            <v>16207.93</v>
          </cell>
          <cell r="R21">
            <v>8343</v>
          </cell>
          <cell r="S21">
            <v>69455.259999999995</v>
          </cell>
          <cell r="T21">
            <v>53641</v>
          </cell>
          <cell r="U21">
            <v>121466</v>
          </cell>
          <cell r="V21">
            <v>18875.330000000002</v>
          </cell>
          <cell r="W21">
            <v>21903</v>
          </cell>
          <cell r="X21">
            <v>88408.49</v>
          </cell>
          <cell r="Y21">
            <v>114897</v>
          </cell>
          <cell r="Z21">
            <v>269663</v>
          </cell>
          <cell r="AA21">
            <v>10672.38</v>
          </cell>
          <cell r="AB21">
            <v>16000</v>
          </cell>
          <cell r="AC21">
            <v>95644.12</v>
          </cell>
          <cell r="AD21">
            <v>80000</v>
          </cell>
          <cell r="AE21">
            <v>190000</v>
          </cell>
          <cell r="AF21">
            <v>42468.91</v>
          </cell>
          <cell r="AG21">
            <v>61403</v>
          </cell>
          <cell r="AH21">
            <v>94525.34</v>
          </cell>
          <cell r="AI21">
            <v>307015</v>
          </cell>
          <cell r="AJ21">
            <v>736826</v>
          </cell>
          <cell r="AK21">
            <v>404071.88</v>
          </cell>
          <cell r="AL21">
            <v>551300</v>
          </cell>
          <cell r="AM21">
            <v>2022037.6</v>
          </cell>
          <cell r="AN21">
            <v>2711110</v>
          </cell>
          <cell r="AO21">
            <v>5514504</v>
          </cell>
          <cell r="AP21" t="str">
            <v>0</v>
          </cell>
          <cell r="AQ21" t="str">
            <v>0</v>
          </cell>
          <cell r="AR21" t="str">
            <v>0</v>
          </cell>
          <cell r="AS21" t="str">
            <v>0</v>
          </cell>
          <cell r="AT21" t="str">
            <v>0</v>
          </cell>
          <cell r="AU21">
            <v>539882.64</v>
          </cell>
          <cell r="AV21">
            <v>697851</v>
          </cell>
          <cell r="AW21">
            <v>2576574.16</v>
          </cell>
          <cell r="AX21">
            <v>3445623</v>
          </cell>
          <cell r="AY21">
            <v>7257691</v>
          </cell>
          <cell r="AZ21">
            <v>1032.9000000000001</v>
          </cell>
          <cell r="BA21">
            <v>875</v>
          </cell>
          <cell r="BB21">
            <v>6023.88</v>
          </cell>
          <cell r="BC21">
            <v>4375</v>
          </cell>
          <cell r="BD21">
            <v>10500</v>
          </cell>
          <cell r="BE21">
            <v>64078.65</v>
          </cell>
          <cell r="BF21">
            <v>40665</v>
          </cell>
          <cell r="BG21">
            <v>229426.34</v>
          </cell>
          <cell r="BH21">
            <v>203325</v>
          </cell>
          <cell r="BI21">
            <v>487962</v>
          </cell>
          <cell r="BJ21">
            <v>65111.55</v>
          </cell>
          <cell r="BK21">
            <v>41540</v>
          </cell>
          <cell r="BL21">
            <v>235450.22</v>
          </cell>
          <cell r="BM21">
            <v>235450.22</v>
          </cell>
          <cell r="BN21">
            <v>207700</v>
          </cell>
          <cell r="BO21">
            <v>498462</v>
          </cell>
          <cell r="BP21" t="str">
            <v>0</v>
          </cell>
          <cell r="BQ21" t="str">
            <v>0</v>
          </cell>
          <cell r="BR21" t="str">
            <v>0</v>
          </cell>
          <cell r="BS21" t="str">
            <v>0</v>
          </cell>
          <cell r="BT21" t="str">
            <v>0</v>
          </cell>
          <cell r="BU21" t="str">
            <v>0</v>
          </cell>
          <cell r="CA21">
            <v>604994.18999999994</v>
          </cell>
          <cell r="CB21">
            <v>739391</v>
          </cell>
          <cell r="CC21">
            <v>2812024.38</v>
          </cell>
          <cell r="CD21">
            <v>3653323</v>
          </cell>
          <cell r="CE21">
            <v>7756153</v>
          </cell>
          <cell r="CF21" t="str">
            <v>0</v>
          </cell>
          <cell r="CG21" t="str">
            <v>0</v>
          </cell>
          <cell r="CH21" t="str">
            <v>0</v>
          </cell>
          <cell r="CI21" t="str">
            <v>0</v>
          </cell>
          <cell r="CJ21" t="str">
            <v>0</v>
          </cell>
        </row>
        <row r="22">
          <cell r="A22" t="str">
            <v>Rent, Maint., &amp; Utilities</v>
          </cell>
          <cell r="B22">
            <v>125555.63</v>
          </cell>
          <cell r="C22">
            <v>135041</v>
          </cell>
          <cell r="D22">
            <v>906933.06</v>
          </cell>
          <cell r="E22">
            <v>680598</v>
          </cell>
          <cell r="F22">
            <v>1358963</v>
          </cell>
          <cell r="G22">
            <v>52391.68</v>
          </cell>
          <cell r="H22">
            <v>50681</v>
          </cell>
          <cell r="I22">
            <v>272044.98</v>
          </cell>
          <cell r="J22">
            <v>254808</v>
          </cell>
          <cell r="K22">
            <v>616527</v>
          </cell>
          <cell r="L22">
            <v>83275.95</v>
          </cell>
          <cell r="M22">
            <v>66654.399999999994</v>
          </cell>
          <cell r="N22">
            <v>366766.62</v>
          </cell>
          <cell r="O22">
            <v>384875</v>
          </cell>
          <cell r="P22">
            <v>813925.8</v>
          </cell>
          <cell r="Q22">
            <v>148156.96</v>
          </cell>
          <cell r="R22">
            <v>120645.85</v>
          </cell>
          <cell r="S22">
            <v>675890.37</v>
          </cell>
          <cell r="T22">
            <v>601439.25</v>
          </cell>
          <cell r="U22">
            <v>1494267.05</v>
          </cell>
          <cell r="V22">
            <v>126798.39999999999</v>
          </cell>
          <cell r="W22">
            <v>138922</v>
          </cell>
          <cell r="X22">
            <v>719338.63</v>
          </cell>
          <cell r="Y22">
            <v>644188</v>
          </cell>
          <cell r="Z22">
            <v>1556771</v>
          </cell>
          <cell r="AA22">
            <v>115381.64</v>
          </cell>
          <cell r="AB22">
            <v>107911.55</v>
          </cell>
          <cell r="AC22">
            <v>519020.87</v>
          </cell>
          <cell r="AD22">
            <v>548354.75</v>
          </cell>
          <cell r="AE22">
            <v>1269181.6100000001</v>
          </cell>
          <cell r="AF22">
            <v>184651.22</v>
          </cell>
          <cell r="AG22">
            <v>233699.20000000001</v>
          </cell>
          <cell r="AH22">
            <v>1016733.99</v>
          </cell>
          <cell r="AI22">
            <v>1168487</v>
          </cell>
          <cell r="AJ22">
            <v>2804370.72</v>
          </cell>
          <cell r="AK22">
            <v>444672.02</v>
          </cell>
          <cell r="AL22">
            <v>420956</v>
          </cell>
          <cell r="AM22">
            <v>2254356.5299999998</v>
          </cell>
          <cell r="AN22">
            <v>2109699</v>
          </cell>
          <cell r="AO22">
            <v>5089155</v>
          </cell>
          <cell r="AP22" t="str">
            <v>0</v>
          </cell>
          <cell r="AQ22" t="str">
            <v>0</v>
          </cell>
          <cell r="AR22" t="str">
            <v>0</v>
          </cell>
          <cell r="AS22" t="str">
            <v>0</v>
          </cell>
          <cell r="AT22" t="str">
            <v>0</v>
          </cell>
          <cell r="AU22">
            <v>1280883.5</v>
          </cell>
          <cell r="AV22">
            <v>1274511</v>
          </cell>
          <cell r="AW22">
            <v>6731085.0500000007</v>
          </cell>
          <cell r="AX22">
            <v>6392449</v>
          </cell>
          <cell r="AY22">
            <v>15003161.18</v>
          </cell>
          <cell r="AZ22">
            <v>47223.83</v>
          </cell>
          <cell r="BA22">
            <v>45475</v>
          </cell>
          <cell r="BB22">
            <v>239466.39</v>
          </cell>
          <cell r="BC22">
            <v>227375</v>
          </cell>
          <cell r="BD22">
            <v>576700</v>
          </cell>
          <cell r="BE22">
            <v>274281.81</v>
          </cell>
          <cell r="BF22">
            <v>123429.8</v>
          </cell>
          <cell r="BG22">
            <v>1229857.7</v>
          </cell>
          <cell r="BH22">
            <v>596299</v>
          </cell>
          <cell r="BI22">
            <v>1438036.28</v>
          </cell>
          <cell r="BJ22">
            <v>321505.64</v>
          </cell>
          <cell r="BK22">
            <v>168904.8</v>
          </cell>
          <cell r="BL22">
            <v>1469324.09</v>
          </cell>
          <cell r="BM22">
            <v>1469324.09</v>
          </cell>
          <cell r="BN22">
            <v>823674</v>
          </cell>
          <cell r="BO22">
            <v>2014736.28</v>
          </cell>
          <cell r="BP22">
            <v>-42236.58</v>
          </cell>
          <cell r="BQ22">
            <v>-41298</v>
          </cell>
          <cell r="BR22">
            <v>-274627.90000000002</v>
          </cell>
          <cell r="BS22">
            <v>-274627.90000000002</v>
          </cell>
          <cell r="BT22">
            <v>-206490</v>
          </cell>
          <cell r="BU22">
            <v>-495576</v>
          </cell>
          <cell r="CA22">
            <v>1560152.56</v>
          </cell>
          <cell r="CB22">
            <v>1402117.8</v>
          </cell>
          <cell r="CC22">
            <v>7925781.2400000002</v>
          </cell>
          <cell r="CD22">
            <v>7009633</v>
          </cell>
          <cell r="CE22">
            <v>16522321.460000001</v>
          </cell>
          <cell r="CF22" t="str">
            <v>0</v>
          </cell>
          <cell r="CG22">
            <v>-91596</v>
          </cell>
          <cell r="CH22" t="str">
            <v>0</v>
          </cell>
          <cell r="CI22">
            <v>-457980</v>
          </cell>
          <cell r="CJ22">
            <v>-1099152</v>
          </cell>
        </row>
        <row r="23">
          <cell r="A23" t="str">
            <v>Directors &amp; Shareholders &amp;PR</v>
          </cell>
          <cell r="B23">
            <v>0</v>
          </cell>
          <cell r="C23">
            <v>1095</v>
          </cell>
          <cell r="D23">
            <v>3245.08</v>
          </cell>
          <cell r="E23">
            <v>3975</v>
          </cell>
          <cell r="F23">
            <v>8140</v>
          </cell>
          <cell r="G23">
            <v>0</v>
          </cell>
          <cell r="H23" t="str">
            <v>0</v>
          </cell>
          <cell r="I23">
            <v>1476.31</v>
          </cell>
          <cell r="J23" t="str">
            <v>0</v>
          </cell>
          <cell r="K23" t="str">
            <v>0</v>
          </cell>
          <cell r="L23">
            <v>0</v>
          </cell>
          <cell r="M23" t="str">
            <v>0</v>
          </cell>
          <cell r="N23">
            <v>1409.47</v>
          </cell>
          <cell r="O23" t="str">
            <v>0</v>
          </cell>
          <cell r="P23" t="str">
            <v>0</v>
          </cell>
          <cell r="Q23">
            <v>3212.74</v>
          </cell>
          <cell r="R23">
            <v>1820</v>
          </cell>
          <cell r="S23">
            <v>7591.21</v>
          </cell>
          <cell r="T23">
            <v>21400</v>
          </cell>
          <cell r="U23">
            <v>47640</v>
          </cell>
          <cell r="V23">
            <v>70.33</v>
          </cell>
          <cell r="W23">
            <v>272</v>
          </cell>
          <cell r="X23">
            <v>1418.65</v>
          </cell>
          <cell r="Y23">
            <v>760</v>
          </cell>
          <cell r="Z23">
            <v>1667</v>
          </cell>
          <cell r="AA23">
            <v>352.77</v>
          </cell>
          <cell r="AB23">
            <v>350</v>
          </cell>
          <cell r="AC23">
            <v>6124.77</v>
          </cell>
          <cell r="AD23">
            <v>1750</v>
          </cell>
          <cell r="AE23">
            <v>4200</v>
          </cell>
          <cell r="AF23">
            <v>8.84</v>
          </cell>
          <cell r="AG23" t="str">
            <v>0</v>
          </cell>
          <cell r="AH23">
            <v>420.14</v>
          </cell>
          <cell r="AI23" t="str">
            <v>0</v>
          </cell>
          <cell r="AJ23" t="str">
            <v>0</v>
          </cell>
          <cell r="AK23">
            <v>490271.13</v>
          </cell>
          <cell r="AL23">
            <v>442254</v>
          </cell>
          <cell r="AM23">
            <v>1831687.42</v>
          </cell>
          <cell r="AN23">
            <v>2528062</v>
          </cell>
          <cell r="AO23">
            <v>5149993</v>
          </cell>
          <cell r="AP23" t="str">
            <v>0</v>
          </cell>
          <cell r="AQ23" t="str">
            <v>0</v>
          </cell>
          <cell r="AR23" t="str">
            <v>0</v>
          </cell>
          <cell r="AS23" t="str">
            <v>0</v>
          </cell>
          <cell r="AT23" t="str">
            <v>0</v>
          </cell>
          <cell r="AU23">
            <v>493915.81</v>
          </cell>
          <cell r="AV23">
            <v>445791</v>
          </cell>
          <cell r="AW23">
            <v>1853373.05</v>
          </cell>
          <cell r="AX23">
            <v>2555947</v>
          </cell>
          <cell r="AY23">
            <v>5211640</v>
          </cell>
          <cell r="AZ23">
            <v>5786.65</v>
          </cell>
          <cell r="BA23">
            <v>4800</v>
          </cell>
          <cell r="BB23">
            <v>23669.24</v>
          </cell>
          <cell r="BC23">
            <v>24000</v>
          </cell>
          <cell r="BD23">
            <v>57600</v>
          </cell>
          <cell r="BE23">
            <v>324.92</v>
          </cell>
          <cell r="BF23">
            <v>1555</v>
          </cell>
          <cell r="BG23">
            <v>3537.13</v>
          </cell>
          <cell r="BH23">
            <v>7775</v>
          </cell>
          <cell r="BI23">
            <v>18660</v>
          </cell>
          <cell r="BJ23">
            <v>6111.57</v>
          </cell>
          <cell r="BK23">
            <v>6355</v>
          </cell>
          <cell r="BL23">
            <v>27206.37</v>
          </cell>
          <cell r="BM23">
            <v>27206.37</v>
          </cell>
          <cell r="BN23">
            <v>31775</v>
          </cell>
          <cell r="BO23">
            <v>76260</v>
          </cell>
          <cell r="BP23" t="str">
            <v>0</v>
          </cell>
          <cell r="BQ23" t="str">
            <v>0</v>
          </cell>
          <cell r="BR23" t="str">
            <v>0</v>
          </cell>
          <cell r="BS23" t="str">
            <v>0</v>
          </cell>
          <cell r="BT23" t="str">
            <v>0</v>
          </cell>
          <cell r="BU23" t="str">
            <v>0</v>
          </cell>
          <cell r="CA23">
            <v>500027.38</v>
          </cell>
          <cell r="CB23">
            <v>452146</v>
          </cell>
          <cell r="CC23">
            <v>1880579.42</v>
          </cell>
          <cell r="CD23">
            <v>2587722</v>
          </cell>
          <cell r="CE23">
            <v>5287900</v>
          </cell>
          <cell r="CF23" t="str">
            <v>0</v>
          </cell>
          <cell r="CG23" t="str">
            <v>0</v>
          </cell>
          <cell r="CH23" t="str">
            <v>0</v>
          </cell>
          <cell r="CI23" t="str">
            <v>0</v>
          </cell>
          <cell r="CJ23" t="str">
            <v>0</v>
          </cell>
        </row>
        <row r="24">
          <cell r="A24" t="str">
            <v>Telecom</v>
          </cell>
          <cell r="B24">
            <v>35595.57</v>
          </cell>
          <cell r="C24">
            <v>42896</v>
          </cell>
          <cell r="D24">
            <v>205436.73</v>
          </cell>
          <cell r="E24">
            <v>214520</v>
          </cell>
          <cell r="F24">
            <v>514467</v>
          </cell>
          <cell r="G24">
            <v>22931.34</v>
          </cell>
          <cell r="H24">
            <v>26577</v>
          </cell>
          <cell r="I24">
            <v>121335.02</v>
          </cell>
          <cell r="J24">
            <v>132131</v>
          </cell>
          <cell r="K24">
            <v>314646</v>
          </cell>
          <cell r="L24">
            <v>51407.09</v>
          </cell>
          <cell r="M24">
            <v>49908</v>
          </cell>
          <cell r="N24">
            <v>246155.44</v>
          </cell>
          <cell r="O24">
            <v>302589</v>
          </cell>
          <cell r="P24">
            <v>660378</v>
          </cell>
          <cell r="Q24">
            <v>26620.28</v>
          </cell>
          <cell r="R24">
            <v>39659.449999999997</v>
          </cell>
          <cell r="S24">
            <v>153002.57</v>
          </cell>
          <cell r="T24">
            <v>197929.25</v>
          </cell>
          <cell r="U24">
            <v>474575.4</v>
          </cell>
          <cell r="V24">
            <v>78708.89</v>
          </cell>
          <cell r="W24">
            <v>79582</v>
          </cell>
          <cell r="X24">
            <v>391274.51</v>
          </cell>
          <cell r="Y24">
            <v>397913</v>
          </cell>
          <cell r="Z24">
            <v>953089</v>
          </cell>
          <cell r="AA24">
            <v>57844.32</v>
          </cell>
          <cell r="AB24">
            <v>33865.72</v>
          </cell>
          <cell r="AC24">
            <v>229870.84</v>
          </cell>
          <cell r="AD24">
            <v>188842.58</v>
          </cell>
          <cell r="AE24">
            <v>415793.62</v>
          </cell>
          <cell r="AF24">
            <v>11695.71</v>
          </cell>
          <cell r="AG24">
            <v>73469.759999999995</v>
          </cell>
          <cell r="AH24">
            <v>212062.95</v>
          </cell>
          <cell r="AI24">
            <v>367348.8</v>
          </cell>
          <cell r="AJ24">
            <v>881638</v>
          </cell>
          <cell r="AK24">
            <v>135473.54999999999</v>
          </cell>
          <cell r="AL24">
            <v>351306</v>
          </cell>
          <cell r="AM24">
            <v>1866941.98</v>
          </cell>
          <cell r="AN24">
            <v>1686156</v>
          </cell>
          <cell r="AO24">
            <v>4251982</v>
          </cell>
          <cell r="AP24" t="str">
            <v>0</v>
          </cell>
          <cell r="AQ24" t="str">
            <v>0</v>
          </cell>
          <cell r="AR24" t="str">
            <v>0</v>
          </cell>
          <cell r="AS24" t="str">
            <v>0</v>
          </cell>
          <cell r="AT24" t="str">
            <v>0</v>
          </cell>
          <cell r="AU24">
            <v>420276.75</v>
          </cell>
          <cell r="AV24">
            <v>697263.93</v>
          </cell>
          <cell r="AW24">
            <v>3426080.04</v>
          </cell>
          <cell r="AX24">
            <v>3487429.63</v>
          </cell>
          <cell r="AY24">
            <v>8466569.0199999996</v>
          </cell>
          <cell r="AZ24">
            <v>24663.45</v>
          </cell>
          <cell r="BA24">
            <v>25050</v>
          </cell>
          <cell r="BB24">
            <v>122412.76</v>
          </cell>
          <cell r="BC24">
            <v>120250</v>
          </cell>
          <cell r="BD24">
            <v>265600</v>
          </cell>
          <cell r="BE24">
            <v>189068.48</v>
          </cell>
          <cell r="BF24">
            <v>105354.24000000001</v>
          </cell>
          <cell r="BG24">
            <v>669307.52</v>
          </cell>
          <cell r="BH24">
            <v>526771.19999999995</v>
          </cell>
          <cell r="BI24">
            <v>1264248</v>
          </cell>
          <cell r="BJ24">
            <v>213731.93</v>
          </cell>
          <cell r="BK24">
            <v>130404.24</v>
          </cell>
          <cell r="BL24">
            <v>791720.28</v>
          </cell>
          <cell r="BM24">
            <v>791720.28</v>
          </cell>
          <cell r="BN24">
            <v>647021.19999999995</v>
          </cell>
          <cell r="BO24">
            <v>1529848</v>
          </cell>
          <cell r="BP24" t="str">
            <v>0</v>
          </cell>
          <cell r="BQ24" t="str">
            <v>0</v>
          </cell>
          <cell r="BR24" t="str">
            <v>0</v>
          </cell>
          <cell r="BS24" t="str">
            <v>0</v>
          </cell>
          <cell r="BT24" t="str">
            <v>0</v>
          </cell>
          <cell r="BU24" t="str">
            <v>0</v>
          </cell>
          <cell r="CA24">
            <v>634008.68000000005</v>
          </cell>
          <cell r="CB24">
            <v>827668.17</v>
          </cell>
          <cell r="CC24">
            <v>4217800.32</v>
          </cell>
          <cell r="CD24">
            <v>4134450.83</v>
          </cell>
          <cell r="CE24">
            <v>9996417.0199999996</v>
          </cell>
          <cell r="CF24" t="str">
            <v>0</v>
          </cell>
          <cell r="CG24" t="str">
            <v>0</v>
          </cell>
          <cell r="CH24" t="str">
            <v>0</v>
          </cell>
          <cell r="CI24" t="str">
            <v>0</v>
          </cell>
          <cell r="CJ24" t="str">
            <v>0</v>
          </cell>
        </row>
        <row r="25">
          <cell r="A25" t="str">
            <v>Travel &amp; Entertainment</v>
          </cell>
          <cell r="B25">
            <v>58290.3</v>
          </cell>
          <cell r="C25">
            <v>61028</v>
          </cell>
          <cell r="D25">
            <v>311957.43</v>
          </cell>
          <cell r="E25">
            <v>305147</v>
          </cell>
          <cell r="F25">
            <v>732463</v>
          </cell>
          <cell r="G25">
            <v>22579.46</v>
          </cell>
          <cell r="H25">
            <v>16132</v>
          </cell>
          <cell r="I25">
            <v>109863.3</v>
          </cell>
          <cell r="J25">
            <v>80686.36</v>
          </cell>
          <cell r="K25">
            <v>194076.44</v>
          </cell>
          <cell r="L25">
            <v>44973.31</v>
          </cell>
          <cell r="M25">
            <v>29000</v>
          </cell>
          <cell r="N25">
            <v>404116.66</v>
          </cell>
          <cell r="O25">
            <v>156374</v>
          </cell>
          <cell r="P25">
            <v>369374</v>
          </cell>
          <cell r="Q25">
            <v>-40185.15</v>
          </cell>
          <cell r="R25">
            <v>36130.99</v>
          </cell>
          <cell r="S25">
            <v>185479.06</v>
          </cell>
          <cell r="T25">
            <v>200918.93</v>
          </cell>
          <cell r="U25">
            <v>483365.67</v>
          </cell>
          <cell r="V25">
            <v>80779.08</v>
          </cell>
          <cell r="W25">
            <v>63450</v>
          </cell>
          <cell r="X25">
            <v>228542.15</v>
          </cell>
          <cell r="Y25">
            <v>296536</v>
          </cell>
          <cell r="Z25">
            <v>669826</v>
          </cell>
          <cell r="AA25">
            <v>38559.050000000003</v>
          </cell>
          <cell r="AB25">
            <v>35913.769999999997</v>
          </cell>
          <cell r="AC25">
            <v>210925.52</v>
          </cell>
          <cell r="AD25">
            <v>184787.17</v>
          </cell>
          <cell r="AE25">
            <v>449116.79</v>
          </cell>
          <cell r="AF25">
            <v>81601.05</v>
          </cell>
          <cell r="AG25">
            <v>92877</v>
          </cell>
          <cell r="AH25">
            <v>538914.36</v>
          </cell>
          <cell r="AI25">
            <v>866011</v>
          </cell>
          <cell r="AJ25">
            <v>1371728</v>
          </cell>
          <cell r="AK25">
            <v>167714.44</v>
          </cell>
          <cell r="AL25">
            <v>130259</v>
          </cell>
          <cell r="AM25">
            <v>663319.82999999996</v>
          </cell>
          <cell r="AN25">
            <v>654243</v>
          </cell>
          <cell r="AO25">
            <v>1634116</v>
          </cell>
          <cell r="AP25" t="str">
            <v>0</v>
          </cell>
          <cell r="AQ25" t="str">
            <v>0</v>
          </cell>
          <cell r="AR25" t="str">
            <v>0</v>
          </cell>
          <cell r="AS25" t="str">
            <v>0</v>
          </cell>
          <cell r="AT25" t="str">
            <v>0</v>
          </cell>
          <cell r="AU25">
            <v>454311.54</v>
          </cell>
          <cell r="AV25">
            <v>464790.76</v>
          </cell>
          <cell r="AW25">
            <v>2653118.31</v>
          </cell>
          <cell r="AX25">
            <v>2744703.46</v>
          </cell>
          <cell r="AY25">
            <v>5904065.9000000004</v>
          </cell>
          <cell r="AZ25">
            <v>131109.17000000001</v>
          </cell>
          <cell r="BA25">
            <v>48550</v>
          </cell>
          <cell r="BB25">
            <v>390638.63</v>
          </cell>
          <cell r="BC25">
            <v>242750</v>
          </cell>
          <cell r="BD25">
            <v>582600</v>
          </cell>
          <cell r="BE25">
            <v>49262.66</v>
          </cell>
          <cell r="BF25">
            <v>57308</v>
          </cell>
          <cell r="BG25">
            <v>220907.6</v>
          </cell>
          <cell r="BH25">
            <v>573659</v>
          </cell>
          <cell r="BI25">
            <v>915208</v>
          </cell>
          <cell r="BJ25">
            <v>180371.83</v>
          </cell>
          <cell r="BK25">
            <v>105858</v>
          </cell>
          <cell r="BL25">
            <v>611546.23</v>
          </cell>
          <cell r="BM25">
            <v>611546.23</v>
          </cell>
          <cell r="BN25">
            <v>816409</v>
          </cell>
          <cell r="BO25">
            <v>1497808</v>
          </cell>
          <cell r="BP25" t="str">
            <v>0</v>
          </cell>
          <cell r="BQ25" t="str">
            <v>0</v>
          </cell>
          <cell r="BR25" t="str">
            <v>0</v>
          </cell>
          <cell r="BS25" t="str">
            <v>0</v>
          </cell>
          <cell r="BT25" t="str">
            <v>0</v>
          </cell>
          <cell r="BU25" t="str">
            <v>0</v>
          </cell>
          <cell r="CA25">
            <v>634683.37</v>
          </cell>
          <cell r="CB25">
            <v>570648.76</v>
          </cell>
          <cell r="CC25">
            <v>3264664.54</v>
          </cell>
          <cell r="CD25">
            <v>3561112.46</v>
          </cell>
          <cell r="CE25">
            <v>7401873.9000000004</v>
          </cell>
          <cell r="CF25" t="str">
            <v>0</v>
          </cell>
          <cell r="CG25" t="str">
            <v>0</v>
          </cell>
          <cell r="CH25" t="str">
            <v>0</v>
          </cell>
          <cell r="CI25" t="str">
            <v>0</v>
          </cell>
          <cell r="CJ25" t="str">
            <v>0</v>
          </cell>
        </row>
        <row r="26">
          <cell r="A26" t="str">
            <v>Dues &amp; Donations</v>
          </cell>
          <cell r="B26">
            <v>6649.91</v>
          </cell>
          <cell r="C26">
            <v>12907</v>
          </cell>
          <cell r="D26">
            <v>57748.800000000003</v>
          </cell>
          <cell r="E26">
            <v>61463</v>
          </cell>
          <cell r="F26">
            <v>133072</v>
          </cell>
          <cell r="G26">
            <v>6476.83</v>
          </cell>
          <cell r="H26">
            <v>6709.25</v>
          </cell>
          <cell r="I26">
            <v>49409.66</v>
          </cell>
          <cell r="J26">
            <v>46281.25</v>
          </cell>
          <cell r="K26">
            <v>95167</v>
          </cell>
          <cell r="L26">
            <v>23178.19</v>
          </cell>
          <cell r="M26">
            <v>7955</v>
          </cell>
          <cell r="N26">
            <v>72864.22</v>
          </cell>
          <cell r="O26">
            <v>83441</v>
          </cell>
          <cell r="P26">
            <v>178715</v>
          </cell>
          <cell r="Q26">
            <v>25916.55</v>
          </cell>
          <cell r="R26">
            <v>32724.71</v>
          </cell>
          <cell r="S26">
            <v>142698.41</v>
          </cell>
          <cell r="T26">
            <v>234881.55</v>
          </cell>
          <cell r="U26">
            <v>511448.52</v>
          </cell>
          <cell r="V26">
            <v>29615.75</v>
          </cell>
          <cell r="W26">
            <v>10554</v>
          </cell>
          <cell r="X26">
            <v>78132.22</v>
          </cell>
          <cell r="Y26">
            <v>86363</v>
          </cell>
          <cell r="Z26">
            <v>171851</v>
          </cell>
          <cell r="AA26">
            <v>15069.61</v>
          </cell>
          <cell r="AB26">
            <v>12141.84</v>
          </cell>
          <cell r="AC26">
            <v>65816.84</v>
          </cell>
          <cell r="AD26">
            <v>85206.41</v>
          </cell>
          <cell r="AE26">
            <v>174295.35</v>
          </cell>
          <cell r="AF26">
            <v>43682.3</v>
          </cell>
          <cell r="AG26">
            <v>33970</v>
          </cell>
          <cell r="AH26">
            <v>201873.91</v>
          </cell>
          <cell r="AI26">
            <v>202288</v>
          </cell>
          <cell r="AJ26">
            <v>466800</v>
          </cell>
          <cell r="AK26">
            <v>8813.26</v>
          </cell>
          <cell r="AL26">
            <v>15259</v>
          </cell>
          <cell r="AM26">
            <v>41248.71</v>
          </cell>
          <cell r="AN26">
            <v>96862</v>
          </cell>
          <cell r="AO26">
            <v>238747</v>
          </cell>
          <cell r="AP26" t="str">
            <v>0</v>
          </cell>
          <cell r="AQ26" t="str">
            <v>0</v>
          </cell>
          <cell r="AR26" t="str">
            <v>0</v>
          </cell>
          <cell r="AS26" t="str">
            <v>0</v>
          </cell>
          <cell r="AT26" t="str">
            <v>0</v>
          </cell>
          <cell r="AU26">
            <v>159402.4</v>
          </cell>
          <cell r="AV26">
            <v>132220.79999999999</v>
          </cell>
          <cell r="AW26">
            <v>709792.77</v>
          </cell>
          <cell r="AX26">
            <v>896786.21</v>
          </cell>
          <cell r="AY26">
            <v>1970095.87</v>
          </cell>
          <cell r="AZ26">
            <v>41644.35</v>
          </cell>
          <cell r="BA26">
            <v>16750</v>
          </cell>
          <cell r="BB26">
            <v>127012.21</v>
          </cell>
          <cell r="BC26">
            <v>83750</v>
          </cell>
          <cell r="BD26">
            <v>201000</v>
          </cell>
          <cell r="BE26">
            <v>6912.67</v>
          </cell>
          <cell r="BF26">
            <v>6156</v>
          </cell>
          <cell r="BG26">
            <v>76179.399999999994</v>
          </cell>
          <cell r="BH26">
            <v>30180</v>
          </cell>
          <cell r="BI26">
            <v>73523</v>
          </cell>
          <cell r="BJ26">
            <v>48557.02</v>
          </cell>
          <cell r="BK26">
            <v>22906</v>
          </cell>
          <cell r="BL26">
            <v>203191.61</v>
          </cell>
          <cell r="BM26">
            <v>203191.61</v>
          </cell>
          <cell r="BN26">
            <v>113930</v>
          </cell>
          <cell r="BO26">
            <v>274523</v>
          </cell>
          <cell r="BP26" t="str">
            <v>0</v>
          </cell>
          <cell r="BQ26" t="str">
            <v>0</v>
          </cell>
          <cell r="BR26" t="str">
            <v>0</v>
          </cell>
          <cell r="BS26" t="str">
            <v>0</v>
          </cell>
          <cell r="BT26" t="str">
            <v>0</v>
          </cell>
          <cell r="BU26" t="str">
            <v>0</v>
          </cell>
          <cell r="CA26">
            <v>207959.42</v>
          </cell>
          <cell r="CB26">
            <v>155126.79999999999</v>
          </cell>
          <cell r="CC26">
            <v>912984.38</v>
          </cell>
          <cell r="CD26">
            <v>1010716.21</v>
          </cell>
          <cell r="CE26">
            <v>2244618.87</v>
          </cell>
          <cell r="CF26" t="str">
            <v>0</v>
          </cell>
          <cell r="CG26" t="str">
            <v>0</v>
          </cell>
          <cell r="CH26" t="str">
            <v>0</v>
          </cell>
          <cell r="CI26" t="str">
            <v>0</v>
          </cell>
          <cell r="CJ26" t="str">
            <v>0</v>
          </cell>
        </row>
        <row r="27">
          <cell r="A27" t="str">
            <v>Training</v>
          </cell>
          <cell r="B27">
            <v>1036.1400000000001</v>
          </cell>
          <cell r="C27">
            <v>18936</v>
          </cell>
          <cell r="D27">
            <v>39979.67</v>
          </cell>
          <cell r="E27">
            <v>94692</v>
          </cell>
          <cell r="F27">
            <v>227244</v>
          </cell>
          <cell r="G27">
            <v>2425.5700000000002</v>
          </cell>
          <cell r="H27">
            <v>8959</v>
          </cell>
          <cell r="I27">
            <v>25202.1</v>
          </cell>
          <cell r="J27">
            <v>57655</v>
          </cell>
          <cell r="K27">
            <v>125892</v>
          </cell>
          <cell r="L27">
            <v>2445.5300000000002</v>
          </cell>
          <cell r="M27">
            <v>2550</v>
          </cell>
          <cell r="N27">
            <v>26683.43</v>
          </cell>
          <cell r="O27">
            <v>22350</v>
          </cell>
          <cell r="P27">
            <v>122000</v>
          </cell>
          <cell r="Q27">
            <v>4878.75</v>
          </cell>
          <cell r="R27">
            <v>14973</v>
          </cell>
          <cell r="S27">
            <v>21872.38</v>
          </cell>
          <cell r="T27">
            <v>131697</v>
          </cell>
          <cell r="U27">
            <v>200771.01</v>
          </cell>
          <cell r="V27">
            <v>1260.17</v>
          </cell>
          <cell r="W27">
            <v>14115</v>
          </cell>
          <cell r="X27">
            <v>24915.41</v>
          </cell>
          <cell r="Y27">
            <v>45650</v>
          </cell>
          <cell r="Z27">
            <v>104430</v>
          </cell>
          <cell r="AA27">
            <v>43568.800000000003</v>
          </cell>
          <cell r="AB27">
            <v>25007.87</v>
          </cell>
          <cell r="AC27">
            <v>72087.06</v>
          </cell>
          <cell r="AD27">
            <v>106078</v>
          </cell>
          <cell r="AE27">
            <v>241812.09</v>
          </cell>
          <cell r="AF27">
            <v>8409.89</v>
          </cell>
          <cell r="AG27">
            <v>30729</v>
          </cell>
          <cell r="AH27">
            <v>263017.69</v>
          </cell>
          <cell r="AI27">
            <v>166675</v>
          </cell>
          <cell r="AJ27">
            <v>389505</v>
          </cell>
          <cell r="AK27">
            <v>26069.38</v>
          </cell>
          <cell r="AL27">
            <v>102536</v>
          </cell>
          <cell r="AM27">
            <v>211441.84</v>
          </cell>
          <cell r="AN27">
            <v>475144</v>
          </cell>
          <cell r="AO27">
            <v>1093542</v>
          </cell>
          <cell r="AP27" t="str">
            <v>0</v>
          </cell>
          <cell r="AQ27" t="str">
            <v>0</v>
          </cell>
          <cell r="AR27" t="str">
            <v>0</v>
          </cell>
          <cell r="AS27" t="str">
            <v>0</v>
          </cell>
          <cell r="AT27" t="str">
            <v>0</v>
          </cell>
          <cell r="AU27">
            <v>90094.23</v>
          </cell>
          <cell r="AV27">
            <v>217805.87</v>
          </cell>
          <cell r="AW27">
            <v>685199.58</v>
          </cell>
          <cell r="AX27">
            <v>1099941</v>
          </cell>
          <cell r="AY27">
            <v>2505196.1</v>
          </cell>
          <cell r="AZ27">
            <v>4529.07</v>
          </cell>
          <cell r="BA27">
            <v>6800</v>
          </cell>
          <cell r="BB27">
            <v>11747.94</v>
          </cell>
          <cell r="BC27">
            <v>34000</v>
          </cell>
          <cell r="BD27">
            <v>81600</v>
          </cell>
          <cell r="BE27">
            <v>7991.32</v>
          </cell>
          <cell r="BF27">
            <v>16500</v>
          </cell>
          <cell r="BG27">
            <v>44587.55</v>
          </cell>
          <cell r="BH27">
            <v>87916</v>
          </cell>
          <cell r="BI27">
            <v>209702</v>
          </cell>
          <cell r="BJ27">
            <v>12520.39</v>
          </cell>
          <cell r="BK27">
            <v>23300</v>
          </cell>
          <cell r="BL27">
            <v>56335.49</v>
          </cell>
          <cell r="BM27">
            <v>56335.49</v>
          </cell>
          <cell r="BN27">
            <v>121916</v>
          </cell>
          <cell r="BO27">
            <v>291302</v>
          </cell>
          <cell r="BP27" t="str">
            <v>0</v>
          </cell>
          <cell r="BQ27" t="str">
            <v>0</v>
          </cell>
          <cell r="BR27" t="str">
            <v>0</v>
          </cell>
          <cell r="BS27" t="str">
            <v>0</v>
          </cell>
          <cell r="BT27" t="str">
            <v>0</v>
          </cell>
          <cell r="BU27" t="str">
            <v>0</v>
          </cell>
          <cell r="CA27">
            <v>102614.62</v>
          </cell>
          <cell r="CB27">
            <v>241105.87</v>
          </cell>
          <cell r="CC27">
            <v>741535.07</v>
          </cell>
          <cell r="CD27">
            <v>1221857</v>
          </cell>
          <cell r="CE27">
            <v>2796498.1</v>
          </cell>
          <cell r="CF27" t="str">
            <v>0</v>
          </cell>
          <cell r="CG27" t="str">
            <v>0</v>
          </cell>
          <cell r="CH27" t="str">
            <v>0</v>
          </cell>
          <cell r="CI27" t="str">
            <v>0</v>
          </cell>
          <cell r="CJ27" t="str">
            <v>0</v>
          </cell>
        </row>
        <row r="28">
          <cell r="A28" t="str">
            <v>Outside Services</v>
          </cell>
          <cell r="B28">
            <v>326340.40000000002</v>
          </cell>
          <cell r="C28">
            <v>332096</v>
          </cell>
          <cell r="D28">
            <v>1672896.38</v>
          </cell>
          <cell r="E28">
            <v>1749677</v>
          </cell>
          <cell r="F28">
            <v>4236249</v>
          </cell>
          <cell r="G28">
            <v>217210.53</v>
          </cell>
          <cell r="H28">
            <v>168562</v>
          </cell>
          <cell r="I28">
            <v>865150.13</v>
          </cell>
          <cell r="J28">
            <v>855128</v>
          </cell>
          <cell r="K28">
            <v>2109290</v>
          </cell>
          <cell r="L28">
            <v>446080.15</v>
          </cell>
          <cell r="M28">
            <v>430985</v>
          </cell>
          <cell r="N28">
            <v>1993916.98</v>
          </cell>
          <cell r="O28">
            <v>2267860</v>
          </cell>
          <cell r="P28">
            <v>5262685</v>
          </cell>
          <cell r="Q28">
            <v>375510.84</v>
          </cell>
          <cell r="R28">
            <v>452383</v>
          </cell>
          <cell r="S28">
            <v>2611240.46</v>
          </cell>
          <cell r="T28">
            <v>2364085</v>
          </cell>
          <cell r="U28">
            <v>5892272</v>
          </cell>
          <cell r="V28">
            <v>382218.06</v>
          </cell>
          <cell r="W28">
            <v>376208</v>
          </cell>
          <cell r="X28">
            <v>1822816.14</v>
          </cell>
          <cell r="Y28">
            <v>1865936</v>
          </cell>
          <cell r="Z28">
            <v>4547298</v>
          </cell>
          <cell r="AA28">
            <v>397174.92</v>
          </cell>
          <cell r="AB28">
            <v>378194</v>
          </cell>
          <cell r="AC28">
            <v>1753418.47</v>
          </cell>
          <cell r="AD28">
            <v>1588729.03</v>
          </cell>
          <cell r="AE28">
            <v>3843736.05</v>
          </cell>
          <cell r="AF28">
            <v>2909279.4</v>
          </cell>
          <cell r="AG28">
            <v>2633964</v>
          </cell>
          <cell r="AH28">
            <v>11797689.460000001</v>
          </cell>
          <cell r="AI28">
            <v>13220650</v>
          </cell>
          <cell r="AJ28">
            <v>32743161</v>
          </cell>
          <cell r="AK28">
            <v>901165.41</v>
          </cell>
          <cell r="AL28">
            <v>585699</v>
          </cell>
          <cell r="AM28">
            <v>3531804.86</v>
          </cell>
          <cell r="AN28">
            <v>3096751</v>
          </cell>
          <cell r="AO28">
            <v>7369959</v>
          </cell>
          <cell r="AP28" t="str">
            <v>0</v>
          </cell>
          <cell r="AQ28" t="str">
            <v>0</v>
          </cell>
          <cell r="AR28" t="str">
            <v>0</v>
          </cell>
          <cell r="AS28" t="str">
            <v>0</v>
          </cell>
          <cell r="AT28" t="str">
            <v>0</v>
          </cell>
          <cell r="AU28">
            <v>5954979.7100000009</v>
          </cell>
          <cell r="AV28">
            <v>5358091</v>
          </cell>
          <cell r="AW28">
            <v>26048932.879999999</v>
          </cell>
          <cell r="AX28">
            <v>27008816.030000001</v>
          </cell>
          <cell r="AY28">
            <v>66004650.049999997</v>
          </cell>
          <cell r="AZ28">
            <v>174167.35</v>
          </cell>
          <cell r="BA28">
            <v>136900</v>
          </cell>
          <cell r="BB28">
            <v>903142.97</v>
          </cell>
          <cell r="BC28">
            <v>684500</v>
          </cell>
          <cell r="BD28">
            <v>1642800</v>
          </cell>
          <cell r="BE28">
            <v>857334.22</v>
          </cell>
          <cell r="BF28">
            <v>1152615</v>
          </cell>
          <cell r="BG28">
            <v>3850665.15</v>
          </cell>
          <cell r="BH28">
            <v>5801002</v>
          </cell>
          <cell r="BI28">
            <v>13917206</v>
          </cell>
          <cell r="BJ28">
            <v>1031501.57</v>
          </cell>
          <cell r="BK28">
            <v>1289515</v>
          </cell>
          <cell r="BL28">
            <v>4753808.12</v>
          </cell>
          <cell r="BM28">
            <v>4753808.12</v>
          </cell>
          <cell r="BN28">
            <v>6485502</v>
          </cell>
          <cell r="BO28">
            <v>15560006</v>
          </cell>
          <cell r="BP28">
            <v>-313958.71000000002</v>
          </cell>
          <cell r="BQ28">
            <v>-274468</v>
          </cell>
          <cell r="BR28">
            <v>-1614230.58</v>
          </cell>
          <cell r="BS28">
            <v>-1614230.58</v>
          </cell>
          <cell r="BT28">
            <v>-1372340</v>
          </cell>
          <cell r="BU28">
            <v>-3293616</v>
          </cell>
          <cell r="CA28">
            <v>6672522.5700000012</v>
          </cell>
          <cell r="CB28">
            <v>6373138</v>
          </cell>
          <cell r="CC28">
            <v>29188510.420000002</v>
          </cell>
          <cell r="CD28">
            <v>32121978.030000001</v>
          </cell>
          <cell r="CE28">
            <v>78271040.049999997</v>
          </cell>
          <cell r="CF28" t="str">
            <v>0</v>
          </cell>
          <cell r="CG28" t="str">
            <v>0</v>
          </cell>
          <cell r="CH28" t="str">
            <v>0</v>
          </cell>
          <cell r="CI28" t="str">
            <v>0</v>
          </cell>
          <cell r="CJ28" t="str">
            <v>0</v>
          </cell>
        </row>
        <row r="29">
          <cell r="A29" t="str">
            <v>Provision for Bad Debt</v>
          </cell>
          <cell r="B29">
            <v>213205</v>
          </cell>
          <cell r="C29">
            <v>187744.63</v>
          </cell>
          <cell r="D29">
            <v>1004995</v>
          </cell>
          <cell r="E29">
            <v>844142.57</v>
          </cell>
          <cell r="F29">
            <v>1282706.47</v>
          </cell>
          <cell r="G29">
            <v>183177</v>
          </cell>
          <cell r="H29">
            <v>146199.43</v>
          </cell>
          <cell r="I29">
            <v>723144</v>
          </cell>
          <cell r="J29">
            <v>621316.41</v>
          </cell>
          <cell r="K29">
            <v>924313</v>
          </cell>
          <cell r="L29">
            <v>135874</v>
          </cell>
          <cell r="M29">
            <v>129194.42</v>
          </cell>
          <cell r="N29">
            <v>1399810</v>
          </cell>
          <cell r="O29">
            <v>933504.17</v>
          </cell>
          <cell r="P29">
            <v>1372653.45</v>
          </cell>
          <cell r="Q29">
            <v>317830</v>
          </cell>
          <cell r="R29">
            <v>150936.79999999999</v>
          </cell>
          <cell r="S29">
            <v>1564407</v>
          </cell>
          <cell r="T29">
            <v>650213.75</v>
          </cell>
          <cell r="U29">
            <v>994970.31</v>
          </cell>
          <cell r="V29">
            <v>335059</v>
          </cell>
          <cell r="W29">
            <v>290486</v>
          </cell>
          <cell r="X29">
            <v>1573663</v>
          </cell>
          <cell r="Y29">
            <v>1240549</v>
          </cell>
          <cell r="Z29">
            <v>1989016</v>
          </cell>
          <cell r="AA29">
            <v>144466</v>
          </cell>
          <cell r="AB29">
            <v>122033.32</v>
          </cell>
          <cell r="AC29">
            <v>655894</v>
          </cell>
          <cell r="AD29">
            <v>573042.14</v>
          </cell>
          <cell r="AE29">
            <v>1000346.3</v>
          </cell>
          <cell r="AF29">
            <v>1902147.5</v>
          </cell>
          <cell r="AG29">
            <v>1280606.93</v>
          </cell>
          <cell r="AH29">
            <v>7400457.96</v>
          </cell>
          <cell r="AI29">
            <v>6764859.8100000005</v>
          </cell>
          <cell r="AJ29">
            <v>11098572.91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>
            <v>3231758.5</v>
          </cell>
          <cell r="AV29">
            <v>2307201.5299999998</v>
          </cell>
          <cell r="AW29">
            <v>14322370.960000001</v>
          </cell>
          <cell r="AX29">
            <v>11627627.85</v>
          </cell>
          <cell r="AY29">
            <v>18662578.440000001</v>
          </cell>
          <cell r="AZ29">
            <v>108333</v>
          </cell>
          <cell r="BA29">
            <v>108333</v>
          </cell>
          <cell r="BB29">
            <v>541665</v>
          </cell>
          <cell r="BC29">
            <v>541666</v>
          </cell>
          <cell r="BD29">
            <v>1300000</v>
          </cell>
          <cell r="BE29">
            <v>527.11</v>
          </cell>
          <cell r="BF29" t="str">
            <v>0</v>
          </cell>
          <cell r="BG29">
            <v>-17154.189999999999</v>
          </cell>
          <cell r="BH29" t="str">
            <v>0</v>
          </cell>
          <cell r="BI29" t="str">
            <v>0</v>
          </cell>
          <cell r="BJ29">
            <v>108860.11</v>
          </cell>
          <cell r="BK29">
            <v>108333</v>
          </cell>
          <cell r="BL29">
            <v>524510.81000000006</v>
          </cell>
          <cell r="BM29">
            <v>524510.81000000006</v>
          </cell>
          <cell r="BN29">
            <v>541666</v>
          </cell>
          <cell r="BO29">
            <v>1300000</v>
          </cell>
          <cell r="BP29" t="str">
            <v>0</v>
          </cell>
          <cell r="BQ29" t="str">
            <v>0</v>
          </cell>
          <cell r="BR29" t="str">
            <v>0</v>
          </cell>
          <cell r="BS29" t="str">
            <v>0</v>
          </cell>
          <cell r="BT29" t="str">
            <v>0</v>
          </cell>
          <cell r="BU29" t="str">
            <v>0</v>
          </cell>
          <cell r="CA29">
            <v>3340618.61</v>
          </cell>
          <cell r="CB29">
            <v>2415534.5299999998</v>
          </cell>
          <cell r="CC29">
            <v>14846881.770000001</v>
          </cell>
          <cell r="CD29">
            <v>12169293.85</v>
          </cell>
          <cell r="CE29">
            <v>19962578.440000001</v>
          </cell>
          <cell r="CF29" t="str">
            <v>0</v>
          </cell>
          <cell r="CG29" t="str">
            <v>0</v>
          </cell>
          <cell r="CH29" t="str">
            <v>0</v>
          </cell>
          <cell r="CI29" t="str">
            <v>0</v>
          </cell>
          <cell r="CJ29" t="str">
            <v>0</v>
          </cell>
        </row>
        <row r="30">
          <cell r="A30" t="str">
            <v>Miscellaneous</v>
          </cell>
          <cell r="B30">
            <v>10154.36</v>
          </cell>
          <cell r="C30">
            <v>6397</v>
          </cell>
          <cell r="D30">
            <v>-420.30999999999585</v>
          </cell>
          <cell r="E30">
            <v>32085</v>
          </cell>
          <cell r="F30">
            <v>88664</v>
          </cell>
          <cell r="G30">
            <v>-3270.06</v>
          </cell>
          <cell r="H30">
            <v>-27750.7</v>
          </cell>
          <cell r="I30">
            <v>29006.07</v>
          </cell>
          <cell r="J30">
            <v>-101779.1</v>
          </cell>
          <cell r="K30">
            <v>-205102</v>
          </cell>
          <cell r="L30">
            <v>-442379.28</v>
          </cell>
          <cell r="M30">
            <v>39949</v>
          </cell>
          <cell r="N30">
            <v>2120966.2999999998</v>
          </cell>
          <cell r="O30">
            <v>-45259</v>
          </cell>
          <cell r="P30">
            <v>569285</v>
          </cell>
          <cell r="Q30">
            <v>9859.85</v>
          </cell>
          <cell r="R30">
            <v>7717</v>
          </cell>
          <cell r="S30">
            <v>7140.6199999998353</v>
          </cell>
          <cell r="T30">
            <v>43056</v>
          </cell>
          <cell r="U30">
            <v>103837</v>
          </cell>
          <cell r="V30">
            <v>55593.35</v>
          </cell>
          <cell r="W30">
            <v>90003</v>
          </cell>
          <cell r="X30">
            <v>202046.56</v>
          </cell>
          <cell r="Y30">
            <v>288437</v>
          </cell>
          <cell r="Z30">
            <v>472081</v>
          </cell>
          <cell r="AA30">
            <v>-189.2</v>
          </cell>
          <cell r="AB30">
            <v>1450</v>
          </cell>
          <cell r="AC30">
            <v>-50855.720000000234</v>
          </cell>
          <cell r="AD30">
            <v>7250</v>
          </cell>
          <cell r="AE30">
            <v>17400</v>
          </cell>
          <cell r="AF30">
            <v>-157241.98000000001</v>
          </cell>
          <cell r="AG30">
            <v>118612</v>
          </cell>
          <cell r="AH30">
            <v>-869869.01</v>
          </cell>
          <cell r="AI30">
            <v>602740</v>
          </cell>
          <cell r="AJ30">
            <v>1433262</v>
          </cell>
          <cell r="AK30">
            <v>-2606649.9900000002</v>
          </cell>
          <cell r="AL30">
            <v>-2341226</v>
          </cell>
          <cell r="AM30">
            <v>-12442989.51</v>
          </cell>
          <cell r="AN30">
            <v>-11706125</v>
          </cell>
          <cell r="AO30">
            <v>-28198065</v>
          </cell>
          <cell r="AP30" t="str">
            <v>0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>
            <v>-3134122.95</v>
          </cell>
          <cell r="AV30">
            <v>-2104848.7000000002</v>
          </cell>
          <cell r="AW30">
            <v>-11004975</v>
          </cell>
          <cell r="AX30">
            <v>-10879595.1</v>
          </cell>
          <cell r="AY30">
            <v>-25718638</v>
          </cell>
          <cell r="AZ30">
            <v>6595.55</v>
          </cell>
          <cell r="BA30">
            <v>3400</v>
          </cell>
          <cell r="BB30">
            <v>-10569.43</v>
          </cell>
          <cell r="BC30">
            <v>17000</v>
          </cell>
          <cell r="BD30">
            <v>40800</v>
          </cell>
          <cell r="BE30">
            <v>114814.3</v>
          </cell>
          <cell r="BF30">
            <v>1158852</v>
          </cell>
          <cell r="BG30">
            <v>-88080.420000000726</v>
          </cell>
          <cell r="BH30">
            <v>5950000</v>
          </cell>
          <cell r="BI30">
            <v>20420582</v>
          </cell>
          <cell r="BJ30">
            <v>121409.85</v>
          </cell>
          <cell r="BK30">
            <v>1162252</v>
          </cell>
          <cell r="BL30">
            <v>-98649.850000000733</v>
          </cell>
          <cell r="BM30">
            <v>-98649.850000000733</v>
          </cell>
          <cell r="BN30">
            <v>5967000</v>
          </cell>
          <cell r="BO30">
            <v>20461382</v>
          </cell>
          <cell r="BP30" t="str">
            <v>0</v>
          </cell>
          <cell r="BQ30" t="str">
            <v>0</v>
          </cell>
          <cell r="BR30" t="str">
            <v>0</v>
          </cell>
          <cell r="BS30" t="str">
            <v>0</v>
          </cell>
          <cell r="BT30" t="str">
            <v>0</v>
          </cell>
          <cell r="BU30" t="str">
            <v>0</v>
          </cell>
          <cell r="CA30">
            <v>-3012713.1</v>
          </cell>
          <cell r="CB30">
            <v>-942596.7</v>
          </cell>
          <cell r="CC30">
            <v>-11103624.850000001</v>
          </cell>
          <cell r="CD30">
            <v>-4912595.0999999996</v>
          </cell>
          <cell r="CE30">
            <v>-5257256</v>
          </cell>
          <cell r="CF30" t="str">
            <v>0</v>
          </cell>
          <cell r="CG30" t="str">
            <v>0</v>
          </cell>
          <cell r="CH30" t="str">
            <v>0</v>
          </cell>
          <cell r="CI30" t="str">
            <v>0</v>
          </cell>
          <cell r="CJ30" t="str">
            <v>0</v>
          </cell>
        </row>
        <row r="31">
          <cell r="A31" t="str">
            <v>Expense Billings</v>
          </cell>
          <cell r="B31">
            <v>465888.47</v>
          </cell>
          <cell r="C31">
            <v>484589</v>
          </cell>
          <cell r="D31">
            <v>2478203.5299999998</v>
          </cell>
          <cell r="E31">
            <v>2508379</v>
          </cell>
          <cell r="F31">
            <v>5781636</v>
          </cell>
          <cell r="G31">
            <v>358833.98</v>
          </cell>
          <cell r="H31">
            <v>365082</v>
          </cell>
          <cell r="I31">
            <v>1908702.44</v>
          </cell>
          <cell r="J31">
            <v>1889503</v>
          </cell>
          <cell r="K31">
            <v>4355621</v>
          </cell>
          <cell r="L31">
            <v>649322.05000000005</v>
          </cell>
          <cell r="M31">
            <v>741156</v>
          </cell>
          <cell r="N31">
            <v>3489404.78</v>
          </cell>
          <cell r="O31">
            <v>3834553</v>
          </cell>
          <cell r="P31">
            <v>8841909</v>
          </cell>
          <cell r="Q31">
            <v>673820.44</v>
          </cell>
          <cell r="R31">
            <v>696406</v>
          </cell>
          <cell r="S31">
            <v>3575051.72</v>
          </cell>
          <cell r="T31">
            <v>3611219</v>
          </cell>
          <cell r="U31">
            <v>8312832</v>
          </cell>
          <cell r="V31">
            <v>580535.74</v>
          </cell>
          <cell r="W31">
            <v>616434</v>
          </cell>
          <cell r="X31">
            <v>3079012.31</v>
          </cell>
          <cell r="Y31">
            <v>3198915</v>
          </cell>
          <cell r="Z31">
            <v>7358316</v>
          </cell>
          <cell r="AA31">
            <v>567359.97</v>
          </cell>
          <cell r="AB31">
            <v>598858.03</v>
          </cell>
          <cell r="AC31">
            <v>3023564.59</v>
          </cell>
          <cell r="AD31">
            <v>3096436.16</v>
          </cell>
          <cell r="AE31">
            <v>7143757.3199999984</v>
          </cell>
          <cell r="AF31">
            <v>2677386.3199999998</v>
          </cell>
          <cell r="AG31">
            <v>2968426</v>
          </cell>
          <cell r="AH31">
            <v>13443896.720000003</v>
          </cell>
          <cell r="AI31">
            <v>15636625</v>
          </cell>
          <cell r="AJ31">
            <v>35995641</v>
          </cell>
          <cell r="AK31">
            <v>-6323086.9500000002</v>
          </cell>
          <cell r="AL31">
            <v>-6948742</v>
          </cell>
          <cell r="AM31">
            <v>-32723456.479999997</v>
          </cell>
          <cell r="AN31">
            <v>-36303619</v>
          </cell>
          <cell r="AO31">
            <v>-83497423</v>
          </cell>
          <cell r="AP31" t="str">
            <v>0</v>
          </cell>
          <cell r="AQ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>
            <v>-349939.98</v>
          </cell>
          <cell r="AV31">
            <v>-477790.97</v>
          </cell>
          <cell r="AW31">
            <v>-1725620.39</v>
          </cell>
          <cell r="AX31">
            <v>-2527988.84</v>
          </cell>
          <cell r="AY31">
            <v>-5707710.6800000072</v>
          </cell>
          <cell r="AZ31">
            <v>-216383.31</v>
          </cell>
          <cell r="BA31">
            <v>-195214</v>
          </cell>
          <cell r="BB31">
            <v>-1099221.96</v>
          </cell>
          <cell r="BC31">
            <v>-951163</v>
          </cell>
          <cell r="BD31">
            <v>-2210304</v>
          </cell>
          <cell r="BE31">
            <v>566323.29</v>
          </cell>
          <cell r="BF31">
            <v>673005</v>
          </cell>
          <cell r="BG31">
            <v>2824842.35</v>
          </cell>
          <cell r="BH31">
            <v>3479152</v>
          </cell>
          <cell r="BI31">
            <v>7918015</v>
          </cell>
          <cell r="BJ31">
            <v>349939.98</v>
          </cell>
          <cell r="BK31">
            <v>477791</v>
          </cell>
          <cell r="BL31">
            <v>1725620.39</v>
          </cell>
          <cell r="BM31">
            <v>1725620.39</v>
          </cell>
          <cell r="BN31">
            <v>2527989</v>
          </cell>
          <cell r="BO31">
            <v>5707711</v>
          </cell>
          <cell r="BP31" t="str">
            <v>0</v>
          </cell>
          <cell r="BQ31" t="str">
            <v>0</v>
          </cell>
          <cell r="BR31" t="str">
            <v>0</v>
          </cell>
          <cell r="BS31" t="str">
            <v>0</v>
          </cell>
          <cell r="BT31" t="str">
            <v>0</v>
          </cell>
          <cell r="BU31" t="str">
            <v>0</v>
          </cell>
          <cell r="CA31">
            <v>4.0745362639427185E-10</v>
          </cell>
          <cell r="CB31">
            <v>3.0000000260770321E-2</v>
          </cell>
          <cell r="CC31">
            <v>2.7939677238464355E-9</v>
          </cell>
          <cell r="CD31">
            <v>0.15999999642372131</v>
          </cell>
          <cell r="CE31">
            <v>0.31999999284744263</v>
          </cell>
          <cell r="CF31" t="str">
            <v>0</v>
          </cell>
          <cell r="CG31" t="str">
            <v>0</v>
          </cell>
          <cell r="CH31" t="str">
            <v>0</v>
          </cell>
          <cell r="CI31" t="str">
            <v>0</v>
          </cell>
          <cell r="CJ31" t="str">
            <v>0</v>
          </cell>
        </row>
        <row r="33">
          <cell r="A33" t="str">
            <v>Depreciation and Amortization</v>
          </cell>
          <cell r="B33">
            <v>1101234.82</v>
          </cell>
          <cell r="C33">
            <v>1207615.82</v>
          </cell>
          <cell r="D33">
            <v>5555239.7800000003</v>
          </cell>
          <cell r="E33">
            <v>6029417.1999999993</v>
          </cell>
          <cell r="F33">
            <v>14551878.679999996</v>
          </cell>
          <cell r="G33">
            <v>933806.38</v>
          </cell>
          <cell r="H33">
            <v>1026829.19</v>
          </cell>
          <cell r="I33">
            <v>4783919.03</v>
          </cell>
          <cell r="J33">
            <v>5130337.95</v>
          </cell>
          <cell r="K33">
            <v>12342761.439999999</v>
          </cell>
          <cell r="L33">
            <v>1735953.62</v>
          </cell>
          <cell r="M33">
            <v>1944022.66</v>
          </cell>
          <cell r="N33">
            <v>8748767.5999999996</v>
          </cell>
          <cell r="O33">
            <v>9627034.0300000012</v>
          </cell>
          <cell r="P33">
            <v>23420758.700000003</v>
          </cell>
          <cell r="Q33">
            <v>1785692.79</v>
          </cell>
          <cell r="R33">
            <v>2053027.71</v>
          </cell>
          <cell r="S33">
            <v>9073093.5899999999</v>
          </cell>
          <cell r="T33">
            <v>10257037.07</v>
          </cell>
          <cell r="U33">
            <v>24663953.830000002</v>
          </cell>
          <cell r="V33">
            <v>820009.58</v>
          </cell>
          <cell r="W33">
            <v>954144.19</v>
          </cell>
          <cell r="X33">
            <v>4342211.4000000004</v>
          </cell>
          <cell r="Y33">
            <v>4766557.8600000003</v>
          </cell>
          <cell r="Z33">
            <v>11460943.619999999</v>
          </cell>
          <cell r="AA33">
            <v>1112082.1100000001</v>
          </cell>
          <cell r="AB33">
            <v>1192558.79</v>
          </cell>
          <cell r="AC33">
            <v>5470430.2600000007</v>
          </cell>
          <cell r="AD33">
            <v>5957824.8899999997</v>
          </cell>
          <cell r="AE33">
            <v>14341686.33</v>
          </cell>
          <cell r="AF33">
            <v>6364494.4700000007</v>
          </cell>
          <cell r="AG33">
            <v>6146840.1100000003</v>
          </cell>
          <cell r="AH33">
            <v>30855897.799999997</v>
          </cell>
          <cell r="AI33">
            <v>30367757.120000001</v>
          </cell>
          <cell r="AJ33">
            <v>73007513.849999994</v>
          </cell>
          <cell r="AK33">
            <v>3.7834979593753815E-10</v>
          </cell>
          <cell r="AL33" t="str">
            <v>0</v>
          </cell>
          <cell r="AM33">
            <v>-2755047</v>
          </cell>
          <cell r="AN33" t="str">
            <v>0</v>
          </cell>
          <cell r="AO33" t="str">
            <v>0</v>
          </cell>
          <cell r="AP33" t="str">
            <v>0</v>
          </cell>
          <cell r="AQ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>
            <v>13853273.770000001</v>
          </cell>
          <cell r="AV33">
            <v>14525038.470000001</v>
          </cell>
          <cell r="AW33">
            <v>66074512.459999993</v>
          </cell>
          <cell r="AX33">
            <v>72135966.120000005</v>
          </cell>
          <cell r="AY33">
            <v>173789496.44999999</v>
          </cell>
          <cell r="AZ33">
            <v>159426.4</v>
          </cell>
          <cell r="BA33">
            <v>164084</v>
          </cell>
          <cell r="BB33">
            <v>786388.86</v>
          </cell>
          <cell r="BC33">
            <v>808419</v>
          </cell>
          <cell r="BD33">
            <v>1984004</v>
          </cell>
          <cell r="BE33">
            <v>1567130.31</v>
          </cell>
          <cell r="BF33">
            <v>1525334</v>
          </cell>
          <cell r="BG33">
            <v>7655249.75</v>
          </cell>
          <cell r="BH33">
            <v>7507022</v>
          </cell>
          <cell r="BI33">
            <v>18931156</v>
          </cell>
          <cell r="BJ33">
            <v>1726556.71</v>
          </cell>
          <cell r="BK33">
            <v>1689418</v>
          </cell>
          <cell r="BL33">
            <v>8441638.6099999994</v>
          </cell>
          <cell r="BM33">
            <v>8441638.6099999994</v>
          </cell>
          <cell r="BN33">
            <v>8315441</v>
          </cell>
          <cell r="BO33">
            <v>20915160</v>
          </cell>
          <cell r="BP33" t="str">
            <v>0</v>
          </cell>
          <cell r="BQ33" t="str">
            <v>0</v>
          </cell>
          <cell r="BR33" t="str">
            <v>0</v>
          </cell>
          <cell r="BS33" t="str">
            <v>0</v>
          </cell>
          <cell r="BT33" t="str">
            <v>0</v>
          </cell>
          <cell r="BU33" t="str">
            <v>0</v>
          </cell>
          <cell r="CA33">
            <v>15579830.48</v>
          </cell>
          <cell r="CB33">
            <v>16214456.470000001</v>
          </cell>
          <cell r="CC33">
            <v>74516151.069999993</v>
          </cell>
          <cell r="CD33">
            <v>80451407.120000005</v>
          </cell>
          <cell r="CE33">
            <v>194704656.44999999</v>
          </cell>
          <cell r="CF33" t="str">
            <v>0</v>
          </cell>
          <cell r="CG33" t="str">
            <v>0</v>
          </cell>
          <cell r="CH33" t="str">
            <v>0</v>
          </cell>
          <cell r="CI33" t="str">
            <v>0</v>
          </cell>
          <cell r="CJ33" t="str">
            <v>0</v>
          </cell>
        </row>
        <row r="34">
          <cell r="A34" t="str">
            <v>Total Taxes - Other Than Income Taxes</v>
          </cell>
          <cell r="B34">
            <v>726267.54</v>
          </cell>
          <cell r="C34">
            <v>534226</v>
          </cell>
          <cell r="D34">
            <v>3058431.99</v>
          </cell>
          <cell r="E34">
            <v>2642447</v>
          </cell>
          <cell r="F34">
            <v>6131048</v>
          </cell>
          <cell r="G34">
            <v>384580.36</v>
          </cell>
          <cell r="H34">
            <v>271039</v>
          </cell>
          <cell r="I34">
            <v>1579496.43</v>
          </cell>
          <cell r="J34">
            <v>1433195</v>
          </cell>
          <cell r="K34">
            <v>3324468</v>
          </cell>
          <cell r="L34">
            <v>867276.42</v>
          </cell>
          <cell r="M34">
            <v>805330</v>
          </cell>
          <cell r="N34">
            <v>4067661.02</v>
          </cell>
          <cell r="O34">
            <v>4026650</v>
          </cell>
          <cell r="P34">
            <v>8863960</v>
          </cell>
          <cell r="Q34">
            <v>1063969.94</v>
          </cell>
          <cell r="R34">
            <v>1028214.3</v>
          </cell>
          <cell r="S34">
            <v>5658064.8599999994</v>
          </cell>
          <cell r="T34">
            <v>5191338.5</v>
          </cell>
          <cell r="U34">
            <v>10574128.600000001</v>
          </cell>
          <cell r="V34">
            <v>1711354.36</v>
          </cell>
          <cell r="W34">
            <v>1466802</v>
          </cell>
          <cell r="X34">
            <v>7453993.3599999994</v>
          </cell>
          <cell r="Y34">
            <v>6587772</v>
          </cell>
          <cell r="Z34">
            <v>13446576</v>
          </cell>
          <cell r="AA34">
            <v>2701922.47</v>
          </cell>
          <cell r="AB34">
            <v>2775370.32</v>
          </cell>
          <cell r="AC34">
            <v>12745008.16</v>
          </cell>
          <cell r="AD34">
            <v>13717922.6</v>
          </cell>
          <cell r="AE34">
            <v>22906362.84</v>
          </cell>
          <cell r="AF34">
            <v>13995044.359999999</v>
          </cell>
          <cell r="AG34">
            <v>12443728.699999999</v>
          </cell>
          <cell r="AH34">
            <v>51298602.839999996</v>
          </cell>
          <cell r="AI34">
            <v>44678710.349999994</v>
          </cell>
          <cell r="AJ34">
            <v>111446515.68999998</v>
          </cell>
          <cell r="AK34">
            <v>-1.0000000067520887E-2</v>
          </cell>
          <cell r="AL34" t="str">
            <v>0</v>
          </cell>
          <cell r="AM34">
            <v>-1.4551915228366852E-10</v>
          </cell>
          <cell r="AN34" t="str">
            <v>0</v>
          </cell>
          <cell r="AO34" t="str">
            <v>0</v>
          </cell>
          <cell r="AP34" t="str">
            <v>0</v>
          </cell>
          <cell r="AQ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>
            <v>21450415.439999998</v>
          </cell>
          <cell r="AV34">
            <v>19324710.32</v>
          </cell>
          <cell r="AW34">
            <v>85861258.659999996</v>
          </cell>
          <cell r="AX34">
            <v>78278035.449999988</v>
          </cell>
          <cell r="AY34">
            <v>176693059.13</v>
          </cell>
          <cell r="AZ34">
            <v>98012.23</v>
          </cell>
          <cell r="BA34">
            <v>68667</v>
          </cell>
          <cell r="BB34">
            <v>469065.7</v>
          </cell>
          <cell r="BC34">
            <v>343334</v>
          </cell>
          <cell r="BD34">
            <v>824000</v>
          </cell>
          <cell r="BE34">
            <v>864033.64</v>
          </cell>
          <cell r="BF34">
            <v>801871</v>
          </cell>
          <cell r="BG34">
            <v>4215011.71</v>
          </cell>
          <cell r="BH34">
            <v>3785038</v>
          </cell>
          <cell r="BI34">
            <v>9068904</v>
          </cell>
          <cell r="BJ34">
            <v>962045.87</v>
          </cell>
          <cell r="BK34">
            <v>870538</v>
          </cell>
          <cell r="BL34">
            <v>4684077.41</v>
          </cell>
          <cell r="BM34">
            <v>4684077.41</v>
          </cell>
          <cell r="BN34">
            <v>4128372</v>
          </cell>
          <cell r="BO34">
            <v>9892904</v>
          </cell>
          <cell r="BP34" t="str">
            <v>0</v>
          </cell>
          <cell r="BQ34" t="str">
            <v>0</v>
          </cell>
          <cell r="BR34" t="str">
            <v>0</v>
          </cell>
          <cell r="BS34" t="str">
            <v>0</v>
          </cell>
          <cell r="BT34" t="str">
            <v>0</v>
          </cell>
          <cell r="BU34" t="str">
            <v>0</v>
          </cell>
          <cell r="CA34">
            <v>22412461.309999999</v>
          </cell>
          <cell r="CB34">
            <v>20195248.32</v>
          </cell>
          <cell r="CC34">
            <v>90545336.069999993</v>
          </cell>
          <cell r="CD34">
            <v>82406407.449999988</v>
          </cell>
          <cell r="CE34">
            <v>186585963.13</v>
          </cell>
          <cell r="CF34">
            <v>-45.34</v>
          </cell>
          <cell r="CG34" t="str">
            <v>0</v>
          </cell>
          <cell r="CH34">
            <v>-45.34</v>
          </cell>
          <cell r="CI34" t="str">
            <v>0</v>
          </cell>
          <cell r="CJ34" t="str">
            <v>0</v>
          </cell>
        </row>
        <row r="36">
          <cell r="A36" t="str">
            <v>Interest Income</v>
          </cell>
          <cell r="B36">
            <v>58052.39</v>
          </cell>
          <cell r="C36">
            <v>24300</v>
          </cell>
          <cell r="D36">
            <v>380196.65</v>
          </cell>
          <cell r="E36">
            <v>121400</v>
          </cell>
          <cell r="F36">
            <v>376900</v>
          </cell>
          <cell r="G36">
            <v>37773.32</v>
          </cell>
          <cell r="H36">
            <v>15800</v>
          </cell>
          <cell r="I36">
            <v>247027.6</v>
          </cell>
          <cell r="J36">
            <v>78900</v>
          </cell>
          <cell r="K36">
            <v>245100</v>
          </cell>
          <cell r="L36">
            <v>100609.87</v>
          </cell>
          <cell r="M36">
            <v>42200</v>
          </cell>
          <cell r="N36">
            <v>660641.04</v>
          </cell>
          <cell r="O36">
            <v>210600</v>
          </cell>
          <cell r="P36">
            <v>653400</v>
          </cell>
          <cell r="Q36">
            <v>92791.47</v>
          </cell>
          <cell r="R36">
            <v>42400</v>
          </cell>
          <cell r="S36">
            <v>597210.88</v>
          </cell>
          <cell r="T36">
            <v>212100</v>
          </cell>
          <cell r="U36">
            <v>636300</v>
          </cell>
          <cell r="V36">
            <v>91718.48</v>
          </cell>
          <cell r="W36">
            <v>48800</v>
          </cell>
          <cell r="X36">
            <v>586707.55000000005</v>
          </cell>
          <cell r="Y36">
            <v>263700</v>
          </cell>
          <cell r="Z36">
            <v>657100</v>
          </cell>
          <cell r="AA36">
            <v>50911.87</v>
          </cell>
          <cell r="AB36">
            <v>21400</v>
          </cell>
          <cell r="AC36">
            <v>334416.7</v>
          </cell>
          <cell r="AD36">
            <v>106700</v>
          </cell>
          <cell r="AE36">
            <v>331500</v>
          </cell>
          <cell r="AF36">
            <v>329273.71000000002</v>
          </cell>
          <cell r="AG36">
            <v>128500</v>
          </cell>
          <cell r="AH36">
            <v>2135329.42</v>
          </cell>
          <cell r="AI36">
            <v>641600</v>
          </cell>
          <cell r="AJ36">
            <v>1991800</v>
          </cell>
          <cell r="AK36">
            <v>0</v>
          </cell>
          <cell r="AL36" t="str">
            <v>0</v>
          </cell>
          <cell r="AM36">
            <v>1.1641532182693481E-10</v>
          </cell>
          <cell r="AN36" t="str">
            <v>0</v>
          </cell>
          <cell r="AO36" t="str">
            <v>0</v>
          </cell>
          <cell r="AP36" t="str">
            <v>0</v>
          </cell>
          <cell r="AQ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>
            <v>761131.11</v>
          </cell>
          <cell r="AV36">
            <v>323400</v>
          </cell>
          <cell r="AW36">
            <v>4941529.84</v>
          </cell>
          <cell r="AX36">
            <v>1635000</v>
          </cell>
          <cell r="AY36">
            <v>4892100</v>
          </cell>
          <cell r="AZ36">
            <v>94430.36</v>
          </cell>
          <cell r="BA36">
            <v>228700</v>
          </cell>
          <cell r="BB36">
            <v>802336.86</v>
          </cell>
          <cell r="BC36">
            <v>554000</v>
          </cell>
          <cell r="BD36">
            <v>1020600</v>
          </cell>
          <cell r="BE36">
            <v>347991.73</v>
          </cell>
          <cell r="BF36">
            <v>282300</v>
          </cell>
          <cell r="BG36">
            <v>2659982.42</v>
          </cell>
          <cell r="BH36">
            <v>1208700</v>
          </cell>
          <cell r="BI36">
            <v>3553400</v>
          </cell>
          <cell r="BJ36">
            <v>442422.09</v>
          </cell>
          <cell r="BK36">
            <v>511000</v>
          </cell>
          <cell r="BL36">
            <v>3462319.28</v>
          </cell>
          <cell r="BM36">
            <v>3462319.28</v>
          </cell>
          <cell r="BN36">
            <v>1762700</v>
          </cell>
          <cell r="BO36">
            <v>4574000</v>
          </cell>
          <cell r="BP36">
            <v>-1040062.83</v>
          </cell>
          <cell r="BQ36">
            <v>-585531</v>
          </cell>
          <cell r="BR36">
            <v>-7283190.6299999999</v>
          </cell>
          <cell r="BS36">
            <v>-7283190.6299999999</v>
          </cell>
          <cell r="BT36">
            <v>-2733319</v>
          </cell>
          <cell r="BU36">
            <v>-6950032</v>
          </cell>
          <cell r="CA36">
            <v>163490.37</v>
          </cell>
          <cell r="CB36">
            <v>248869</v>
          </cell>
          <cell r="CC36">
            <v>1120658.49</v>
          </cell>
          <cell r="CD36">
            <v>664381</v>
          </cell>
          <cell r="CE36">
            <v>2516068</v>
          </cell>
          <cell r="CF36">
            <v>-87656.639999999999</v>
          </cell>
          <cell r="CG36" t="str">
            <v>0</v>
          </cell>
          <cell r="CH36">
            <v>-783375.59</v>
          </cell>
          <cell r="CI36" t="str">
            <v>0</v>
          </cell>
          <cell r="CJ36" t="str">
            <v>0</v>
          </cell>
        </row>
        <row r="37">
          <cell r="A37" t="str">
            <v>PBR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>
            <v>21017.78</v>
          </cell>
          <cell r="H37">
            <v>40000</v>
          </cell>
          <cell r="I37">
            <v>283312.86</v>
          </cell>
          <cell r="J37">
            <v>235000</v>
          </cell>
          <cell r="K37">
            <v>531000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>
            <v>229.82</v>
          </cell>
          <cell r="R37">
            <v>108500</v>
          </cell>
          <cell r="S37">
            <v>1445.13</v>
          </cell>
          <cell r="T37">
            <v>469000</v>
          </cell>
          <cell r="U37">
            <v>784500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Q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>
            <v>21247.599999999999</v>
          </cell>
          <cell r="AV37">
            <v>148500</v>
          </cell>
          <cell r="AW37">
            <v>284757.99</v>
          </cell>
          <cell r="AX37">
            <v>704000</v>
          </cell>
          <cell r="AY37">
            <v>1315500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E37" t="str">
            <v>0</v>
          </cell>
          <cell r="BF37" t="str">
            <v>0</v>
          </cell>
          <cell r="BG37" t="str">
            <v>0</v>
          </cell>
          <cell r="BH37" t="str">
            <v>0</v>
          </cell>
          <cell r="BI37" t="str">
            <v>0</v>
          </cell>
          <cell r="BJ37" t="str">
            <v>0</v>
          </cell>
          <cell r="BK37" t="str">
            <v>0</v>
          </cell>
          <cell r="BL37" t="str">
            <v>0</v>
          </cell>
          <cell r="BM37" t="str">
            <v>0</v>
          </cell>
          <cell r="BN37" t="str">
            <v>0</v>
          </cell>
          <cell r="BO37" t="str">
            <v>0</v>
          </cell>
          <cell r="BP37" t="str">
            <v>0</v>
          </cell>
          <cell r="BQ37" t="str">
            <v>0</v>
          </cell>
          <cell r="BR37" t="str">
            <v>0</v>
          </cell>
          <cell r="BS37" t="str">
            <v>0</v>
          </cell>
          <cell r="BT37" t="str">
            <v>0</v>
          </cell>
          <cell r="BU37" t="str">
            <v>0</v>
          </cell>
          <cell r="CA37">
            <v>21247.599999999999</v>
          </cell>
          <cell r="CB37">
            <v>148500</v>
          </cell>
          <cell r="CC37">
            <v>284757.99</v>
          </cell>
          <cell r="CD37">
            <v>704000</v>
          </cell>
          <cell r="CE37">
            <v>1315500</v>
          </cell>
          <cell r="CF37" t="str">
            <v>0</v>
          </cell>
          <cell r="CG37" t="str">
            <v>0</v>
          </cell>
          <cell r="CH37" t="str">
            <v>0</v>
          </cell>
          <cell r="CI37" t="str">
            <v>0</v>
          </cell>
          <cell r="CJ37" t="str">
            <v>0</v>
          </cell>
        </row>
        <row r="38">
          <cell r="A38" t="str">
            <v>Others Income</v>
          </cell>
          <cell r="B38">
            <v>1809.66</v>
          </cell>
          <cell r="C38">
            <v>9962</v>
          </cell>
          <cell r="D38">
            <v>30919.7</v>
          </cell>
          <cell r="E38">
            <v>55655</v>
          </cell>
          <cell r="F38">
            <v>132842</v>
          </cell>
          <cell r="G38">
            <v>72738.77</v>
          </cell>
          <cell r="H38">
            <v>22400</v>
          </cell>
          <cell r="I38">
            <v>366740.39</v>
          </cell>
          <cell r="J38">
            <v>112000</v>
          </cell>
          <cell r="K38">
            <v>268800</v>
          </cell>
          <cell r="L38">
            <v>0</v>
          </cell>
          <cell r="M38" t="str">
            <v>0</v>
          </cell>
          <cell r="N38">
            <v>0</v>
          </cell>
          <cell r="O38" t="str">
            <v>0</v>
          </cell>
          <cell r="P38" t="str">
            <v>0</v>
          </cell>
          <cell r="Q38">
            <v>36633.25</v>
          </cell>
          <cell r="R38">
            <v>116383</v>
          </cell>
          <cell r="S38">
            <v>220341.18</v>
          </cell>
          <cell r="T38">
            <v>581727</v>
          </cell>
          <cell r="U38">
            <v>1395284</v>
          </cell>
          <cell r="V38">
            <v>600095.96</v>
          </cell>
          <cell r="W38" t="str">
            <v>0</v>
          </cell>
          <cell r="X38">
            <v>608993.91</v>
          </cell>
          <cell r="Y38" t="str">
            <v>0</v>
          </cell>
          <cell r="Z38" t="str">
            <v>0</v>
          </cell>
          <cell r="AA38">
            <v>658.29</v>
          </cell>
          <cell r="AB38" t="str">
            <v>0</v>
          </cell>
          <cell r="AC38">
            <v>18586.599999999999</v>
          </cell>
          <cell r="AD38" t="str">
            <v>0</v>
          </cell>
          <cell r="AE38" t="str">
            <v>0</v>
          </cell>
          <cell r="AF38">
            <v>0</v>
          </cell>
          <cell r="AG38" t="str">
            <v>0</v>
          </cell>
          <cell r="AH38">
            <v>200000</v>
          </cell>
          <cell r="AI38" t="str">
            <v>0</v>
          </cell>
          <cell r="AJ38" t="str">
            <v>0</v>
          </cell>
          <cell r="AK38">
            <v>41489</v>
          </cell>
          <cell r="AL38">
            <v>-141667</v>
          </cell>
          <cell r="AM38">
            <v>127078.47</v>
          </cell>
          <cell r="AN38">
            <v>-708335</v>
          </cell>
          <cell r="AO38">
            <v>-1700000</v>
          </cell>
          <cell r="AP38" t="str">
            <v>0</v>
          </cell>
          <cell r="AQ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>
            <v>753424.93</v>
          </cell>
          <cell r="AV38">
            <v>7078</v>
          </cell>
          <cell r="AW38">
            <v>1572660.25</v>
          </cell>
          <cell r="AX38">
            <v>41047</v>
          </cell>
          <cell r="AY38">
            <v>96926</v>
          </cell>
          <cell r="AZ38">
            <v>11052.05</v>
          </cell>
          <cell r="BA38">
            <v>51000</v>
          </cell>
          <cell r="BB38">
            <v>-4465.22</v>
          </cell>
          <cell r="BC38">
            <v>255000</v>
          </cell>
          <cell r="BD38">
            <v>612000</v>
          </cell>
          <cell r="BE38">
            <v>-6281.82</v>
          </cell>
          <cell r="BF38">
            <v>-1150</v>
          </cell>
          <cell r="BG38">
            <v>-52968.99</v>
          </cell>
          <cell r="BH38">
            <v>-5750</v>
          </cell>
          <cell r="BI38">
            <v>-13800</v>
          </cell>
          <cell r="BJ38">
            <v>4770.2299999999996</v>
          </cell>
          <cell r="BK38">
            <v>49850</v>
          </cell>
          <cell r="BL38">
            <v>-57434.21</v>
          </cell>
          <cell r="BM38">
            <v>-57434.21</v>
          </cell>
          <cell r="BN38">
            <v>249250</v>
          </cell>
          <cell r="BO38">
            <v>598200</v>
          </cell>
          <cell r="BP38">
            <v>-16760</v>
          </cell>
          <cell r="BQ38" t="str">
            <v>0</v>
          </cell>
          <cell r="BR38">
            <v>-83800</v>
          </cell>
          <cell r="BS38">
            <v>-83800</v>
          </cell>
          <cell r="BT38" t="str">
            <v>0</v>
          </cell>
          <cell r="BU38" t="str">
            <v>0</v>
          </cell>
          <cell r="CA38">
            <v>741435.16</v>
          </cell>
          <cell r="CB38">
            <v>56928</v>
          </cell>
          <cell r="CC38">
            <v>1431426.04</v>
          </cell>
          <cell r="CD38">
            <v>290297</v>
          </cell>
          <cell r="CE38">
            <v>695126</v>
          </cell>
          <cell r="CF38" t="str">
            <v>0</v>
          </cell>
          <cell r="CG38" t="str">
            <v>0</v>
          </cell>
          <cell r="CH38" t="str">
            <v>0</v>
          </cell>
          <cell r="CI38" t="str">
            <v>0</v>
          </cell>
          <cell r="CJ38" t="str">
            <v>0</v>
          </cell>
        </row>
        <row r="39">
          <cell r="A39" t="str">
            <v>Total Interest Expense</v>
          </cell>
          <cell r="B39">
            <v>763211.32</v>
          </cell>
          <cell r="C39">
            <v>749700</v>
          </cell>
          <cell r="D39">
            <v>4130942.28</v>
          </cell>
          <cell r="E39">
            <v>3879800</v>
          </cell>
          <cell r="F39">
            <v>9128000</v>
          </cell>
          <cell r="G39">
            <v>505960.25</v>
          </cell>
          <cell r="H39">
            <v>498800</v>
          </cell>
          <cell r="I39">
            <v>2748976.46</v>
          </cell>
          <cell r="J39">
            <v>2579800</v>
          </cell>
          <cell r="K39">
            <v>6072700</v>
          </cell>
          <cell r="L39">
            <v>1226940.27</v>
          </cell>
          <cell r="M39">
            <v>1316300</v>
          </cell>
          <cell r="N39">
            <v>7076517.2599999998</v>
          </cell>
          <cell r="O39">
            <v>6806500</v>
          </cell>
          <cell r="P39">
            <v>16012300</v>
          </cell>
          <cell r="Q39">
            <v>1116759.23</v>
          </cell>
          <cell r="R39">
            <v>1158600</v>
          </cell>
          <cell r="S39">
            <v>6100980.8599999994</v>
          </cell>
          <cell r="T39">
            <v>5979100</v>
          </cell>
          <cell r="U39">
            <v>14084000</v>
          </cell>
          <cell r="V39">
            <v>991995.25</v>
          </cell>
          <cell r="W39">
            <v>974200</v>
          </cell>
          <cell r="X39">
            <v>5422149.5800000001</v>
          </cell>
          <cell r="Y39">
            <v>5033400</v>
          </cell>
          <cell r="Z39">
            <v>11849500</v>
          </cell>
          <cell r="AA39">
            <v>670616.19999999995</v>
          </cell>
          <cell r="AB39">
            <v>677900</v>
          </cell>
          <cell r="AC39">
            <v>3688874.16</v>
          </cell>
          <cell r="AD39">
            <v>3501500</v>
          </cell>
          <cell r="AE39">
            <v>8240000</v>
          </cell>
          <cell r="AF39">
            <v>3485027.63</v>
          </cell>
          <cell r="AG39">
            <v>4066300</v>
          </cell>
          <cell r="AH39">
            <v>22391284.229999997</v>
          </cell>
          <cell r="AI39">
            <v>21017500</v>
          </cell>
          <cell r="AJ39">
            <v>49478700</v>
          </cell>
          <cell r="AK39">
            <v>-3.117747837677598E-9</v>
          </cell>
          <cell r="AL39" t="str">
            <v>0</v>
          </cell>
          <cell r="AM39">
            <v>-5.0326889322604984E-9</v>
          </cell>
          <cell r="AN39" t="str">
            <v>0</v>
          </cell>
          <cell r="AO39" t="str">
            <v>0</v>
          </cell>
          <cell r="AP39" t="str">
            <v>0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>
            <v>8760510.1499999948</v>
          </cell>
          <cell r="AV39">
            <v>9441800</v>
          </cell>
          <cell r="AW39">
            <v>51559724.829999991</v>
          </cell>
          <cell r="AX39">
            <v>48797600</v>
          </cell>
          <cell r="AY39">
            <v>114865200</v>
          </cell>
          <cell r="AZ39">
            <v>544396.04</v>
          </cell>
          <cell r="BA39">
            <v>304800</v>
          </cell>
          <cell r="BB39">
            <v>4503440.97</v>
          </cell>
          <cell r="BC39">
            <v>1757400</v>
          </cell>
          <cell r="BD39">
            <v>4175100</v>
          </cell>
          <cell r="BE39">
            <v>2142845.09</v>
          </cell>
          <cell r="BF39">
            <v>2139400</v>
          </cell>
          <cell r="BG39">
            <v>10684644.790000001</v>
          </cell>
          <cell r="BH39">
            <v>11149500</v>
          </cell>
          <cell r="BI39">
            <v>26704500</v>
          </cell>
          <cell r="BJ39">
            <v>2687241.13</v>
          </cell>
          <cell r="BK39">
            <v>2444200</v>
          </cell>
          <cell r="BL39">
            <v>15188085.760000002</v>
          </cell>
          <cell r="BM39">
            <v>15188085.760000002</v>
          </cell>
          <cell r="BN39">
            <v>12906900</v>
          </cell>
          <cell r="BO39">
            <v>30879600</v>
          </cell>
          <cell r="BP39">
            <v>-1040062.83</v>
          </cell>
          <cell r="BQ39">
            <v>-585531</v>
          </cell>
          <cell r="BR39">
            <v>-7283190.6299999999</v>
          </cell>
          <cell r="BS39">
            <v>-7283190.6299999999</v>
          </cell>
          <cell r="BT39">
            <v>-2733319</v>
          </cell>
          <cell r="BU39">
            <v>-6950032</v>
          </cell>
          <cell r="CA39">
            <v>10407688.449999996</v>
          </cell>
          <cell r="CB39">
            <v>11300469</v>
          </cell>
          <cell r="CC39">
            <v>59464619.959999993</v>
          </cell>
          <cell r="CD39">
            <v>58971181</v>
          </cell>
          <cell r="CE39">
            <v>138794768</v>
          </cell>
          <cell r="CF39">
            <v>-87656.639999999999</v>
          </cell>
          <cell r="CG39" t="str">
            <v>0</v>
          </cell>
          <cell r="CH39">
            <v>-783375.59</v>
          </cell>
          <cell r="CI39" t="str">
            <v>0</v>
          </cell>
          <cell r="CJ39" t="str">
            <v>0</v>
          </cell>
        </row>
        <row r="40">
          <cell r="A40" t="str">
            <v>Donations</v>
          </cell>
          <cell r="B40">
            <v>18633</v>
          </cell>
          <cell r="C40">
            <v>11447</v>
          </cell>
          <cell r="D40">
            <v>59594.17</v>
          </cell>
          <cell r="E40">
            <v>38492</v>
          </cell>
          <cell r="F40">
            <v>150000</v>
          </cell>
          <cell r="G40">
            <v>9440</v>
          </cell>
          <cell r="H40">
            <v>6000</v>
          </cell>
          <cell r="I40">
            <v>112203</v>
          </cell>
          <cell r="J40">
            <v>92200</v>
          </cell>
          <cell r="K40">
            <v>168700</v>
          </cell>
          <cell r="L40">
            <v>18588</v>
          </cell>
          <cell r="M40" t="str">
            <v>0</v>
          </cell>
          <cell r="N40">
            <v>109625.08</v>
          </cell>
          <cell r="O40" t="str">
            <v>0</v>
          </cell>
          <cell r="P40" t="str">
            <v>0</v>
          </cell>
          <cell r="Q40">
            <v>22369.8</v>
          </cell>
          <cell r="R40">
            <v>7632</v>
          </cell>
          <cell r="S40">
            <v>59063.65</v>
          </cell>
          <cell r="T40">
            <v>82125</v>
          </cell>
          <cell r="U40">
            <v>201927</v>
          </cell>
          <cell r="V40">
            <v>7175</v>
          </cell>
          <cell r="W40">
            <v>13333</v>
          </cell>
          <cell r="X40">
            <v>18675</v>
          </cell>
          <cell r="Y40">
            <v>66665</v>
          </cell>
          <cell r="Z40">
            <v>159996</v>
          </cell>
          <cell r="AA40">
            <v>66505</v>
          </cell>
          <cell r="AB40">
            <v>13333</v>
          </cell>
          <cell r="AC40">
            <v>272886.12</v>
          </cell>
          <cell r="AD40">
            <v>66665</v>
          </cell>
          <cell r="AE40">
            <v>159996</v>
          </cell>
          <cell r="AF40">
            <v>12150</v>
          </cell>
          <cell r="AG40">
            <v>36890</v>
          </cell>
          <cell r="AH40">
            <v>33338.97</v>
          </cell>
          <cell r="AI40">
            <v>172883</v>
          </cell>
          <cell r="AJ40">
            <v>432098</v>
          </cell>
          <cell r="AK40">
            <v>26168.48</v>
          </cell>
          <cell r="AL40" t="str">
            <v>0</v>
          </cell>
          <cell r="AM40">
            <v>280019.94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>
            <v>181029.28</v>
          </cell>
          <cell r="AV40">
            <v>88635</v>
          </cell>
          <cell r="AW40">
            <v>945405.93</v>
          </cell>
          <cell r="AX40">
            <v>519030</v>
          </cell>
          <cell r="AY40">
            <v>1272717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>
            <v>4725</v>
          </cell>
          <cell r="BF40">
            <v>7063</v>
          </cell>
          <cell r="BG40">
            <v>12387.79</v>
          </cell>
          <cell r="BH40">
            <v>35315</v>
          </cell>
          <cell r="BI40">
            <v>84756</v>
          </cell>
          <cell r="BJ40">
            <v>4725</v>
          </cell>
          <cell r="BK40">
            <v>7063</v>
          </cell>
          <cell r="BL40">
            <v>12387.79</v>
          </cell>
          <cell r="BM40">
            <v>12387.79</v>
          </cell>
          <cell r="BN40">
            <v>35315</v>
          </cell>
          <cell r="BO40">
            <v>84756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CA40">
            <v>185754.28</v>
          </cell>
          <cell r="CB40">
            <v>95698</v>
          </cell>
          <cell r="CC40">
            <v>957793.72</v>
          </cell>
          <cell r="CD40">
            <v>554345</v>
          </cell>
          <cell r="CE40">
            <v>1357473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J40" t="str">
            <v>0</v>
          </cell>
        </row>
        <row r="41">
          <cell r="A41" t="str">
            <v>Other Non-Operating Expense</v>
          </cell>
          <cell r="B41">
            <v>6467.06</v>
          </cell>
          <cell r="C41">
            <v>17745</v>
          </cell>
          <cell r="D41">
            <v>29454.21</v>
          </cell>
          <cell r="E41">
            <v>41911</v>
          </cell>
          <cell r="F41">
            <v>178024</v>
          </cell>
          <cell r="G41">
            <v>36108.58</v>
          </cell>
          <cell r="H41">
            <v>3000</v>
          </cell>
          <cell r="I41">
            <v>223748.73</v>
          </cell>
          <cell r="J41">
            <v>15700</v>
          </cell>
          <cell r="K41">
            <v>153450</v>
          </cell>
          <cell r="L41">
            <v>30393.4</v>
          </cell>
          <cell r="M41">
            <v>49277</v>
          </cell>
          <cell r="N41">
            <v>-2725.8</v>
          </cell>
          <cell r="O41">
            <v>181997</v>
          </cell>
          <cell r="P41">
            <v>551248</v>
          </cell>
          <cell r="Q41">
            <v>9783.93</v>
          </cell>
          <cell r="R41">
            <v>15089</v>
          </cell>
          <cell r="S41">
            <v>45111.19</v>
          </cell>
          <cell r="T41">
            <v>78119</v>
          </cell>
          <cell r="U41">
            <v>189047</v>
          </cell>
          <cell r="V41">
            <v>12424.11</v>
          </cell>
          <cell r="W41">
            <v>15638</v>
          </cell>
          <cell r="X41">
            <v>58103.81</v>
          </cell>
          <cell r="Y41">
            <v>87872</v>
          </cell>
          <cell r="Z41">
            <v>193474</v>
          </cell>
          <cell r="AA41">
            <v>8007.03</v>
          </cell>
          <cell r="AB41">
            <v>14973</v>
          </cell>
          <cell r="AC41">
            <v>56242.7</v>
          </cell>
          <cell r="AD41">
            <v>99048</v>
          </cell>
          <cell r="AE41">
            <v>211186</v>
          </cell>
          <cell r="AF41">
            <v>70560.56</v>
          </cell>
          <cell r="AG41" t="str">
            <v>0</v>
          </cell>
          <cell r="AH41">
            <v>199458.54</v>
          </cell>
          <cell r="AI41" t="str">
            <v>0</v>
          </cell>
          <cell r="AJ41" t="str">
            <v>0</v>
          </cell>
          <cell r="AK41">
            <v>15320.52</v>
          </cell>
          <cell r="AL41" t="str">
            <v>0</v>
          </cell>
          <cell r="AM41">
            <v>-152941.47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>
            <v>189065.19</v>
          </cell>
          <cell r="AV41">
            <v>115722</v>
          </cell>
          <cell r="AW41">
            <v>456451.91</v>
          </cell>
          <cell r="AX41">
            <v>504647</v>
          </cell>
          <cell r="AY41">
            <v>1476429</v>
          </cell>
          <cell r="AZ41" t="str">
            <v>0</v>
          </cell>
          <cell r="BA41" t="str">
            <v>0</v>
          </cell>
          <cell r="BB41" t="str">
            <v>0</v>
          </cell>
          <cell r="BC41" t="str">
            <v>0</v>
          </cell>
          <cell r="BD41" t="str">
            <v>0</v>
          </cell>
          <cell r="BE41">
            <v>12026.03</v>
          </cell>
          <cell r="BF41" t="str">
            <v>0</v>
          </cell>
          <cell r="BG41">
            <v>41260.43</v>
          </cell>
          <cell r="BH41" t="str">
            <v>0</v>
          </cell>
          <cell r="BI41" t="str">
            <v>0</v>
          </cell>
          <cell r="BJ41">
            <v>12026.03</v>
          </cell>
          <cell r="BK41" t="str">
            <v>0</v>
          </cell>
          <cell r="BL41">
            <v>41260.43</v>
          </cell>
          <cell r="BM41">
            <v>41260.43</v>
          </cell>
          <cell r="BN41" t="str">
            <v>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S41" t="str">
            <v>0</v>
          </cell>
          <cell r="BT41" t="str">
            <v>0</v>
          </cell>
          <cell r="BU41" t="str">
            <v>0</v>
          </cell>
          <cell r="CA41">
            <v>201091.22</v>
          </cell>
          <cell r="CB41">
            <v>115722</v>
          </cell>
          <cell r="CC41">
            <v>497712.34</v>
          </cell>
          <cell r="CD41">
            <v>504647</v>
          </cell>
          <cell r="CE41">
            <v>1476429</v>
          </cell>
          <cell r="CF41" t="str">
            <v>0</v>
          </cell>
          <cell r="CG41" t="str">
            <v>0</v>
          </cell>
          <cell r="CH41" t="str">
            <v>0</v>
          </cell>
          <cell r="CI41" t="str">
            <v>0</v>
          </cell>
          <cell r="CJ41" t="str">
            <v>0</v>
          </cell>
        </row>
        <row r="42">
          <cell r="A42" t="str">
            <v>Equity in Earnings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E42">
            <v>2072.44</v>
          </cell>
          <cell r="BF42" t="str">
            <v>0</v>
          </cell>
          <cell r="BG42">
            <v>2072.44</v>
          </cell>
          <cell r="BH42" t="str">
            <v>0</v>
          </cell>
          <cell r="BI42" t="str">
            <v>0</v>
          </cell>
          <cell r="BJ42">
            <v>2072.44</v>
          </cell>
          <cell r="BK42" t="str">
            <v>0</v>
          </cell>
          <cell r="BL42">
            <v>2072.44</v>
          </cell>
          <cell r="BM42">
            <v>2072.44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S42" t="str">
            <v>0</v>
          </cell>
          <cell r="BT42" t="str">
            <v>0</v>
          </cell>
          <cell r="BU42" t="str">
            <v>0</v>
          </cell>
          <cell r="CA42">
            <v>2072.44</v>
          </cell>
          <cell r="CB42" t="str">
            <v>0</v>
          </cell>
          <cell r="CC42">
            <v>2072.44</v>
          </cell>
          <cell r="CD42" t="str">
            <v>0</v>
          </cell>
          <cell r="CE42" t="str">
            <v>0</v>
          </cell>
          <cell r="CF42" t="str">
            <v>0</v>
          </cell>
          <cell r="CG42" t="str">
            <v>0</v>
          </cell>
          <cell r="CH42" t="str">
            <v>0</v>
          </cell>
          <cell r="CI42" t="str">
            <v>0</v>
          </cell>
          <cell r="CJ42" t="str">
            <v>0</v>
          </cell>
        </row>
        <row r="43">
          <cell r="A43" t="str">
            <v>Total Provision (Benefit) for Inc Tax</v>
          </cell>
          <cell r="B43">
            <v>1463507</v>
          </cell>
          <cell r="C43">
            <v>1460972.88</v>
          </cell>
          <cell r="D43">
            <v>5884291</v>
          </cell>
          <cell r="E43">
            <v>5962531.1600000001</v>
          </cell>
          <cell r="F43">
            <v>5251193.28</v>
          </cell>
          <cell r="G43">
            <v>1213775</v>
          </cell>
          <cell r="H43">
            <v>1204977.81</v>
          </cell>
          <cell r="I43">
            <v>4275934</v>
          </cell>
          <cell r="J43">
            <v>4296916.7300000004</v>
          </cell>
          <cell r="K43">
            <v>4604005.4400000004</v>
          </cell>
          <cell r="L43">
            <v>1808966</v>
          </cell>
          <cell r="M43">
            <v>1197990.3</v>
          </cell>
          <cell r="N43">
            <v>5669182</v>
          </cell>
          <cell r="O43">
            <v>10045796.710000001</v>
          </cell>
          <cell r="P43">
            <v>8877240.910000002</v>
          </cell>
          <cell r="Q43">
            <v>3166098</v>
          </cell>
          <cell r="R43">
            <v>2907391.06</v>
          </cell>
          <cell r="S43">
            <v>10359265</v>
          </cell>
          <cell r="T43">
            <v>10624209.07</v>
          </cell>
          <cell r="U43">
            <v>10421899.360000001</v>
          </cell>
          <cell r="V43">
            <v>2155271</v>
          </cell>
          <cell r="W43">
            <v>1763570.37</v>
          </cell>
          <cell r="X43">
            <v>6994711</v>
          </cell>
          <cell r="Y43">
            <v>6370415.6700000009</v>
          </cell>
          <cell r="Z43">
            <v>4578622.0999999996</v>
          </cell>
          <cell r="AA43">
            <v>873550</v>
          </cell>
          <cell r="AB43">
            <v>1085540.68</v>
          </cell>
          <cell r="AC43">
            <v>3352388</v>
          </cell>
          <cell r="AD43">
            <v>4287734.7</v>
          </cell>
          <cell r="AE43">
            <v>6054546.1000000006</v>
          </cell>
          <cell r="AF43">
            <v>6820861</v>
          </cell>
          <cell r="AG43">
            <v>3316410.31</v>
          </cell>
          <cell r="AH43">
            <v>21838025</v>
          </cell>
          <cell r="AI43">
            <v>23920112.129999999</v>
          </cell>
          <cell r="AJ43">
            <v>19193398.609999999</v>
          </cell>
          <cell r="AK43">
            <v>-473528</v>
          </cell>
          <cell r="AL43" t="str">
            <v>0</v>
          </cell>
          <cell r="AM43">
            <v>-571735</v>
          </cell>
          <cell r="AN43" t="str">
            <v>0</v>
          </cell>
          <cell r="AO43" t="str">
            <v>0</v>
          </cell>
          <cell r="AP43" t="str">
            <v>0</v>
          </cell>
          <cell r="AQ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>
            <v>17028500</v>
          </cell>
          <cell r="AV43">
            <v>12936853.41</v>
          </cell>
          <cell r="AW43">
            <v>57802061</v>
          </cell>
          <cell r="AX43">
            <v>65507716.170000002</v>
          </cell>
          <cell r="AY43">
            <v>58980905.800000004</v>
          </cell>
          <cell r="AZ43">
            <v>7987220</v>
          </cell>
          <cell r="BA43">
            <v>1811052</v>
          </cell>
          <cell r="BB43">
            <v>21891133</v>
          </cell>
          <cell r="BC43">
            <v>7181156</v>
          </cell>
          <cell r="BD43">
            <v>13046731</v>
          </cell>
          <cell r="BE43">
            <v>1181064</v>
          </cell>
          <cell r="BF43">
            <v>1986871</v>
          </cell>
          <cell r="BG43">
            <v>11929986</v>
          </cell>
          <cell r="BH43">
            <v>8586056</v>
          </cell>
          <cell r="BI43">
            <v>17929940</v>
          </cell>
          <cell r="BJ43">
            <v>9168284</v>
          </cell>
          <cell r="BK43">
            <v>3797923</v>
          </cell>
          <cell r="BL43">
            <v>33821119</v>
          </cell>
          <cell r="BM43">
            <v>33821119</v>
          </cell>
          <cell r="BN43">
            <v>15767212</v>
          </cell>
          <cell r="BO43">
            <v>30976671</v>
          </cell>
          <cell r="BP43">
            <v>-18812</v>
          </cell>
          <cell r="BQ43" t="str">
            <v>0</v>
          </cell>
          <cell r="BR43">
            <v>-123863</v>
          </cell>
          <cell r="BS43">
            <v>-123863</v>
          </cell>
          <cell r="BT43" t="str">
            <v>0</v>
          </cell>
          <cell r="BU43" t="str">
            <v>0</v>
          </cell>
          <cell r="CA43">
            <v>26177972</v>
          </cell>
          <cell r="CB43">
            <v>16734776.41</v>
          </cell>
          <cell r="CC43">
            <v>91499317</v>
          </cell>
          <cell r="CD43">
            <v>81274928.170000002</v>
          </cell>
          <cell r="CE43">
            <v>89957576.800000012</v>
          </cell>
          <cell r="CF43" t="str">
            <v>0</v>
          </cell>
          <cell r="CG43" t="str">
            <v>0</v>
          </cell>
          <cell r="CH43" t="str">
            <v>0</v>
          </cell>
          <cell r="CI43" t="str">
            <v>0</v>
          </cell>
          <cell r="CJ43" t="str">
            <v>0</v>
          </cell>
        </row>
        <row r="44">
          <cell r="A44" t="str">
            <v>Income / Loss, Before Income Taxes</v>
          </cell>
          <cell r="B44">
            <v>3856407.7399999909</v>
          </cell>
          <cell r="C44">
            <v>3816537.02</v>
          </cell>
          <cell r="D44">
            <v>15505708.409999996</v>
          </cell>
          <cell r="E44">
            <v>15576101.500000004</v>
          </cell>
          <cell r="F44">
            <v>13717845.950000003</v>
          </cell>
          <cell r="G44">
            <v>3105870.7900000052</v>
          </cell>
          <cell r="H44">
            <v>2970121.61</v>
          </cell>
          <cell r="I44">
            <v>10941215.450000022</v>
          </cell>
          <cell r="J44">
            <v>10591366.99</v>
          </cell>
          <cell r="K44">
            <v>11348298.65</v>
          </cell>
          <cell r="L44">
            <v>3055169.6500000102</v>
          </cell>
          <cell r="M44">
            <v>2951441.27</v>
          </cell>
          <cell r="N44">
            <v>9574594.5100000333</v>
          </cell>
          <cell r="O44">
            <v>24749434.120000001</v>
          </cell>
          <cell r="P44">
            <v>21870503.939999998</v>
          </cell>
          <cell r="Q44">
            <v>8497312.0000000056</v>
          </cell>
          <cell r="R44">
            <v>7669199.5500000007</v>
          </cell>
          <cell r="S44">
            <v>27805515.379999958</v>
          </cell>
          <cell r="T44">
            <v>28024826.460000005</v>
          </cell>
          <cell r="U44">
            <v>27491142.850000001</v>
          </cell>
          <cell r="V44">
            <v>5614147.0100000016</v>
          </cell>
          <cell r="W44">
            <v>4344840.33</v>
          </cell>
          <cell r="X44">
            <v>18219051.219999984</v>
          </cell>
          <cell r="Y44">
            <v>15694549.319999998</v>
          </cell>
          <cell r="Z44">
            <v>11280172.65</v>
          </cell>
          <cell r="AA44">
            <v>2462092.4599999911</v>
          </cell>
          <cell r="AB44">
            <v>3063904.74</v>
          </cell>
          <cell r="AC44">
            <v>9448843.790000001</v>
          </cell>
          <cell r="AD44">
            <v>12102003.600000001</v>
          </cell>
          <cell r="AE44">
            <v>17088773.439999998</v>
          </cell>
          <cell r="AF44">
            <v>18978332.819999985</v>
          </cell>
          <cell r="AG44">
            <v>9331488.9999999963</v>
          </cell>
          <cell r="AH44">
            <v>60766745.330000065</v>
          </cell>
          <cell r="AI44">
            <v>67304759.019999847</v>
          </cell>
          <cell r="AJ44">
            <v>54005059.929999813</v>
          </cell>
          <cell r="AK44">
            <v>282143.05000000255</v>
          </cell>
          <cell r="AL44">
            <v>-2</v>
          </cell>
          <cell r="AM44">
            <v>3134997.2400000063</v>
          </cell>
          <cell r="AN44">
            <v>4</v>
          </cell>
          <cell r="AO44">
            <v>16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>
            <v>45851475.520000003</v>
          </cell>
          <cell r="AV44">
            <v>34147531.519999996</v>
          </cell>
          <cell r="AW44">
            <v>155396671.33000004</v>
          </cell>
          <cell r="AX44">
            <v>174043045.00999984</v>
          </cell>
          <cell r="AY44">
            <v>156801813.40999982</v>
          </cell>
          <cell r="AZ44">
            <v>20134155.879999965</v>
          </cell>
          <cell r="BA44">
            <v>4433418</v>
          </cell>
          <cell r="BB44">
            <v>55183090.630000032</v>
          </cell>
          <cell r="BC44">
            <v>17579328</v>
          </cell>
          <cell r="BD44">
            <v>31938140</v>
          </cell>
          <cell r="BE44">
            <v>3554683.2799999905</v>
          </cell>
          <cell r="BF44">
            <v>5377362</v>
          </cell>
          <cell r="BG44">
            <v>32623865.510000002</v>
          </cell>
          <cell r="BH44">
            <v>23596558</v>
          </cell>
          <cell r="BI44">
            <v>49060929</v>
          </cell>
          <cell r="BJ44">
            <v>23688839.159999955</v>
          </cell>
          <cell r="BK44">
            <v>9810780</v>
          </cell>
          <cell r="BL44">
            <v>87806956.14000003</v>
          </cell>
          <cell r="BM44">
            <v>87806956.14000003</v>
          </cell>
          <cell r="BN44">
            <v>41175886</v>
          </cell>
          <cell r="BO44">
            <v>80999069</v>
          </cell>
          <cell r="BP44">
            <v>-47421.99999999709</v>
          </cell>
          <cell r="BQ44">
            <v>0</v>
          </cell>
          <cell r="BR44">
            <v>-312234.00000001612</v>
          </cell>
          <cell r="BS44">
            <v>-312234.00000001612</v>
          </cell>
          <cell r="BT44">
            <v>0</v>
          </cell>
          <cell r="BU44">
            <v>0</v>
          </cell>
          <cell r="CA44">
            <v>69492892.679999962</v>
          </cell>
          <cell r="CB44">
            <v>43958311.519999996</v>
          </cell>
          <cell r="CC44">
            <v>242891393.47000006</v>
          </cell>
          <cell r="CD44">
            <v>215218931.00999984</v>
          </cell>
          <cell r="CE44">
            <v>237800882.40999982</v>
          </cell>
          <cell r="CF44">
            <v>3.4958702599396929E-12</v>
          </cell>
          <cell r="CG44">
            <v>0</v>
          </cell>
          <cell r="CH44">
            <v>-2.5607960196794011E-11</v>
          </cell>
          <cell r="CI44">
            <v>0</v>
          </cell>
          <cell r="CJ44">
            <v>0</v>
          </cell>
        </row>
        <row r="45">
          <cell r="A45" t="str">
            <v>Income Statement - Net (Income) Loss</v>
          </cell>
          <cell r="B45">
            <v>2392900.7399999909</v>
          </cell>
          <cell r="C45">
            <v>2355564.14</v>
          </cell>
          <cell r="D45">
            <v>9621417.4099999964</v>
          </cell>
          <cell r="E45">
            <v>9613570.3400000017</v>
          </cell>
          <cell r="F45">
            <v>8466652.6699999999</v>
          </cell>
          <cell r="G45">
            <v>1892095.7900000052</v>
          </cell>
          <cell r="H45">
            <v>1765143.8</v>
          </cell>
          <cell r="I45">
            <v>6665281.4500000216</v>
          </cell>
          <cell r="J45">
            <v>6294450.2599999998</v>
          </cell>
          <cell r="K45">
            <v>6744293.21</v>
          </cell>
          <cell r="L45">
            <v>1246203.6500000102</v>
          </cell>
          <cell r="M45">
            <v>1753450.97</v>
          </cell>
          <cell r="N45">
            <v>3905412.5100000333</v>
          </cell>
          <cell r="O45">
            <v>14703637.409999996</v>
          </cell>
          <cell r="P45">
            <v>12993263.029999994</v>
          </cell>
          <cell r="Q45">
            <v>5331214.0000000056</v>
          </cell>
          <cell r="R45">
            <v>4761808.49</v>
          </cell>
          <cell r="S45">
            <v>17446250.379999951</v>
          </cell>
          <cell r="T45">
            <v>17400617.390000001</v>
          </cell>
          <cell r="U45">
            <v>17069243.489999998</v>
          </cell>
          <cell r="V45">
            <v>3458876.01</v>
          </cell>
          <cell r="W45">
            <v>2581269.96</v>
          </cell>
          <cell r="X45">
            <v>11224340.219999984</v>
          </cell>
          <cell r="Y45">
            <v>9324133.6499999985</v>
          </cell>
          <cell r="Z45">
            <v>6701550.5500000007</v>
          </cell>
          <cell r="AA45">
            <v>1588542.4599999911</v>
          </cell>
          <cell r="AB45">
            <v>1978364.06</v>
          </cell>
          <cell r="AC45">
            <v>6096455.790000001</v>
          </cell>
          <cell r="AD45">
            <v>7814268.9000000013</v>
          </cell>
          <cell r="AE45">
            <v>11034227.34</v>
          </cell>
          <cell r="AF45">
            <v>12157471.819999985</v>
          </cell>
          <cell r="AG45">
            <v>6015078.6899999958</v>
          </cell>
          <cell r="AH45">
            <v>38928720.330000065</v>
          </cell>
          <cell r="AI45">
            <v>43384646.889999852</v>
          </cell>
          <cell r="AJ45">
            <v>34811661.319999814</v>
          </cell>
          <cell r="AK45">
            <v>755671.05000000249</v>
          </cell>
          <cell r="AL45">
            <v>-2</v>
          </cell>
          <cell r="AM45">
            <v>3706732.2400000058</v>
          </cell>
          <cell r="AN45">
            <v>4</v>
          </cell>
          <cell r="AO45">
            <v>16</v>
          </cell>
          <cell r="AP45" t="str">
            <v>0</v>
          </cell>
          <cell r="AQ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>
            <v>28822975.519999988</v>
          </cell>
          <cell r="AV45">
            <v>21210678.109999999</v>
          </cell>
          <cell r="AW45">
            <v>97594610.330000058</v>
          </cell>
          <cell r="AX45">
            <v>108535328.83999985</v>
          </cell>
          <cell r="AY45">
            <v>97820907.609999806</v>
          </cell>
          <cell r="AZ45">
            <v>12146935.879999965</v>
          </cell>
          <cell r="BA45">
            <v>2622366</v>
          </cell>
          <cell r="BB45">
            <v>33291957.630000032</v>
          </cell>
          <cell r="BC45">
            <v>10398172</v>
          </cell>
          <cell r="BD45">
            <v>18891409</v>
          </cell>
          <cell r="BE45">
            <v>2373619.2799999905</v>
          </cell>
          <cell r="BF45">
            <v>3390491</v>
          </cell>
          <cell r="BG45">
            <v>20693879.510000005</v>
          </cell>
          <cell r="BH45">
            <v>15010502</v>
          </cell>
          <cell r="BI45">
            <v>31130989</v>
          </cell>
          <cell r="BJ45">
            <v>14520555.159999955</v>
          </cell>
          <cell r="BK45">
            <v>6012857</v>
          </cell>
          <cell r="BL45">
            <v>53985837.140000038</v>
          </cell>
          <cell r="BM45">
            <v>53985837.140000038</v>
          </cell>
          <cell r="BN45">
            <v>25408674</v>
          </cell>
          <cell r="BO45">
            <v>50022398</v>
          </cell>
          <cell r="BP45">
            <v>-28609.99999999709</v>
          </cell>
          <cell r="BQ45">
            <v>0</v>
          </cell>
          <cell r="BR45">
            <v>-188371.00000001612</v>
          </cell>
          <cell r="BS45">
            <v>-188371.00000001612</v>
          </cell>
          <cell r="BT45">
            <v>0</v>
          </cell>
          <cell r="BU45">
            <v>0</v>
          </cell>
          <cell r="CA45">
            <v>43314920.679999948</v>
          </cell>
          <cell r="CB45">
            <v>27223535.109999999</v>
          </cell>
          <cell r="CC45">
            <v>151392076.47000009</v>
          </cell>
          <cell r="CD45">
            <v>133944002.83999985</v>
          </cell>
          <cell r="CE45">
            <v>147843305.60999981</v>
          </cell>
          <cell r="CF45">
            <v>3.4958702599396929E-12</v>
          </cell>
          <cell r="CG45">
            <v>0</v>
          </cell>
          <cell r="CH45">
            <v>-2.5607960196794011E-11</v>
          </cell>
          <cell r="CI45">
            <v>0</v>
          </cell>
          <cell r="CJ4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IP Engine"/>
      <sheetName val="IP-IS"/>
      <sheetName val="IP-BS"/>
      <sheetName val="IP-CF"/>
      <sheetName val="Trans Engine"/>
      <sheetName val="Adj Engine"/>
      <sheetName val="Adj-IS"/>
      <sheetName val="Adj-BS"/>
      <sheetName val="Adj-CF"/>
      <sheetName val="Utilico Engine"/>
      <sheetName val="UtiliCo-IS"/>
      <sheetName val="UtiliCo-BS"/>
      <sheetName val="UtiliCo-CF"/>
      <sheetName val="UtiliCo-DCF"/>
      <sheetName val="UtiliCo-Metrics"/>
      <sheetName val="HoldCo Engine"/>
      <sheetName val="HoldCo-IS"/>
      <sheetName val="HoldCo-BS"/>
      <sheetName val="HoldCo-CF"/>
      <sheetName val="UtiliCo-Rev Req"/>
      <sheetName val="IP-Go Gets"/>
      <sheetName val="UtiliCo-Cost of Capital"/>
      <sheetName val="UtiliCo-Allocation"/>
      <sheetName val="UtiliCo-Reg Amort"/>
      <sheetName val="IP-Income Tax"/>
      <sheetName val="IP-Def Tax"/>
      <sheetName val="IP-Def Gain"/>
      <sheetName val="IP-MTP"/>
      <sheetName val="IP-Working Capital"/>
      <sheetName val="IP-Pref Stock"/>
      <sheetName val="IP-Secure Adj"/>
      <sheetName val="IP-TFI's"/>
      <sheetName val="DCC-Cap Ex"/>
      <sheetName val="Trans-Alloc"/>
      <sheetName val="Competisoft-IS"/>
      <sheetName val="Competisoft-BS"/>
      <sheetName val="Competisoft-CF"/>
      <sheetName val="Competisoft- Misc"/>
      <sheetName val="ROE Ceilings 2001"/>
      <sheetName val="S&amp;P Credit Rating"/>
      <sheetName val="ILN-DCF"/>
      <sheetName val="Module1"/>
      <sheetName val="Module2"/>
      <sheetName val="Module4"/>
    </sheetNames>
    <sheetDataSet>
      <sheetData sheetId="0" refreshError="1">
        <row r="31">
          <cell r="H31">
            <v>0.69791048536135014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Allocation"/>
      <sheetName val="Valuation"/>
      <sheetName val="Participant Recon"/>
      <sheetName val="PY"/>
      <sheetName val="Data Received"/>
      <sheetName val="409A"/>
      <sheetName val="Calculations"/>
      <sheetName val="SEBP 401k"/>
      <sheetName val="Raw Data"/>
      <sheetName val="Funding Info"/>
      <sheetName val="RFATablesByYear"/>
      <sheetName val="RFATablesByAge"/>
      <sheetName val="Look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">
          <cell r="M12" t="str">
            <v>RP2000PROJ2025PRPSEDBBWHCOL_M</v>
          </cell>
        </row>
        <row r="13">
          <cell r="M13" t="str">
            <v>RP2000PROJ2025PRPSEDBBWHCOL_F</v>
          </cell>
          <cell r="Q13" t="str">
            <v>IRS2014PRESCRIBED417E3UNISEX</v>
          </cell>
        </row>
      </sheetData>
      <sheetData sheetId="8"/>
      <sheetData sheetId="9"/>
      <sheetData sheetId="10"/>
      <sheetData sheetId="11"/>
      <sheetData sheetId="12">
        <row r="1">
          <cell r="B1">
            <v>30284</v>
          </cell>
        </row>
        <row r="2">
          <cell r="B2" t="str">
            <v>83 GAM UNISEX (RPA 94) FROM JIM DURFEE (DP1731)</v>
          </cell>
        </row>
        <row r="3">
          <cell r="B3" t="str">
            <v>Ensemble System</v>
          </cell>
        </row>
        <row r="5">
          <cell r="B5">
            <v>100</v>
          </cell>
        </row>
        <row r="6">
          <cell r="B6">
            <v>1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2</v>
          </cell>
        </row>
        <row r="11">
          <cell r="B11">
            <v>1</v>
          </cell>
        </row>
        <row r="12">
          <cell r="B12" t="str">
            <v>GAM83UNI</v>
          </cell>
        </row>
        <row r="13">
          <cell r="B13" t="str">
            <v>UNISEX</v>
          </cell>
        </row>
        <row r="14">
          <cell r="B14" t="b">
            <v>0</v>
          </cell>
        </row>
        <row r="15">
          <cell r="B15" t="str">
            <v>Rates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2.565E-4</v>
          </cell>
        </row>
        <row r="22">
          <cell r="B22">
            <v>2.2900000000000001E-4</v>
          </cell>
        </row>
        <row r="23">
          <cell r="B23">
            <v>2.1000000000000001E-4</v>
          </cell>
        </row>
        <row r="24">
          <cell r="B24">
            <v>1.9900000000000001E-4</v>
          </cell>
        </row>
        <row r="25">
          <cell r="B25">
            <v>1.9450000000000001E-4</v>
          </cell>
        </row>
        <row r="26">
          <cell r="B26">
            <v>1.9450000000000001E-4</v>
          </cell>
        </row>
        <row r="27">
          <cell r="B27">
            <v>2.0100000000000001E-4</v>
          </cell>
        </row>
        <row r="28">
          <cell r="B28">
            <v>2.085E-4</v>
          </cell>
        </row>
        <row r="29">
          <cell r="B29">
            <v>2.1550000000000001E-4</v>
          </cell>
        </row>
        <row r="30">
          <cell r="B30">
            <v>2.24E-4</v>
          </cell>
        </row>
        <row r="31">
          <cell r="B31">
            <v>2.3250000000000001E-4</v>
          </cell>
        </row>
        <row r="32">
          <cell r="B32">
            <v>2.41E-4</v>
          </cell>
        </row>
        <row r="33">
          <cell r="B33">
            <v>2.5099999999999998E-4</v>
          </cell>
        </row>
        <row r="34">
          <cell r="B34">
            <v>2.6049999999999999E-4</v>
          </cell>
        </row>
        <row r="35">
          <cell r="B35">
            <v>2.72E-4</v>
          </cell>
        </row>
        <row r="36">
          <cell r="B36">
            <v>2.8299999999999999E-4</v>
          </cell>
        </row>
        <row r="37">
          <cell r="B37">
            <v>2.965E-4</v>
          </cell>
        </row>
        <row r="38">
          <cell r="B38">
            <v>3.1E-4</v>
          </cell>
        </row>
        <row r="39">
          <cell r="B39">
            <v>3.2449999999999997E-4</v>
          </cell>
        </row>
        <row r="40">
          <cell r="B40">
            <v>3.4099999999999999E-4</v>
          </cell>
        </row>
        <row r="41">
          <cell r="B41">
            <v>3.5849999999999999E-4</v>
          </cell>
        </row>
        <row r="42">
          <cell r="B42">
            <v>3.7800000000000003E-4</v>
          </cell>
        </row>
        <row r="43">
          <cell r="B43">
            <v>3.9800000000000002E-4</v>
          </cell>
        </row>
        <row r="44">
          <cell r="B44">
            <v>4.215E-4</v>
          </cell>
        </row>
        <row r="45">
          <cell r="B45">
            <v>4.46E-4</v>
          </cell>
        </row>
        <row r="46">
          <cell r="B46">
            <v>4.7449999999999999E-4</v>
          </cell>
        </row>
        <row r="47">
          <cell r="B47">
            <v>5.0449999999999996E-4</v>
          </cell>
        </row>
        <row r="48">
          <cell r="B48">
            <v>5.375E-4</v>
          </cell>
        </row>
        <row r="49">
          <cell r="B49">
            <v>5.7399999999999997E-4</v>
          </cell>
        </row>
        <row r="50">
          <cell r="B50">
            <v>6.1399999999999996E-4</v>
          </cell>
        </row>
        <row r="51">
          <cell r="B51">
            <v>6.6799999999999997E-4</v>
          </cell>
        </row>
        <row r="52">
          <cell r="B52">
            <v>7.0450000000000005E-4</v>
          </cell>
        </row>
        <row r="53">
          <cell r="B53">
            <v>7.5049999999999997E-4</v>
          </cell>
        </row>
        <row r="54">
          <cell r="B54">
            <v>8.0599999999999997E-4</v>
          </cell>
        </row>
        <row r="55">
          <cell r="B55">
            <v>8.7250000000000001E-4</v>
          </cell>
        </row>
        <row r="56">
          <cell r="B56">
            <v>9.5149999999999998E-4</v>
          </cell>
        </row>
        <row r="57">
          <cell r="B57">
            <v>1.0430000000000001E-3</v>
          </cell>
        </row>
        <row r="58">
          <cell r="B58">
            <v>1.1509999999999999E-3</v>
          </cell>
        </row>
        <row r="59">
          <cell r="B59">
            <v>1.2780000000000001E-3</v>
          </cell>
        </row>
        <row r="60">
          <cell r="B60">
            <v>1.4254999999999999E-3</v>
          </cell>
        </row>
        <row r="61">
          <cell r="B61">
            <v>1.5965E-3</v>
          </cell>
        </row>
        <row r="62">
          <cell r="B62">
            <v>1.794E-3</v>
          </cell>
        </row>
        <row r="63">
          <cell r="B63">
            <v>2.0135000000000001E-3</v>
          </cell>
        </row>
        <row r="64">
          <cell r="B64">
            <v>2.2520000000000001E-3</v>
          </cell>
        </row>
        <row r="65">
          <cell r="B65">
            <v>2.5089999999999999E-3</v>
          </cell>
        </row>
        <row r="66">
          <cell r="B66">
            <v>2.7780000000000001E-3</v>
          </cell>
        </row>
        <row r="67">
          <cell r="B67">
            <v>3.0585E-3</v>
          </cell>
        </row>
        <row r="68">
          <cell r="B68">
            <v>3.3514999999999999E-3</v>
          </cell>
        </row>
        <row r="69">
          <cell r="B69">
            <v>3.6595E-3</v>
          </cell>
        </row>
        <row r="70">
          <cell r="B70">
            <v>3.9874999999999997E-3</v>
          </cell>
        </row>
        <row r="71">
          <cell r="B71">
            <v>4.3359999999999996E-3</v>
          </cell>
        </row>
        <row r="72">
          <cell r="B72">
            <v>4.7105000000000003E-3</v>
          </cell>
        </row>
        <row r="73">
          <cell r="B73">
            <v>5.1209999999999997E-3</v>
          </cell>
        </row>
        <row r="74">
          <cell r="B74">
            <v>5.5805000000000004E-3</v>
          </cell>
        </row>
        <row r="75">
          <cell r="B75">
            <v>6.1025000000000003E-3</v>
          </cell>
        </row>
        <row r="76">
          <cell r="B76">
            <v>6.6994999999999997E-3</v>
          </cell>
        </row>
        <row r="77">
          <cell r="B77">
            <v>7.3829999999999998E-3</v>
          </cell>
        </row>
        <row r="78">
          <cell r="B78">
            <v>8.1714999999999999E-3</v>
          </cell>
        </row>
        <row r="79">
          <cell r="B79">
            <v>9.0799999999999995E-3</v>
          </cell>
        </row>
        <row r="80">
          <cell r="B80">
            <v>1.01265E-2</v>
          </cell>
        </row>
        <row r="81">
          <cell r="B81">
            <v>1.1328E-2</v>
          </cell>
        </row>
        <row r="82">
          <cell r="B82">
            <v>1.2697999999999999E-2</v>
          </cell>
        </row>
        <row r="83">
          <cell r="B83">
            <v>1.42425E-2</v>
          </cell>
        </row>
        <row r="84">
          <cell r="B84">
            <v>1.5965500000000001E-2</v>
          </cell>
        </row>
        <row r="85">
          <cell r="B85">
            <v>1.7868999999999999E-2</v>
          </cell>
        </row>
        <row r="86">
          <cell r="B86">
            <v>1.99575E-2</v>
          </cell>
        </row>
        <row r="87">
          <cell r="B87">
            <v>2.2241E-2</v>
          </cell>
        </row>
        <row r="88">
          <cell r="B88">
            <v>2.4764499999999998E-2</v>
          </cell>
        </row>
        <row r="89">
          <cell r="B89">
            <v>2.7580500000000001E-2</v>
          </cell>
        </row>
        <row r="90">
          <cell r="B90">
            <v>3.0739499999999999E-2</v>
          </cell>
        </row>
        <row r="91">
          <cell r="B91">
            <v>3.4294499999999999E-2</v>
          </cell>
        </row>
        <row r="92">
          <cell r="B92">
            <v>3.8286000000000001E-2</v>
          </cell>
        </row>
        <row r="93">
          <cell r="B93">
            <v>4.2715000000000003E-2</v>
          </cell>
        </row>
        <row r="94">
          <cell r="B94">
            <v>4.75685E-2</v>
          </cell>
        </row>
        <row r="95">
          <cell r="B95">
            <v>5.2837000000000002E-2</v>
          </cell>
        </row>
        <row r="96">
          <cell r="B96">
            <v>5.8507499999999997E-2</v>
          </cell>
        </row>
        <row r="97">
          <cell r="B97">
            <v>6.4569500000000002E-2</v>
          </cell>
        </row>
        <row r="98">
          <cell r="B98">
            <v>7.1005499999999999E-2</v>
          </cell>
        </row>
        <row r="99">
          <cell r="B99">
            <v>7.7798000000000006E-2</v>
          </cell>
        </row>
        <row r="100">
          <cell r="B100">
            <v>8.4927000000000002E-2</v>
          </cell>
        </row>
        <row r="101">
          <cell r="B101">
            <v>9.2377000000000001E-2</v>
          </cell>
        </row>
        <row r="102">
          <cell r="B102">
            <v>0.10037</v>
          </cell>
        </row>
        <row r="103">
          <cell r="B103">
            <v>0.10886999999999999</v>
          </cell>
        </row>
        <row r="104">
          <cell r="B104">
            <v>0.118004</v>
          </cell>
        </row>
        <row r="105">
          <cell r="B105">
            <v>0.12810650000000001</v>
          </cell>
        </row>
        <row r="106">
          <cell r="B106">
            <v>0.1390285</v>
          </cell>
        </row>
        <row r="107">
          <cell r="B107">
            <v>0.150645</v>
          </cell>
        </row>
        <row r="108">
          <cell r="B108">
            <v>0.163045</v>
          </cell>
        </row>
        <row r="109">
          <cell r="B109">
            <v>0.176292</v>
          </cell>
        </row>
        <row r="110">
          <cell r="B110">
            <v>0.19150349999999999</v>
          </cell>
        </row>
        <row r="111">
          <cell r="B111">
            <v>0.20825250000000001</v>
          </cell>
        </row>
        <row r="112">
          <cell r="B112">
            <v>0.2250965</v>
          </cell>
        </row>
        <row r="113">
          <cell r="B113">
            <v>0.24299850000000001</v>
          </cell>
        </row>
        <row r="114">
          <cell r="B114">
            <v>0.262351</v>
          </cell>
        </row>
        <row r="115">
          <cell r="B115">
            <v>0.28366950000000002</v>
          </cell>
        </row>
        <row r="116">
          <cell r="B116">
            <v>0.30718600000000001</v>
          </cell>
        </row>
        <row r="117">
          <cell r="B117">
            <v>0.33315549999999999</v>
          </cell>
        </row>
        <row r="118">
          <cell r="B118">
            <v>0.36197449999999998</v>
          </cell>
        </row>
        <row r="119">
          <cell r="B119">
            <v>0.39447199999999999</v>
          </cell>
        </row>
        <row r="120">
          <cell r="B120">
            <v>0.43280750000000001</v>
          </cell>
        </row>
        <row r="121">
          <cell r="B121">
            <v>0.47867349999999997</v>
          </cell>
        </row>
        <row r="122">
          <cell r="B122">
            <v>0.53391549999999999</v>
          </cell>
        </row>
        <row r="123">
          <cell r="B123">
            <v>0.60041350000000004</v>
          </cell>
        </row>
        <row r="124">
          <cell r="B124">
            <v>0.68007600000000001</v>
          </cell>
        </row>
        <row r="125">
          <cell r="B125">
            <v>0.77484450000000005</v>
          </cell>
        </row>
        <row r="126">
          <cell r="B126">
            <v>1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0</v>
          </cell>
        </row>
        <row r="146">
          <cell r="B146">
            <v>0</v>
          </cell>
        </row>
      </sheetData>
      <sheetData sheetId="13">
        <row r="4">
          <cell r="J4">
            <v>14</v>
          </cell>
          <cell r="K4">
            <v>0.9</v>
          </cell>
        </row>
        <row r="5">
          <cell r="J5">
            <v>13</v>
          </cell>
          <cell r="K5">
            <v>0.65</v>
          </cell>
        </row>
        <row r="6">
          <cell r="J6">
            <v>12</v>
          </cell>
          <cell r="K6">
            <v>0.6</v>
          </cell>
        </row>
        <row r="7">
          <cell r="J7">
            <v>11</v>
          </cell>
          <cell r="K7">
            <v>0.55000000000000004</v>
          </cell>
        </row>
        <row r="8">
          <cell r="J8">
            <v>10</v>
          </cell>
          <cell r="K8">
            <v>0.45</v>
          </cell>
        </row>
        <row r="9">
          <cell r="J9">
            <v>9</v>
          </cell>
          <cell r="K9">
            <v>0.4</v>
          </cell>
        </row>
        <row r="10">
          <cell r="J10">
            <v>8</v>
          </cell>
          <cell r="K10">
            <v>0.35</v>
          </cell>
        </row>
        <row r="11">
          <cell r="J11">
            <v>7</v>
          </cell>
          <cell r="K11">
            <v>0.3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Summary"/>
      <sheetName val="080 - April 1080 activity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G"/>
      <sheetName val="Short Summary"/>
    </sheetNames>
    <sheetDataSet>
      <sheetData sheetId="0"/>
      <sheetData sheetId="1" refreshError="1">
        <row r="7">
          <cell r="C7" t="str">
            <v>0050000</v>
          </cell>
          <cell r="D7" t="str">
            <v xml:space="preserve">Chairman </v>
          </cell>
          <cell r="E7" t="str">
            <v>Residual</v>
          </cell>
        </row>
        <row r="8">
          <cell r="C8" t="str">
            <v>0052200</v>
          </cell>
          <cell r="D8" t="str">
            <v>Governmental Affairs</v>
          </cell>
          <cell r="E8" t="str">
            <v>Residual</v>
          </cell>
        </row>
        <row r="9">
          <cell r="C9" t="str">
            <v>0052100</v>
          </cell>
          <cell r="D9" t="str">
            <v>Operations</v>
          </cell>
          <cell r="E9" t="str">
            <v>Cust, Capital Adds, Employees, O&amp;M</v>
          </cell>
        </row>
        <row r="10">
          <cell r="C10" t="str">
            <v>0050500</v>
          </cell>
          <cell r="D10" t="str">
            <v>President &amp; COO</v>
          </cell>
          <cell r="E10" t="str">
            <v>Residual</v>
          </cell>
        </row>
        <row r="11">
          <cell r="C11" t="str">
            <v>0113000</v>
          </cell>
          <cell r="D11" t="str">
            <v>Assistant Controller General Acctg</v>
          </cell>
          <cell r="E11" t="str">
            <v>Avg WLC #108,109,110,&amp;111</v>
          </cell>
        </row>
        <row r="12">
          <cell r="C12" t="str">
            <v>0112900</v>
          </cell>
          <cell r="D12" t="str">
            <v>VP &amp; Controller</v>
          </cell>
          <cell r="E12" t="str">
            <v>Avg all Accounting WLC's</v>
          </cell>
        </row>
        <row r="13">
          <cell r="C13" t="str">
            <v>0113500</v>
          </cell>
          <cell r="D13" t="str">
            <v>Assistant Controller, Utility Acctg</v>
          </cell>
          <cell r="E13" t="str">
            <v>50% Cust, 17% Gas Purch Vol, 33% Cap Adds</v>
          </cell>
        </row>
        <row r="14">
          <cell r="C14" t="str">
            <v>0113100</v>
          </cell>
          <cell r="D14" t="str">
            <v>General Accounting</v>
          </cell>
          <cell r="E14" t="str">
            <v>Residual</v>
          </cell>
        </row>
        <row r="15">
          <cell r="C15" t="str">
            <v>0113200</v>
          </cell>
          <cell r="D15" t="str">
            <v>Payroll Accounting</v>
          </cell>
          <cell r="E15" t="str">
            <v>Employees</v>
          </cell>
        </row>
        <row r="16">
          <cell r="C16" t="str">
            <v>0113300</v>
          </cell>
          <cell r="D16" t="str">
            <v>Accounts Payable</v>
          </cell>
          <cell r="E16" t="str">
            <v>Purchase Orders</v>
          </cell>
        </row>
        <row r="17">
          <cell r="C17" t="str">
            <v>0113400</v>
          </cell>
          <cell r="D17" t="str">
            <v>Accounting Systems</v>
          </cell>
          <cell r="E17" t="str">
            <v>Employees</v>
          </cell>
        </row>
        <row r="18">
          <cell r="C18" t="str">
            <v>0113600</v>
          </cell>
          <cell r="D18" t="str">
            <v>Plant Accounting</v>
          </cell>
          <cell r="E18" t="str">
            <v>Capital Additions</v>
          </cell>
        </row>
        <row r="19">
          <cell r="C19" t="str">
            <v>0113700</v>
          </cell>
          <cell r="D19" t="str">
            <v>Gas Accounting</v>
          </cell>
          <cell r="E19" t="str">
            <v>%'s provided by department</v>
          </cell>
        </row>
        <row r="20">
          <cell r="C20" t="str">
            <v>0113800</v>
          </cell>
          <cell r="D20" t="str">
            <v>Customer Billing</v>
          </cell>
          <cell r="E20" t="str">
            <v>%'s provided by department</v>
          </cell>
        </row>
        <row r="21">
          <cell r="C21" t="str">
            <v>0113900</v>
          </cell>
          <cell r="D21" t="str">
            <v>Financial Reporting</v>
          </cell>
          <cell r="E21" t="str">
            <v>Residual</v>
          </cell>
        </row>
        <row r="22">
          <cell r="C22" t="str">
            <v>0052000</v>
          </cell>
          <cell r="D22" t="str">
            <v>Legal</v>
          </cell>
          <cell r="E22" t="str">
            <v>Residual</v>
          </cell>
        </row>
        <row r="23">
          <cell r="C23" t="str">
            <v>0057900</v>
          </cell>
          <cell r="D23" t="str">
            <v>Corporate Secretary</v>
          </cell>
          <cell r="E23" t="str">
            <v>Residual</v>
          </cell>
        </row>
        <row r="24">
          <cell r="C24" t="str">
            <v>0052500</v>
          </cell>
          <cell r="D24" t="str">
            <v>Utility Services</v>
          </cell>
          <cell r="E24" t="str">
            <v>Customers,Gross Plant, &amp; Employees</v>
          </cell>
        </row>
        <row r="25">
          <cell r="C25" t="str">
            <v>0054000</v>
          </cell>
          <cell r="D25" t="str">
            <v>Rates &amp; Regulatory Affairs</v>
          </cell>
          <cell r="E25" t="str">
            <v>%'s provided by department</v>
          </cell>
        </row>
        <row r="26">
          <cell r="C26" t="str">
            <v>0051600</v>
          </cell>
          <cell r="D26" t="str">
            <v>Intrastate Gas Supply</v>
          </cell>
          <cell r="E26" t="str">
            <v>%'s provided by department</v>
          </cell>
        </row>
        <row r="27">
          <cell r="C27" t="str">
            <v>0114300</v>
          </cell>
          <cell r="D27" t="str">
            <v>Budget &amp; Planning</v>
          </cell>
          <cell r="E27" t="str">
            <v>Residual</v>
          </cell>
        </row>
        <row r="28">
          <cell r="C28" t="str">
            <v>0054400</v>
          </cell>
          <cell r="D28" t="str">
            <v>Financial Planning</v>
          </cell>
          <cell r="E28" t="str">
            <v>Residual</v>
          </cell>
        </row>
        <row r="29">
          <cell r="C29" t="str">
            <v>0052400</v>
          </cell>
          <cell r="D29" t="str">
            <v>Public Affairs</v>
          </cell>
          <cell r="E29" t="str">
            <v>Residual</v>
          </cell>
        </row>
        <row r="30">
          <cell r="C30" t="str">
            <v>0054700</v>
          </cell>
          <cell r="D30" t="str">
            <v>Chief Financial Officer</v>
          </cell>
          <cell r="E30" t="str">
            <v>Residual</v>
          </cell>
        </row>
        <row r="31">
          <cell r="C31" t="str">
            <v>0114800</v>
          </cell>
          <cell r="D31" t="str">
            <v>Dallas Treasurer</v>
          </cell>
          <cell r="E31" t="str">
            <v>Residual</v>
          </cell>
        </row>
        <row r="32">
          <cell r="C32" t="str">
            <v>0054900</v>
          </cell>
          <cell r="D32" t="str">
            <v>Investor Relations</v>
          </cell>
          <cell r="E32" t="str">
            <v>Residual</v>
          </cell>
        </row>
        <row r="33">
          <cell r="C33" t="str">
            <v>0114600</v>
          </cell>
          <cell r="D33" t="str">
            <v>Dallas Taxation</v>
          </cell>
          <cell r="E33" t="str">
            <v>Residual</v>
          </cell>
        </row>
        <row r="34">
          <cell r="C34" t="str">
            <v>0114500</v>
          </cell>
          <cell r="D34" t="str">
            <v>Dallas Treasury</v>
          </cell>
          <cell r="E34" t="str">
            <v>Customers &amp; Gas Purchase Volumes</v>
          </cell>
        </row>
        <row r="35">
          <cell r="C35" t="str">
            <v>0056000</v>
          </cell>
          <cell r="D35" t="str">
            <v>Marketing</v>
          </cell>
          <cell r="E35" t="str">
            <v>Resident./Comm. Cust's</v>
          </cell>
        </row>
        <row r="36">
          <cell r="C36" t="str">
            <v>0056200</v>
          </cell>
          <cell r="D36" t="str">
            <v>Technical Services</v>
          </cell>
          <cell r="E36" t="str">
            <v>Capital Additions and O&amp;M Expenses</v>
          </cell>
        </row>
        <row r="37">
          <cell r="C37" t="str">
            <v>0116400</v>
          </cell>
          <cell r="D37" t="str">
            <v>Internal Audit</v>
          </cell>
          <cell r="E37" t="str">
            <v>Residual</v>
          </cell>
        </row>
        <row r="38">
          <cell r="C38" t="str">
            <v>0051900</v>
          </cell>
          <cell r="D38" t="str">
            <v>Gas Supply</v>
          </cell>
          <cell r="E38" t="str">
            <v>%'s provided by department</v>
          </cell>
        </row>
        <row r="39">
          <cell r="C39" t="str">
            <v>0051500</v>
          </cell>
          <cell r="D39" t="str">
            <v>Interstate Gas Supply</v>
          </cell>
          <cell r="E39" t="str">
            <v>%'s provided by department</v>
          </cell>
        </row>
        <row r="40">
          <cell r="C40" t="str">
            <v>0056100</v>
          </cell>
          <cell r="D40" t="str">
            <v>Professional Development</v>
          </cell>
          <cell r="E40" t="str">
            <v>Capital Additions and O&amp;M Expenses</v>
          </cell>
        </row>
        <row r="41">
          <cell r="C41" t="str">
            <v>0117100</v>
          </cell>
          <cell r="D41" t="str">
            <v>Corporate Services</v>
          </cell>
          <cell r="E41" t="str">
            <v>Residual</v>
          </cell>
        </row>
        <row r="42">
          <cell r="C42" t="str">
            <v>0117200</v>
          </cell>
          <cell r="D42" t="str">
            <v>Compensation &amp; Employment</v>
          </cell>
          <cell r="E42" t="str">
            <v>Employees</v>
          </cell>
        </row>
        <row r="43">
          <cell r="C43" t="str">
            <v>0117300</v>
          </cell>
          <cell r="D43" t="str">
            <v>Human Resources</v>
          </cell>
          <cell r="E43" t="str">
            <v>Employees</v>
          </cell>
        </row>
        <row r="44">
          <cell r="C44" t="str">
            <v>0117500</v>
          </cell>
          <cell r="D44" t="str">
            <v>Employee Benefits</v>
          </cell>
          <cell r="E44" t="str">
            <v>Employees</v>
          </cell>
        </row>
        <row r="45">
          <cell r="C45" t="str">
            <v>0117600</v>
          </cell>
          <cell r="D45" t="str">
            <v>Purchasing</v>
          </cell>
          <cell r="E45" t="str">
            <v>Purchase Orders</v>
          </cell>
        </row>
        <row r="46">
          <cell r="C46" t="str">
            <v>0117700</v>
          </cell>
          <cell r="D46" t="str">
            <v>Corp. &amp; Employee Communications</v>
          </cell>
          <cell r="E46" t="str">
            <v>Customers &amp; Employees</v>
          </cell>
        </row>
        <row r="47">
          <cell r="C47" t="str">
            <v>0115000</v>
          </cell>
          <cell r="D47" t="str">
            <v>Information Services</v>
          </cell>
          <cell r="E47" t="str">
            <v>Avg of all IS Departments (Customers)</v>
          </cell>
        </row>
        <row r="48">
          <cell r="C48" t="str">
            <v>0118000</v>
          </cell>
          <cell r="D48" t="str">
            <v>Remittance Processing</v>
          </cell>
          <cell r="E48" t="str">
            <v>Customers</v>
          </cell>
        </row>
        <row r="49">
          <cell r="C49" t="str">
            <v>0118100</v>
          </cell>
          <cell r="D49" t="str">
            <v>Employee Development</v>
          </cell>
          <cell r="E49" t="str">
            <v>Employees</v>
          </cell>
        </row>
        <row r="50">
          <cell r="C50" t="str">
            <v>0118200</v>
          </cell>
          <cell r="D50" t="str">
            <v>Central Records</v>
          </cell>
          <cell r="E50" t="str">
            <v>Customers</v>
          </cell>
        </row>
        <row r="51">
          <cell r="C51" t="str">
            <v>0118300</v>
          </cell>
          <cell r="D51" t="str">
            <v>Stores</v>
          </cell>
          <cell r="E51" t="str">
            <v>None</v>
          </cell>
        </row>
        <row r="52">
          <cell r="C52" t="str">
            <v>0115600</v>
          </cell>
          <cell r="D52" t="str">
            <v>Telecommunication Services</v>
          </cell>
          <cell r="E52" t="str">
            <v>Customers</v>
          </cell>
        </row>
        <row r="53">
          <cell r="C53" t="str">
            <v>0115400</v>
          </cell>
          <cell r="D53" t="str">
            <v>Information Support</v>
          </cell>
          <cell r="E53" t="str">
            <v>Customers</v>
          </cell>
        </row>
        <row r="54">
          <cell r="C54" t="str">
            <v>0115300</v>
          </cell>
          <cell r="D54" t="str">
            <v>Development Services</v>
          </cell>
          <cell r="E54" t="str">
            <v>Customers</v>
          </cell>
        </row>
        <row r="55">
          <cell r="C55" t="str">
            <v>0115100</v>
          </cell>
          <cell r="D55" t="str">
            <v>Production Services</v>
          </cell>
          <cell r="E55" t="str">
            <v>Customers</v>
          </cell>
        </row>
        <row r="56">
          <cell r="C56" t="str">
            <v>0118600</v>
          </cell>
          <cell r="D56" t="str">
            <v>Purchasing &amp; Stores</v>
          </cell>
          <cell r="E56" t="str">
            <v>Purchase Orders &amp; Residual</v>
          </cell>
        </row>
        <row r="57">
          <cell r="C57" t="str">
            <v>0118500</v>
          </cell>
          <cell r="D57" t="str">
            <v>Mail &amp; Supply</v>
          </cell>
          <cell r="E57" t="str">
            <v>Employees</v>
          </cell>
        </row>
        <row r="58">
          <cell r="C58" t="str">
            <v>0115500</v>
          </cell>
          <cell r="D58" t="str">
            <v>Office Systems</v>
          </cell>
          <cell r="E58" t="str">
            <v>Customers</v>
          </cell>
        </row>
        <row r="59">
          <cell r="C59" t="str">
            <v>0119000</v>
          </cell>
          <cell r="D59" t="str">
            <v>Employee Relocation Expense</v>
          </cell>
          <cell r="E59" t="str">
            <v>Residual for 02/Direct for others</v>
          </cell>
        </row>
        <row r="60">
          <cell r="C60" t="str">
            <v>0119200</v>
          </cell>
          <cell r="D60" t="str">
            <v>Controller Miscellaneous</v>
          </cell>
          <cell r="E60" t="str">
            <v>Residual</v>
          </cell>
        </row>
        <row r="61">
          <cell r="C61" t="str">
            <v>0119600</v>
          </cell>
          <cell r="D61" t="str">
            <v>Retirement Cost</v>
          </cell>
          <cell r="E61" t="str">
            <v>Residual</v>
          </cell>
        </row>
        <row r="62">
          <cell r="C62" t="str">
            <v>0119210</v>
          </cell>
          <cell r="D62" t="str">
            <v>Performance Plan</v>
          </cell>
          <cell r="E62" t="str">
            <v>Residual</v>
          </cell>
        </row>
        <row r="63">
          <cell r="C63" t="str">
            <v>0119800</v>
          </cell>
          <cell r="D63" t="str">
            <v>A&amp;G O/H Capitl'd (Div 02)</v>
          </cell>
          <cell r="E63" t="str">
            <v>Residual</v>
          </cell>
        </row>
        <row r="64">
          <cell r="C64" t="str">
            <v>0119800</v>
          </cell>
          <cell r="D64" t="str">
            <v>A&amp;G O/H Capitalized</v>
          </cell>
          <cell r="E64" t="str">
            <v>% of Capital Expenditures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consol"/>
      <sheetName val="unconsol"/>
      <sheetName val="Adjustment"/>
      <sheetName val="Summary"/>
      <sheetName val="Merchant Upside"/>
    </sheetNames>
    <sheetDataSet>
      <sheetData sheetId="0" refreshError="1">
        <row r="4">
          <cell r="D4" t="str">
            <v>Base Case</v>
          </cell>
        </row>
        <row r="20">
          <cell r="G20">
            <v>1.7985063093615111E-2</v>
          </cell>
        </row>
        <row r="21">
          <cell r="G21">
            <v>3.4894337662567082E-2</v>
          </cell>
        </row>
        <row r="22">
          <cell r="G22">
            <v>0.15229997782126831</v>
          </cell>
        </row>
        <row r="23">
          <cell r="G23">
            <v>2.267937853033334E-2</v>
          </cell>
        </row>
        <row r="24">
          <cell r="G24">
            <v>5.1124208907558942E-2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3">
          <cell r="G43">
            <v>3.0099999999999998E-2</v>
          </cell>
        </row>
        <row r="44">
          <cell r="G44">
            <v>5.8400000000000001E-2</v>
          </cell>
        </row>
        <row r="45">
          <cell r="G45">
            <v>5.4</v>
          </cell>
        </row>
        <row r="46">
          <cell r="G46">
            <v>1.063326839039509</v>
          </cell>
        </row>
        <row r="52">
          <cell r="G52">
            <v>2.1999999999999999E-2</v>
          </cell>
          <cell r="H52">
            <v>2.1999999999999999E-2</v>
          </cell>
          <cell r="I52">
            <v>2.1999999999999999E-2</v>
          </cell>
          <cell r="J52">
            <v>2.1999999999999999E-2</v>
          </cell>
          <cell r="K52">
            <v>2.1999999999999999E-2</v>
          </cell>
        </row>
        <row r="53">
          <cell r="G53">
            <v>2E-3</v>
          </cell>
          <cell r="H53">
            <v>5.0000000000000001E-3</v>
          </cell>
          <cell r="I53">
            <v>7.0000000000000001E-3</v>
          </cell>
          <cell r="J53">
            <v>7.0000000000000001E-3</v>
          </cell>
          <cell r="K53">
            <v>7.0000000000000001E-3</v>
          </cell>
        </row>
        <row r="54">
          <cell r="G54">
            <v>-0.15859999999999999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G55">
            <v>2.1000000000000001E-2</v>
          </cell>
          <cell r="H55">
            <v>2.1000000000000001E-2</v>
          </cell>
          <cell r="I55">
            <v>2.1000000000000001E-2</v>
          </cell>
          <cell r="J55">
            <v>2.1000000000000001E-2</v>
          </cell>
          <cell r="K55">
            <v>2.1000000000000001E-2</v>
          </cell>
        </row>
        <row r="56">
          <cell r="G56">
            <v>1.4E-2</v>
          </cell>
          <cell r="H56">
            <v>1.4999999999999999E-2</v>
          </cell>
          <cell r="I56">
            <v>1.6E-2</v>
          </cell>
          <cell r="J56">
            <v>1.6E-2</v>
          </cell>
          <cell r="K56">
            <v>1.6E-2</v>
          </cell>
        </row>
        <row r="57">
          <cell r="G57">
            <v>-0.15859999999999999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G58">
            <v>-0.20669999999999999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G59">
            <v>-0.20669999999999999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G60">
            <v>-0.20669999999999999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G61">
            <v>-0.20669999999999999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G62">
            <v>-0.20669999999999999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G63">
            <v>-0.20669999999999999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6">
          <cell r="G66" t="str">
            <v>DISTRIBUTION: New Serve Sustaining</v>
          </cell>
        </row>
        <row r="67">
          <cell r="G67">
            <v>2004</v>
          </cell>
          <cell r="H67">
            <v>2005</v>
          </cell>
          <cell r="I67">
            <v>2006</v>
          </cell>
          <cell r="J67">
            <v>2007</v>
          </cell>
          <cell r="K67">
            <v>2008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G69">
            <v>60500</v>
          </cell>
          <cell r="H69">
            <v>54500</v>
          </cell>
          <cell r="I69">
            <v>59500</v>
          </cell>
          <cell r="J69">
            <v>59500</v>
          </cell>
          <cell r="K69">
            <v>59500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G72">
            <v>500</v>
          </cell>
          <cell r="H72">
            <v>500</v>
          </cell>
          <cell r="I72">
            <v>500</v>
          </cell>
          <cell r="J72">
            <v>500</v>
          </cell>
          <cell r="K72">
            <v>500</v>
          </cell>
        </row>
        <row r="74">
          <cell r="G74">
            <v>61000</v>
          </cell>
          <cell r="H74">
            <v>55000</v>
          </cell>
          <cell r="I74">
            <v>60000</v>
          </cell>
          <cell r="J74">
            <v>60000</v>
          </cell>
          <cell r="K74">
            <v>60000</v>
          </cell>
        </row>
        <row r="77">
          <cell r="G77" t="str">
            <v>PIPELINE: Sustaining + Uplift Capital</v>
          </cell>
        </row>
        <row r="78">
          <cell r="G78">
            <v>2004</v>
          </cell>
          <cell r="H78">
            <v>2005</v>
          </cell>
          <cell r="I78">
            <v>2006</v>
          </cell>
          <cell r="J78">
            <v>2007</v>
          </cell>
          <cell r="K78">
            <v>2008</v>
          </cell>
        </row>
        <row r="79">
          <cell r="G79">
            <v>57500</v>
          </cell>
          <cell r="H79">
            <v>25000</v>
          </cell>
          <cell r="I79">
            <v>20000</v>
          </cell>
          <cell r="J79">
            <v>20000</v>
          </cell>
          <cell r="K79">
            <v>20000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5">
          <cell r="G85">
            <v>57500</v>
          </cell>
          <cell r="H85">
            <v>25000</v>
          </cell>
          <cell r="I85">
            <v>20000</v>
          </cell>
          <cell r="J85">
            <v>20000</v>
          </cell>
          <cell r="K85">
            <v>20000</v>
          </cell>
        </row>
        <row r="92">
          <cell r="G92">
            <v>9</v>
          </cell>
          <cell r="I92">
            <v>1.2390000000000001</v>
          </cell>
          <cell r="J92">
            <v>0.98899999999999999</v>
          </cell>
        </row>
        <row r="93">
          <cell r="G93">
            <v>15.5</v>
          </cell>
          <cell r="H93">
            <v>0</v>
          </cell>
          <cell r="I93">
            <v>0.78939999999999999</v>
          </cell>
          <cell r="J93">
            <v>0.53939999999999999</v>
          </cell>
          <cell r="K93">
            <v>0.28939999999999999</v>
          </cell>
        </row>
        <row r="94">
          <cell r="G94">
            <v>150</v>
          </cell>
          <cell r="H94">
            <v>0</v>
          </cell>
          <cell r="I94">
            <v>0.48820000000000002</v>
          </cell>
          <cell r="J94">
            <v>0.3382</v>
          </cell>
          <cell r="K94">
            <v>0.18820000000000001</v>
          </cell>
          <cell r="L94">
            <v>3.8199999999999998E-2</v>
          </cell>
        </row>
        <row r="95">
          <cell r="G95">
            <v>65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G96">
            <v>26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G97">
            <v>20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G98">
            <v>19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G99">
            <v>125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1">
          <cell r="G101" t="str">
            <v>Examiner's Report</v>
          </cell>
        </row>
        <row r="102">
          <cell r="G102" t="str">
            <v>Customer
Charges</v>
          </cell>
          <cell r="H102" t="str">
            <v>Demand
Charge per MDU</v>
          </cell>
          <cell r="I102" t="str">
            <v>Volume-based charges ($/Mcf)</v>
          </cell>
        </row>
        <row r="103">
          <cell r="I103" t="str">
            <v>Block 1</v>
          </cell>
          <cell r="J103" t="str">
            <v>Block 2</v>
          </cell>
          <cell r="K103" t="str">
            <v>Block 3</v>
          </cell>
          <cell r="L103" t="str">
            <v>Block 4</v>
          </cell>
        </row>
        <row r="106">
          <cell r="G106">
            <v>200</v>
          </cell>
          <cell r="H106">
            <v>0.99880000000000002</v>
          </cell>
          <cell r="I106">
            <v>0.21032000000000001</v>
          </cell>
          <cell r="J106">
            <v>0.21032000000000001</v>
          </cell>
          <cell r="K106">
            <v>0.21032000000000001</v>
          </cell>
          <cell r="L106">
            <v>0.21032000000000001</v>
          </cell>
        </row>
        <row r="107">
          <cell r="G107">
            <v>200</v>
          </cell>
          <cell r="I107">
            <v>0.1739</v>
          </cell>
          <cell r="J107">
            <v>0.15790000000000001</v>
          </cell>
        </row>
        <row r="108">
          <cell r="G108">
            <v>200</v>
          </cell>
          <cell r="I108">
            <v>0.1739</v>
          </cell>
          <cell r="J108">
            <v>0.15790000000000001</v>
          </cell>
        </row>
        <row r="111">
          <cell r="G111" t="str">
            <v>2003 Actuals or Rate Case</v>
          </cell>
        </row>
        <row r="112">
          <cell r="G112" t="str">
            <v>Customer-
based</v>
          </cell>
          <cell r="H112" t="str">
            <v>Demand-
based</v>
          </cell>
          <cell r="I112" t="str">
            <v>Volume-based charges</v>
          </cell>
        </row>
        <row r="113">
          <cell r="I113" t="str">
            <v>Block 1</v>
          </cell>
          <cell r="J113" t="str">
            <v>Block 2</v>
          </cell>
          <cell r="K113" t="str">
            <v>Block 3</v>
          </cell>
          <cell r="L113" t="str">
            <v>Block 4</v>
          </cell>
        </row>
        <row r="114">
          <cell r="G114">
            <v>1343101</v>
          </cell>
          <cell r="H114">
            <v>0</v>
          </cell>
          <cell r="I114">
            <v>34311611.412519649</v>
          </cell>
          <cell r="J114">
            <v>50209231.587480351</v>
          </cell>
          <cell r="K114">
            <v>0</v>
          </cell>
          <cell r="L114">
            <v>0</v>
          </cell>
        </row>
        <row r="115">
          <cell r="G115">
            <v>122799</v>
          </cell>
          <cell r="H115">
            <v>0</v>
          </cell>
          <cell r="I115">
            <v>15101344.291445252</v>
          </cell>
          <cell r="J115">
            <v>28287891.792343389</v>
          </cell>
          <cell r="K115">
            <v>9333277.9162113629</v>
          </cell>
          <cell r="L115">
            <v>0</v>
          </cell>
        </row>
        <row r="116">
          <cell r="G116">
            <v>1319</v>
          </cell>
          <cell r="H116">
            <v>0</v>
          </cell>
          <cell r="I116">
            <v>8935784</v>
          </cell>
          <cell r="J116">
            <v>12905297</v>
          </cell>
          <cell r="K116">
            <v>25863736</v>
          </cell>
          <cell r="L116">
            <v>13936083</v>
          </cell>
        </row>
        <row r="117">
          <cell r="G117">
            <v>173932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G118">
            <v>35676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G119">
            <v>13289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G120">
            <v>88477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G121">
            <v>624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4">
          <cell r="G124" t="str">
            <v>2003 Actuals or Rate Case</v>
          </cell>
        </row>
        <row r="125">
          <cell r="G125" t="str">
            <v>Customer-
based</v>
          </cell>
          <cell r="H125" t="str">
            <v>Demand-
based</v>
          </cell>
          <cell r="I125" t="str">
            <v>Volume-based revenues</v>
          </cell>
        </row>
        <row r="126">
          <cell r="I126" t="str">
            <v>Block 1</v>
          </cell>
          <cell r="J126" t="str">
            <v>Block 2</v>
          </cell>
          <cell r="K126" t="str">
            <v>Block 3</v>
          </cell>
          <cell r="L126" t="str">
            <v>Block 4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G129">
            <v>773</v>
          </cell>
          <cell r="H129">
            <v>29398.244999999999</v>
          </cell>
          <cell r="I129">
            <v>200688573</v>
          </cell>
          <cell r="J129">
            <v>0</v>
          </cell>
          <cell r="K129">
            <v>0</v>
          </cell>
          <cell r="L129">
            <v>0</v>
          </cell>
        </row>
        <row r="130">
          <cell r="G130">
            <v>37</v>
          </cell>
          <cell r="H130">
            <v>4786506</v>
          </cell>
          <cell r="I130">
            <v>41247190</v>
          </cell>
          <cell r="J130">
            <v>17794272</v>
          </cell>
          <cell r="K130">
            <v>0</v>
          </cell>
          <cell r="L130">
            <v>0</v>
          </cell>
        </row>
        <row r="131">
          <cell r="G131">
            <v>174</v>
          </cell>
          <cell r="H131">
            <v>9358235</v>
          </cell>
          <cell r="I131">
            <v>78057330</v>
          </cell>
          <cell r="J131">
            <v>26023822</v>
          </cell>
          <cell r="K131">
            <v>0</v>
          </cell>
          <cell r="L131">
            <v>0</v>
          </cell>
        </row>
        <row r="143">
          <cell r="G143">
            <v>0.35</v>
          </cell>
        </row>
      </sheetData>
      <sheetData sheetId="1" refreshError="1">
        <row r="3">
          <cell r="B3" t="str">
            <v>CONSOLIDATED PIPELINE AND DISTRIBUTION</v>
          </cell>
          <cell r="I3" t="str">
            <v>Base Case</v>
          </cell>
          <cell r="K3" t="str">
            <v>DISTRIBUTION SYSTEMS</v>
          </cell>
          <cell r="R3" t="str">
            <v>Base Case</v>
          </cell>
          <cell r="T3" t="str">
            <v>CORE PIPELINE</v>
          </cell>
          <cell r="AA3" t="str">
            <v>Base Case</v>
          </cell>
        </row>
        <row r="4">
          <cell r="B4" t="str">
            <v>INCOME STATEMENT</v>
          </cell>
          <cell r="I4" t="str">
            <v>DRAFT - CONFIDENTIAL</v>
          </cell>
          <cell r="K4" t="str">
            <v>INCOME STATEMENT</v>
          </cell>
          <cell r="R4" t="str">
            <v>DRAFT - CONFIDENTIAL</v>
          </cell>
          <cell r="T4" t="str">
            <v>INCOME STATEMENT</v>
          </cell>
          <cell r="AA4" t="str">
            <v>DRAFT - CONFIDENTIAL</v>
          </cell>
        </row>
        <row r="5">
          <cell r="B5" t="str">
            <v>(Dollar amounts in thousands)</v>
          </cell>
          <cell r="K5" t="str">
            <v>(Dollar amounts in thousands)</v>
          </cell>
          <cell r="T5" t="str">
            <v>(Dollar amounts in thousands)</v>
          </cell>
        </row>
        <row r="6">
          <cell r="C6" t="str">
            <v>Pro forma</v>
          </cell>
          <cell r="E6" t="str">
            <v xml:space="preserve">P r o j e c t i o n </v>
          </cell>
          <cell r="L6" t="str">
            <v>Pro forma</v>
          </cell>
          <cell r="N6" t="str">
            <v xml:space="preserve">P r o j e c t i o n </v>
          </cell>
          <cell r="U6" t="str">
            <v>Pro forma</v>
          </cell>
          <cell r="W6" t="str">
            <v xml:space="preserve">P r o j e c t i o n </v>
          </cell>
        </row>
        <row r="7">
          <cell r="C7">
            <v>2002</v>
          </cell>
          <cell r="D7">
            <v>2003</v>
          </cell>
          <cell r="E7">
            <v>2004</v>
          </cell>
          <cell r="F7">
            <v>2005</v>
          </cell>
          <cell r="G7">
            <v>2006</v>
          </cell>
          <cell r="H7">
            <v>2007</v>
          </cell>
          <cell r="I7">
            <v>2008</v>
          </cell>
          <cell r="L7">
            <v>2002</v>
          </cell>
          <cell r="M7">
            <v>2003</v>
          </cell>
          <cell r="N7">
            <v>2004</v>
          </cell>
          <cell r="O7">
            <v>2005</v>
          </cell>
          <cell r="P7">
            <v>2006</v>
          </cell>
          <cell r="Q7">
            <v>2007</v>
          </cell>
          <cell r="R7">
            <v>2008</v>
          </cell>
          <cell r="U7">
            <v>2002</v>
          </cell>
          <cell r="V7">
            <v>2003</v>
          </cell>
          <cell r="W7">
            <v>2004</v>
          </cell>
          <cell r="X7">
            <v>2005</v>
          </cell>
          <cell r="Y7">
            <v>2006</v>
          </cell>
          <cell r="Z7">
            <v>2007</v>
          </cell>
          <cell r="AA7">
            <v>2008</v>
          </cell>
        </row>
        <row r="8">
          <cell r="B8" t="str">
            <v>OPERATING REVENUES</v>
          </cell>
          <cell r="K8" t="str">
            <v>OPERATING REVENUES</v>
          </cell>
          <cell r="T8" t="str">
            <v>OPERATING REVENUES</v>
          </cell>
        </row>
        <row r="9">
          <cell r="B9" t="str">
            <v>Tariff-based revenue</v>
          </cell>
          <cell r="C9">
            <v>308260.22099999996</v>
          </cell>
          <cell r="D9">
            <v>334191.91399999993</v>
          </cell>
          <cell r="E9">
            <v>331769.01189141581</v>
          </cell>
          <cell r="F9">
            <v>337575.53682673903</v>
          </cell>
          <cell r="G9">
            <v>343579.45720314397</v>
          </cell>
          <cell r="H9">
            <v>349708.07873380888</v>
          </cell>
          <cell r="I9">
            <v>355964.0383298301</v>
          </cell>
          <cell r="K9" t="str">
            <v>Tariff-based revenue</v>
          </cell>
          <cell r="L9">
            <v>289681.68599999999</v>
          </cell>
          <cell r="M9">
            <v>319066.36399999994</v>
          </cell>
          <cell r="N9">
            <v>316571.61585047905</v>
          </cell>
          <cell r="O9">
            <v>322378.14078580227</v>
          </cell>
          <cell r="P9">
            <v>328382.06116220722</v>
          </cell>
          <cell r="Q9">
            <v>334510.68269287213</v>
          </cell>
          <cell r="R9">
            <v>340766.64228889334</v>
          </cell>
          <cell r="T9" t="str">
            <v>Transport tariff revenue</v>
          </cell>
          <cell r="U9">
            <v>18578.535</v>
          </cell>
          <cell r="V9">
            <v>15125.55</v>
          </cell>
          <cell r="W9">
            <v>15197.396040936746</v>
          </cell>
          <cell r="X9">
            <v>15197.396040936746</v>
          </cell>
          <cell r="Y9">
            <v>15197.396040936746</v>
          </cell>
          <cell r="Z9">
            <v>15197.396040936746</v>
          </cell>
          <cell r="AA9">
            <v>15197.396040936746</v>
          </cell>
        </row>
        <row r="10">
          <cell r="B10" t="str">
            <v>Service charges</v>
          </cell>
          <cell r="C10">
            <v>83558.926050000009</v>
          </cell>
          <cell r="D10">
            <v>83722.185419999994</v>
          </cell>
          <cell r="E10">
            <v>87503.687850048475</v>
          </cell>
          <cell r="F10">
            <v>88819.213224934007</v>
          </cell>
          <cell r="G10">
            <v>90181.506558770983</v>
          </cell>
          <cell r="H10">
            <v>91571.0834729075</v>
          </cell>
          <cell r="I10">
            <v>92988.497695031663</v>
          </cell>
          <cell r="K10" t="str">
            <v>Service charges</v>
          </cell>
          <cell r="L10">
            <v>35070.565049999997</v>
          </cell>
          <cell r="M10">
            <v>35948.203419999998</v>
          </cell>
          <cell r="N10">
            <v>40097.879483216966</v>
          </cell>
          <cell r="O10">
            <v>40766.688316612301</v>
          </cell>
          <cell r="P10">
            <v>41456.450184588721</v>
          </cell>
          <cell r="Q10">
            <v>42160.446408094918</v>
          </cell>
          <cell r="R10">
            <v>42878.973864075073</v>
          </cell>
          <cell r="T10" t="str">
            <v>City gate charges to Distribution</v>
          </cell>
          <cell r="U10">
            <v>48488.361000000004</v>
          </cell>
          <cell r="V10">
            <v>47773.982000000004</v>
          </cell>
          <cell r="W10">
            <v>47405.808366831508</v>
          </cell>
          <cell r="X10">
            <v>48052.524908321699</v>
          </cell>
          <cell r="Y10">
            <v>48725.056374182255</v>
          </cell>
          <cell r="Z10">
            <v>49410.637064812581</v>
          </cell>
          <cell r="AA10">
            <v>50109.523830956598</v>
          </cell>
        </row>
        <row r="11">
          <cell r="B11" t="str">
            <v>Interim tariff updates</v>
          </cell>
          <cell r="C11">
            <v>0</v>
          </cell>
          <cell r="D11">
            <v>0</v>
          </cell>
          <cell r="E11">
            <v>0</v>
          </cell>
          <cell r="F11">
            <v>9355.1427363626208</v>
          </cell>
          <cell r="G11">
            <v>11960.700801536907</v>
          </cell>
          <cell r="H11">
            <v>11058.222198965976</v>
          </cell>
          <cell r="I11">
            <v>9765.9869449886664</v>
          </cell>
          <cell r="K11" t="str">
            <v>Interim tariff updates</v>
          </cell>
          <cell r="L11">
            <v>0</v>
          </cell>
          <cell r="M11">
            <v>0</v>
          </cell>
          <cell r="N11">
            <v>0</v>
          </cell>
          <cell r="O11">
            <v>1832.1242584166807</v>
          </cell>
          <cell r="P11">
            <v>1164.9745102531904</v>
          </cell>
          <cell r="Q11">
            <v>-149.56065711906399</v>
          </cell>
          <cell r="R11">
            <v>-1609.0575642643676</v>
          </cell>
          <cell r="T11" t="str">
            <v>Interim tariff updates</v>
          </cell>
          <cell r="U11">
            <v>0</v>
          </cell>
          <cell r="V11">
            <v>0</v>
          </cell>
          <cell r="W11">
            <v>0</v>
          </cell>
          <cell r="X11">
            <v>7523.0184779459405</v>
          </cell>
          <cell r="Y11">
            <v>10795.726291283716</v>
          </cell>
          <cell r="Z11">
            <v>11207.782856085039</v>
          </cell>
          <cell r="AA11">
            <v>11375.044509253034</v>
          </cell>
        </row>
        <row r="12">
          <cell r="B12" t="str">
            <v>Gas cost recovery - commodity</v>
          </cell>
          <cell r="C12">
            <v>544642.24355799996</v>
          </cell>
          <cell r="D12">
            <v>840664.11675400008</v>
          </cell>
          <cell r="E12">
            <v>883172.33668401209</v>
          </cell>
          <cell r="F12">
            <v>898283.53770597791</v>
          </cell>
          <cell r="G12">
            <v>913997.931141468</v>
          </cell>
          <cell r="H12">
            <v>930017.23321316275</v>
          </cell>
          <cell r="I12">
            <v>946347.44550440658</v>
          </cell>
          <cell r="K12" t="str">
            <v>Gas cost recovery - commodity</v>
          </cell>
          <cell r="L12">
            <v>544642.24355799996</v>
          </cell>
          <cell r="M12">
            <v>840664.11675400008</v>
          </cell>
          <cell r="N12">
            <v>883172.33668401209</v>
          </cell>
          <cell r="O12">
            <v>898283.53770597791</v>
          </cell>
          <cell r="P12">
            <v>913997.931141468</v>
          </cell>
          <cell r="Q12">
            <v>930017.23321316275</v>
          </cell>
          <cell r="R12">
            <v>946347.44550440658</v>
          </cell>
          <cell r="T12" t="str">
            <v>Gas cost recovery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E13">
            <v>26583.487334188761</v>
          </cell>
          <cell r="F13">
            <v>27038.334484949934</v>
          </cell>
          <cell r="G13">
            <v>27511.337727358186</v>
          </cell>
          <cell r="H13">
            <v>27993.518719716198</v>
          </cell>
          <cell r="I13">
            <v>28485.058109682635</v>
          </cell>
          <cell r="K13" t="str">
            <v>LUG recovery</v>
          </cell>
          <cell r="L13">
            <v>15113.402441999999</v>
          </cell>
          <cell r="M13">
            <v>23327.781246000002</v>
          </cell>
          <cell r="N13">
            <v>26583.487334188761</v>
          </cell>
          <cell r="O13">
            <v>27038.334484949934</v>
          </cell>
          <cell r="P13">
            <v>27511.337727358186</v>
          </cell>
          <cell r="Q13">
            <v>27993.518719716198</v>
          </cell>
          <cell r="R13">
            <v>28485.058109682635</v>
          </cell>
          <cell r="T13" t="str">
            <v>LUG recovery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E14">
            <v>72050.848105262237</v>
          </cell>
          <cell r="F14">
            <v>73317.72806278411</v>
          </cell>
          <cell r="G14">
            <v>74632.834543903402</v>
          </cell>
          <cell r="H14">
            <v>75973.987155816183</v>
          </cell>
          <cell r="I14">
            <v>77341.710197066524</v>
          </cell>
          <cell r="K14" t="str">
            <v>Tax recovery</v>
          </cell>
          <cell r="L14">
            <v>49266.432999999997</v>
          </cell>
          <cell r="M14">
            <v>65952.759000000005</v>
          </cell>
          <cell r="N14">
            <v>72050.848105262237</v>
          </cell>
          <cell r="O14">
            <v>73317.72806278411</v>
          </cell>
          <cell r="P14">
            <v>74632.834543903402</v>
          </cell>
          <cell r="Q14">
            <v>75973.987155816183</v>
          </cell>
          <cell r="R14">
            <v>77341.710197066524</v>
          </cell>
          <cell r="T14" t="str">
            <v>Tax recovery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Other gas revenue</v>
          </cell>
          <cell r="C15">
            <v>32412.352749999991</v>
          </cell>
          <cell r="D15">
            <v>33853.467449999996</v>
          </cell>
          <cell r="E15">
            <v>39181.467449999996</v>
          </cell>
          <cell r="F15">
            <v>55911.467449999996</v>
          </cell>
          <cell r="G15">
            <v>55911.467449999996</v>
          </cell>
          <cell r="H15">
            <v>55911.467449999996</v>
          </cell>
          <cell r="I15">
            <v>55911.467449999996</v>
          </cell>
          <cell r="K15" t="str">
            <v>Other gas revenue</v>
          </cell>
          <cell r="L15">
            <v>17199.001309999996</v>
          </cell>
          <cell r="M15">
            <v>17517.14745</v>
          </cell>
          <cell r="N15">
            <v>17517.14745</v>
          </cell>
          <cell r="O15">
            <v>17517.14745</v>
          </cell>
          <cell r="P15">
            <v>17517.14745</v>
          </cell>
          <cell r="Q15">
            <v>17517.14745</v>
          </cell>
          <cell r="R15">
            <v>17517.14745</v>
          </cell>
          <cell r="T15" t="str">
            <v>Other gas revenue</v>
          </cell>
          <cell r="U15">
            <v>15213.351439999997</v>
          </cell>
          <cell r="V15">
            <v>16336.32</v>
          </cell>
          <cell r="W15">
            <v>21664.32</v>
          </cell>
          <cell r="X15">
            <v>38394.32</v>
          </cell>
          <cell r="Y15">
            <v>38394.32</v>
          </cell>
          <cell r="Z15">
            <v>38394.32</v>
          </cell>
          <cell r="AA15">
            <v>38394.32</v>
          </cell>
        </row>
        <row r="16">
          <cell r="B16" t="str">
            <v>Other revenue</v>
          </cell>
          <cell r="C16">
            <v>210.02199999999999</v>
          </cell>
          <cell r="D16">
            <v>12.967000000000001</v>
          </cell>
          <cell r="E16">
            <v>2312.9670000000001</v>
          </cell>
          <cell r="F16">
            <v>2312.9670000000001</v>
          </cell>
          <cell r="G16">
            <v>2312.9670000000001</v>
          </cell>
          <cell r="H16">
            <v>2312.9670000000001</v>
          </cell>
          <cell r="I16">
            <v>2312.9670000000001</v>
          </cell>
          <cell r="K16" t="str">
            <v>Other revenue</v>
          </cell>
          <cell r="L16">
            <v>0</v>
          </cell>
          <cell r="M16">
            <v>0</v>
          </cell>
          <cell r="N16">
            <v>2300</v>
          </cell>
          <cell r="O16">
            <v>2300</v>
          </cell>
          <cell r="P16">
            <v>2300</v>
          </cell>
          <cell r="Q16">
            <v>2300</v>
          </cell>
          <cell r="R16">
            <v>2300</v>
          </cell>
          <cell r="T16" t="str">
            <v>Other revenue</v>
          </cell>
          <cell r="U16">
            <v>210.02199999999999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Y16">
            <v>12.967000000000001</v>
          </cell>
          <cell r="Z16">
            <v>12.967000000000001</v>
          </cell>
          <cell r="AA16">
            <v>12.967000000000001</v>
          </cell>
        </row>
        <row r="17">
          <cell r="B17" t="str">
            <v>Surcharges</v>
          </cell>
          <cell r="C17">
            <v>0</v>
          </cell>
          <cell r="D17">
            <v>0</v>
          </cell>
          <cell r="E17">
            <v>6847</v>
          </cell>
          <cell r="F17">
            <v>6847</v>
          </cell>
          <cell r="G17">
            <v>6847</v>
          </cell>
          <cell r="H17">
            <v>0</v>
          </cell>
          <cell r="I17">
            <v>0</v>
          </cell>
          <cell r="K17" t="str">
            <v>Surcharges</v>
          </cell>
          <cell r="L17">
            <v>0</v>
          </cell>
          <cell r="M17">
            <v>0</v>
          </cell>
          <cell r="N17">
            <v>6847</v>
          </cell>
          <cell r="O17">
            <v>6847</v>
          </cell>
          <cell r="P17">
            <v>6847</v>
          </cell>
          <cell r="Q17">
            <v>0</v>
          </cell>
          <cell r="R17">
            <v>0</v>
          </cell>
          <cell r="T17" t="str">
            <v>Surcharges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Less: Jan-Jun 2004 at prior tariff rates</v>
          </cell>
          <cell r="C18">
            <v>0</v>
          </cell>
          <cell r="D18">
            <v>0</v>
          </cell>
          <cell r="E18">
            <v>-6000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Less: Jan-Jun 2004 at prior tariff rates</v>
          </cell>
          <cell r="L18">
            <v>0</v>
          </cell>
          <cell r="M18">
            <v>0</v>
          </cell>
          <cell r="N18">
            <v>-5500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T18" t="str">
            <v>Less: Jan-Jun 2004 at prior tariff rates</v>
          </cell>
          <cell r="U18">
            <v>0</v>
          </cell>
          <cell r="V18">
            <v>0</v>
          </cell>
          <cell r="W18">
            <v>-500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Total operating revenues</v>
          </cell>
          <cell r="C19">
            <v>1033463.6007999998</v>
          </cell>
          <cell r="D19">
            <v>1381725.1908699998</v>
          </cell>
          <cell r="E19">
            <v>1443420.8063149273</v>
          </cell>
          <cell r="F19">
            <v>1499460.9274917475</v>
          </cell>
          <cell r="G19">
            <v>1526935.2024261814</v>
          </cell>
          <cell r="H19">
            <v>1544546.5579443777</v>
          </cell>
          <cell r="I19">
            <v>1569117.171231006</v>
          </cell>
          <cell r="K19" t="str">
            <v>Total operating revenues</v>
          </cell>
          <cell r="L19">
            <v>950973.33135999984</v>
          </cell>
          <cell r="M19">
            <v>1302476.3718700001</v>
          </cell>
          <cell r="N19">
            <v>1359640.3149071592</v>
          </cell>
          <cell r="O19">
            <v>1390280.7010645433</v>
          </cell>
          <cell r="P19">
            <v>1413809.7367197787</v>
          </cell>
          <cell r="Q19">
            <v>1430323.4549825434</v>
          </cell>
          <cell r="R19">
            <v>1454027.9198498596</v>
          </cell>
          <cell r="T19" t="str">
            <v>Total operating revenues</v>
          </cell>
          <cell r="U19">
            <v>82490.269440000004</v>
          </cell>
          <cell r="V19">
            <v>79248.819000000018</v>
          </cell>
          <cell r="W19">
            <v>83780.491407768248</v>
          </cell>
          <cell r="X19">
            <v>109180.22642720438</v>
          </cell>
          <cell r="Y19">
            <v>113125.46570640273</v>
          </cell>
          <cell r="Z19">
            <v>114223.10296183437</v>
          </cell>
          <cell r="AA19">
            <v>115089.25138114637</v>
          </cell>
        </row>
        <row r="21">
          <cell r="B21" t="str">
            <v>DIRECT COSTS AND EXPENSES</v>
          </cell>
          <cell r="K21" t="str">
            <v>DIRECT COSTS AND EXPENSES</v>
          </cell>
          <cell r="T21" t="str">
            <v>DIRECT COSTS AND EXPENSES</v>
          </cell>
        </row>
        <row r="22">
          <cell r="B22" t="str">
            <v>Gas purchases (retention)</v>
          </cell>
          <cell r="C22">
            <v>557616.00999999989</v>
          </cell>
          <cell r="D22">
            <v>845809.44400000002</v>
          </cell>
          <cell r="E22">
            <v>899928.82401820086</v>
          </cell>
          <cell r="F22">
            <v>915503.87219092785</v>
          </cell>
          <cell r="G22">
            <v>931833.26886882621</v>
          </cell>
          <cell r="H22">
            <v>948429.75193287898</v>
          </cell>
          <cell r="I22">
            <v>965297.50361408922</v>
          </cell>
          <cell r="K22" t="str">
            <v>Gas purchases (retention)</v>
          </cell>
          <cell r="L22">
            <v>559754.64599999995</v>
          </cell>
          <cell r="M22">
            <v>863991.89800000004</v>
          </cell>
          <cell r="N22">
            <v>909755.82401820086</v>
          </cell>
          <cell r="O22">
            <v>925321.87219092785</v>
          </cell>
          <cell r="P22">
            <v>941509.26886882621</v>
          </cell>
          <cell r="Q22">
            <v>958010.75193287898</v>
          </cell>
          <cell r="R22">
            <v>974832.50361408922</v>
          </cell>
          <cell r="T22" t="str">
            <v>Gas purchases (retention)</v>
          </cell>
          <cell r="U22">
            <v>-2138.636</v>
          </cell>
          <cell r="V22">
            <v>-18182.454000000002</v>
          </cell>
          <cell r="W22">
            <v>-9827</v>
          </cell>
          <cell r="X22">
            <v>-9818</v>
          </cell>
          <cell r="Y22">
            <v>-9676</v>
          </cell>
          <cell r="Z22">
            <v>-9581</v>
          </cell>
          <cell r="AA22">
            <v>-9535</v>
          </cell>
        </row>
        <row r="23">
          <cell r="B23" t="str">
            <v>Operating costs</v>
          </cell>
          <cell r="C23">
            <v>151983.35600000003</v>
          </cell>
          <cell r="D23">
            <v>158157.04200000002</v>
          </cell>
          <cell r="E23">
            <v>155701</v>
          </cell>
          <cell r="F23">
            <v>155704.5</v>
          </cell>
          <cell r="G23">
            <v>155705.70000000001</v>
          </cell>
          <cell r="H23">
            <v>155706.9</v>
          </cell>
          <cell r="I23">
            <v>155708.1</v>
          </cell>
          <cell r="K23" t="str">
            <v>Operating costs</v>
          </cell>
          <cell r="L23">
            <v>120224.21488000001</v>
          </cell>
          <cell r="M23">
            <v>126503.3444</v>
          </cell>
          <cell r="N23">
            <v>123020.52</v>
          </cell>
          <cell r="O23">
            <v>123024.02</v>
          </cell>
          <cell r="P23">
            <v>123025.22</v>
          </cell>
          <cell r="Q23">
            <v>123026.42</v>
          </cell>
          <cell r="R23">
            <v>123027.62000000001</v>
          </cell>
          <cell r="T23" t="str">
            <v>Operating costs</v>
          </cell>
          <cell r="U23">
            <v>31759.14112</v>
          </cell>
          <cell r="V23">
            <v>31653.6976</v>
          </cell>
          <cell r="W23">
            <v>32680.48</v>
          </cell>
          <cell r="X23">
            <v>32680.48</v>
          </cell>
          <cell r="Y23">
            <v>32680.48</v>
          </cell>
          <cell r="Z23">
            <v>32680.48</v>
          </cell>
          <cell r="AA23">
            <v>32680.48</v>
          </cell>
        </row>
        <row r="24">
          <cell r="B24" t="str">
            <v>Depreciation and other amortization</v>
          </cell>
          <cell r="C24">
            <v>65967.784</v>
          </cell>
          <cell r="D24">
            <v>72413.728000000003</v>
          </cell>
          <cell r="E24">
            <v>80324.252463533179</v>
          </cell>
          <cell r="F24">
            <v>83080.732760786166</v>
          </cell>
          <cell r="G24">
            <v>85519.106179725568</v>
          </cell>
          <cell r="H24">
            <v>87996.230019552168</v>
          </cell>
          <cell r="I24">
            <v>90473.353859378753</v>
          </cell>
          <cell r="K24" t="str">
            <v>Depreciation and other amortization</v>
          </cell>
          <cell r="L24">
            <v>57808.356</v>
          </cell>
          <cell r="M24">
            <v>63707.023000000001</v>
          </cell>
          <cell r="N24">
            <v>69606.709048959397</v>
          </cell>
          <cell r="O24">
            <v>71630.012883962263</v>
          </cell>
          <cell r="P24">
            <v>73651.821888862061</v>
          </cell>
          <cell r="Q24">
            <v>75753.597084238587</v>
          </cell>
          <cell r="R24">
            <v>77855.372279615112</v>
          </cell>
          <cell r="T24" t="str">
            <v>Depreciation and other amortization</v>
          </cell>
          <cell r="U24">
            <v>8159.4279999999999</v>
          </cell>
          <cell r="V24">
            <v>8706.7049999999999</v>
          </cell>
          <cell r="W24">
            <v>10717.543414573776</v>
          </cell>
          <cell r="X24">
            <v>11450.7198768239</v>
          </cell>
          <cell r="Y24">
            <v>11867.284290863503</v>
          </cell>
          <cell r="Z24">
            <v>12242.632935313573</v>
          </cell>
          <cell r="AA24">
            <v>12617.981579763644</v>
          </cell>
        </row>
        <row r="25">
          <cell r="B25" t="str">
            <v>Total direct costs and expenses</v>
          </cell>
          <cell r="C25">
            <v>775567.14999999991</v>
          </cell>
          <cell r="D25">
            <v>1076380.2140000002</v>
          </cell>
          <cell r="E25">
            <v>1135954.0764817339</v>
          </cell>
          <cell r="F25">
            <v>1154289.1049517139</v>
          </cell>
          <cell r="G25">
            <v>1173058.0750485519</v>
          </cell>
          <cell r="H25">
            <v>1192132.8819524311</v>
          </cell>
          <cell r="I25">
            <v>1211478.957473468</v>
          </cell>
          <cell r="K25" t="str">
            <v>Total direct costs and expenses</v>
          </cell>
          <cell r="L25">
            <v>737787.21687999996</v>
          </cell>
          <cell r="M25">
            <v>1054202.2654000001</v>
          </cell>
          <cell r="N25">
            <v>1102383.0530671603</v>
          </cell>
          <cell r="O25">
            <v>1119975.9050748902</v>
          </cell>
          <cell r="P25">
            <v>1138186.3107576882</v>
          </cell>
          <cell r="Q25">
            <v>1156790.7690171176</v>
          </cell>
          <cell r="R25">
            <v>1175715.4958937045</v>
          </cell>
          <cell r="T25" t="str">
            <v>Total direct costs and expenses</v>
          </cell>
          <cell r="U25">
            <v>37779.933120000002</v>
          </cell>
          <cell r="V25">
            <v>22177.948599999996</v>
          </cell>
          <cell r="W25">
            <v>33571.023414573778</v>
          </cell>
          <cell r="X25">
            <v>34313.199876823899</v>
          </cell>
          <cell r="Y25">
            <v>34871.764290863503</v>
          </cell>
          <cell r="Z25">
            <v>35342.112935313577</v>
          </cell>
          <cell r="AA25">
            <v>35763.461579763643</v>
          </cell>
        </row>
        <row r="26">
          <cell r="B26" t="str">
            <v>GROSS MARGIN</v>
          </cell>
          <cell r="C26">
            <v>257896.45079999988</v>
          </cell>
          <cell r="D26">
            <v>305344.97686999966</v>
          </cell>
          <cell r="E26">
            <v>307466.72983319336</v>
          </cell>
          <cell r="F26">
            <v>345171.82254003361</v>
          </cell>
          <cell r="G26">
            <v>353877.12737762951</v>
          </cell>
          <cell r="H26">
            <v>352413.6759919466</v>
          </cell>
          <cell r="I26">
            <v>357638.213757538</v>
          </cell>
          <cell r="K26" t="str">
            <v>GROSS MARGIN</v>
          </cell>
          <cell r="L26">
            <v>213186.11447999987</v>
          </cell>
          <cell r="M26">
            <v>248274.10647</v>
          </cell>
          <cell r="N26">
            <v>257257.26183999889</v>
          </cell>
          <cell r="O26">
            <v>270304.7959896531</v>
          </cell>
          <cell r="P26">
            <v>275623.42596209049</v>
          </cell>
          <cell r="Q26">
            <v>273532.6859654258</v>
          </cell>
          <cell r="R26">
            <v>278312.42395615508</v>
          </cell>
          <cell r="T26" t="str">
            <v>GROSS MARGIN</v>
          </cell>
          <cell r="U26">
            <v>44710.336320000002</v>
          </cell>
          <cell r="V26">
            <v>57070.870400000022</v>
          </cell>
          <cell r="W26">
            <v>50209.46799319447</v>
          </cell>
          <cell r="X26">
            <v>74867.026550380484</v>
          </cell>
          <cell r="Y26">
            <v>78253.701415539224</v>
          </cell>
          <cell r="Z26">
            <v>78880.990026520798</v>
          </cell>
          <cell r="AA26">
            <v>79325.789801382722</v>
          </cell>
        </row>
        <row r="27">
          <cell r="B27" t="str">
            <v>OTHER COSTS AND EXPENSES</v>
          </cell>
          <cell r="K27" t="str">
            <v>OTHER COSTS AND EXPENSES</v>
          </cell>
          <cell r="T27" t="str">
            <v>OTHER COSTS AND EXPENSES</v>
          </cell>
        </row>
        <row r="28">
          <cell r="B28" t="str">
            <v>Selling, general and administrative</v>
          </cell>
          <cell r="C28">
            <v>123830.91</v>
          </cell>
          <cell r="D28">
            <v>126809.89100000002</v>
          </cell>
          <cell r="E28">
            <v>110928</v>
          </cell>
          <cell r="F28">
            <v>96891</v>
          </cell>
          <cell r="G28">
            <v>96892</v>
          </cell>
          <cell r="H28">
            <v>96892</v>
          </cell>
          <cell r="I28">
            <v>96893</v>
          </cell>
          <cell r="K28" t="str">
            <v>Selling, general and administrative</v>
          </cell>
          <cell r="L28">
            <v>109958.47744</v>
          </cell>
          <cell r="M28">
            <v>114431.81060000001</v>
          </cell>
          <cell r="N28">
            <v>102800.72</v>
          </cell>
          <cell r="O28">
            <v>91255.72</v>
          </cell>
          <cell r="P28">
            <v>91256.72</v>
          </cell>
          <cell r="Q28">
            <v>91256.72</v>
          </cell>
          <cell r="R28">
            <v>91257.72</v>
          </cell>
          <cell r="T28" t="str">
            <v>Selling, general and administrative</v>
          </cell>
          <cell r="U28">
            <v>13872.432560000001</v>
          </cell>
          <cell r="V28">
            <v>12378.080400000001</v>
          </cell>
          <cell r="W28">
            <v>8127.28</v>
          </cell>
          <cell r="X28">
            <v>5635.28</v>
          </cell>
          <cell r="Y28">
            <v>5635.28</v>
          </cell>
          <cell r="Z28">
            <v>5635.28</v>
          </cell>
          <cell r="AA28">
            <v>5635.28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E29">
            <v>8533</v>
          </cell>
          <cell r="F29">
            <v>8533</v>
          </cell>
          <cell r="G29">
            <v>8533</v>
          </cell>
          <cell r="H29">
            <v>2162</v>
          </cell>
          <cell r="I29">
            <v>2162</v>
          </cell>
          <cell r="K29" t="str">
            <v>Non-operating depreciation and other amortization</v>
          </cell>
          <cell r="L29">
            <v>761.56200000000001</v>
          </cell>
          <cell r="M29">
            <v>745.53300000000002</v>
          </cell>
          <cell r="N29">
            <v>8233</v>
          </cell>
          <cell r="O29">
            <v>8233</v>
          </cell>
          <cell r="P29">
            <v>8233</v>
          </cell>
          <cell r="Q29">
            <v>1862</v>
          </cell>
          <cell r="R29">
            <v>1862</v>
          </cell>
          <cell r="T29" t="str">
            <v>Non-operating depreciation and other amortization</v>
          </cell>
          <cell r="U29">
            <v>0</v>
          </cell>
          <cell r="V29">
            <v>0</v>
          </cell>
          <cell r="W29">
            <v>300</v>
          </cell>
          <cell r="X29">
            <v>300</v>
          </cell>
          <cell r="Y29">
            <v>300</v>
          </cell>
          <cell r="Z29">
            <v>300</v>
          </cell>
          <cell r="AA29">
            <v>300</v>
          </cell>
        </row>
        <row r="30">
          <cell r="B30" t="str">
            <v>Franchise and revenue-based taxes</v>
          </cell>
          <cell r="C30">
            <v>49581.957999999999</v>
          </cell>
          <cell r="D30">
            <v>67625.365000000005</v>
          </cell>
          <cell r="E30">
            <v>73723.454105262237</v>
          </cell>
          <cell r="F30">
            <v>74990.33406278411</v>
          </cell>
          <cell r="G30">
            <v>76305.440543903402</v>
          </cell>
          <cell r="H30">
            <v>77646.593155816183</v>
          </cell>
          <cell r="I30">
            <v>79014.316197066524</v>
          </cell>
          <cell r="K30" t="str">
            <v>Franchise and revenue-based taxes</v>
          </cell>
          <cell r="L30">
            <v>49405.263999999996</v>
          </cell>
          <cell r="M30">
            <v>66688.70564</v>
          </cell>
          <cell r="N30">
            <v>72786.794745262232</v>
          </cell>
          <cell r="O30">
            <v>74053.674702784105</v>
          </cell>
          <cell r="P30">
            <v>75368.781183903397</v>
          </cell>
          <cell r="Q30">
            <v>76709.933795816178</v>
          </cell>
          <cell r="R30">
            <v>78077.656837066519</v>
          </cell>
          <cell r="T30" t="str">
            <v>Franchise and revenue-based taxes</v>
          </cell>
          <cell r="U30">
            <v>176.69399999999999</v>
          </cell>
          <cell r="V30">
            <v>936.65935999999999</v>
          </cell>
          <cell r="W30">
            <v>936.65935999999999</v>
          </cell>
          <cell r="X30">
            <v>936.65935999999999</v>
          </cell>
          <cell r="Y30">
            <v>936.65935999999999</v>
          </cell>
          <cell r="Z30">
            <v>936.65935999999999</v>
          </cell>
          <cell r="AA30">
            <v>936.65935999999999</v>
          </cell>
        </row>
        <row r="31">
          <cell r="B31" t="str">
            <v>Other (income) / deductions</v>
          </cell>
          <cell r="C31">
            <v>-5237.1718099999998</v>
          </cell>
          <cell r="D31">
            <v>-945.33485999999994</v>
          </cell>
          <cell r="E31">
            <v>-435.01049999999998</v>
          </cell>
          <cell r="F31">
            <v>-435.01050000000015</v>
          </cell>
          <cell r="G31">
            <v>-435.01050000000015</v>
          </cell>
          <cell r="H31">
            <v>-435.01050000000015</v>
          </cell>
          <cell r="I31">
            <v>-435.01050000000015</v>
          </cell>
          <cell r="K31" t="str">
            <v>Other (income) / deductions</v>
          </cell>
          <cell r="L31">
            <v>-1593.40824</v>
          </cell>
          <cell r="M31">
            <v>-686.01138000000003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T31" t="str">
            <v>Other (income) / deductions</v>
          </cell>
          <cell r="U31">
            <v>-3643.7635700000001</v>
          </cell>
          <cell r="V31">
            <v>-259.32347999999996</v>
          </cell>
          <cell r="W31">
            <v>-435.01049999999998</v>
          </cell>
          <cell r="X31">
            <v>-435.01050000000015</v>
          </cell>
          <cell r="Y31">
            <v>-435.01050000000015</v>
          </cell>
          <cell r="Z31">
            <v>-435.01050000000015</v>
          </cell>
          <cell r="AA31">
            <v>-435.01050000000015</v>
          </cell>
        </row>
        <row r="32">
          <cell r="B32" t="str">
            <v>Interest income</v>
          </cell>
          <cell r="C32">
            <v>1239.9129</v>
          </cell>
          <cell r="D32">
            <v>-1671.3816899999999</v>
          </cell>
          <cell r="E32">
            <v>-115.25451</v>
          </cell>
          <cell r="F32">
            <v>-115.25451</v>
          </cell>
          <cell r="G32">
            <v>-115.25451</v>
          </cell>
          <cell r="H32">
            <v>-115.25451</v>
          </cell>
          <cell r="I32">
            <v>-115.25451</v>
          </cell>
          <cell r="K32" t="str">
            <v>Interest income</v>
          </cell>
          <cell r="L32">
            <v>1248.6274800000001</v>
          </cell>
          <cell r="M32">
            <v>-1556.12718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T32" t="str">
            <v>Interest income</v>
          </cell>
          <cell r="U32">
            <v>-8.7145799999999998</v>
          </cell>
          <cell r="V32">
            <v>-115.25451</v>
          </cell>
          <cell r="W32">
            <v>-115.25451</v>
          </cell>
          <cell r="X32">
            <v>-115.25451</v>
          </cell>
          <cell r="Y32">
            <v>-115.25451</v>
          </cell>
          <cell r="Z32">
            <v>-115.25451</v>
          </cell>
          <cell r="AA32">
            <v>-115.25451</v>
          </cell>
        </row>
        <row r="33">
          <cell r="B33" t="str">
            <v>Interest expense and other charges: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Interest expense and other charges:</v>
          </cell>
          <cell r="T33" t="str">
            <v>Interest expense and other charges:</v>
          </cell>
        </row>
        <row r="34">
          <cell r="B34" t="str">
            <v xml:space="preserve">  Interest expense</v>
          </cell>
          <cell r="C34">
            <v>43376.151691814375</v>
          </cell>
          <cell r="D34">
            <v>42940.174833792567</v>
          </cell>
          <cell r="E34">
            <v>42903.623151525549</v>
          </cell>
          <cell r="F34">
            <v>43556.24917862119</v>
          </cell>
          <cell r="G34">
            <v>43911.536679359786</v>
          </cell>
          <cell r="H34">
            <v>44072.684204208977</v>
          </cell>
          <cell r="I34">
            <v>44156.947489569517</v>
          </cell>
          <cell r="K34" t="str">
            <v xml:space="preserve">  Interest expense</v>
          </cell>
          <cell r="L34">
            <v>37433.571052924715</v>
          </cell>
          <cell r="M34">
            <v>35680.128990443191</v>
          </cell>
          <cell r="N34">
            <v>35523.729184038406</v>
          </cell>
          <cell r="O34">
            <v>35127.546619633089</v>
          </cell>
          <cell r="P34">
            <v>35004.129223217598</v>
          </cell>
          <cell r="Q34">
            <v>34841.243405389891</v>
          </cell>
          <cell r="R34">
            <v>34613.552347305638</v>
          </cell>
          <cell r="T34" t="str">
            <v xml:space="preserve">  Interest expense</v>
          </cell>
          <cell r="U34">
            <v>5942.5806388896635</v>
          </cell>
          <cell r="V34">
            <v>7260.0458433493741</v>
          </cell>
          <cell r="W34">
            <v>7379.8939674871463</v>
          </cell>
          <cell r="X34">
            <v>8428.7025589881014</v>
          </cell>
          <cell r="Y34">
            <v>8907.4074561421858</v>
          </cell>
          <cell r="Z34">
            <v>9231.4407988190887</v>
          </cell>
          <cell r="AA34">
            <v>9543.395142263882</v>
          </cell>
        </row>
        <row r="35">
          <cell r="B35" t="str">
            <v xml:space="preserve">  Allowance for borrowed funds used during constr.</v>
          </cell>
          <cell r="C35">
            <v>-216.32423</v>
          </cell>
          <cell r="D35">
            <v>-424.1927</v>
          </cell>
          <cell r="E35">
            <v>-435.01049999999998</v>
          </cell>
          <cell r="F35">
            <v>-435.01050000000015</v>
          </cell>
          <cell r="G35">
            <v>-435.01050000000015</v>
          </cell>
          <cell r="H35">
            <v>-435.01050000000015</v>
          </cell>
          <cell r="I35">
            <v>-435.01050000000015</v>
          </cell>
          <cell r="K35" t="str">
            <v xml:space="preserve">  Allowance for borrowed funds used during constr.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T35" t="str">
            <v xml:space="preserve">  Allowance for borrowed funds used during constr.</v>
          </cell>
          <cell r="U35">
            <v>-216.32423</v>
          </cell>
          <cell r="V35">
            <v>-424.1927</v>
          </cell>
          <cell r="W35">
            <v>-435.01049999999998</v>
          </cell>
          <cell r="X35">
            <v>-435.01050000000015</v>
          </cell>
          <cell r="Y35">
            <v>-435.01050000000015</v>
          </cell>
          <cell r="Z35">
            <v>-435.01050000000015</v>
          </cell>
          <cell r="AA35">
            <v>-435.01050000000015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 xml:space="preserve">  Amortization of debt expense and loss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T36" t="str">
            <v xml:space="preserve">  Amortization of debt expense and loss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B37" t="str">
            <v xml:space="preserve">  Preferred stock dividends of subsidiaries</v>
          </cell>
          <cell r="C37">
            <v>771.03863341605097</v>
          </cell>
          <cell r="D37">
            <v>763.28886798737653</v>
          </cell>
          <cell r="E37">
            <v>762.63913863046048</v>
          </cell>
          <cell r="F37">
            <v>774.23998057786912</v>
          </cell>
          <cell r="G37">
            <v>780.55544145567205</v>
          </cell>
          <cell r="H37">
            <v>783.41994101342266</v>
          </cell>
          <cell r="I37">
            <v>784.91777440475744</v>
          </cell>
          <cell r="K37" t="str">
            <v xml:space="preserve">  Preferred stock dividends of subsidiaries</v>
          </cell>
          <cell r="L37">
            <v>665.08244269583292</v>
          </cell>
          <cell r="M37">
            <v>772.462982331425</v>
          </cell>
          <cell r="N37">
            <v>690.50061346186476</v>
          </cell>
          <cell r="O37">
            <v>624.41444167975214</v>
          </cell>
          <cell r="P37">
            <v>622.2206191076607</v>
          </cell>
          <cell r="Q37">
            <v>619.32522028867265</v>
          </cell>
          <cell r="R37">
            <v>615.27786718289997</v>
          </cell>
          <cell r="T37" t="str">
            <v xml:space="preserve">  Preferred stock dividends of subsidiaries</v>
          </cell>
          <cell r="U37">
            <v>105.95619072021805</v>
          </cell>
          <cell r="V37">
            <v>-9.1741143440485189</v>
          </cell>
          <cell r="W37">
            <v>72.13852516859572</v>
          </cell>
          <cell r="X37">
            <v>149.82553889811692</v>
          </cell>
          <cell r="Y37">
            <v>158.33482234801133</v>
          </cell>
          <cell r="Z37">
            <v>164.09472072474995</v>
          </cell>
          <cell r="AA37">
            <v>169.63990722185753</v>
          </cell>
        </row>
        <row r="38">
          <cell r="B38" t="str">
            <v xml:space="preserve">  Interest expense and other charges</v>
          </cell>
          <cell r="C38">
            <v>43930.866095230427</v>
          </cell>
          <cell r="D38">
            <v>43279.271001779947</v>
          </cell>
          <cell r="E38">
            <v>43231.251790156013</v>
          </cell>
          <cell r="F38">
            <v>43895.478659199063</v>
          </cell>
          <cell r="G38">
            <v>44257.081620815465</v>
          </cell>
          <cell r="H38">
            <v>44421.093645222405</v>
          </cell>
          <cell r="I38">
            <v>44506.854763974276</v>
          </cell>
          <cell r="K38" t="str">
            <v xml:space="preserve">  Interest expense and other charges</v>
          </cell>
          <cell r="L38">
            <v>38098.653495620551</v>
          </cell>
          <cell r="M38">
            <v>36452.591972774615</v>
          </cell>
          <cell r="N38">
            <v>36214.229797500273</v>
          </cell>
          <cell r="O38">
            <v>35751.961061312839</v>
          </cell>
          <cell r="P38">
            <v>35626.34984232526</v>
          </cell>
          <cell r="Q38">
            <v>35460.568625678563</v>
          </cell>
          <cell r="R38">
            <v>35228.830214488538</v>
          </cell>
          <cell r="T38" t="str">
            <v xml:space="preserve">  Interest expense and other charges</v>
          </cell>
          <cell r="U38">
            <v>5832.2125996098812</v>
          </cell>
          <cell r="V38">
            <v>6826.6790290053259</v>
          </cell>
          <cell r="W38">
            <v>7017.021992655742</v>
          </cell>
          <cell r="X38">
            <v>8143.517597886218</v>
          </cell>
          <cell r="Y38">
            <v>8630.731778490197</v>
          </cell>
          <cell r="Z38">
            <v>8960.5250195438384</v>
          </cell>
          <cell r="AA38">
            <v>9278.024549485739</v>
          </cell>
        </row>
        <row r="39">
          <cell r="B39" t="str">
            <v>Total other costs and expenses</v>
          </cell>
          <cell r="C39">
            <v>214108.03718523044</v>
          </cell>
          <cell r="D39">
            <v>235843.34345177995</v>
          </cell>
          <cell r="E39">
            <v>235865.44088541824</v>
          </cell>
          <cell r="F39">
            <v>223759.54771198315</v>
          </cell>
          <cell r="G39">
            <v>225437.25715471886</v>
          </cell>
          <cell r="H39">
            <v>220571.42179103859</v>
          </cell>
          <cell r="I39">
            <v>222025.90595104077</v>
          </cell>
          <cell r="K39" t="str">
            <v>Total other costs and expenses</v>
          </cell>
          <cell r="L39">
            <v>197879.17617562055</v>
          </cell>
          <cell r="M39">
            <v>216076.50265277462</v>
          </cell>
          <cell r="N39">
            <v>220034.74454276249</v>
          </cell>
          <cell r="O39">
            <v>209294.35576409695</v>
          </cell>
          <cell r="P39">
            <v>210484.85102622866</v>
          </cell>
          <cell r="Q39">
            <v>205289.22242149475</v>
          </cell>
          <cell r="R39">
            <v>206426.20705155504</v>
          </cell>
          <cell r="T39" t="str">
            <v>Total other costs and expenses</v>
          </cell>
          <cell r="U39">
            <v>16228.861009609884</v>
          </cell>
          <cell r="V39">
            <v>19766.840799005327</v>
          </cell>
          <cell r="W39">
            <v>15830.696342655739</v>
          </cell>
          <cell r="X39">
            <v>14465.191947886216</v>
          </cell>
          <cell r="Y39">
            <v>14952.406128490196</v>
          </cell>
          <cell r="Z39">
            <v>15282.199369543838</v>
          </cell>
          <cell r="AA39">
            <v>15599.698899485738</v>
          </cell>
        </row>
        <row r="40">
          <cell r="B40" t="str">
            <v>EARNINGS BEFORE TAXES</v>
          </cell>
          <cell r="C40">
            <v>43788.413614769437</v>
          </cell>
          <cell r="D40">
            <v>69501.633418219717</v>
          </cell>
          <cell r="E40">
            <v>71601.288947775116</v>
          </cell>
          <cell r="F40">
            <v>121412.27482805046</v>
          </cell>
          <cell r="G40">
            <v>128439.87022291066</v>
          </cell>
          <cell r="H40">
            <v>131842.25420090801</v>
          </cell>
          <cell r="I40">
            <v>135612.30780649724</v>
          </cell>
          <cell r="K40" t="str">
            <v>EARNINGS BEFORE TAXES</v>
          </cell>
          <cell r="L40">
            <v>15306.93830437932</v>
          </cell>
          <cell r="M40">
            <v>32197.603817225376</v>
          </cell>
          <cell r="N40">
            <v>37222.517297236394</v>
          </cell>
          <cell r="O40">
            <v>61010.440225556144</v>
          </cell>
          <cell r="P40">
            <v>65138.574935861834</v>
          </cell>
          <cell r="Q40">
            <v>68243.463543931051</v>
          </cell>
          <cell r="R40">
            <v>71886.216904600034</v>
          </cell>
          <cell r="T40" t="str">
            <v>EARNINGS BEFORE TAXES</v>
          </cell>
          <cell r="U40">
            <v>28481.475310390117</v>
          </cell>
          <cell r="V40">
            <v>37304.029600994691</v>
          </cell>
          <cell r="W40">
            <v>34378.771650538729</v>
          </cell>
          <cell r="X40">
            <v>60401.834602494266</v>
          </cell>
          <cell r="Y40">
            <v>63301.295287049026</v>
          </cell>
          <cell r="Z40">
            <v>63598.790656976962</v>
          </cell>
          <cell r="AA40">
            <v>63726.090901896983</v>
          </cell>
        </row>
        <row r="41">
          <cell r="B41" t="str">
            <v>Net income tax expense (benefit)</v>
          </cell>
          <cell r="C41">
            <v>16510.093901669359</v>
          </cell>
          <cell r="D41">
            <v>24772.521758877017</v>
          </cell>
          <cell r="E41">
            <v>24899.891131721328</v>
          </cell>
          <cell r="F41">
            <v>42333.73618981766</v>
          </cell>
          <cell r="G41">
            <v>44793.394578018822</v>
          </cell>
          <cell r="H41">
            <v>45984.22897031781</v>
          </cell>
          <cell r="I41">
            <v>47303.747732274096</v>
          </cell>
          <cell r="K41" t="str">
            <v>Net income tax expense (benefit)</v>
          </cell>
          <cell r="L41">
            <v>5908.3884425328188</v>
          </cell>
          <cell r="M41">
            <v>11207.437298528885</v>
          </cell>
          <cell r="N41">
            <v>12894.68105403277</v>
          </cell>
          <cell r="O41">
            <v>21220.454078944669</v>
          </cell>
          <cell r="P41">
            <v>22665.301227551659</v>
          </cell>
          <cell r="Q41">
            <v>23752.012240375869</v>
          </cell>
          <cell r="R41">
            <v>25026.975916610147</v>
          </cell>
          <cell r="T41" t="str">
            <v>Net income tax expense (benefit)</v>
          </cell>
          <cell r="U41">
            <v>10601.705459136541</v>
          </cell>
          <cell r="V41">
            <v>13565.084460348133</v>
          </cell>
          <cell r="W41">
            <v>12005.21007768856</v>
          </cell>
          <cell r="X41">
            <v>21113.282110872995</v>
          </cell>
          <cell r="Y41">
            <v>22128.093350467163</v>
          </cell>
          <cell r="Z41">
            <v>22232.216729941938</v>
          </cell>
          <cell r="AA41">
            <v>22276.771815663949</v>
          </cell>
        </row>
        <row r="42">
          <cell r="B42" t="str">
            <v>NET INCOME (LOSS)</v>
          </cell>
          <cell r="C42">
            <v>27278.319713100078</v>
          </cell>
          <cell r="D42">
            <v>44729.1116593427</v>
          </cell>
          <cell r="E42">
            <v>46701.397816053788</v>
          </cell>
          <cell r="F42">
            <v>79078.5386382328</v>
          </cell>
          <cell r="G42">
            <v>83646.475644891834</v>
          </cell>
          <cell r="H42">
            <v>85858.025230590196</v>
          </cell>
          <cell r="I42">
            <v>88308.560074223147</v>
          </cell>
          <cell r="K42" t="str">
            <v>NET INCOME (LOSS)</v>
          </cell>
          <cell r="L42">
            <v>9398.5498618465026</v>
          </cell>
          <cell r="M42">
            <v>20990.166518696489</v>
          </cell>
          <cell r="N42">
            <v>24327.836243203623</v>
          </cell>
          <cell r="O42">
            <v>39789.986146611474</v>
          </cell>
          <cell r="P42">
            <v>42473.273708310175</v>
          </cell>
          <cell r="Q42">
            <v>44491.451303555179</v>
          </cell>
          <cell r="R42">
            <v>46859.240987989891</v>
          </cell>
          <cell r="T42" t="str">
            <v>NET INCOME (LOSS)</v>
          </cell>
          <cell r="U42">
            <v>17879.769851253575</v>
          </cell>
          <cell r="V42">
            <v>23738.94514064656</v>
          </cell>
          <cell r="W42">
            <v>22373.561572850169</v>
          </cell>
          <cell r="X42">
            <v>39288.552491621274</v>
          </cell>
          <cell r="Y42">
            <v>41173.201936581863</v>
          </cell>
          <cell r="Z42">
            <v>41366.573927035024</v>
          </cell>
          <cell r="AA42">
            <v>41449.319086233038</v>
          </cell>
        </row>
        <row r="44">
          <cell r="B44" t="str">
            <v>NOTE: EBITDA</v>
          </cell>
          <cell r="C44">
            <v>155688.53860999984</v>
          </cell>
          <cell r="D44">
            <v>184268.78372999979</v>
          </cell>
          <cell r="E44">
            <v>203574.5386914642</v>
          </cell>
          <cell r="F44">
            <v>256806.2317380356</v>
          </cell>
          <cell r="G44">
            <v>266633.80351345177</v>
          </cell>
          <cell r="H44">
            <v>266306.32335568243</v>
          </cell>
          <cell r="I44">
            <v>272639.26191985031</v>
          </cell>
          <cell r="K44" t="str">
            <v>NOTE: EBITDA</v>
          </cell>
          <cell r="L44">
            <v>113224.13727999992</v>
          </cell>
          <cell r="M44">
            <v>131546.62461000009</v>
          </cell>
          <cell r="N44">
            <v>151276.45614369609</v>
          </cell>
          <cell r="O44">
            <v>176625.41417083135</v>
          </cell>
          <cell r="P44">
            <v>182649.74666704916</v>
          </cell>
          <cell r="Q44">
            <v>181319.62925384822</v>
          </cell>
          <cell r="R44">
            <v>186832.41939870385</v>
          </cell>
          <cell r="T44" t="str">
            <v>NOTE: EBITDA</v>
          </cell>
          <cell r="U44">
            <v>42464.401330000001</v>
          </cell>
          <cell r="V44">
            <v>52722.159120000018</v>
          </cell>
          <cell r="W44">
            <v>52298.082547768252</v>
          </cell>
          <cell r="X44">
            <v>80180.817567204387</v>
          </cell>
          <cell r="Y44">
            <v>83984.056846402731</v>
          </cell>
          <cell r="Z44">
            <v>84986.694101834379</v>
          </cell>
          <cell r="AA44">
            <v>85806.842521146376</v>
          </cell>
        </row>
        <row r="46">
          <cell r="B46" t="str">
            <v>CONSOLIDATED PIPELINE AND DISTRIBUTION</v>
          </cell>
          <cell r="K46" t="str">
            <v>DISTRIBUTION SYSTEMS</v>
          </cell>
          <cell r="R46" t="str">
            <v>Base Case</v>
          </cell>
          <cell r="T46" t="str">
            <v>CORE PIPELINE</v>
          </cell>
          <cell r="AA46" t="str">
            <v>Base Case</v>
          </cell>
        </row>
        <row r="47">
          <cell r="B47" t="str">
            <v>BALANCE SHEET</v>
          </cell>
          <cell r="K47" t="str">
            <v>BALANCE SHEET</v>
          </cell>
          <cell r="R47" t="str">
            <v>DRAFT - CONFIDENTIAL</v>
          </cell>
          <cell r="T47" t="str">
            <v>BALANCE SHEET</v>
          </cell>
          <cell r="AA47" t="str">
            <v>DRAFT - CONFIDENTIAL</v>
          </cell>
        </row>
        <row r="48">
          <cell r="B48" t="str">
            <v>(Dollar amounts in thousands)</v>
          </cell>
          <cell r="K48" t="str">
            <v>(Dollar amounts in thousands)</v>
          </cell>
          <cell r="T48" t="str">
            <v>(Dollar amounts in thousands)</v>
          </cell>
        </row>
        <row r="50">
          <cell r="C50">
            <v>2002</v>
          </cell>
          <cell r="D50">
            <v>2003</v>
          </cell>
          <cell r="L50">
            <v>2002</v>
          </cell>
          <cell r="M50">
            <v>2003</v>
          </cell>
          <cell r="U50">
            <v>2002</v>
          </cell>
          <cell r="V50">
            <v>2003</v>
          </cell>
        </row>
        <row r="51">
          <cell r="B51" t="str">
            <v>ASSETS</v>
          </cell>
          <cell r="K51" t="str">
            <v>ASSETS</v>
          </cell>
          <cell r="T51" t="str">
            <v>ASSETS</v>
          </cell>
        </row>
        <row r="52">
          <cell r="B52" t="str">
            <v>Current assets</v>
          </cell>
          <cell r="K52" t="str">
            <v>Current assets</v>
          </cell>
          <cell r="T52" t="str">
            <v>Current assets</v>
          </cell>
        </row>
        <row r="53">
          <cell r="B53" t="str">
            <v>Cash and cash equivalents</v>
          </cell>
          <cell r="C53">
            <v>4280.5686100000003</v>
          </cell>
          <cell r="D53">
            <v>3408.6190000000001</v>
          </cell>
          <cell r="K53" t="str">
            <v>Cash and cash equivalents</v>
          </cell>
          <cell r="L53">
            <v>4280.5686100000003</v>
          </cell>
          <cell r="M53">
            <v>3408.6190000000001</v>
          </cell>
          <cell r="T53" t="str">
            <v>Cash and cash equivalents</v>
          </cell>
          <cell r="U53">
            <v>0</v>
          </cell>
          <cell r="V53">
            <v>0</v>
          </cell>
        </row>
        <row r="54">
          <cell r="B54" t="str">
            <v>Accounts receivable</v>
          </cell>
          <cell r="C54">
            <v>113489.71441000002</v>
          </cell>
          <cell r="D54">
            <v>117259.484</v>
          </cell>
          <cell r="K54" t="str">
            <v>Accounts receivable</v>
          </cell>
          <cell r="L54">
            <v>105780.54241000001</v>
          </cell>
          <cell r="M54">
            <v>116061.484</v>
          </cell>
          <cell r="T54" t="str">
            <v>Accounts receivable</v>
          </cell>
          <cell r="U54">
            <v>7709.1720000000005</v>
          </cell>
          <cell r="V54">
            <v>1198</v>
          </cell>
        </row>
        <row r="55">
          <cell r="B55" t="str">
            <v>Notes and temporary cash advances</v>
          </cell>
          <cell r="C55">
            <v>18</v>
          </cell>
          <cell r="D55">
            <v>18</v>
          </cell>
          <cell r="K55" t="str">
            <v>Notes and temporary cash advances</v>
          </cell>
          <cell r="L55">
            <v>18</v>
          </cell>
          <cell r="M55">
            <v>18</v>
          </cell>
          <cell r="T55" t="str">
            <v>Notes and temporary cash advances</v>
          </cell>
          <cell r="U55">
            <v>0</v>
          </cell>
          <cell r="V55">
            <v>0</v>
          </cell>
        </row>
        <row r="56">
          <cell r="B56" t="str">
            <v>Inventories</v>
          </cell>
          <cell r="C56">
            <v>7151.15949</v>
          </cell>
          <cell r="D56">
            <v>5108.7409100000004</v>
          </cell>
          <cell r="K56" t="str">
            <v>Inventories</v>
          </cell>
          <cell r="L56">
            <v>7152.5774899999997</v>
          </cell>
          <cell r="M56">
            <v>5157.8809099999999</v>
          </cell>
          <cell r="T56" t="str">
            <v>Inventories</v>
          </cell>
          <cell r="U56">
            <v>-1.4180000000001201</v>
          </cell>
          <cell r="V56">
            <v>-49.139999999999873</v>
          </cell>
        </row>
        <row r="57">
          <cell r="B57" t="str">
            <v>Gas Stored Underground</v>
          </cell>
          <cell r="C57">
            <v>118140.35652999999</v>
          </cell>
          <cell r="D57">
            <v>139061.01808000001</v>
          </cell>
          <cell r="K57" t="str">
            <v>Gas Stored Underground</v>
          </cell>
          <cell r="L57">
            <v>118140.35652999999</v>
          </cell>
          <cell r="M57">
            <v>139061.01808000001</v>
          </cell>
          <cell r="T57" t="str">
            <v>Gas Stored Underground</v>
          </cell>
          <cell r="U57">
            <v>0</v>
          </cell>
          <cell r="V57">
            <v>0</v>
          </cell>
        </row>
        <row r="58">
          <cell r="B58" t="str">
            <v>Prepayments</v>
          </cell>
          <cell r="C58">
            <v>2596.1056600000002</v>
          </cell>
          <cell r="D58">
            <v>3533.54585</v>
          </cell>
          <cell r="K58" t="str">
            <v>Prepayments</v>
          </cell>
          <cell r="L58">
            <v>2459.2126600000001</v>
          </cell>
          <cell r="M58">
            <v>3533.54585</v>
          </cell>
          <cell r="T58" t="str">
            <v>Prepayments</v>
          </cell>
          <cell r="U58">
            <v>136.893</v>
          </cell>
          <cell r="V58">
            <v>0</v>
          </cell>
        </row>
        <row r="59">
          <cell r="B59" t="str">
            <v>Other current assets</v>
          </cell>
          <cell r="C59">
            <v>8354.3094799999999</v>
          </cell>
          <cell r="D59">
            <v>3077.6184499999999</v>
          </cell>
          <cell r="K59" t="str">
            <v>Other current assets</v>
          </cell>
          <cell r="L59">
            <v>8354.3094799999999</v>
          </cell>
          <cell r="M59">
            <v>3077.6184499999999</v>
          </cell>
          <cell r="T59" t="str">
            <v>Other current assets</v>
          </cell>
          <cell r="U59">
            <v>0</v>
          </cell>
          <cell r="V59">
            <v>0</v>
          </cell>
        </row>
        <row r="60">
          <cell r="B60" t="str">
            <v>Total current assets</v>
          </cell>
          <cell r="C60">
            <v>254030.21418000001</v>
          </cell>
          <cell r="D60">
            <v>271467.02629000001</v>
          </cell>
          <cell r="K60" t="str">
            <v>Total current assets</v>
          </cell>
          <cell r="L60">
            <v>246185.56717999998</v>
          </cell>
          <cell r="M60">
            <v>270318.16629000002</v>
          </cell>
          <cell r="T60" t="str">
            <v>Total current assets</v>
          </cell>
          <cell r="U60">
            <v>7844.6470000000008</v>
          </cell>
          <cell r="V60">
            <v>1148.8600000000001</v>
          </cell>
        </row>
        <row r="61">
          <cell r="B61" t="str">
            <v>Investments</v>
          </cell>
          <cell r="C61">
            <v>2963.893</v>
          </cell>
          <cell r="D61">
            <v>4195.2406499999997</v>
          </cell>
          <cell r="K61" t="str">
            <v>Investments</v>
          </cell>
          <cell r="L61">
            <v>2540.3870000000002</v>
          </cell>
          <cell r="M61">
            <v>4016.0165850000003</v>
          </cell>
          <cell r="T61" t="str">
            <v>Investments</v>
          </cell>
          <cell r="U61">
            <v>423.50599999999986</v>
          </cell>
          <cell r="V61">
            <v>179.22406499999988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K62" t="str">
            <v>Goodwill</v>
          </cell>
          <cell r="L62">
            <v>0</v>
          </cell>
          <cell r="M62">
            <v>0</v>
          </cell>
          <cell r="T62" t="str">
            <v>Goodwill</v>
          </cell>
          <cell r="U62">
            <v>0</v>
          </cell>
          <cell r="V62">
            <v>0</v>
          </cell>
        </row>
        <row r="63">
          <cell r="B63" t="str">
            <v>Property, Plant and Equipment</v>
          </cell>
          <cell r="K63" t="str">
            <v>Property, Plant and Equipment</v>
          </cell>
          <cell r="T63" t="str">
            <v>Property, Plant and Equipment</v>
          </cell>
        </row>
        <row r="64">
          <cell r="B64" t="str">
            <v>Gross plant in service</v>
          </cell>
          <cell r="C64">
            <v>2362573.1591099999</v>
          </cell>
          <cell r="D64">
            <v>2457531.92</v>
          </cell>
          <cell r="K64" t="str">
            <v>Gross plant in service</v>
          </cell>
          <cell r="L64">
            <v>1923168.0001099999</v>
          </cell>
          <cell r="M64">
            <v>2018230.6710000001</v>
          </cell>
          <cell r="T64" t="str">
            <v>Gross plant in service</v>
          </cell>
          <cell r="U64">
            <v>439405.15899999999</v>
          </cell>
          <cell r="V64">
            <v>439301.24900000007</v>
          </cell>
        </row>
        <row r="65">
          <cell r="B65" t="str">
            <v>Accumulated deprec and amort</v>
          </cell>
          <cell r="C65">
            <v>-898881.54663</v>
          </cell>
          <cell r="D65">
            <v>-963597.49100000004</v>
          </cell>
          <cell r="K65" t="str">
            <v>Accumulated deprec and amort</v>
          </cell>
          <cell r="L65">
            <v>-697898.47962999996</v>
          </cell>
          <cell r="M65">
            <v>-754068.00100000005</v>
          </cell>
          <cell r="T65" t="str">
            <v>Accumulated deprec and amort</v>
          </cell>
          <cell r="U65">
            <v>-200983.06700000001</v>
          </cell>
          <cell r="V65">
            <v>-209529.48999999996</v>
          </cell>
        </row>
        <row r="66">
          <cell r="B66" t="str">
            <v>Net plant in service</v>
          </cell>
          <cell r="C66">
            <v>1463691.6124799999</v>
          </cell>
          <cell r="D66">
            <v>1493934.429</v>
          </cell>
          <cell r="K66" t="str">
            <v>Net plant in service</v>
          </cell>
          <cell r="L66">
            <v>1225269.5204799999</v>
          </cell>
          <cell r="M66">
            <v>1264162.67</v>
          </cell>
          <cell r="T66" t="str">
            <v>Net plant in service</v>
          </cell>
          <cell r="U66">
            <v>238422.09199999998</v>
          </cell>
          <cell r="V66">
            <v>229771.75900000011</v>
          </cell>
        </row>
        <row r="67">
          <cell r="B67" t="str">
            <v xml:space="preserve">  Construction work in progress</v>
          </cell>
          <cell r="C67">
            <v>39391.420559999999</v>
          </cell>
          <cell r="D67">
            <v>46289.5</v>
          </cell>
          <cell r="K67" t="str">
            <v xml:space="preserve">  Construction work in progress</v>
          </cell>
          <cell r="L67">
            <v>30358.167559999998</v>
          </cell>
          <cell r="M67">
            <v>39591.377999999997</v>
          </cell>
          <cell r="T67" t="str">
            <v xml:space="preserve">  Construction work in progress</v>
          </cell>
          <cell r="U67">
            <v>9033.2530000000006</v>
          </cell>
          <cell r="V67">
            <v>6698.1219999999994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K68" t="str">
            <v xml:space="preserve">  Plant held for future use</v>
          </cell>
          <cell r="L68">
            <v>0</v>
          </cell>
          <cell r="M68">
            <v>0</v>
          </cell>
          <cell r="T68" t="str">
            <v xml:space="preserve">  Plant held for future use</v>
          </cell>
          <cell r="U68">
            <v>0</v>
          </cell>
          <cell r="V68">
            <v>0</v>
          </cell>
        </row>
        <row r="69">
          <cell r="B69" t="str">
            <v>Net Plant</v>
          </cell>
          <cell r="C69">
            <v>1503083.0330399999</v>
          </cell>
          <cell r="D69">
            <v>1540223.929</v>
          </cell>
          <cell r="K69" t="str">
            <v>Net Plant</v>
          </cell>
          <cell r="L69">
            <v>1255627.6880399999</v>
          </cell>
          <cell r="M69">
            <v>1303754.048</v>
          </cell>
          <cell r="T69" t="str">
            <v>Net Plant</v>
          </cell>
          <cell r="U69">
            <v>247455.34499999997</v>
          </cell>
          <cell r="V69">
            <v>236469.88100000011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K70" t="str">
            <v>Unamortized debt expense</v>
          </cell>
          <cell r="L70">
            <v>0</v>
          </cell>
          <cell r="M70">
            <v>0</v>
          </cell>
          <cell r="T70" t="str">
            <v>Unamortized debt expense</v>
          </cell>
          <cell r="U70">
            <v>0</v>
          </cell>
          <cell r="V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K71" t="str">
            <v>Deferred AMT asset</v>
          </cell>
          <cell r="L71">
            <v>0</v>
          </cell>
          <cell r="M71">
            <v>0</v>
          </cell>
          <cell r="T71" t="str">
            <v>Deferred AMT asset</v>
          </cell>
          <cell r="U71">
            <v>0</v>
          </cell>
          <cell r="V71">
            <v>0</v>
          </cell>
        </row>
        <row r="72">
          <cell r="B72" t="str">
            <v>Regulatory assets</v>
          </cell>
          <cell r="C72">
            <v>91031.132910000015</v>
          </cell>
          <cell r="D72">
            <v>32320.454999999998</v>
          </cell>
          <cell r="K72" t="str">
            <v>Regulatory assets</v>
          </cell>
          <cell r="L72">
            <v>88436.399910000007</v>
          </cell>
          <cell r="M72">
            <v>32031.254999999997</v>
          </cell>
          <cell r="T72" t="str">
            <v>Regulatory assets</v>
          </cell>
          <cell r="U72">
            <v>2594.7330000000002</v>
          </cell>
          <cell r="V72">
            <v>289.19999999999982</v>
          </cell>
        </row>
        <row r="73">
          <cell r="B73" t="str">
            <v>Other assets</v>
          </cell>
          <cell r="C73">
            <v>6949.0067300000001</v>
          </cell>
          <cell r="D73">
            <v>12049.945</v>
          </cell>
          <cell r="K73" t="str">
            <v>Other assets</v>
          </cell>
          <cell r="L73">
            <v>6937.4347299999999</v>
          </cell>
          <cell r="M73">
            <v>12049.945</v>
          </cell>
          <cell r="T73" t="str">
            <v>Other assets</v>
          </cell>
          <cell r="U73">
            <v>11.572000000000116</v>
          </cell>
          <cell r="V73">
            <v>0</v>
          </cell>
        </row>
        <row r="74">
          <cell r="B74" t="str">
            <v>TOTAL ASSETS</v>
          </cell>
          <cell r="C74">
            <v>1858057.2798599999</v>
          </cell>
          <cell r="D74">
            <v>1860256.5959400001</v>
          </cell>
          <cell r="K74" t="str">
            <v>TOTAL ASSETS</v>
          </cell>
          <cell r="L74">
            <v>1599727.4768599998</v>
          </cell>
          <cell r="M74">
            <v>1622169.4308749998</v>
          </cell>
          <cell r="T74" t="str">
            <v>TOTAL ASSETS</v>
          </cell>
          <cell r="U74">
            <v>258329.80299999996</v>
          </cell>
          <cell r="V74">
            <v>238087.16506500012</v>
          </cell>
        </row>
        <row r="76">
          <cell r="B76" t="str">
            <v>LIABILITIES</v>
          </cell>
          <cell r="K76" t="str">
            <v>LIABILITIES</v>
          </cell>
          <cell r="T76" t="str">
            <v>LIABILITIES</v>
          </cell>
        </row>
        <row r="77">
          <cell r="B77" t="str">
            <v>Current Liabilities</v>
          </cell>
          <cell r="K77" t="str">
            <v>Current Liabilities</v>
          </cell>
          <cell r="T77" t="str">
            <v>Current Liabilities</v>
          </cell>
        </row>
        <row r="78">
          <cell r="B78" t="str">
            <v>Accounts payable</v>
          </cell>
          <cell r="C78">
            <v>168821.45125000001</v>
          </cell>
          <cell r="D78">
            <v>170731.09899999999</v>
          </cell>
          <cell r="K78" t="str">
            <v>Accounts payable</v>
          </cell>
          <cell r="L78">
            <v>162791.58225000001</v>
          </cell>
          <cell r="M78">
            <v>168844.59899999999</v>
          </cell>
          <cell r="T78" t="str">
            <v>Accounts payable</v>
          </cell>
          <cell r="U78">
            <v>6029.8689999999988</v>
          </cell>
          <cell r="V78">
            <v>1886.5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K79" t="str">
            <v>Notes and advances payable</v>
          </cell>
          <cell r="L79">
            <v>0</v>
          </cell>
          <cell r="M79">
            <v>0</v>
          </cell>
          <cell r="T79" t="str">
            <v>Notes and advances payable</v>
          </cell>
          <cell r="U79">
            <v>0</v>
          </cell>
          <cell r="V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K80" t="str">
            <v>Accrued Interest</v>
          </cell>
          <cell r="L80">
            <v>5959.3973699999997</v>
          </cell>
          <cell r="M80">
            <v>6439</v>
          </cell>
          <cell r="T80" t="str">
            <v>Accrued Interest</v>
          </cell>
          <cell r="U80">
            <v>0</v>
          </cell>
          <cell r="V80">
            <v>0</v>
          </cell>
        </row>
        <row r="81">
          <cell r="B81" t="str">
            <v>Federal income taxes accrued</v>
          </cell>
          <cell r="C81">
            <v>-8444.2220600000001</v>
          </cell>
          <cell r="D81">
            <v>11735</v>
          </cell>
          <cell r="K81" t="str">
            <v>Federal income taxes accrued</v>
          </cell>
          <cell r="L81">
            <v>195.16993999999977</v>
          </cell>
          <cell r="M81">
            <v>11735</v>
          </cell>
          <cell r="T81" t="str">
            <v>Federal income taxes accrued</v>
          </cell>
          <cell r="U81">
            <v>-8639.3919999999998</v>
          </cell>
          <cell r="V81">
            <v>0</v>
          </cell>
        </row>
        <row r="82">
          <cell r="B82" t="str">
            <v>Accrued taxes other than income taxes</v>
          </cell>
          <cell r="C82">
            <v>20912.388650000001</v>
          </cell>
          <cell r="D82">
            <v>20572</v>
          </cell>
          <cell r="K82" t="str">
            <v>Accrued taxes other than income taxes</v>
          </cell>
          <cell r="L82">
            <v>17839.601650000001</v>
          </cell>
          <cell r="M82">
            <v>30239.7</v>
          </cell>
          <cell r="T82" t="str">
            <v>Accrued taxes other than income taxes</v>
          </cell>
          <cell r="U82">
            <v>3072.7869999999998</v>
          </cell>
          <cell r="V82">
            <v>-9667.7000000000007</v>
          </cell>
        </row>
        <row r="83">
          <cell r="B83" t="str">
            <v>Other current liabilities</v>
          </cell>
          <cell r="C83">
            <v>29817.012390000004</v>
          </cell>
          <cell r="D83">
            <v>47558.995999999999</v>
          </cell>
          <cell r="K83" t="str">
            <v>Other current liabilities</v>
          </cell>
          <cell r="L83">
            <v>28670.269390000001</v>
          </cell>
          <cell r="M83">
            <v>46563.595999999998</v>
          </cell>
          <cell r="T83" t="str">
            <v>Other current liabilities</v>
          </cell>
          <cell r="U83">
            <v>1146.7430000000004</v>
          </cell>
          <cell r="V83">
            <v>995.39999999999964</v>
          </cell>
        </row>
        <row r="84">
          <cell r="B84" t="str">
            <v>Total Current Liabilities</v>
          </cell>
          <cell r="C84">
            <v>217066.02760000003</v>
          </cell>
          <cell r="D84">
            <v>257036.09499999997</v>
          </cell>
          <cell r="K84" t="str">
            <v>Total Current Liabilities</v>
          </cell>
          <cell r="L84">
            <v>215456.02059999999</v>
          </cell>
          <cell r="M84">
            <v>263821.89500000002</v>
          </cell>
          <cell r="T84" t="str">
            <v>Total Current Liabilities</v>
          </cell>
          <cell r="U84">
            <v>1610.0069999999992</v>
          </cell>
          <cell r="V84">
            <v>-6785.8000000000011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K85" t="str">
            <v>Unamortized premium or discount on debt</v>
          </cell>
          <cell r="L85">
            <v>0</v>
          </cell>
          <cell r="M85">
            <v>0</v>
          </cell>
          <cell r="T85" t="str">
            <v>Unamortized premium or discount on debt</v>
          </cell>
          <cell r="U85">
            <v>0</v>
          </cell>
          <cell r="V85">
            <v>0</v>
          </cell>
        </row>
        <row r="86">
          <cell r="B86" t="str">
            <v>Advances from money pool</v>
          </cell>
          <cell r="C86">
            <v>646440.41269469995</v>
          </cell>
          <cell r="D86">
            <v>633445.57340940018</v>
          </cell>
          <cell r="K86" t="str">
            <v>Advances from money pool</v>
          </cell>
          <cell r="L86">
            <v>529050.45436703996</v>
          </cell>
          <cell r="M86">
            <v>534440.72269535006</v>
          </cell>
          <cell r="T86" t="str">
            <v>Advances from money pool</v>
          </cell>
          <cell r="U86">
            <v>117389.95832765999</v>
          </cell>
          <cell r="V86">
            <v>99004.850714050088</v>
          </cell>
        </row>
        <row r="87">
          <cell r="B87" t="str">
            <v>Deferred Income Taxes</v>
          </cell>
          <cell r="C87">
            <v>190551.72700000001</v>
          </cell>
          <cell r="D87">
            <v>189419.71</v>
          </cell>
          <cell r="K87" t="str">
            <v>Deferred Income Taxes</v>
          </cell>
          <cell r="L87">
            <v>142567.193</v>
          </cell>
          <cell r="M87">
            <v>149194.60999999999</v>
          </cell>
          <cell r="T87" t="str">
            <v>Deferred Income Taxes</v>
          </cell>
          <cell r="U87">
            <v>47984.534</v>
          </cell>
          <cell r="V87">
            <v>40225.1</v>
          </cell>
        </row>
        <row r="88">
          <cell r="B88" t="str">
            <v xml:space="preserve">Accumulated deferred investment tax credits  </v>
          </cell>
          <cell r="C88">
            <v>2501.6554699999997</v>
          </cell>
          <cell r="D88">
            <v>2367.6979999999999</v>
          </cell>
          <cell r="K88" t="str">
            <v xml:space="preserve">Accumulated deferred investment tax credits  </v>
          </cell>
          <cell r="L88">
            <v>2197.7994699999999</v>
          </cell>
          <cell r="M88">
            <v>2079.998</v>
          </cell>
          <cell r="T88" t="str">
            <v xml:space="preserve">Accumulated deferred investment tax credits  </v>
          </cell>
          <cell r="U88">
            <v>303.85599999999999</v>
          </cell>
          <cell r="V88">
            <v>287.7</v>
          </cell>
        </row>
        <row r="89">
          <cell r="B89" t="str">
            <v>Regulatory liabilities</v>
          </cell>
          <cell r="C89">
            <v>29469.401990000002</v>
          </cell>
          <cell r="D89">
            <v>18194.11</v>
          </cell>
          <cell r="K89" t="str">
            <v>Regulatory liabilities</v>
          </cell>
          <cell r="L89">
            <v>29305.770990000001</v>
          </cell>
          <cell r="M89">
            <v>18039.172999999999</v>
          </cell>
          <cell r="T89" t="str">
            <v>Regulatory liabilities</v>
          </cell>
          <cell r="U89">
            <v>163.631</v>
          </cell>
          <cell r="V89">
            <v>154.93700000000001</v>
          </cell>
        </row>
        <row r="90">
          <cell r="B90" t="str">
            <v>Other liabilities</v>
          </cell>
          <cell r="C90">
            <v>150938.24683000002</v>
          </cell>
          <cell r="D90">
            <v>151188.83900000001</v>
          </cell>
          <cell r="K90" t="str">
            <v>Other liabilities</v>
          </cell>
          <cell r="L90">
            <v>150427.05083000002</v>
          </cell>
          <cell r="M90">
            <v>150803.21900000001</v>
          </cell>
          <cell r="T90" t="str">
            <v>Other liabilities</v>
          </cell>
          <cell r="U90">
            <v>511.19599999999991</v>
          </cell>
          <cell r="V90">
            <v>385.61999999999898</v>
          </cell>
        </row>
        <row r="91">
          <cell r="B91" t="str">
            <v>Total Liabilities</v>
          </cell>
          <cell r="C91">
            <v>1236967.4715847</v>
          </cell>
          <cell r="D91">
            <v>1251652.0254094002</v>
          </cell>
          <cell r="K91" t="str">
            <v>Total Liabilities</v>
          </cell>
          <cell r="L91">
            <v>1069004.2892570398</v>
          </cell>
          <cell r="M91">
            <v>1118379.61769535</v>
          </cell>
          <cell r="T91" t="str">
            <v>Total Liabilities</v>
          </cell>
          <cell r="U91">
            <v>167963.18232765998</v>
          </cell>
          <cell r="V91">
            <v>133272.40771405009</v>
          </cell>
        </row>
        <row r="92">
          <cell r="B92" t="str">
            <v>Preference stock</v>
          </cell>
          <cell r="C92">
            <v>13942.83243067</v>
          </cell>
          <cell r="D92">
            <v>13662.551583339999</v>
          </cell>
          <cell r="K92" t="str">
            <v>Preference stock</v>
          </cell>
          <cell r="L92">
            <v>13942.83243067</v>
          </cell>
          <cell r="M92">
            <v>13662.551583339999</v>
          </cell>
          <cell r="T92" t="str">
            <v>Preference stock</v>
          </cell>
          <cell r="U92">
            <v>0</v>
          </cell>
          <cell r="V92">
            <v>0</v>
          </cell>
        </row>
        <row r="93">
          <cell r="B93" t="str">
            <v>Shareholders' Equity:</v>
          </cell>
          <cell r="K93" t="str">
            <v>Shareholders' Equity:</v>
          </cell>
          <cell r="T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K94" t="str">
            <v>Preferred stock, not subject to mandatory redemption</v>
          </cell>
          <cell r="L94">
            <v>0</v>
          </cell>
          <cell r="M94">
            <v>0</v>
          </cell>
          <cell r="T94" t="str">
            <v>Preferred stock, not subject to mandatory redemption</v>
          </cell>
          <cell r="U94">
            <v>0</v>
          </cell>
          <cell r="V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K95" t="str">
            <v>Common stock</v>
          </cell>
          <cell r="L95">
            <v>0</v>
          </cell>
          <cell r="M95">
            <v>0</v>
          </cell>
          <cell r="T95" t="str">
            <v>Common stock</v>
          </cell>
          <cell r="U95">
            <v>0</v>
          </cell>
          <cell r="V95">
            <v>0</v>
          </cell>
        </row>
        <row r="96">
          <cell r="B96" t="str">
            <v>Additional paid in capital</v>
          </cell>
          <cell r="C96">
            <v>0</v>
          </cell>
          <cell r="D96">
            <v>0</v>
          </cell>
          <cell r="K96" t="str">
            <v>Additional paid in capital</v>
          </cell>
          <cell r="L96">
            <v>0</v>
          </cell>
          <cell r="M96">
            <v>0</v>
          </cell>
          <cell r="T96" t="str">
            <v>Additional paid in capital</v>
          </cell>
          <cell r="U96">
            <v>0</v>
          </cell>
          <cell r="V96">
            <v>0</v>
          </cell>
        </row>
        <row r="97">
          <cell r="B97" t="str">
            <v>Retained Earnings</v>
          </cell>
          <cell r="C97">
            <v>607146.97584463004</v>
          </cell>
          <cell r="D97">
            <v>594942.01894725999</v>
          </cell>
          <cell r="K97" t="str">
            <v>Retained Earnings</v>
          </cell>
          <cell r="L97">
            <v>516780.35517228994</v>
          </cell>
          <cell r="M97">
            <v>490127.26159631001</v>
          </cell>
          <cell r="T97" t="str">
            <v>Retained Earnings</v>
          </cell>
          <cell r="U97">
            <v>90366.620672340039</v>
          </cell>
          <cell r="V97">
            <v>104814.75735095004</v>
          </cell>
        </row>
        <row r="98">
          <cell r="B98" t="str">
            <v>Other comprehensive income</v>
          </cell>
          <cell r="C98">
            <v>0</v>
          </cell>
          <cell r="D98">
            <v>0</v>
          </cell>
          <cell r="K98" t="str">
            <v>Other comprehensive income</v>
          </cell>
          <cell r="L98">
            <v>0</v>
          </cell>
          <cell r="M98">
            <v>0</v>
          </cell>
          <cell r="T98" t="str">
            <v>Other comprehensive income</v>
          </cell>
          <cell r="U98">
            <v>0</v>
          </cell>
          <cell r="V98">
            <v>0</v>
          </cell>
        </row>
        <row r="99">
          <cell r="B99" t="str">
            <v>TOTAL EQUITY</v>
          </cell>
          <cell r="C99">
            <v>621089.80827530008</v>
          </cell>
          <cell r="D99">
            <v>608604.57053060003</v>
          </cell>
          <cell r="K99" t="str">
            <v>TOTAL EQUITY</v>
          </cell>
          <cell r="L99">
            <v>530723.18760295992</v>
          </cell>
          <cell r="M99">
            <v>503789.81317964999</v>
          </cell>
          <cell r="T99" t="str">
            <v>TOTAL EQUITY</v>
          </cell>
          <cell r="U99">
            <v>90366.620672340039</v>
          </cell>
          <cell r="V99">
            <v>104814.75735095004</v>
          </cell>
        </row>
        <row r="100">
          <cell r="B100" t="str">
            <v>TOTAL LIABILITIES AND EQUITY</v>
          </cell>
          <cell r="C100">
            <v>1858057.2798600001</v>
          </cell>
          <cell r="D100">
            <v>1860256.5959400004</v>
          </cell>
          <cell r="K100" t="str">
            <v>TOTAL LIABILITIES AND EQUITY</v>
          </cell>
          <cell r="L100">
            <v>1599727.4768599998</v>
          </cell>
          <cell r="M100">
            <v>1622169.4308750001</v>
          </cell>
          <cell r="T100" t="str">
            <v>TOTAL LIABILITIES AND EQUITY</v>
          </cell>
          <cell r="U100">
            <v>258329.80300000001</v>
          </cell>
          <cell r="V100">
            <v>238087.16506500012</v>
          </cell>
        </row>
        <row r="103">
          <cell r="B103" t="str">
            <v>CONSOLIDATED PIPELINE AND DISTRIBUTION</v>
          </cell>
          <cell r="K103" t="str">
            <v>DISTRIBUTION SYSTEMS</v>
          </cell>
          <cell r="T103" t="str">
            <v>CORE PIPELINE</v>
          </cell>
        </row>
        <row r="104">
          <cell r="B104" t="str">
            <v>ECONOMIC SUMMARY</v>
          </cell>
          <cell r="K104" t="str">
            <v>ECONOMIC SUMMARY</v>
          </cell>
          <cell r="T104" t="str">
            <v>ECONOMIC SUMMARY</v>
          </cell>
        </row>
        <row r="105">
          <cell r="B105" t="str">
            <v>(Dollar amounts in thousands)</v>
          </cell>
          <cell r="K105" t="str">
            <v>(Dollar amounts in thousands)</v>
          </cell>
          <cell r="T105" t="str">
            <v>(Dollar amounts in thousands)</v>
          </cell>
        </row>
        <row r="107">
          <cell r="C107">
            <v>2002</v>
          </cell>
          <cell r="D107">
            <v>2003</v>
          </cell>
          <cell r="L107">
            <v>2002</v>
          </cell>
          <cell r="M107">
            <v>2003</v>
          </cell>
          <cell r="U107">
            <v>2002</v>
          </cell>
          <cell r="V107">
            <v>2003</v>
          </cell>
        </row>
        <row r="108">
          <cell r="B108" t="str">
            <v>CAPITALIZATION:</v>
          </cell>
          <cell r="K108" t="str">
            <v>CAPITALIZATION:</v>
          </cell>
          <cell r="T108" t="str">
            <v>CAPITALIZATION:</v>
          </cell>
        </row>
        <row r="109">
          <cell r="B109" t="str">
            <v>Debt</v>
          </cell>
          <cell r="C109">
            <v>646440.41269469995</v>
          </cell>
          <cell r="D109">
            <v>633445.57340940018</v>
          </cell>
          <cell r="K109" t="str">
            <v>Debt</v>
          </cell>
          <cell r="L109">
            <v>529050.45436703996</v>
          </cell>
          <cell r="M109">
            <v>534440.72269535006</v>
          </cell>
          <cell r="T109" t="str">
            <v>Debt</v>
          </cell>
          <cell r="U109">
            <v>117389.95832765999</v>
          </cell>
          <cell r="V109">
            <v>99004.850714050088</v>
          </cell>
        </row>
        <row r="110">
          <cell r="B110" t="str">
            <v>Preferred</v>
          </cell>
          <cell r="C110">
            <v>13942.83243067</v>
          </cell>
          <cell r="D110">
            <v>13662.551583339999</v>
          </cell>
          <cell r="K110" t="str">
            <v>Preferred</v>
          </cell>
          <cell r="L110">
            <v>13942.83243067</v>
          </cell>
          <cell r="M110">
            <v>13662.551583339999</v>
          </cell>
          <cell r="T110" t="str">
            <v>Preferred</v>
          </cell>
          <cell r="U110">
            <v>0</v>
          </cell>
          <cell r="V110">
            <v>0</v>
          </cell>
        </row>
        <row r="111">
          <cell r="B111" t="str">
            <v>Equity</v>
          </cell>
          <cell r="C111">
            <v>607146.97584463004</v>
          </cell>
          <cell r="D111">
            <v>594942.01894725999</v>
          </cell>
          <cell r="K111" t="str">
            <v>Equity</v>
          </cell>
          <cell r="L111">
            <v>516780.35517228994</v>
          </cell>
          <cell r="M111">
            <v>490127.26159631001</v>
          </cell>
          <cell r="T111" t="str">
            <v>Equity</v>
          </cell>
          <cell r="U111">
            <v>90366.620672340039</v>
          </cell>
          <cell r="V111">
            <v>104814.75735095004</v>
          </cell>
        </row>
        <row r="112">
          <cell r="B112" t="str">
            <v>Total Capitalization</v>
          </cell>
          <cell r="C112">
            <v>1267530.2209700001</v>
          </cell>
          <cell r="D112">
            <v>1242050.1439400003</v>
          </cell>
          <cell r="K112" t="str">
            <v>Total Capitalization</v>
          </cell>
          <cell r="L112">
            <v>1059773.64197</v>
          </cell>
          <cell r="M112">
            <v>1038230.5358750001</v>
          </cell>
          <cell r="T112" t="str">
            <v>Total Capitalization</v>
          </cell>
          <cell r="U112">
            <v>207756.57900000003</v>
          </cell>
          <cell r="V112">
            <v>203819.60806500012</v>
          </cell>
        </row>
        <row r="113">
          <cell r="B113" t="str">
            <v>Equity-to-total capitalization</v>
          </cell>
          <cell r="C113">
            <v>0.47899999999999998</v>
          </cell>
          <cell r="D113">
            <v>0.47899999999999987</v>
          </cell>
          <cell r="K113" t="str">
            <v>Equity-to-total capitalization</v>
          </cell>
          <cell r="L113">
            <v>0.48763276864638133</v>
          </cell>
          <cell r="M113">
            <v>0.47207941267421932</v>
          </cell>
          <cell r="T113" t="str">
            <v>Equity-to-total capitalization</v>
          </cell>
          <cell r="U113">
            <v>0.43496394245276837</v>
          </cell>
          <cell r="V113">
            <v>0.51425257042749073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Act_Cap_Exp"/>
      <sheetName val="summary"/>
      <sheetName val="Sheet1"/>
      <sheetName val="graph"/>
    </sheetNames>
    <sheetDataSet>
      <sheetData sheetId="0"/>
      <sheetData sheetId="1"/>
      <sheetData sheetId="2" refreshError="1">
        <row r="2">
          <cell r="A2">
            <v>1</v>
          </cell>
          <cell r="B2">
            <v>301</v>
          </cell>
          <cell r="G2">
            <v>166.68</v>
          </cell>
        </row>
        <row r="3">
          <cell r="A3">
            <v>1</v>
          </cell>
          <cell r="B3">
            <v>20</v>
          </cell>
          <cell r="G3">
            <v>0</v>
          </cell>
        </row>
        <row r="4">
          <cell r="A4">
            <v>1</v>
          </cell>
          <cell r="B4">
            <v>20</v>
          </cell>
          <cell r="G4">
            <v>2.2737367544323201E-13</v>
          </cell>
        </row>
        <row r="5">
          <cell r="A5">
            <v>1</v>
          </cell>
          <cell r="B5">
            <v>30</v>
          </cell>
          <cell r="G5">
            <v>7.2759576141834308E-12</v>
          </cell>
        </row>
        <row r="6">
          <cell r="A6">
            <v>1</v>
          </cell>
          <cell r="B6">
            <v>30</v>
          </cell>
          <cell r="G6">
            <v>6742.97</v>
          </cell>
        </row>
        <row r="7">
          <cell r="A7">
            <v>1</v>
          </cell>
          <cell r="B7">
            <v>50</v>
          </cell>
          <cell r="G7">
            <v>-4.1836756281554699E-11</v>
          </cell>
        </row>
        <row r="8">
          <cell r="A8">
            <v>1</v>
          </cell>
          <cell r="B8">
            <v>50</v>
          </cell>
          <cell r="G8">
            <v>-5.6843418860808002E-14</v>
          </cell>
        </row>
        <row r="9">
          <cell r="A9">
            <v>1</v>
          </cell>
          <cell r="B9">
            <v>50</v>
          </cell>
          <cell r="G9">
            <v>1.7053025658242399E-13</v>
          </cell>
        </row>
        <row r="10">
          <cell r="A10">
            <v>1</v>
          </cell>
          <cell r="B10">
            <v>60</v>
          </cell>
          <cell r="G10">
            <v>-4.6611603465862596E-12</v>
          </cell>
        </row>
        <row r="11">
          <cell r="A11">
            <v>2</v>
          </cell>
          <cell r="B11">
            <v>20</v>
          </cell>
          <cell r="G11">
            <v>-2.18278728425503E-11</v>
          </cell>
        </row>
        <row r="12">
          <cell r="A12">
            <v>2</v>
          </cell>
          <cell r="B12">
            <v>20</v>
          </cell>
          <cell r="G12">
            <v>0</v>
          </cell>
        </row>
        <row r="13">
          <cell r="A13">
            <v>2</v>
          </cell>
          <cell r="B13">
            <v>30</v>
          </cell>
          <cell r="G13">
            <v>7.2759576141834308E-12</v>
          </cell>
        </row>
        <row r="14">
          <cell r="A14">
            <v>2</v>
          </cell>
          <cell r="B14">
            <v>30</v>
          </cell>
          <cell r="G14">
            <v>1.06581410364015E-14</v>
          </cell>
        </row>
        <row r="15">
          <cell r="A15">
            <v>2</v>
          </cell>
          <cell r="B15">
            <v>50</v>
          </cell>
          <cell r="G15">
            <v>3.6379788070917097E-11</v>
          </cell>
        </row>
        <row r="16">
          <cell r="A16">
            <v>2</v>
          </cell>
          <cell r="B16">
            <v>50</v>
          </cell>
          <cell r="G16">
            <v>-4.2632564145605999E-14</v>
          </cell>
        </row>
        <row r="17">
          <cell r="A17">
            <v>2</v>
          </cell>
          <cell r="B17">
            <v>50</v>
          </cell>
          <cell r="G17">
            <v>1.0800249583553501E-12</v>
          </cell>
        </row>
        <row r="18">
          <cell r="A18">
            <v>2</v>
          </cell>
          <cell r="B18">
            <v>60</v>
          </cell>
          <cell r="G18">
            <v>0</v>
          </cell>
        </row>
        <row r="19">
          <cell r="A19">
            <v>1</v>
          </cell>
          <cell r="B19">
            <v>50</v>
          </cell>
          <cell r="G19">
            <v>3651.35</v>
          </cell>
        </row>
        <row r="20">
          <cell r="A20">
            <v>2</v>
          </cell>
          <cell r="B20">
            <v>50</v>
          </cell>
          <cell r="G20">
            <v>3651.35</v>
          </cell>
        </row>
        <row r="21">
          <cell r="A21">
            <v>1</v>
          </cell>
          <cell r="B21">
            <v>40</v>
          </cell>
          <cell r="G21">
            <v>633.86</v>
          </cell>
        </row>
        <row r="22">
          <cell r="A22">
            <v>1</v>
          </cell>
          <cell r="B22">
            <v>60</v>
          </cell>
          <cell r="G22">
            <v>7663.37</v>
          </cell>
        </row>
        <row r="23">
          <cell r="A23">
            <v>1</v>
          </cell>
          <cell r="B23">
            <v>180</v>
          </cell>
          <cell r="G23">
            <v>192142.89</v>
          </cell>
        </row>
        <row r="24">
          <cell r="A24">
            <v>2</v>
          </cell>
          <cell r="B24">
            <v>40</v>
          </cell>
          <cell r="G24">
            <v>633.86</v>
          </cell>
        </row>
        <row r="25">
          <cell r="A25">
            <v>2</v>
          </cell>
          <cell r="B25">
            <v>60</v>
          </cell>
          <cell r="G25">
            <v>7663.37</v>
          </cell>
        </row>
        <row r="26">
          <cell r="A26">
            <v>1</v>
          </cell>
          <cell r="B26">
            <v>40</v>
          </cell>
          <cell r="G26">
            <v>9094.9500000000007</v>
          </cell>
        </row>
        <row r="27">
          <cell r="A27">
            <v>1</v>
          </cell>
          <cell r="B27">
            <v>50</v>
          </cell>
          <cell r="G27">
            <v>11967.42</v>
          </cell>
        </row>
        <row r="28">
          <cell r="A28">
            <v>1</v>
          </cell>
          <cell r="B28">
            <v>60</v>
          </cell>
          <cell r="G28">
            <v>13458.65</v>
          </cell>
        </row>
        <row r="29">
          <cell r="A29">
            <v>1</v>
          </cell>
          <cell r="B29">
            <v>70</v>
          </cell>
          <cell r="G29">
            <v>17838.400000000001</v>
          </cell>
        </row>
        <row r="30">
          <cell r="A30">
            <v>1</v>
          </cell>
          <cell r="B30">
            <v>180</v>
          </cell>
          <cell r="G30">
            <v>150088.01999999999</v>
          </cell>
        </row>
        <row r="31">
          <cell r="A31">
            <v>1</v>
          </cell>
          <cell r="B31">
            <v>232</v>
          </cell>
          <cell r="G31">
            <v>12735.7</v>
          </cell>
        </row>
        <row r="32">
          <cell r="A32">
            <v>1</v>
          </cell>
          <cell r="B32">
            <v>233</v>
          </cell>
          <cell r="G32">
            <v>22212.41</v>
          </cell>
        </row>
        <row r="33">
          <cell r="A33">
            <v>1</v>
          </cell>
          <cell r="B33">
            <v>234</v>
          </cell>
          <cell r="G33">
            <v>17248.28</v>
          </cell>
        </row>
        <row r="34">
          <cell r="A34">
            <v>2</v>
          </cell>
          <cell r="B34">
            <v>40</v>
          </cell>
          <cell r="G34">
            <v>9094.9500000000007</v>
          </cell>
        </row>
        <row r="35">
          <cell r="A35">
            <v>2</v>
          </cell>
          <cell r="B35">
            <v>50</v>
          </cell>
          <cell r="G35">
            <v>11967.42</v>
          </cell>
        </row>
        <row r="36">
          <cell r="A36">
            <v>2</v>
          </cell>
          <cell r="B36">
            <v>60</v>
          </cell>
          <cell r="G36">
            <v>13458.65</v>
          </cell>
        </row>
        <row r="37">
          <cell r="A37">
            <v>2</v>
          </cell>
          <cell r="B37">
            <v>70</v>
          </cell>
          <cell r="G37">
            <v>17838.400000000001</v>
          </cell>
        </row>
        <row r="38">
          <cell r="A38">
            <v>2</v>
          </cell>
          <cell r="B38">
            <v>232</v>
          </cell>
          <cell r="G38">
            <v>12755.89</v>
          </cell>
        </row>
        <row r="39">
          <cell r="A39">
            <v>2</v>
          </cell>
          <cell r="B39">
            <v>233</v>
          </cell>
          <cell r="G39">
            <v>22212.41</v>
          </cell>
        </row>
        <row r="40">
          <cell r="A40">
            <v>2</v>
          </cell>
          <cell r="B40">
            <v>234</v>
          </cell>
          <cell r="G40">
            <v>17248.28</v>
          </cell>
        </row>
        <row r="41">
          <cell r="A41">
            <v>1</v>
          </cell>
          <cell r="B41">
            <v>20</v>
          </cell>
          <cell r="G41">
            <v>16441.22</v>
          </cell>
        </row>
        <row r="42">
          <cell r="A42">
            <v>1</v>
          </cell>
          <cell r="B42">
            <v>30</v>
          </cell>
          <cell r="G42">
            <v>18527.669999999998</v>
          </cell>
        </row>
        <row r="43">
          <cell r="A43">
            <v>1</v>
          </cell>
          <cell r="B43">
            <v>40</v>
          </cell>
          <cell r="G43">
            <v>29660.82</v>
          </cell>
        </row>
        <row r="44">
          <cell r="A44">
            <v>1</v>
          </cell>
          <cell r="B44">
            <v>50</v>
          </cell>
          <cell r="G44">
            <v>60448.23</v>
          </cell>
        </row>
        <row r="45">
          <cell r="A45">
            <v>1</v>
          </cell>
          <cell r="B45">
            <v>60</v>
          </cell>
          <cell r="G45">
            <v>18114</v>
          </cell>
        </row>
        <row r="46">
          <cell r="A46">
            <v>1</v>
          </cell>
          <cell r="B46">
            <v>70</v>
          </cell>
          <cell r="G46">
            <v>58806.6</v>
          </cell>
        </row>
        <row r="47">
          <cell r="A47">
            <v>1</v>
          </cell>
          <cell r="B47">
            <v>180</v>
          </cell>
          <cell r="G47">
            <v>898805.72</v>
          </cell>
        </row>
        <row r="48">
          <cell r="A48">
            <v>1</v>
          </cell>
          <cell r="B48">
            <v>303</v>
          </cell>
          <cell r="G48">
            <v>49808.480000000003</v>
          </cell>
        </row>
        <row r="49">
          <cell r="A49">
            <v>2</v>
          </cell>
          <cell r="B49">
            <v>20</v>
          </cell>
          <cell r="G49">
            <v>16717.16</v>
          </cell>
        </row>
        <row r="50">
          <cell r="A50">
            <v>2</v>
          </cell>
          <cell r="B50">
            <v>30</v>
          </cell>
          <cell r="G50">
            <v>18514.52</v>
          </cell>
        </row>
        <row r="51">
          <cell r="A51">
            <v>2</v>
          </cell>
          <cell r="B51">
            <v>40</v>
          </cell>
          <cell r="G51">
            <v>29669.58</v>
          </cell>
        </row>
        <row r="52">
          <cell r="A52">
            <v>2</v>
          </cell>
          <cell r="B52">
            <v>50</v>
          </cell>
          <cell r="G52">
            <v>60448.23</v>
          </cell>
        </row>
        <row r="53">
          <cell r="A53">
            <v>2</v>
          </cell>
          <cell r="B53">
            <v>60</v>
          </cell>
          <cell r="G53">
            <v>18114</v>
          </cell>
        </row>
        <row r="54">
          <cell r="A54">
            <v>2</v>
          </cell>
          <cell r="B54">
            <v>70</v>
          </cell>
          <cell r="G54">
            <v>59259.26</v>
          </cell>
        </row>
        <row r="55">
          <cell r="A55">
            <v>2</v>
          </cell>
          <cell r="B55">
            <v>303</v>
          </cell>
          <cell r="G55">
            <v>49808.480000000003</v>
          </cell>
        </row>
        <row r="56">
          <cell r="A56">
            <v>1</v>
          </cell>
          <cell r="B56">
            <v>20</v>
          </cell>
          <cell r="G56">
            <v>1328879.06</v>
          </cell>
        </row>
        <row r="57">
          <cell r="A57">
            <v>1</v>
          </cell>
          <cell r="B57">
            <v>30</v>
          </cell>
          <cell r="G57">
            <v>760292.42</v>
          </cell>
        </row>
        <row r="58">
          <cell r="A58">
            <v>1</v>
          </cell>
          <cell r="B58">
            <v>40</v>
          </cell>
          <cell r="G58">
            <v>733457.48</v>
          </cell>
        </row>
        <row r="59">
          <cell r="A59">
            <v>1</v>
          </cell>
          <cell r="B59">
            <v>50</v>
          </cell>
          <cell r="G59">
            <v>1476490.75</v>
          </cell>
        </row>
        <row r="60">
          <cell r="A60">
            <v>1</v>
          </cell>
          <cell r="B60">
            <v>60</v>
          </cell>
          <cell r="G60">
            <v>818049.8</v>
          </cell>
        </row>
        <row r="61">
          <cell r="A61">
            <v>1</v>
          </cell>
          <cell r="B61">
            <v>70</v>
          </cell>
          <cell r="G61">
            <v>369202.87</v>
          </cell>
        </row>
        <row r="62">
          <cell r="A62">
            <v>1</v>
          </cell>
          <cell r="B62">
            <v>180</v>
          </cell>
          <cell r="G62">
            <v>31840.09</v>
          </cell>
        </row>
        <row r="63">
          <cell r="A63">
            <v>1</v>
          </cell>
          <cell r="B63">
            <v>212</v>
          </cell>
          <cell r="G63">
            <v>11958.43</v>
          </cell>
        </row>
        <row r="64">
          <cell r="A64">
            <v>1</v>
          </cell>
          <cell r="B64">
            <v>303</v>
          </cell>
          <cell r="G64">
            <v>6462.72</v>
          </cell>
        </row>
        <row r="65">
          <cell r="A65">
            <v>2</v>
          </cell>
          <cell r="B65">
            <v>20</v>
          </cell>
          <cell r="G65">
            <v>1315587.95</v>
          </cell>
        </row>
        <row r="66">
          <cell r="A66">
            <v>2</v>
          </cell>
          <cell r="B66">
            <v>30</v>
          </cell>
          <cell r="G66">
            <v>752005.98</v>
          </cell>
        </row>
        <row r="67">
          <cell r="A67">
            <v>2</v>
          </cell>
          <cell r="B67">
            <v>40</v>
          </cell>
          <cell r="G67">
            <v>704344.2</v>
          </cell>
        </row>
        <row r="68">
          <cell r="A68">
            <v>2</v>
          </cell>
          <cell r="B68">
            <v>50</v>
          </cell>
          <cell r="G68">
            <v>1464133.81</v>
          </cell>
        </row>
        <row r="69">
          <cell r="A69">
            <v>2</v>
          </cell>
          <cell r="B69">
            <v>60</v>
          </cell>
          <cell r="G69">
            <v>818935.74</v>
          </cell>
        </row>
        <row r="70">
          <cell r="A70">
            <v>2</v>
          </cell>
          <cell r="B70">
            <v>70</v>
          </cell>
          <cell r="G70">
            <v>535143.73</v>
          </cell>
        </row>
        <row r="71">
          <cell r="A71">
            <v>2</v>
          </cell>
          <cell r="B71">
            <v>212</v>
          </cell>
          <cell r="G71">
            <v>11991.98</v>
          </cell>
        </row>
        <row r="72">
          <cell r="A72">
            <v>2</v>
          </cell>
          <cell r="B72">
            <v>303</v>
          </cell>
          <cell r="G72">
            <v>6462.72</v>
          </cell>
        </row>
        <row r="73">
          <cell r="A73">
            <v>1</v>
          </cell>
          <cell r="B73">
            <v>10</v>
          </cell>
          <cell r="G73">
            <v>1009214.23</v>
          </cell>
        </row>
        <row r="74">
          <cell r="A74">
            <v>1</v>
          </cell>
          <cell r="B74">
            <v>20</v>
          </cell>
          <cell r="G74">
            <v>128461.51</v>
          </cell>
        </row>
        <row r="75">
          <cell r="A75">
            <v>1</v>
          </cell>
          <cell r="B75">
            <v>30</v>
          </cell>
          <cell r="G75">
            <v>91271.73</v>
          </cell>
        </row>
        <row r="76">
          <cell r="A76">
            <v>1</v>
          </cell>
          <cell r="B76">
            <v>40</v>
          </cell>
          <cell r="G76">
            <v>70475.399999999994</v>
          </cell>
        </row>
        <row r="77">
          <cell r="A77">
            <v>1</v>
          </cell>
          <cell r="B77">
            <v>50</v>
          </cell>
          <cell r="G77">
            <v>74877.899999999994</v>
          </cell>
        </row>
        <row r="78">
          <cell r="A78">
            <v>1</v>
          </cell>
          <cell r="B78">
            <v>60</v>
          </cell>
          <cell r="G78">
            <v>101847.09</v>
          </cell>
        </row>
        <row r="79">
          <cell r="A79">
            <v>1</v>
          </cell>
          <cell r="B79">
            <v>70</v>
          </cell>
          <cell r="G79">
            <v>44540.22</v>
          </cell>
        </row>
        <row r="80">
          <cell r="A80">
            <v>1</v>
          </cell>
          <cell r="B80">
            <v>212</v>
          </cell>
          <cell r="G80">
            <v>23.01</v>
          </cell>
        </row>
        <row r="81">
          <cell r="A81">
            <v>1</v>
          </cell>
          <cell r="B81">
            <v>303</v>
          </cell>
          <cell r="G81">
            <v>23.92</v>
          </cell>
        </row>
        <row r="82">
          <cell r="A82">
            <v>2</v>
          </cell>
          <cell r="B82">
            <v>10</v>
          </cell>
          <cell r="G82">
            <v>1022767.54</v>
          </cell>
        </row>
        <row r="83">
          <cell r="A83">
            <v>2</v>
          </cell>
          <cell r="B83">
            <v>20</v>
          </cell>
          <cell r="G83">
            <v>129203.5</v>
          </cell>
        </row>
        <row r="84">
          <cell r="A84">
            <v>2</v>
          </cell>
          <cell r="B84">
            <v>30</v>
          </cell>
          <cell r="G84">
            <v>89083.4</v>
          </cell>
        </row>
        <row r="85">
          <cell r="A85">
            <v>2</v>
          </cell>
          <cell r="B85">
            <v>40</v>
          </cell>
          <cell r="G85">
            <v>72001.64</v>
          </cell>
        </row>
        <row r="86">
          <cell r="A86">
            <v>2</v>
          </cell>
          <cell r="B86">
            <v>50</v>
          </cell>
          <cell r="G86">
            <v>73445.23</v>
          </cell>
        </row>
        <row r="87">
          <cell r="A87">
            <v>2</v>
          </cell>
          <cell r="B87">
            <v>60</v>
          </cell>
          <cell r="G87">
            <v>103090.68</v>
          </cell>
        </row>
        <row r="88">
          <cell r="A88">
            <v>2</v>
          </cell>
          <cell r="B88">
            <v>70</v>
          </cell>
          <cell r="G88">
            <v>44677.72</v>
          </cell>
        </row>
        <row r="89">
          <cell r="A89">
            <v>2</v>
          </cell>
          <cell r="B89">
            <v>212</v>
          </cell>
          <cell r="G89">
            <v>23.01</v>
          </cell>
        </row>
        <row r="90">
          <cell r="A90">
            <v>2</v>
          </cell>
          <cell r="B90">
            <v>303</v>
          </cell>
          <cell r="G90">
            <v>23.92</v>
          </cell>
        </row>
        <row r="91">
          <cell r="A91">
            <v>1</v>
          </cell>
          <cell r="B91">
            <v>221</v>
          </cell>
          <cell r="G91">
            <v>66.95</v>
          </cell>
        </row>
        <row r="92">
          <cell r="A92">
            <v>2</v>
          </cell>
          <cell r="B92">
            <v>221</v>
          </cell>
          <cell r="G92">
            <v>66.95</v>
          </cell>
        </row>
        <row r="93">
          <cell r="A93">
            <v>1</v>
          </cell>
          <cell r="B93">
            <v>40</v>
          </cell>
          <cell r="G93">
            <v>3.59</v>
          </cell>
        </row>
        <row r="94">
          <cell r="A94">
            <v>2</v>
          </cell>
          <cell r="B94">
            <v>40</v>
          </cell>
          <cell r="G94">
            <v>3.59</v>
          </cell>
        </row>
        <row r="95">
          <cell r="A95">
            <v>1</v>
          </cell>
          <cell r="B95">
            <v>10</v>
          </cell>
          <cell r="G95">
            <v>163477.16</v>
          </cell>
        </row>
        <row r="96">
          <cell r="A96">
            <v>1</v>
          </cell>
          <cell r="B96">
            <v>10</v>
          </cell>
          <cell r="G96">
            <v>57147.56</v>
          </cell>
        </row>
        <row r="97">
          <cell r="A97">
            <v>1</v>
          </cell>
          <cell r="B97">
            <v>20</v>
          </cell>
          <cell r="G97">
            <v>191.52</v>
          </cell>
        </row>
        <row r="98">
          <cell r="A98">
            <v>1</v>
          </cell>
          <cell r="B98">
            <v>20</v>
          </cell>
          <cell r="G98">
            <v>104747.45</v>
          </cell>
        </row>
        <row r="99">
          <cell r="A99">
            <v>1</v>
          </cell>
          <cell r="B99">
            <v>30</v>
          </cell>
          <cell r="G99">
            <v>2078.36</v>
          </cell>
        </row>
        <row r="100">
          <cell r="A100">
            <v>1</v>
          </cell>
          <cell r="B100">
            <v>30</v>
          </cell>
          <cell r="G100">
            <v>9103.9</v>
          </cell>
        </row>
        <row r="101">
          <cell r="A101">
            <v>1</v>
          </cell>
          <cell r="B101">
            <v>40</v>
          </cell>
          <cell r="G101">
            <v>958.32</v>
          </cell>
        </row>
        <row r="102">
          <cell r="A102">
            <v>1</v>
          </cell>
          <cell r="B102">
            <v>40</v>
          </cell>
          <cell r="G102">
            <v>5679.37</v>
          </cell>
        </row>
        <row r="103">
          <cell r="A103">
            <v>1</v>
          </cell>
          <cell r="B103">
            <v>50</v>
          </cell>
          <cell r="G103">
            <v>32444.46</v>
          </cell>
        </row>
        <row r="104">
          <cell r="A104">
            <v>1</v>
          </cell>
          <cell r="B104">
            <v>60</v>
          </cell>
          <cell r="G104">
            <v>66.81</v>
          </cell>
        </row>
        <row r="105">
          <cell r="A105">
            <v>1</v>
          </cell>
          <cell r="B105">
            <v>60</v>
          </cell>
          <cell r="G105">
            <v>3637.48</v>
          </cell>
        </row>
        <row r="106">
          <cell r="A106">
            <v>1</v>
          </cell>
          <cell r="B106">
            <v>70</v>
          </cell>
          <cell r="G106">
            <v>45444.81</v>
          </cell>
        </row>
        <row r="107">
          <cell r="A107">
            <v>1</v>
          </cell>
          <cell r="B107">
            <v>212</v>
          </cell>
          <cell r="G107">
            <v>9199.1</v>
          </cell>
        </row>
        <row r="108">
          <cell r="A108">
            <v>2</v>
          </cell>
          <cell r="B108">
            <v>10</v>
          </cell>
          <cell r="G108">
            <v>163477.16</v>
          </cell>
        </row>
        <row r="109">
          <cell r="A109">
            <v>2</v>
          </cell>
          <cell r="B109">
            <v>10</v>
          </cell>
          <cell r="G109">
            <v>57514.7</v>
          </cell>
        </row>
        <row r="110">
          <cell r="A110">
            <v>2</v>
          </cell>
          <cell r="B110">
            <v>20</v>
          </cell>
          <cell r="G110">
            <v>191.52</v>
          </cell>
        </row>
        <row r="111">
          <cell r="A111">
            <v>2</v>
          </cell>
          <cell r="B111">
            <v>20</v>
          </cell>
          <cell r="G111">
            <v>104779.2</v>
          </cell>
        </row>
        <row r="112">
          <cell r="A112">
            <v>2</v>
          </cell>
          <cell r="B112">
            <v>30</v>
          </cell>
          <cell r="G112">
            <v>2078.36</v>
          </cell>
        </row>
        <row r="113">
          <cell r="A113">
            <v>2</v>
          </cell>
          <cell r="B113">
            <v>30</v>
          </cell>
          <cell r="G113">
            <v>9102.4500000000007</v>
          </cell>
        </row>
        <row r="114">
          <cell r="A114">
            <v>2</v>
          </cell>
          <cell r="B114">
            <v>40</v>
          </cell>
          <cell r="G114">
            <v>958.32</v>
          </cell>
        </row>
        <row r="115">
          <cell r="A115">
            <v>2</v>
          </cell>
          <cell r="B115">
            <v>40</v>
          </cell>
          <cell r="G115">
            <v>5679.37</v>
          </cell>
        </row>
        <row r="116">
          <cell r="A116">
            <v>2</v>
          </cell>
          <cell r="B116">
            <v>50</v>
          </cell>
          <cell r="G116">
            <v>20277.27</v>
          </cell>
        </row>
        <row r="117">
          <cell r="A117">
            <v>2</v>
          </cell>
          <cell r="B117">
            <v>60</v>
          </cell>
          <cell r="G117">
            <v>22.2</v>
          </cell>
        </row>
        <row r="118">
          <cell r="A118">
            <v>2</v>
          </cell>
          <cell r="B118">
            <v>60</v>
          </cell>
          <cell r="G118">
            <v>3690.99</v>
          </cell>
        </row>
        <row r="119">
          <cell r="A119">
            <v>2</v>
          </cell>
          <cell r="B119">
            <v>70</v>
          </cell>
          <cell r="G119">
            <v>45450.86</v>
          </cell>
        </row>
        <row r="120">
          <cell r="A120">
            <v>2</v>
          </cell>
          <cell r="B120">
            <v>212</v>
          </cell>
          <cell r="G120">
            <v>9199.11</v>
          </cell>
        </row>
        <row r="121">
          <cell r="A121">
            <v>1</v>
          </cell>
          <cell r="B121">
            <v>20</v>
          </cell>
          <cell r="G121">
            <v>-4732.8599999999997</v>
          </cell>
        </row>
        <row r="122">
          <cell r="A122">
            <v>1</v>
          </cell>
          <cell r="B122">
            <v>50</v>
          </cell>
          <cell r="G122">
            <v>47207.23</v>
          </cell>
        </row>
        <row r="123">
          <cell r="A123">
            <v>1</v>
          </cell>
          <cell r="B123">
            <v>60</v>
          </cell>
          <cell r="G123">
            <v>31438.55</v>
          </cell>
        </row>
        <row r="124">
          <cell r="A124">
            <v>1</v>
          </cell>
          <cell r="B124">
            <v>180</v>
          </cell>
          <cell r="G124">
            <v>152768.95000000001</v>
          </cell>
        </row>
        <row r="125">
          <cell r="A125">
            <v>1</v>
          </cell>
          <cell r="B125">
            <v>180</v>
          </cell>
          <cell r="G125">
            <v>-68641.850000000006</v>
          </cell>
        </row>
        <row r="126">
          <cell r="A126">
            <v>2</v>
          </cell>
          <cell r="B126">
            <v>20</v>
          </cell>
          <cell r="G126">
            <v>-4732.8599999999997</v>
          </cell>
        </row>
        <row r="127">
          <cell r="A127">
            <v>2</v>
          </cell>
          <cell r="B127">
            <v>50</v>
          </cell>
          <cell r="G127">
            <v>47207.23</v>
          </cell>
        </row>
        <row r="128">
          <cell r="A128">
            <v>2</v>
          </cell>
          <cell r="B128">
            <v>60</v>
          </cell>
          <cell r="G128">
            <v>31438.55</v>
          </cell>
        </row>
        <row r="129">
          <cell r="A129">
            <v>1</v>
          </cell>
          <cell r="B129">
            <v>212</v>
          </cell>
          <cell r="G129">
            <v>8394</v>
          </cell>
        </row>
        <row r="130">
          <cell r="A130">
            <v>1</v>
          </cell>
          <cell r="B130">
            <v>221</v>
          </cell>
          <cell r="G130">
            <v>7755</v>
          </cell>
        </row>
        <row r="131">
          <cell r="A131">
            <v>2</v>
          </cell>
          <cell r="B131">
            <v>212</v>
          </cell>
          <cell r="G131">
            <v>8394</v>
          </cell>
        </row>
        <row r="132">
          <cell r="A132">
            <v>2</v>
          </cell>
          <cell r="B132">
            <v>221</v>
          </cell>
          <cell r="G132">
            <v>7755</v>
          </cell>
        </row>
        <row r="133">
          <cell r="A133">
            <v>1</v>
          </cell>
          <cell r="B133">
            <v>180</v>
          </cell>
          <cell r="G133">
            <v>13755.75</v>
          </cell>
        </row>
        <row r="134">
          <cell r="A134">
            <v>1</v>
          </cell>
          <cell r="B134">
            <v>212</v>
          </cell>
          <cell r="G134">
            <v>71983.679999999993</v>
          </cell>
        </row>
        <row r="135">
          <cell r="A135">
            <v>2</v>
          </cell>
          <cell r="B135">
            <v>212</v>
          </cell>
          <cell r="G135">
            <v>72969.84</v>
          </cell>
        </row>
        <row r="136">
          <cell r="A136">
            <v>1</v>
          </cell>
          <cell r="B136">
            <v>180</v>
          </cell>
          <cell r="G136">
            <v>1133.5</v>
          </cell>
        </row>
        <row r="137">
          <cell r="A137">
            <v>2</v>
          </cell>
          <cell r="B137">
            <v>301</v>
          </cell>
          <cell r="G137">
            <v>81</v>
          </cell>
        </row>
        <row r="138">
          <cell r="A138">
            <v>1</v>
          </cell>
          <cell r="B138">
            <v>212</v>
          </cell>
          <cell r="G138">
            <v>16875</v>
          </cell>
        </row>
        <row r="139">
          <cell r="A139">
            <v>2</v>
          </cell>
          <cell r="B139">
            <v>212</v>
          </cell>
          <cell r="G139">
            <v>16875</v>
          </cell>
        </row>
        <row r="140">
          <cell r="A140">
            <v>1</v>
          </cell>
          <cell r="B140">
            <v>212</v>
          </cell>
          <cell r="G140">
            <v>48711.5</v>
          </cell>
        </row>
        <row r="141">
          <cell r="A141">
            <v>2</v>
          </cell>
          <cell r="B141">
            <v>212</v>
          </cell>
          <cell r="G141">
            <v>48711.5</v>
          </cell>
        </row>
        <row r="142">
          <cell r="A142">
            <v>1</v>
          </cell>
          <cell r="B142">
            <v>221</v>
          </cell>
          <cell r="G142">
            <v>1578.13</v>
          </cell>
        </row>
        <row r="143">
          <cell r="A143">
            <v>2</v>
          </cell>
          <cell r="B143">
            <v>221</v>
          </cell>
          <cell r="G143">
            <v>1578.13</v>
          </cell>
        </row>
        <row r="144">
          <cell r="A144">
            <v>2</v>
          </cell>
          <cell r="B144">
            <v>301</v>
          </cell>
          <cell r="G144">
            <v>166.68</v>
          </cell>
        </row>
        <row r="145">
          <cell r="A145">
            <v>1</v>
          </cell>
          <cell r="B145">
            <v>20</v>
          </cell>
          <cell r="G145">
            <v>14816.16</v>
          </cell>
        </row>
        <row r="146">
          <cell r="A146">
            <v>1</v>
          </cell>
          <cell r="B146">
            <v>30</v>
          </cell>
          <cell r="G146">
            <v>2010.59</v>
          </cell>
        </row>
        <row r="147">
          <cell r="A147">
            <v>1</v>
          </cell>
          <cell r="B147">
            <v>40</v>
          </cell>
          <cell r="G147">
            <v>3483.88</v>
          </cell>
        </row>
        <row r="148">
          <cell r="A148">
            <v>1</v>
          </cell>
          <cell r="B148">
            <v>50</v>
          </cell>
          <cell r="G148">
            <v>5110.24</v>
          </cell>
        </row>
        <row r="149">
          <cell r="A149">
            <v>1</v>
          </cell>
          <cell r="B149">
            <v>60</v>
          </cell>
          <cell r="G149">
            <v>3011.91</v>
          </cell>
        </row>
        <row r="150">
          <cell r="A150">
            <v>1</v>
          </cell>
          <cell r="B150">
            <v>70</v>
          </cell>
          <cell r="G150">
            <v>17527.84</v>
          </cell>
        </row>
        <row r="151">
          <cell r="A151">
            <v>2</v>
          </cell>
          <cell r="B151">
            <v>20</v>
          </cell>
          <cell r="G151">
            <v>14516.12</v>
          </cell>
        </row>
        <row r="152">
          <cell r="A152">
            <v>2</v>
          </cell>
          <cell r="B152">
            <v>30</v>
          </cell>
          <cell r="G152">
            <v>1357.44</v>
          </cell>
        </row>
        <row r="153">
          <cell r="A153">
            <v>2</v>
          </cell>
          <cell r="B153">
            <v>40</v>
          </cell>
          <cell r="G153">
            <v>3320.32</v>
          </cell>
        </row>
        <row r="154">
          <cell r="A154">
            <v>2</v>
          </cell>
          <cell r="B154">
            <v>50</v>
          </cell>
          <cell r="G154">
            <v>3625.29</v>
          </cell>
        </row>
        <row r="155">
          <cell r="A155">
            <v>2</v>
          </cell>
          <cell r="B155">
            <v>60</v>
          </cell>
          <cell r="G155">
            <v>2799.73</v>
          </cell>
        </row>
        <row r="156">
          <cell r="A156">
            <v>2</v>
          </cell>
          <cell r="B156">
            <v>70</v>
          </cell>
          <cell r="G156">
            <v>16695.68</v>
          </cell>
        </row>
        <row r="157">
          <cell r="A157">
            <v>1</v>
          </cell>
          <cell r="B157">
            <v>20</v>
          </cell>
          <cell r="G157">
            <v>-8343.3799999999992</v>
          </cell>
        </row>
        <row r="158">
          <cell r="A158">
            <v>1</v>
          </cell>
          <cell r="B158">
            <v>30</v>
          </cell>
          <cell r="G158">
            <v>-1736.68</v>
          </cell>
        </row>
        <row r="159">
          <cell r="A159">
            <v>1</v>
          </cell>
          <cell r="B159">
            <v>40</v>
          </cell>
          <cell r="G159">
            <v>-3483.88</v>
          </cell>
        </row>
        <row r="160">
          <cell r="A160">
            <v>1</v>
          </cell>
          <cell r="B160">
            <v>50</v>
          </cell>
          <cell r="G160">
            <v>-5110.24</v>
          </cell>
        </row>
        <row r="161">
          <cell r="A161">
            <v>1</v>
          </cell>
          <cell r="B161">
            <v>60</v>
          </cell>
          <cell r="G161">
            <v>-2955.12</v>
          </cell>
        </row>
        <row r="162">
          <cell r="A162">
            <v>1</v>
          </cell>
          <cell r="B162">
            <v>70</v>
          </cell>
          <cell r="G162">
            <v>-17527.84</v>
          </cell>
        </row>
        <row r="163">
          <cell r="A163">
            <v>2</v>
          </cell>
          <cell r="B163">
            <v>20</v>
          </cell>
          <cell r="G163">
            <v>-7973</v>
          </cell>
        </row>
        <row r="164">
          <cell r="A164">
            <v>2</v>
          </cell>
          <cell r="B164">
            <v>30</v>
          </cell>
          <cell r="G164">
            <v>-1054.8800000000001</v>
          </cell>
        </row>
        <row r="165">
          <cell r="A165">
            <v>2</v>
          </cell>
          <cell r="B165">
            <v>40</v>
          </cell>
          <cell r="G165">
            <v>-3320.32</v>
          </cell>
        </row>
        <row r="166">
          <cell r="A166">
            <v>2</v>
          </cell>
          <cell r="B166">
            <v>50</v>
          </cell>
          <cell r="G166">
            <v>-3625.29</v>
          </cell>
        </row>
        <row r="167">
          <cell r="A167">
            <v>2</v>
          </cell>
          <cell r="B167">
            <v>60</v>
          </cell>
          <cell r="G167">
            <v>-2706.7</v>
          </cell>
        </row>
        <row r="168">
          <cell r="A168">
            <v>2</v>
          </cell>
          <cell r="B168">
            <v>70</v>
          </cell>
          <cell r="G168">
            <v>-16695.68</v>
          </cell>
        </row>
        <row r="169">
          <cell r="A169">
            <v>1</v>
          </cell>
          <cell r="B169">
            <v>20</v>
          </cell>
          <cell r="G169">
            <v>20297.93</v>
          </cell>
        </row>
        <row r="170">
          <cell r="A170">
            <v>1</v>
          </cell>
          <cell r="B170">
            <v>30</v>
          </cell>
          <cell r="G170">
            <v>4144.99</v>
          </cell>
        </row>
        <row r="171">
          <cell r="A171">
            <v>1</v>
          </cell>
          <cell r="B171">
            <v>40</v>
          </cell>
          <cell r="G171">
            <v>2080.63</v>
          </cell>
        </row>
        <row r="172">
          <cell r="A172">
            <v>1</v>
          </cell>
          <cell r="B172">
            <v>50</v>
          </cell>
          <cell r="G172">
            <v>16579.77</v>
          </cell>
        </row>
        <row r="173">
          <cell r="A173">
            <v>1</v>
          </cell>
          <cell r="B173">
            <v>60</v>
          </cell>
          <cell r="G173">
            <v>7705.52</v>
          </cell>
        </row>
        <row r="174">
          <cell r="A174">
            <v>1</v>
          </cell>
          <cell r="B174">
            <v>70</v>
          </cell>
          <cell r="G174">
            <v>7805.63</v>
          </cell>
        </row>
        <row r="175">
          <cell r="A175">
            <v>2</v>
          </cell>
          <cell r="B175">
            <v>20</v>
          </cell>
          <cell r="G175">
            <v>20518.09</v>
          </cell>
        </row>
        <row r="176">
          <cell r="A176">
            <v>2</v>
          </cell>
          <cell r="B176">
            <v>30</v>
          </cell>
          <cell r="G176">
            <v>4126.1000000000004</v>
          </cell>
        </row>
        <row r="177">
          <cell r="A177">
            <v>2</v>
          </cell>
          <cell r="B177">
            <v>40</v>
          </cell>
          <cell r="G177">
            <v>2075.4</v>
          </cell>
        </row>
        <row r="178">
          <cell r="A178">
            <v>2</v>
          </cell>
          <cell r="B178">
            <v>50</v>
          </cell>
          <cell r="G178">
            <v>16701.580000000002</v>
          </cell>
        </row>
        <row r="179">
          <cell r="A179">
            <v>2</v>
          </cell>
          <cell r="B179">
            <v>60</v>
          </cell>
          <cell r="G179">
            <v>7828.88</v>
          </cell>
        </row>
        <row r="180">
          <cell r="A180">
            <v>2</v>
          </cell>
          <cell r="B180">
            <v>70</v>
          </cell>
          <cell r="G180">
            <v>7512.24</v>
          </cell>
        </row>
        <row r="181">
          <cell r="A181">
            <v>1</v>
          </cell>
          <cell r="B181">
            <v>20</v>
          </cell>
          <cell r="G181">
            <v>-20297.93</v>
          </cell>
        </row>
        <row r="182">
          <cell r="A182">
            <v>1</v>
          </cell>
          <cell r="B182">
            <v>30</v>
          </cell>
          <cell r="G182">
            <v>-4092.86</v>
          </cell>
        </row>
        <row r="183">
          <cell r="A183">
            <v>1</v>
          </cell>
          <cell r="B183">
            <v>40</v>
          </cell>
          <cell r="G183">
            <v>-2080.63</v>
          </cell>
        </row>
        <row r="184">
          <cell r="A184">
            <v>1</v>
          </cell>
          <cell r="B184">
            <v>50</v>
          </cell>
          <cell r="G184">
            <v>-16570.54</v>
          </cell>
        </row>
        <row r="185">
          <cell r="A185">
            <v>1</v>
          </cell>
          <cell r="B185">
            <v>60</v>
          </cell>
          <cell r="G185">
            <v>-7678.26</v>
          </cell>
        </row>
        <row r="186">
          <cell r="A186">
            <v>1</v>
          </cell>
          <cell r="B186">
            <v>70</v>
          </cell>
          <cell r="G186">
            <v>-7799.3</v>
          </cell>
        </row>
        <row r="187">
          <cell r="A187">
            <v>2</v>
          </cell>
          <cell r="B187">
            <v>20</v>
          </cell>
          <cell r="G187">
            <v>-20518.09</v>
          </cell>
        </row>
        <row r="188">
          <cell r="A188">
            <v>2</v>
          </cell>
          <cell r="B188">
            <v>30</v>
          </cell>
          <cell r="G188">
            <v>-4073.97</v>
          </cell>
        </row>
        <row r="189">
          <cell r="A189">
            <v>2</v>
          </cell>
          <cell r="B189">
            <v>40</v>
          </cell>
          <cell r="G189">
            <v>-2075.4</v>
          </cell>
        </row>
        <row r="190">
          <cell r="A190">
            <v>2</v>
          </cell>
          <cell r="B190">
            <v>50</v>
          </cell>
          <cell r="G190">
            <v>-16692.349999999999</v>
          </cell>
        </row>
        <row r="191">
          <cell r="A191">
            <v>2</v>
          </cell>
          <cell r="B191">
            <v>60</v>
          </cell>
          <cell r="G191">
            <v>-7790.71</v>
          </cell>
        </row>
        <row r="192">
          <cell r="A192">
            <v>2</v>
          </cell>
          <cell r="B192">
            <v>70</v>
          </cell>
          <cell r="G192">
            <v>-7505.99</v>
          </cell>
        </row>
        <row r="193">
          <cell r="A193">
            <v>1</v>
          </cell>
          <cell r="B193">
            <v>20</v>
          </cell>
          <cell r="G193">
            <v>325.39999999999998</v>
          </cell>
        </row>
        <row r="194">
          <cell r="A194">
            <v>2</v>
          </cell>
          <cell r="B194">
            <v>20</v>
          </cell>
          <cell r="G194">
            <v>365.38</v>
          </cell>
        </row>
        <row r="195">
          <cell r="A195">
            <v>1</v>
          </cell>
          <cell r="B195">
            <v>20</v>
          </cell>
          <cell r="G195">
            <v>-112.06</v>
          </cell>
        </row>
        <row r="196">
          <cell r="A196">
            <v>2</v>
          </cell>
          <cell r="B196">
            <v>20</v>
          </cell>
          <cell r="G196">
            <v>-122.55</v>
          </cell>
        </row>
        <row r="197">
          <cell r="A197">
            <v>1</v>
          </cell>
          <cell r="B197">
            <v>20</v>
          </cell>
          <cell r="G197">
            <v>29.76</v>
          </cell>
        </row>
        <row r="198">
          <cell r="A198">
            <v>2</v>
          </cell>
          <cell r="B198">
            <v>20</v>
          </cell>
          <cell r="G198">
            <v>29.68</v>
          </cell>
        </row>
        <row r="199">
          <cell r="A199">
            <v>2</v>
          </cell>
          <cell r="B199">
            <v>10</v>
          </cell>
          <cell r="G199">
            <v>-229722.36</v>
          </cell>
        </row>
        <row r="200">
          <cell r="A200">
            <v>2</v>
          </cell>
          <cell r="B200">
            <v>70</v>
          </cell>
          <cell r="G200">
            <v>72635</v>
          </cell>
        </row>
        <row r="201">
          <cell r="A201">
            <v>1</v>
          </cell>
          <cell r="B201">
            <v>80</v>
          </cell>
          <cell r="G201">
            <v>4751759.75</v>
          </cell>
        </row>
        <row r="202">
          <cell r="A202">
            <v>1</v>
          </cell>
          <cell r="B202">
            <v>80</v>
          </cell>
          <cell r="G202">
            <v>62127.74</v>
          </cell>
        </row>
        <row r="203">
          <cell r="A203">
            <v>1</v>
          </cell>
          <cell r="B203">
            <v>80</v>
          </cell>
          <cell r="G203">
            <v>532736.51</v>
          </cell>
        </row>
        <row r="204">
          <cell r="A204">
            <v>1</v>
          </cell>
          <cell r="B204">
            <v>80</v>
          </cell>
          <cell r="G204">
            <v>52991.02</v>
          </cell>
        </row>
        <row r="205">
          <cell r="A205">
            <v>1</v>
          </cell>
          <cell r="B205">
            <v>180</v>
          </cell>
          <cell r="G205">
            <v>1287765.97</v>
          </cell>
        </row>
        <row r="206">
          <cell r="A206">
            <v>1</v>
          </cell>
          <cell r="B206">
            <v>180</v>
          </cell>
          <cell r="G206">
            <v>152768.95000000001</v>
          </cell>
        </row>
        <row r="207">
          <cell r="A207">
            <v>1</v>
          </cell>
          <cell r="B207">
            <v>180</v>
          </cell>
          <cell r="G207">
            <v>-68641.850000000006</v>
          </cell>
        </row>
        <row r="208">
          <cell r="A208">
            <v>1</v>
          </cell>
          <cell r="B208">
            <v>10</v>
          </cell>
          <cell r="G208">
            <v>18514.52</v>
          </cell>
        </row>
        <row r="209">
          <cell r="A209">
            <v>1</v>
          </cell>
          <cell r="B209">
            <v>20</v>
          </cell>
          <cell r="G209">
            <v>752005.98</v>
          </cell>
        </row>
        <row r="210">
          <cell r="A210">
            <v>1</v>
          </cell>
          <cell r="B210">
            <v>30</v>
          </cell>
          <cell r="G210">
            <v>89083.4</v>
          </cell>
        </row>
        <row r="211">
          <cell r="A211">
            <v>1</v>
          </cell>
          <cell r="B211">
            <v>40</v>
          </cell>
          <cell r="G211">
            <v>2078.36</v>
          </cell>
        </row>
        <row r="212">
          <cell r="A212">
            <v>1</v>
          </cell>
          <cell r="B212">
            <v>50</v>
          </cell>
          <cell r="G212">
            <v>1357.44</v>
          </cell>
        </row>
        <row r="213">
          <cell r="A213">
            <v>1</v>
          </cell>
          <cell r="B213">
            <v>60</v>
          </cell>
          <cell r="G213">
            <v>-1054.8800000000001</v>
          </cell>
        </row>
        <row r="214">
          <cell r="A214">
            <v>1</v>
          </cell>
          <cell r="B214">
            <v>70</v>
          </cell>
          <cell r="G214">
            <v>4126.1000000000004</v>
          </cell>
        </row>
        <row r="215">
          <cell r="A215">
            <v>1</v>
          </cell>
          <cell r="B215">
            <v>80</v>
          </cell>
          <cell r="G215">
            <v>-4073.97</v>
          </cell>
        </row>
        <row r="216">
          <cell r="A216">
            <v>1</v>
          </cell>
          <cell r="B216">
            <v>80</v>
          </cell>
          <cell r="G216">
            <v>202110.9</v>
          </cell>
        </row>
        <row r="217">
          <cell r="A217">
            <v>1</v>
          </cell>
          <cell r="B217">
            <v>80</v>
          </cell>
          <cell r="G217">
            <v>-1.7763568394002501E-14</v>
          </cell>
        </row>
        <row r="218">
          <cell r="A218">
            <v>1</v>
          </cell>
          <cell r="B218">
            <v>80</v>
          </cell>
          <cell r="G218">
            <v>9102.4500000000007</v>
          </cell>
        </row>
        <row r="219">
          <cell r="A219">
            <v>1</v>
          </cell>
          <cell r="B219">
            <v>180</v>
          </cell>
          <cell r="G219">
            <v>633.86</v>
          </cell>
        </row>
        <row r="220">
          <cell r="A220">
            <v>1</v>
          </cell>
          <cell r="B220">
            <v>180</v>
          </cell>
          <cell r="G220">
            <v>9094.9500000000007</v>
          </cell>
        </row>
        <row r="221">
          <cell r="A221">
            <v>1</v>
          </cell>
          <cell r="B221">
            <v>180</v>
          </cell>
          <cell r="G221">
            <v>29669.58</v>
          </cell>
        </row>
        <row r="222">
          <cell r="A222">
            <v>1</v>
          </cell>
          <cell r="B222">
            <v>212</v>
          </cell>
          <cell r="G222">
            <v>704344.2</v>
          </cell>
        </row>
        <row r="223">
          <cell r="A223">
            <v>1</v>
          </cell>
          <cell r="B223">
            <v>221</v>
          </cell>
          <cell r="G223">
            <v>72001.64</v>
          </cell>
        </row>
        <row r="224">
          <cell r="A224">
            <v>1</v>
          </cell>
          <cell r="B224">
            <v>232</v>
          </cell>
          <cell r="G224">
            <v>958.32</v>
          </cell>
        </row>
        <row r="225">
          <cell r="A225">
            <v>1</v>
          </cell>
          <cell r="B225">
            <v>233</v>
          </cell>
          <cell r="G225">
            <v>3320.32</v>
          </cell>
        </row>
        <row r="226">
          <cell r="A226">
            <v>1</v>
          </cell>
          <cell r="B226">
            <v>234</v>
          </cell>
          <cell r="G226">
            <v>-3320.32</v>
          </cell>
        </row>
        <row r="227">
          <cell r="A227">
            <v>1</v>
          </cell>
          <cell r="B227">
            <v>303</v>
          </cell>
          <cell r="G227">
            <v>2075.4</v>
          </cell>
        </row>
        <row r="228">
          <cell r="A228">
            <v>2</v>
          </cell>
          <cell r="B228">
            <v>10</v>
          </cell>
          <cell r="G228">
            <v>-2075.4</v>
          </cell>
        </row>
        <row r="229">
          <cell r="A229">
            <v>2</v>
          </cell>
          <cell r="B229">
            <v>20</v>
          </cell>
          <cell r="G229">
            <v>124127.19</v>
          </cell>
        </row>
        <row r="230">
          <cell r="A230">
            <v>2</v>
          </cell>
          <cell r="B230">
            <v>30</v>
          </cell>
          <cell r="G230">
            <v>3.59</v>
          </cell>
        </row>
        <row r="231">
          <cell r="A231">
            <v>2</v>
          </cell>
          <cell r="B231">
            <v>40</v>
          </cell>
          <cell r="G231">
            <v>5679.37</v>
          </cell>
        </row>
        <row r="232">
          <cell r="A232">
            <v>2</v>
          </cell>
          <cell r="B232">
            <v>50</v>
          </cell>
          <cell r="G232">
            <v>3.6379788070917097E-11</v>
          </cell>
        </row>
        <row r="233">
          <cell r="A233">
            <v>2</v>
          </cell>
          <cell r="B233">
            <v>60</v>
          </cell>
          <cell r="G233">
            <v>3651.35</v>
          </cell>
        </row>
        <row r="234">
          <cell r="A234">
            <v>2</v>
          </cell>
          <cell r="B234">
            <v>70</v>
          </cell>
          <cell r="G234">
            <v>11967.42</v>
          </cell>
        </row>
        <row r="235">
          <cell r="A235">
            <v>2</v>
          </cell>
          <cell r="B235">
            <v>80</v>
          </cell>
          <cell r="G235">
            <v>60448.23</v>
          </cell>
        </row>
        <row r="236">
          <cell r="A236">
            <v>2</v>
          </cell>
          <cell r="B236">
            <v>80</v>
          </cell>
          <cell r="G236">
            <v>1464133.81</v>
          </cell>
        </row>
        <row r="237">
          <cell r="A237">
            <v>2</v>
          </cell>
          <cell r="B237">
            <v>80</v>
          </cell>
          <cell r="G237">
            <v>73445.23</v>
          </cell>
        </row>
        <row r="238">
          <cell r="A238">
            <v>2</v>
          </cell>
          <cell r="B238">
            <v>80</v>
          </cell>
          <cell r="G238">
            <v>3625.29</v>
          </cell>
        </row>
        <row r="239">
          <cell r="A239">
            <v>2</v>
          </cell>
          <cell r="B239">
            <v>180</v>
          </cell>
          <cell r="G239">
            <v>-3625.29</v>
          </cell>
        </row>
        <row r="240">
          <cell r="A240">
            <v>2</v>
          </cell>
          <cell r="B240">
            <v>180</v>
          </cell>
          <cell r="G240">
            <v>16701.580000000002</v>
          </cell>
        </row>
        <row r="241">
          <cell r="A241">
            <v>2</v>
          </cell>
          <cell r="B241">
            <v>180</v>
          </cell>
          <cell r="G241">
            <v>-16692.349999999999</v>
          </cell>
        </row>
        <row r="242">
          <cell r="A242">
            <v>2</v>
          </cell>
          <cell r="B242">
            <v>212</v>
          </cell>
          <cell r="G242">
            <v>266164.51</v>
          </cell>
        </row>
        <row r="243">
          <cell r="A243">
            <v>2</v>
          </cell>
          <cell r="B243">
            <v>221</v>
          </cell>
          <cell r="G243">
            <v>0</v>
          </cell>
        </row>
        <row r="244">
          <cell r="A244">
            <v>2</v>
          </cell>
          <cell r="B244">
            <v>232</v>
          </cell>
          <cell r="G244">
            <v>20277.27</v>
          </cell>
        </row>
        <row r="245">
          <cell r="A245">
            <v>2</v>
          </cell>
          <cell r="B245">
            <v>233</v>
          </cell>
          <cell r="G245">
            <v>1.7053025658242399E-13</v>
          </cell>
        </row>
        <row r="246">
          <cell r="A246">
            <v>2</v>
          </cell>
          <cell r="B246">
            <v>234</v>
          </cell>
          <cell r="G246">
            <v>47207.23</v>
          </cell>
        </row>
        <row r="247">
          <cell r="A247">
            <v>2</v>
          </cell>
          <cell r="B247">
            <v>303</v>
          </cell>
          <cell r="G247">
            <v>0</v>
          </cell>
        </row>
        <row r="248">
          <cell r="A248">
            <v>2</v>
          </cell>
          <cell r="B248">
            <v>60</v>
          </cell>
          <cell r="G248">
            <v>7663.37</v>
          </cell>
        </row>
        <row r="249">
          <cell r="A249">
            <v>2</v>
          </cell>
          <cell r="B249">
            <v>60</v>
          </cell>
          <cell r="G249">
            <v>13458.65</v>
          </cell>
        </row>
        <row r="250">
          <cell r="A250">
            <v>2</v>
          </cell>
          <cell r="B250">
            <v>60</v>
          </cell>
          <cell r="G250">
            <v>18114</v>
          </cell>
        </row>
        <row r="251">
          <cell r="A251">
            <v>2</v>
          </cell>
          <cell r="B251">
            <v>60</v>
          </cell>
          <cell r="G251">
            <v>818935.74</v>
          </cell>
        </row>
        <row r="252">
          <cell r="A252">
            <v>2</v>
          </cell>
          <cell r="B252">
            <v>60</v>
          </cell>
          <cell r="G252">
            <v>103090.68</v>
          </cell>
        </row>
        <row r="253">
          <cell r="A253">
            <v>2</v>
          </cell>
          <cell r="B253">
            <v>60</v>
          </cell>
          <cell r="G253">
            <v>22.2</v>
          </cell>
        </row>
        <row r="254">
          <cell r="A254">
            <v>2</v>
          </cell>
          <cell r="B254">
            <v>60</v>
          </cell>
          <cell r="G254">
            <v>2799.73</v>
          </cell>
        </row>
        <row r="255">
          <cell r="A255">
            <v>2</v>
          </cell>
          <cell r="B255">
            <v>60</v>
          </cell>
          <cell r="G255">
            <v>-2706.7</v>
          </cell>
        </row>
        <row r="256">
          <cell r="A256">
            <v>2</v>
          </cell>
          <cell r="B256">
            <v>60</v>
          </cell>
          <cell r="G256">
            <v>7828.88</v>
          </cell>
        </row>
        <row r="257">
          <cell r="A257">
            <v>2</v>
          </cell>
          <cell r="B257">
            <v>60</v>
          </cell>
          <cell r="G257">
            <v>-7790.71</v>
          </cell>
        </row>
        <row r="258">
          <cell r="A258">
            <v>2</v>
          </cell>
          <cell r="B258">
            <v>60</v>
          </cell>
          <cell r="G258">
            <v>170021.91</v>
          </cell>
        </row>
        <row r="259">
          <cell r="A259">
            <v>2</v>
          </cell>
          <cell r="B259">
            <v>60</v>
          </cell>
          <cell r="G259">
            <v>3690.99</v>
          </cell>
        </row>
        <row r="260">
          <cell r="A260">
            <v>2</v>
          </cell>
          <cell r="B260">
            <v>60</v>
          </cell>
          <cell r="G260">
            <v>31438.55</v>
          </cell>
        </row>
        <row r="261">
          <cell r="A261">
            <v>2</v>
          </cell>
          <cell r="B261">
            <v>70</v>
          </cell>
          <cell r="G261">
            <v>17838.400000000001</v>
          </cell>
        </row>
        <row r="262">
          <cell r="A262">
            <v>2</v>
          </cell>
          <cell r="B262">
            <v>70</v>
          </cell>
          <cell r="G262">
            <v>59259.26</v>
          </cell>
        </row>
        <row r="263">
          <cell r="A263">
            <v>2</v>
          </cell>
          <cell r="B263">
            <v>70</v>
          </cell>
          <cell r="G263">
            <v>683633.73</v>
          </cell>
        </row>
        <row r="264">
          <cell r="A264">
            <v>2</v>
          </cell>
          <cell r="B264">
            <v>70</v>
          </cell>
          <cell r="G264">
            <v>44677.72</v>
          </cell>
        </row>
        <row r="265">
          <cell r="A265">
            <v>2</v>
          </cell>
          <cell r="B265">
            <v>70</v>
          </cell>
          <cell r="G265">
            <v>16695.68</v>
          </cell>
        </row>
        <row r="266">
          <cell r="A266">
            <v>2</v>
          </cell>
          <cell r="B266">
            <v>70</v>
          </cell>
          <cell r="G266">
            <v>-16695.68</v>
          </cell>
        </row>
        <row r="267">
          <cell r="A267">
            <v>2</v>
          </cell>
          <cell r="B267">
            <v>70</v>
          </cell>
          <cell r="G267">
            <v>7512.24</v>
          </cell>
        </row>
        <row r="268">
          <cell r="A268">
            <v>2</v>
          </cell>
          <cell r="B268">
            <v>70</v>
          </cell>
          <cell r="G268">
            <v>-7505.99</v>
          </cell>
        </row>
        <row r="269">
          <cell r="A269">
            <v>2</v>
          </cell>
          <cell r="B269">
            <v>70</v>
          </cell>
          <cell r="G269">
            <v>-75855</v>
          </cell>
        </row>
        <row r="270">
          <cell r="A270">
            <v>2</v>
          </cell>
          <cell r="B270">
            <v>70</v>
          </cell>
          <cell r="G270">
            <v>45450.86</v>
          </cell>
        </row>
        <row r="271">
          <cell r="A271">
            <v>2</v>
          </cell>
          <cell r="B271">
            <v>80</v>
          </cell>
          <cell r="G271">
            <v>4755579.7499999898</v>
          </cell>
        </row>
        <row r="272">
          <cell r="A272">
            <v>2</v>
          </cell>
          <cell r="B272">
            <v>80</v>
          </cell>
          <cell r="G272">
            <v>5724.59</v>
          </cell>
        </row>
        <row r="273">
          <cell r="A273">
            <v>2</v>
          </cell>
          <cell r="B273">
            <v>80</v>
          </cell>
          <cell r="G273">
            <v>1300.6500000000001</v>
          </cell>
        </row>
        <row r="274">
          <cell r="A274">
            <v>2</v>
          </cell>
          <cell r="B274">
            <v>80</v>
          </cell>
          <cell r="G274">
            <v>62127.73</v>
          </cell>
        </row>
        <row r="275">
          <cell r="A275">
            <v>2</v>
          </cell>
          <cell r="B275">
            <v>80</v>
          </cell>
          <cell r="G275">
            <v>532900.66</v>
          </cell>
        </row>
        <row r="276">
          <cell r="A276">
            <v>2</v>
          </cell>
          <cell r="B276">
            <v>80</v>
          </cell>
          <cell r="G276">
            <v>322036.27</v>
          </cell>
        </row>
        <row r="277">
          <cell r="A277">
            <v>2</v>
          </cell>
          <cell r="B277">
            <v>180</v>
          </cell>
          <cell r="G277">
            <v>193688.72</v>
          </cell>
        </row>
        <row r="278">
          <cell r="A278">
            <v>2</v>
          </cell>
          <cell r="B278">
            <v>180</v>
          </cell>
          <cell r="G278">
            <v>150105.88</v>
          </cell>
        </row>
        <row r="279">
          <cell r="A279">
            <v>2</v>
          </cell>
          <cell r="B279">
            <v>180</v>
          </cell>
          <cell r="G279">
            <v>902958.07999999996</v>
          </cell>
        </row>
        <row r="280">
          <cell r="A280">
            <v>2</v>
          </cell>
          <cell r="B280">
            <v>180</v>
          </cell>
          <cell r="G280">
            <v>31840.09</v>
          </cell>
        </row>
        <row r="281">
          <cell r="A281">
            <v>2</v>
          </cell>
          <cell r="B281">
            <v>180</v>
          </cell>
          <cell r="G281">
            <v>13755.75</v>
          </cell>
        </row>
        <row r="282">
          <cell r="A282">
            <v>2</v>
          </cell>
          <cell r="B282">
            <v>180</v>
          </cell>
          <cell r="G282">
            <v>1133.5</v>
          </cell>
        </row>
        <row r="283">
          <cell r="A283">
            <v>2</v>
          </cell>
          <cell r="B283">
            <v>180</v>
          </cell>
          <cell r="G283">
            <v>131914.04999999999</v>
          </cell>
        </row>
        <row r="284">
          <cell r="A284">
            <v>2</v>
          </cell>
          <cell r="B284">
            <v>180</v>
          </cell>
          <cell r="G284">
            <v>-68641.850000000006</v>
          </cell>
        </row>
        <row r="285">
          <cell r="A285">
            <v>2</v>
          </cell>
          <cell r="B285">
            <v>212</v>
          </cell>
          <cell r="G285">
            <v>11991.98</v>
          </cell>
        </row>
        <row r="286">
          <cell r="A286">
            <v>2</v>
          </cell>
          <cell r="B286">
            <v>212</v>
          </cell>
          <cell r="G286">
            <v>23.01</v>
          </cell>
        </row>
        <row r="287">
          <cell r="A287">
            <v>2</v>
          </cell>
          <cell r="B287">
            <v>212</v>
          </cell>
          <cell r="G287">
            <v>9199.11</v>
          </cell>
        </row>
        <row r="288">
          <cell r="A288">
            <v>2</v>
          </cell>
          <cell r="B288">
            <v>212</v>
          </cell>
          <cell r="G288">
            <v>8394</v>
          </cell>
        </row>
        <row r="289">
          <cell r="A289">
            <v>2</v>
          </cell>
          <cell r="B289">
            <v>212</v>
          </cell>
          <cell r="G289">
            <v>72969.84</v>
          </cell>
        </row>
        <row r="290">
          <cell r="A290">
            <v>2</v>
          </cell>
          <cell r="B290">
            <v>212</v>
          </cell>
          <cell r="G290">
            <v>16875</v>
          </cell>
        </row>
        <row r="291">
          <cell r="A291">
            <v>2</v>
          </cell>
          <cell r="B291">
            <v>212</v>
          </cell>
          <cell r="G291">
            <v>48711.5</v>
          </cell>
        </row>
        <row r="292">
          <cell r="A292">
            <v>2</v>
          </cell>
          <cell r="B292">
            <v>221</v>
          </cell>
          <cell r="G292">
            <v>66.95</v>
          </cell>
        </row>
        <row r="293">
          <cell r="A293">
            <v>2</v>
          </cell>
          <cell r="B293">
            <v>221</v>
          </cell>
          <cell r="G293">
            <v>7755</v>
          </cell>
        </row>
        <row r="294">
          <cell r="A294">
            <v>2</v>
          </cell>
          <cell r="B294">
            <v>221</v>
          </cell>
          <cell r="G294">
            <v>1578.13</v>
          </cell>
        </row>
        <row r="295">
          <cell r="A295">
            <v>2</v>
          </cell>
          <cell r="B295">
            <v>232</v>
          </cell>
          <cell r="G295">
            <v>12755.89</v>
          </cell>
        </row>
        <row r="296">
          <cell r="A296">
            <v>2</v>
          </cell>
          <cell r="B296">
            <v>233</v>
          </cell>
          <cell r="G296">
            <v>22212.41</v>
          </cell>
        </row>
        <row r="297">
          <cell r="A297">
            <v>2</v>
          </cell>
          <cell r="B297">
            <v>234</v>
          </cell>
          <cell r="G297">
            <v>17248.28</v>
          </cell>
        </row>
        <row r="298">
          <cell r="A298">
            <v>2</v>
          </cell>
          <cell r="B298">
            <v>301</v>
          </cell>
          <cell r="G298">
            <v>81</v>
          </cell>
        </row>
        <row r="299">
          <cell r="A299">
            <v>2</v>
          </cell>
          <cell r="B299">
            <v>301</v>
          </cell>
          <cell r="G299">
            <v>166.68</v>
          </cell>
        </row>
        <row r="300">
          <cell r="A300">
            <v>2</v>
          </cell>
          <cell r="B300">
            <v>303</v>
          </cell>
          <cell r="G300">
            <v>49808.480000000003</v>
          </cell>
        </row>
        <row r="301">
          <cell r="A301">
            <v>2</v>
          </cell>
          <cell r="B301">
            <v>303</v>
          </cell>
          <cell r="G301">
            <v>6462.72</v>
          </cell>
        </row>
        <row r="302">
          <cell r="A302">
            <v>2</v>
          </cell>
          <cell r="B302">
            <v>303</v>
          </cell>
          <cell r="G302">
            <v>23.92</v>
          </cell>
        </row>
        <row r="303">
          <cell r="A303">
            <v>3</v>
          </cell>
          <cell r="B303">
            <v>10</v>
          </cell>
          <cell r="G303">
            <v>1018277.23</v>
          </cell>
        </row>
        <row r="304">
          <cell r="A304">
            <v>3</v>
          </cell>
          <cell r="B304">
            <v>10</v>
          </cell>
          <cell r="G304">
            <v>163477.16</v>
          </cell>
        </row>
        <row r="305">
          <cell r="A305">
            <v>3</v>
          </cell>
          <cell r="B305">
            <v>10</v>
          </cell>
          <cell r="G305">
            <v>-201381.23</v>
          </cell>
        </row>
        <row r="306">
          <cell r="A306">
            <v>3</v>
          </cell>
          <cell r="B306">
            <v>10</v>
          </cell>
          <cell r="G306">
            <v>-169408.08</v>
          </cell>
        </row>
        <row r="307">
          <cell r="A307">
            <v>3</v>
          </cell>
          <cell r="B307">
            <v>10</v>
          </cell>
          <cell r="G307">
            <v>-250704.14</v>
          </cell>
        </row>
        <row r="308">
          <cell r="A308">
            <v>3</v>
          </cell>
          <cell r="B308">
            <v>10</v>
          </cell>
          <cell r="G308">
            <v>-265203.59000000003</v>
          </cell>
        </row>
        <row r="309">
          <cell r="A309">
            <v>3</v>
          </cell>
          <cell r="B309">
            <v>10</v>
          </cell>
          <cell r="G309">
            <v>-123679.06</v>
          </cell>
        </row>
        <row r="310">
          <cell r="A310">
            <v>3</v>
          </cell>
          <cell r="B310">
            <v>10</v>
          </cell>
          <cell r="G310">
            <v>-228893</v>
          </cell>
        </row>
        <row r="311">
          <cell r="A311">
            <v>3</v>
          </cell>
          <cell r="B311">
            <v>10</v>
          </cell>
          <cell r="G311">
            <v>57514.7</v>
          </cell>
        </row>
        <row r="312">
          <cell r="A312">
            <v>3</v>
          </cell>
          <cell r="B312">
            <v>20</v>
          </cell>
          <cell r="G312">
            <v>-7.2759576141834308E-12</v>
          </cell>
        </row>
        <row r="313">
          <cell r="A313">
            <v>3</v>
          </cell>
          <cell r="B313">
            <v>20</v>
          </cell>
          <cell r="G313">
            <v>16662.009999999998</v>
          </cell>
        </row>
        <row r="314">
          <cell r="A314">
            <v>3</v>
          </cell>
          <cell r="B314">
            <v>20</v>
          </cell>
          <cell r="G314">
            <v>1328847.02</v>
          </cell>
        </row>
        <row r="315">
          <cell r="A315">
            <v>3</v>
          </cell>
          <cell r="B315">
            <v>20</v>
          </cell>
          <cell r="G315">
            <v>129040.22</v>
          </cell>
        </row>
        <row r="316">
          <cell r="A316">
            <v>3</v>
          </cell>
          <cell r="B316">
            <v>20</v>
          </cell>
          <cell r="G316">
            <v>191.52</v>
          </cell>
        </row>
        <row r="317">
          <cell r="A317">
            <v>3</v>
          </cell>
          <cell r="B317">
            <v>20</v>
          </cell>
          <cell r="G317">
            <v>14525.78</v>
          </cell>
        </row>
        <row r="318">
          <cell r="A318">
            <v>3</v>
          </cell>
          <cell r="B318">
            <v>20</v>
          </cell>
          <cell r="G318">
            <v>-7997.94</v>
          </cell>
        </row>
        <row r="319">
          <cell r="A319">
            <v>3</v>
          </cell>
          <cell r="B319">
            <v>20</v>
          </cell>
          <cell r="G319">
            <v>20518.09</v>
          </cell>
        </row>
        <row r="320">
          <cell r="A320">
            <v>3</v>
          </cell>
          <cell r="B320">
            <v>20</v>
          </cell>
          <cell r="G320">
            <v>-20518.09</v>
          </cell>
        </row>
        <row r="321">
          <cell r="A321">
            <v>3</v>
          </cell>
          <cell r="B321">
            <v>20</v>
          </cell>
          <cell r="G321">
            <v>364.75</v>
          </cell>
        </row>
        <row r="322">
          <cell r="A322">
            <v>3</v>
          </cell>
          <cell r="B322">
            <v>20</v>
          </cell>
          <cell r="G322">
            <v>-122.49</v>
          </cell>
        </row>
        <row r="323">
          <cell r="A323">
            <v>3</v>
          </cell>
          <cell r="B323">
            <v>20</v>
          </cell>
          <cell r="G323">
            <v>30.31</v>
          </cell>
        </row>
        <row r="324">
          <cell r="A324">
            <v>3</v>
          </cell>
          <cell r="B324">
            <v>20</v>
          </cell>
          <cell r="G324">
            <v>250704.14</v>
          </cell>
        </row>
        <row r="325">
          <cell r="A325">
            <v>3</v>
          </cell>
          <cell r="B325">
            <v>20</v>
          </cell>
          <cell r="G325">
            <v>2.2737367544323201E-13</v>
          </cell>
        </row>
        <row r="326">
          <cell r="A326">
            <v>3</v>
          </cell>
          <cell r="B326">
            <v>20</v>
          </cell>
          <cell r="G326">
            <v>104779.2</v>
          </cell>
        </row>
        <row r="327">
          <cell r="A327">
            <v>3</v>
          </cell>
          <cell r="B327">
            <v>20</v>
          </cell>
          <cell r="G327">
            <v>-4732.8599999999997</v>
          </cell>
        </row>
        <row r="328">
          <cell r="A328">
            <v>3</v>
          </cell>
          <cell r="B328">
            <v>30</v>
          </cell>
          <cell r="G328">
            <v>2.91038304567337E-11</v>
          </cell>
        </row>
        <row r="329">
          <cell r="A329">
            <v>3</v>
          </cell>
          <cell r="B329">
            <v>30</v>
          </cell>
          <cell r="G329">
            <v>18521.5</v>
          </cell>
        </row>
        <row r="330">
          <cell r="A330">
            <v>3</v>
          </cell>
          <cell r="B330">
            <v>30</v>
          </cell>
          <cell r="G330">
            <v>744879.44</v>
          </cell>
        </row>
        <row r="331">
          <cell r="A331">
            <v>3</v>
          </cell>
          <cell r="B331">
            <v>30</v>
          </cell>
          <cell r="G331">
            <v>106351.7</v>
          </cell>
        </row>
        <row r="332">
          <cell r="A332">
            <v>3</v>
          </cell>
          <cell r="B332">
            <v>30</v>
          </cell>
          <cell r="G332">
            <v>2078.36</v>
          </cell>
        </row>
        <row r="333">
          <cell r="A333">
            <v>3</v>
          </cell>
          <cell r="B333">
            <v>30</v>
          </cell>
          <cell r="G333">
            <v>1321.61</v>
          </cell>
        </row>
        <row r="334">
          <cell r="A334">
            <v>3</v>
          </cell>
          <cell r="B334">
            <v>30</v>
          </cell>
          <cell r="G334">
            <v>-984.95</v>
          </cell>
        </row>
        <row r="335">
          <cell r="A335">
            <v>3</v>
          </cell>
          <cell r="B335">
            <v>30</v>
          </cell>
          <cell r="G335">
            <v>4559.26</v>
          </cell>
        </row>
        <row r="336">
          <cell r="A336">
            <v>3</v>
          </cell>
          <cell r="B336">
            <v>30</v>
          </cell>
          <cell r="G336">
            <v>-4073.95</v>
          </cell>
        </row>
        <row r="337">
          <cell r="A337">
            <v>3</v>
          </cell>
          <cell r="B337">
            <v>30</v>
          </cell>
          <cell r="G337">
            <v>201381.23</v>
          </cell>
        </row>
        <row r="338">
          <cell r="A338">
            <v>3</v>
          </cell>
          <cell r="B338">
            <v>30</v>
          </cell>
          <cell r="G338">
            <v>0</v>
          </cell>
        </row>
        <row r="339">
          <cell r="A339">
            <v>3</v>
          </cell>
          <cell r="B339">
            <v>30</v>
          </cell>
          <cell r="G339">
            <v>9102.4500000000007</v>
          </cell>
        </row>
        <row r="340">
          <cell r="A340">
            <v>3</v>
          </cell>
          <cell r="B340">
            <v>40</v>
          </cell>
          <cell r="G340">
            <v>633.86</v>
          </cell>
        </row>
        <row r="341">
          <cell r="A341">
            <v>3</v>
          </cell>
          <cell r="B341">
            <v>40</v>
          </cell>
          <cell r="G341">
            <v>9094.9500000000007</v>
          </cell>
        </row>
        <row r="342">
          <cell r="A342">
            <v>3</v>
          </cell>
          <cell r="B342">
            <v>40</v>
          </cell>
          <cell r="G342">
            <v>29667.1</v>
          </cell>
        </row>
        <row r="343">
          <cell r="A343">
            <v>3</v>
          </cell>
          <cell r="B343">
            <v>40</v>
          </cell>
          <cell r="G343">
            <v>713648.25</v>
          </cell>
        </row>
        <row r="344">
          <cell r="A344">
            <v>3</v>
          </cell>
          <cell r="B344">
            <v>40</v>
          </cell>
          <cell r="G344">
            <v>71510.36</v>
          </cell>
        </row>
        <row r="345">
          <cell r="A345">
            <v>3</v>
          </cell>
          <cell r="B345">
            <v>40</v>
          </cell>
          <cell r="G345">
            <v>958.32</v>
          </cell>
        </row>
        <row r="346">
          <cell r="A346">
            <v>3</v>
          </cell>
          <cell r="B346">
            <v>40</v>
          </cell>
          <cell r="G346">
            <v>6219.84</v>
          </cell>
        </row>
        <row r="347">
          <cell r="A347">
            <v>3</v>
          </cell>
          <cell r="B347">
            <v>40</v>
          </cell>
          <cell r="G347">
            <v>-6219.84</v>
          </cell>
        </row>
        <row r="348">
          <cell r="A348">
            <v>3</v>
          </cell>
          <cell r="B348">
            <v>40</v>
          </cell>
          <cell r="G348">
            <v>2325.15</v>
          </cell>
        </row>
        <row r="349">
          <cell r="A349">
            <v>3</v>
          </cell>
          <cell r="B349">
            <v>40</v>
          </cell>
          <cell r="G349">
            <v>-2325.15</v>
          </cell>
        </row>
        <row r="350">
          <cell r="A350">
            <v>3</v>
          </cell>
          <cell r="B350">
            <v>40</v>
          </cell>
          <cell r="G350">
            <v>123679.06</v>
          </cell>
        </row>
        <row r="351">
          <cell r="A351">
            <v>3</v>
          </cell>
          <cell r="B351">
            <v>40</v>
          </cell>
          <cell r="G351">
            <v>3.59</v>
          </cell>
        </row>
        <row r="352">
          <cell r="A352">
            <v>3</v>
          </cell>
          <cell r="B352">
            <v>40</v>
          </cell>
          <cell r="G352">
            <v>5679.37</v>
          </cell>
        </row>
        <row r="353">
          <cell r="A353">
            <v>3</v>
          </cell>
          <cell r="B353">
            <v>50</v>
          </cell>
          <cell r="G353">
            <v>2.0918378140777301E-11</v>
          </cell>
        </row>
        <row r="354">
          <cell r="A354">
            <v>3</v>
          </cell>
          <cell r="B354">
            <v>50</v>
          </cell>
          <cell r="G354">
            <v>3651.35</v>
          </cell>
        </row>
        <row r="355">
          <cell r="A355">
            <v>3</v>
          </cell>
          <cell r="B355">
            <v>50</v>
          </cell>
          <cell r="G355">
            <v>11967.42</v>
          </cell>
        </row>
        <row r="356">
          <cell r="A356">
            <v>3</v>
          </cell>
          <cell r="B356">
            <v>50</v>
          </cell>
          <cell r="G356">
            <v>60448.23</v>
          </cell>
        </row>
        <row r="357">
          <cell r="A357">
            <v>3</v>
          </cell>
          <cell r="B357">
            <v>50</v>
          </cell>
          <cell r="G357">
            <v>1494106.9</v>
          </cell>
        </row>
        <row r="358">
          <cell r="A358">
            <v>3</v>
          </cell>
          <cell r="B358">
            <v>50</v>
          </cell>
          <cell r="G358">
            <v>73426.52</v>
          </cell>
        </row>
        <row r="359">
          <cell r="A359">
            <v>3</v>
          </cell>
          <cell r="B359">
            <v>50</v>
          </cell>
          <cell r="G359">
            <v>3589.86</v>
          </cell>
        </row>
        <row r="360">
          <cell r="A360">
            <v>3</v>
          </cell>
          <cell r="B360">
            <v>50</v>
          </cell>
          <cell r="G360">
            <v>-3589.86</v>
          </cell>
        </row>
        <row r="361">
          <cell r="A361">
            <v>3</v>
          </cell>
          <cell r="B361">
            <v>50</v>
          </cell>
          <cell r="G361">
            <v>16700.150000000001</v>
          </cell>
        </row>
        <row r="362">
          <cell r="A362">
            <v>3</v>
          </cell>
          <cell r="B362">
            <v>50</v>
          </cell>
          <cell r="G362">
            <v>-16690.919999999998</v>
          </cell>
        </row>
        <row r="363">
          <cell r="A363">
            <v>3</v>
          </cell>
          <cell r="B363">
            <v>50</v>
          </cell>
          <cell r="G363">
            <v>265203.59000000003</v>
          </cell>
        </row>
        <row r="364">
          <cell r="A364">
            <v>3</v>
          </cell>
          <cell r="B364">
            <v>50</v>
          </cell>
          <cell r="G364">
            <v>-5.6843418860808002E-14</v>
          </cell>
        </row>
        <row r="365">
          <cell r="A365">
            <v>3</v>
          </cell>
          <cell r="B365">
            <v>50</v>
          </cell>
          <cell r="G365">
            <v>19805.580000000002</v>
          </cell>
        </row>
        <row r="366">
          <cell r="A366">
            <v>3</v>
          </cell>
          <cell r="B366">
            <v>50</v>
          </cell>
          <cell r="G366">
            <v>1.9895196601282801E-12</v>
          </cell>
        </row>
        <row r="367">
          <cell r="A367">
            <v>3</v>
          </cell>
          <cell r="B367">
            <v>50</v>
          </cell>
          <cell r="G367">
            <v>47207.23</v>
          </cell>
        </row>
        <row r="368">
          <cell r="A368">
            <v>3</v>
          </cell>
          <cell r="B368">
            <v>60</v>
          </cell>
          <cell r="G368">
            <v>1.45519152283669E-11</v>
          </cell>
        </row>
        <row r="369">
          <cell r="A369">
            <v>3</v>
          </cell>
          <cell r="B369">
            <v>60</v>
          </cell>
          <cell r="G369">
            <v>7663.37</v>
          </cell>
        </row>
        <row r="370">
          <cell r="A370">
            <v>3</v>
          </cell>
          <cell r="B370">
            <v>60</v>
          </cell>
          <cell r="G370">
            <v>13458.65</v>
          </cell>
        </row>
        <row r="371">
          <cell r="A371">
            <v>3</v>
          </cell>
          <cell r="B371">
            <v>60</v>
          </cell>
          <cell r="G371">
            <v>18114</v>
          </cell>
        </row>
        <row r="372">
          <cell r="A372">
            <v>3</v>
          </cell>
          <cell r="B372">
            <v>60</v>
          </cell>
          <cell r="G372">
            <v>832571.13</v>
          </cell>
        </row>
        <row r="373">
          <cell r="A373">
            <v>3</v>
          </cell>
          <cell r="B373">
            <v>60</v>
          </cell>
          <cell r="G373">
            <v>107176.62</v>
          </cell>
        </row>
        <row r="374">
          <cell r="A374">
            <v>3</v>
          </cell>
          <cell r="B374">
            <v>60</v>
          </cell>
          <cell r="G374">
            <v>47.18</v>
          </cell>
        </row>
        <row r="375">
          <cell r="A375">
            <v>3</v>
          </cell>
          <cell r="B375">
            <v>60</v>
          </cell>
          <cell r="G375">
            <v>2555.9499999999998</v>
          </cell>
        </row>
        <row r="376">
          <cell r="A376">
            <v>3</v>
          </cell>
          <cell r="B376">
            <v>60</v>
          </cell>
          <cell r="G376">
            <v>-2458.59</v>
          </cell>
        </row>
        <row r="377">
          <cell r="A377">
            <v>3</v>
          </cell>
          <cell r="B377">
            <v>60</v>
          </cell>
          <cell r="G377">
            <v>7828.88</v>
          </cell>
        </row>
        <row r="378">
          <cell r="A378">
            <v>3</v>
          </cell>
          <cell r="B378">
            <v>60</v>
          </cell>
          <cell r="G378">
            <v>-7790.71</v>
          </cell>
        </row>
        <row r="379">
          <cell r="A379">
            <v>3</v>
          </cell>
          <cell r="B379">
            <v>60</v>
          </cell>
          <cell r="G379">
            <v>169408.08</v>
          </cell>
        </row>
        <row r="380">
          <cell r="A380">
            <v>3</v>
          </cell>
          <cell r="B380">
            <v>60</v>
          </cell>
          <cell r="G380">
            <v>3637.48</v>
          </cell>
        </row>
        <row r="381">
          <cell r="A381">
            <v>3</v>
          </cell>
          <cell r="B381">
            <v>60</v>
          </cell>
          <cell r="G381">
            <v>31438.55</v>
          </cell>
        </row>
        <row r="382">
          <cell r="A382">
            <v>3</v>
          </cell>
          <cell r="B382">
            <v>70</v>
          </cell>
          <cell r="G382">
            <v>17838.400000000001</v>
          </cell>
        </row>
        <row r="383">
          <cell r="A383">
            <v>3</v>
          </cell>
          <cell r="B383">
            <v>70</v>
          </cell>
          <cell r="G383">
            <v>59316.56</v>
          </cell>
        </row>
        <row r="384">
          <cell r="A384">
            <v>3</v>
          </cell>
          <cell r="B384">
            <v>70</v>
          </cell>
          <cell r="G384">
            <v>533400.14</v>
          </cell>
        </row>
        <row r="385">
          <cell r="A385">
            <v>3</v>
          </cell>
          <cell r="B385">
            <v>70</v>
          </cell>
          <cell r="G385">
            <v>44671.33</v>
          </cell>
        </row>
        <row r="386">
          <cell r="A386">
            <v>3</v>
          </cell>
          <cell r="B386">
            <v>70</v>
          </cell>
          <cell r="G386">
            <v>14940.81</v>
          </cell>
        </row>
        <row r="387">
          <cell r="A387">
            <v>3</v>
          </cell>
          <cell r="B387">
            <v>70</v>
          </cell>
          <cell r="G387">
            <v>-14940.81</v>
          </cell>
        </row>
        <row r="388">
          <cell r="A388">
            <v>3</v>
          </cell>
          <cell r="B388">
            <v>70</v>
          </cell>
          <cell r="G388">
            <v>7461.7</v>
          </cell>
        </row>
        <row r="389">
          <cell r="A389">
            <v>3</v>
          </cell>
          <cell r="B389">
            <v>70</v>
          </cell>
          <cell r="G389">
            <v>-7455.45</v>
          </cell>
        </row>
        <row r="390">
          <cell r="A390">
            <v>3</v>
          </cell>
          <cell r="B390">
            <v>70</v>
          </cell>
          <cell r="G390">
            <v>72635</v>
          </cell>
        </row>
        <row r="391">
          <cell r="A391">
            <v>3</v>
          </cell>
          <cell r="B391">
            <v>70</v>
          </cell>
          <cell r="G391">
            <v>45450.86</v>
          </cell>
        </row>
        <row r="392">
          <cell r="A392">
            <v>3</v>
          </cell>
          <cell r="B392">
            <v>80</v>
          </cell>
          <cell r="G392">
            <v>4774858.24</v>
          </cell>
        </row>
        <row r="393">
          <cell r="A393">
            <v>3</v>
          </cell>
          <cell r="B393">
            <v>80</v>
          </cell>
          <cell r="G393">
            <v>5724.59</v>
          </cell>
        </row>
        <row r="394">
          <cell r="A394">
            <v>3</v>
          </cell>
          <cell r="B394">
            <v>80</v>
          </cell>
          <cell r="G394">
            <v>1300.6500000000001</v>
          </cell>
        </row>
        <row r="395">
          <cell r="A395">
            <v>3</v>
          </cell>
          <cell r="B395">
            <v>80</v>
          </cell>
          <cell r="G395">
            <v>-124255.47</v>
          </cell>
        </row>
        <row r="396">
          <cell r="A396">
            <v>3</v>
          </cell>
          <cell r="B396">
            <v>80</v>
          </cell>
          <cell r="G396">
            <v>-1065637.17</v>
          </cell>
        </row>
        <row r="397">
          <cell r="A397">
            <v>3</v>
          </cell>
          <cell r="B397">
            <v>80</v>
          </cell>
          <cell r="G397">
            <v>1784921.04</v>
          </cell>
        </row>
        <row r="398">
          <cell r="A398">
            <v>3</v>
          </cell>
          <cell r="B398">
            <v>80</v>
          </cell>
          <cell r="G398">
            <v>-1132812.51</v>
          </cell>
        </row>
        <row r="399">
          <cell r="A399">
            <v>3</v>
          </cell>
          <cell r="B399">
            <v>80</v>
          </cell>
          <cell r="G399">
            <v>409563.2</v>
          </cell>
        </row>
        <row r="400">
          <cell r="A400">
            <v>3</v>
          </cell>
          <cell r="B400">
            <v>180</v>
          </cell>
          <cell r="G400">
            <v>193869.2</v>
          </cell>
        </row>
        <row r="401">
          <cell r="A401">
            <v>3</v>
          </cell>
          <cell r="B401">
            <v>180</v>
          </cell>
          <cell r="G401">
            <v>151210.74</v>
          </cell>
        </row>
        <row r="402">
          <cell r="A402">
            <v>3</v>
          </cell>
          <cell r="B402">
            <v>180</v>
          </cell>
          <cell r="G402">
            <v>904779.28</v>
          </cell>
        </row>
        <row r="403">
          <cell r="A403">
            <v>3</v>
          </cell>
          <cell r="B403">
            <v>180</v>
          </cell>
          <cell r="G403">
            <v>30617.41</v>
          </cell>
        </row>
        <row r="404">
          <cell r="A404">
            <v>3</v>
          </cell>
          <cell r="B404">
            <v>180</v>
          </cell>
          <cell r="G404">
            <v>13755.75</v>
          </cell>
        </row>
        <row r="405">
          <cell r="A405">
            <v>3</v>
          </cell>
          <cell r="B405">
            <v>180</v>
          </cell>
          <cell r="G405">
            <v>1133.9100000000001</v>
          </cell>
        </row>
        <row r="406">
          <cell r="A406">
            <v>3</v>
          </cell>
          <cell r="B406">
            <v>180</v>
          </cell>
          <cell r="G406">
            <v>-284683</v>
          </cell>
        </row>
        <row r="407">
          <cell r="A407">
            <v>3</v>
          </cell>
          <cell r="B407">
            <v>180</v>
          </cell>
          <cell r="G407">
            <v>416597.05</v>
          </cell>
        </row>
        <row r="408">
          <cell r="A408">
            <v>3</v>
          </cell>
          <cell r="B408">
            <v>180</v>
          </cell>
          <cell r="G408">
            <v>-68641.850000000006</v>
          </cell>
        </row>
        <row r="409">
          <cell r="A409">
            <v>3</v>
          </cell>
          <cell r="B409">
            <v>212</v>
          </cell>
          <cell r="G409">
            <v>11961.56</v>
          </cell>
        </row>
        <row r="410">
          <cell r="A410">
            <v>3</v>
          </cell>
          <cell r="B410">
            <v>212</v>
          </cell>
          <cell r="G410">
            <v>23.01</v>
          </cell>
        </row>
        <row r="411">
          <cell r="A411">
            <v>3</v>
          </cell>
          <cell r="B411">
            <v>212</v>
          </cell>
          <cell r="G411">
            <v>10279.450000000001</v>
          </cell>
        </row>
        <row r="412">
          <cell r="A412">
            <v>3</v>
          </cell>
          <cell r="B412">
            <v>212</v>
          </cell>
          <cell r="G412">
            <v>8394</v>
          </cell>
        </row>
        <row r="413">
          <cell r="A413">
            <v>3</v>
          </cell>
          <cell r="B413">
            <v>212</v>
          </cell>
          <cell r="G413">
            <v>73228.5</v>
          </cell>
        </row>
        <row r="414">
          <cell r="A414">
            <v>3</v>
          </cell>
          <cell r="B414">
            <v>212</v>
          </cell>
          <cell r="G414">
            <v>16875</v>
          </cell>
        </row>
        <row r="415">
          <cell r="A415">
            <v>3</v>
          </cell>
          <cell r="B415">
            <v>212</v>
          </cell>
          <cell r="G415">
            <v>48711.5</v>
          </cell>
        </row>
        <row r="416">
          <cell r="A416">
            <v>3</v>
          </cell>
          <cell r="B416">
            <v>221</v>
          </cell>
          <cell r="G416">
            <v>66.95</v>
          </cell>
        </row>
        <row r="417">
          <cell r="A417">
            <v>3</v>
          </cell>
          <cell r="B417">
            <v>221</v>
          </cell>
          <cell r="G417">
            <v>7755</v>
          </cell>
        </row>
        <row r="418">
          <cell r="A418">
            <v>3</v>
          </cell>
          <cell r="B418">
            <v>221</v>
          </cell>
          <cell r="G418">
            <v>1578.13</v>
          </cell>
        </row>
        <row r="419">
          <cell r="A419">
            <v>3</v>
          </cell>
          <cell r="B419">
            <v>232</v>
          </cell>
          <cell r="G419">
            <v>12755.89</v>
          </cell>
        </row>
        <row r="420">
          <cell r="A420">
            <v>3</v>
          </cell>
          <cell r="B420">
            <v>233</v>
          </cell>
          <cell r="G420">
            <v>22212.41</v>
          </cell>
        </row>
        <row r="421">
          <cell r="A421">
            <v>3</v>
          </cell>
          <cell r="B421">
            <v>234</v>
          </cell>
          <cell r="G421">
            <v>17248.28</v>
          </cell>
        </row>
        <row r="422">
          <cell r="A422">
            <v>3</v>
          </cell>
          <cell r="B422">
            <v>301</v>
          </cell>
          <cell r="G422">
            <v>81</v>
          </cell>
        </row>
        <row r="423">
          <cell r="A423">
            <v>3</v>
          </cell>
          <cell r="B423">
            <v>301</v>
          </cell>
          <cell r="G423">
            <v>166.68</v>
          </cell>
        </row>
        <row r="424">
          <cell r="A424">
            <v>3</v>
          </cell>
          <cell r="B424">
            <v>303</v>
          </cell>
          <cell r="G424">
            <v>49808.480000000003</v>
          </cell>
        </row>
        <row r="425">
          <cell r="A425">
            <v>3</v>
          </cell>
          <cell r="B425">
            <v>303</v>
          </cell>
          <cell r="G425">
            <v>6462.72</v>
          </cell>
        </row>
        <row r="426">
          <cell r="A426">
            <v>3</v>
          </cell>
          <cell r="B426">
            <v>303</v>
          </cell>
          <cell r="G426">
            <v>23.92</v>
          </cell>
        </row>
        <row r="427">
          <cell r="A427">
            <v>4</v>
          </cell>
          <cell r="B427">
            <v>20</v>
          </cell>
          <cell r="G427">
            <v>0</v>
          </cell>
        </row>
        <row r="428">
          <cell r="A428">
            <v>4</v>
          </cell>
          <cell r="B428">
            <v>20</v>
          </cell>
          <cell r="G428">
            <v>16681.38</v>
          </cell>
        </row>
        <row r="429">
          <cell r="A429">
            <v>4</v>
          </cell>
          <cell r="B429">
            <v>20</v>
          </cell>
          <cell r="G429">
            <v>1315716.02</v>
          </cell>
        </row>
        <row r="430">
          <cell r="A430">
            <v>4</v>
          </cell>
          <cell r="B430">
            <v>20</v>
          </cell>
          <cell r="G430">
            <v>477987.76</v>
          </cell>
        </row>
        <row r="431">
          <cell r="A431">
            <v>4</v>
          </cell>
          <cell r="B431">
            <v>20</v>
          </cell>
          <cell r="G431">
            <v>25421.86</v>
          </cell>
        </row>
        <row r="432">
          <cell r="A432">
            <v>4</v>
          </cell>
          <cell r="B432">
            <v>20</v>
          </cell>
          <cell r="G432">
            <v>-21614.05</v>
          </cell>
        </row>
        <row r="433">
          <cell r="A433">
            <v>4</v>
          </cell>
          <cell r="B433">
            <v>20</v>
          </cell>
          <cell r="G433">
            <v>2133.13</v>
          </cell>
        </row>
        <row r="434">
          <cell r="A434">
            <v>4</v>
          </cell>
          <cell r="B434">
            <v>20</v>
          </cell>
          <cell r="G434">
            <v>-827.06</v>
          </cell>
        </row>
        <row r="435">
          <cell r="A435">
            <v>4</v>
          </cell>
          <cell r="B435">
            <v>20</v>
          </cell>
          <cell r="G435">
            <v>30675.37</v>
          </cell>
        </row>
        <row r="436">
          <cell r="A436">
            <v>4</v>
          </cell>
          <cell r="B436">
            <v>20</v>
          </cell>
          <cell r="G436">
            <v>-11893.46</v>
          </cell>
        </row>
        <row r="437">
          <cell r="A437">
            <v>4</v>
          </cell>
          <cell r="B437">
            <v>20</v>
          </cell>
          <cell r="G437">
            <v>3020.09</v>
          </cell>
        </row>
        <row r="438">
          <cell r="A438">
            <v>4</v>
          </cell>
          <cell r="B438">
            <v>20</v>
          </cell>
          <cell r="G438">
            <v>-1170.95</v>
          </cell>
        </row>
        <row r="439">
          <cell r="A439">
            <v>4</v>
          </cell>
          <cell r="B439">
            <v>20</v>
          </cell>
          <cell r="G439">
            <v>0</v>
          </cell>
        </row>
        <row r="440">
          <cell r="A440">
            <v>4</v>
          </cell>
          <cell r="B440">
            <v>20</v>
          </cell>
          <cell r="G440">
            <v>-4732.8599999999997</v>
          </cell>
        </row>
        <row r="441">
          <cell r="A441">
            <v>4</v>
          </cell>
          <cell r="B441">
            <v>30</v>
          </cell>
          <cell r="G441">
            <v>-9.0949470177292804E-13</v>
          </cell>
        </row>
        <row r="442">
          <cell r="A442">
            <v>4</v>
          </cell>
          <cell r="B442">
            <v>30</v>
          </cell>
          <cell r="G442">
            <v>18512.18</v>
          </cell>
        </row>
        <row r="443">
          <cell r="A443">
            <v>4</v>
          </cell>
          <cell r="B443">
            <v>30</v>
          </cell>
          <cell r="G443">
            <v>731652.65</v>
          </cell>
        </row>
        <row r="444">
          <cell r="A444">
            <v>4</v>
          </cell>
          <cell r="B444">
            <v>30</v>
          </cell>
          <cell r="G444">
            <v>322740.57</v>
          </cell>
        </row>
        <row r="445">
          <cell r="A445">
            <v>4</v>
          </cell>
          <cell r="B445">
            <v>30</v>
          </cell>
          <cell r="G445">
            <v>5552.59</v>
          </cell>
        </row>
        <row r="446">
          <cell r="A446">
            <v>4</v>
          </cell>
          <cell r="B446">
            <v>30</v>
          </cell>
          <cell r="G446">
            <v>-4719.7</v>
          </cell>
        </row>
        <row r="447">
          <cell r="A447">
            <v>4</v>
          </cell>
          <cell r="B447">
            <v>30</v>
          </cell>
          <cell r="G447">
            <v>370.17</v>
          </cell>
        </row>
        <row r="448">
          <cell r="A448">
            <v>4</v>
          </cell>
          <cell r="B448">
            <v>30</v>
          </cell>
          <cell r="G448">
            <v>-161.91</v>
          </cell>
        </row>
        <row r="449">
          <cell r="A449">
            <v>4</v>
          </cell>
          <cell r="B449">
            <v>30</v>
          </cell>
          <cell r="G449">
            <v>15632.17</v>
          </cell>
        </row>
        <row r="450">
          <cell r="A450">
            <v>4</v>
          </cell>
          <cell r="B450">
            <v>30</v>
          </cell>
          <cell r="G450">
            <v>-6837.55</v>
          </cell>
        </row>
        <row r="451">
          <cell r="A451">
            <v>4</v>
          </cell>
          <cell r="B451">
            <v>30</v>
          </cell>
          <cell r="G451">
            <v>-6742.97</v>
          </cell>
        </row>
        <row r="452">
          <cell r="A452">
            <v>4</v>
          </cell>
          <cell r="B452">
            <v>40</v>
          </cell>
          <cell r="G452">
            <v>28356.34</v>
          </cell>
        </row>
        <row r="453">
          <cell r="A453">
            <v>4</v>
          </cell>
          <cell r="B453">
            <v>40</v>
          </cell>
          <cell r="G453">
            <v>43148.69</v>
          </cell>
        </row>
        <row r="454">
          <cell r="A454">
            <v>4</v>
          </cell>
          <cell r="B454">
            <v>40</v>
          </cell>
          <cell r="G454">
            <v>493044.12</v>
          </cell>
        </row>
        <row r="455">
          <cell r="A455">
            <v>4</v>
          </cell>
          <cell r="B455">
            <v>40</v>
          </cell>
          <cell r="G455">
            <v>366388.22</v>
          </cell>
        </row>
        <row r="456">
          <cell r="A456">
            <v>4</v>
          </cell>
          <cell r="B456">
            <v>40</v>
          </cell>
          <cell r="G456">
            <v>3.59</v>
          </cell>
        </row>
        <row r="457">
          <cell r="A457">
            <v>4</v>
          </cell>
          <cell r="B457">
            <v>40</v>
          </cell>
          <cell r="G457">
            <v>2533.4499999999998</v>
          </cell>
        </row>
        <row r="458">
          <cell r="A458">
            <v>4</v>
          </cell>
          <cell r="B458">
            <v>40</v>
          </cell>
          <cell r="G458">
            <v>-2533.4499999999998</v>
          </cell>
        </row>
        <row r="459">
          <cell r="A459">
            <v>4</v>
          </cell>
          <cell r="B459">
            <v>40</v>
          </cell>
          <cell r="G459">
            <v>1542.93</v>
          </cell>
        </row>
        <row r="460">
          <cell r="A460">
            <v>4</v>
          </cell>
          <cell r="B460">
            <v>40</v>
          </cell>
          <cell r="G460">
            <v>-1311.49</v>
          </cell>
        </row>
        <row r="461">
          <cell r="A461">
            <v>4</v>
          </cell>
          <cell r="B461">
            <v>40</v>
          </cell>
          <cell r="G461">
            <v>5675.66</v>
          </cell>
        </row>
        <row r="462">
          <cell r="A462">
            <v>4</v>
          </cell>
          <cell r="B462">
            <v>40</v>
          </cell>
          <cell r="G462">
            <v>-2647.56</v>
          </cell>
        </row>
        <row r="463">
          <cell r="A463">
            <v>4</v>
          </cell>
          <cell r="B463">
            <v>50</v>
          </cell>
          <cell r="G463">
            <v>1.02318153949454E-12</v>
          </cell>
        </row>
        <row r="464">
          <cell r="A464">
            <v>4</v>
          </cell>
          <cell r="B464">
            <v>50</v>
          </cell>
          <cell r="G464">
            <v>3640.63</v>
          </cell>
        </row>
        <row r="465">
          <cell r="A465">
            <v>4</v>
          </cell>
          <cell r="B465">
            <v>50</v>
          </cell>
          <cell r="G465">
            <v>13728.76</v>
          </cell>
        </row>
        <row r="466">
          <cell r="A466">
            <v>4</v>
          </cell>
          <cell r="B466">
            <v>50</v>
          </cell>
          <cell r="G466">
            <v>61175.79</v>
          </cell>
        </row>
        <row r="467">
          <cell r="A467">
            <v>4</v>
          </cell>
          <cell r="B467">
            <v>50</v>
          </cell>
          <cell r="G467">
            <v>1448741.62</v>
          </cell>
        </row>
        <row r="468">
          <cell r="A468">
            <v>4</v>
          </cell>
          <cell r="B468">
            <v>50</v>
          </cell>
          <cell r="G468">
            <v>383534.95</v>
          </cell>
        </row>
        <row r="469">
          <cell r="A469">
            <v>4</v>
          </cell>
          <cell r="B469">
            <v>50</v>
          </cell>
          <cell r="G469">
            <v>4574.57</v>
          </cell>
        </row>
        <row r="470">
          <cell r="A470">
            <v>4</v>
          </cell>
          <cell r="B470">
            <v>50</v>
          </cell>
          <cell r="G470">
            <v>-4574.57</v>
          </cell>
        </row>
        <row r="471">
          <cell r="A471">
            <v>4</v>
          </cell>
          <cell r="B471">
            <v>50</v>
          </cell>
          <cell r="G471">
            <v>26173.3</v>
          </cell>
        </row>
        <row r="472">
          <cell r="A472">
            <v>4</v>
          </cell>
          <cell r="B472">
            <v>50</v>
          </cell>
          <cell r="G472">
            <v>-22247.31</v>
          </cell>
        </row>
        <row r="473">
          <cell r="A473">
            <v>4</v>
          </cell>
          <cell r="B473">
            <v>50</v>
          </cell>
          <cell r="G473">
            <v>389.9</v>
          </cell>
        </row>
        <row r="474">
          <cell r="A474">
            <v>4</v>
          </cell>
          <cell r="B474">
            <v>50</v>
          </cell>
          <cell r="G474">
            <v>-197.75</v>
          </cell>
        </row>
        <row r="475">
          <cell r="A475">
            <v>4</v>
          </cell>
          <cell r="B475">
            <v>50</v>
          </cell>
          <cell r="G475">
            <v>10840.2</v>
          </cell>
        </row>
        <row r="476">
          <cell r="A476">
            <v>4</v>
          </cell>
          <cell r="B476">
            <v>50</v>
          </cell>
          <cell r="G476">
            <v>-5497.9</v>
          </cell>
        </row>
        <row r="477">
          <cell r="A477">
            <v>4</v>
          </cell>
          <cell r="B477">
            <v>50</v>
          </cell>
          <cell r="G477">
            <v>171.41</v>
          </cell>
        </row>
        <row r="478">
          <cell r="A478">
            <v>4</v>
          </cell>
          <cell r="B478">
            <v>50</v>
          </cell>
          <cell r="G478">
            <v>-86.93</v>
          </cell>
        </row>
        <row r="479">
          <cell r="A479">
            <v>4</v>
          </cell>
          <cell r="B479">
            <v>50</v>
          </cell>
          <cell r="G479">
            <v>1.0800249583553501E-12</v>
          </cell>
        </row>
        <row r="480">
          <cell r="A480">
            <v>4</v>
          </cell>
          <cell r="B480">
            <v>50</v>
          </cell>
          <cell r="G480">
            <v>47207.23</v>
          </cell>
        </row>
        <row r="481">
          <cell r="A481">
            <v>4</v>
          </cell>
          <cell r="B481">
            <v>60</v>
          </cell>
          <cell r="G481">
            <v>2.7569058147491899E-12</v>
          </cell>
        </row>
        <row r="482">
          <cell r="A482">
            <v>4</v>
          </cell>
          <cell r="B482">
            <v>60</v>
          </cell>
          <cell r="G482">
            <v>7712.83</v>
          </cell>
        </row>
        <row r="483">
          <cell r="A483">
            <v>4</v>
          </cell>
          <cell r="B483">
            <v>60</v>
          </cell>
          <cell r="G483">
            <v>13458.65</v>
          </cell>
        </row>
        <row r="484">
          <cell r="A484">
            <v>4</v>
          </cell>
          <cell r="B484">
            <v>60</v>
          </cell>
          <cell r="G484">
            <v>18114.02</v>
          </cell>
        </row>
        <row r="485">
          <cell r="A485">
            <v>4</v>
          </cell>
          <cell r="B485">
            <v>60</v>
          </cell>
          <cell r="G485">
            <v>778700.99</v>
          </cell>
        </row>
        <row r="486">
          <cell r="A486">
            <v>4</v>
          </cell>
          <cell r="B486">
            <v>60</v>
          </cell>
          <cell r="G486">
            <v>280671.84000000003</v>
          </cell>
        </row>
        <row r="487">
          <cell r="A487">
            <v>4</v>
          </cell>
          <cell r="B487">
            <v>60</v>
          </cell>
          <cell r="G487">
            <v>2130.5</v>
          </cell>
        </row>
        <row r="488">
          <cell r="A488">
            <v>4</v>
          </cell>
          <cell r="B488">
            <v>60</v>
          </cell>
          <cell r="G488">
            <v>-1858.79</v>
          </cell>
        </row>
        <row r="489">
          <cell r="A489">
            <v>4</v>
          </cell>
          <cell r="B489">
            <v>60</v>
          </cell>
          <cell r="G489">
            <v>12142</v>
          </cell>
        </row>
        <row r="490">
          <cell r="A490">
            <v>4</v>
          </cell>
          <cell r="B490">
            <v>60</v>
          </cell>
          <cell r="G490">
            <v>-10320.709999999999</v>
          </cell>
        </row>
        <row r="491">
          <cell r="A491">
            <v>4</v>
          </cell>
          <cell r="B491">
            <v>60</v>
          </cell>
          <cell r="G491">
            <v>80.8</v>
          </cell>
        </row>
        <row r="492">
          <cell r="A492">
            <v>4</v>
          </cell>
          <cell r="B492">
            <v>60</v>
          </cell>
          <cell r="G492">
            <v>-40.07</v>
          </cell>
        </row>
        <row r="493">
          <cell r="A493">
            <v>4</v>
          </cell>
          <cell r="B493">
            <v>60</v>
          </cell>
          <cell r="G493">
            <v>16274.71</v>
          </cell>
        </row>
        <row r="494">
          <cell r="A494">
            <v>4</v>
          </cell>
          <cell r="B494">
            <v>60</v>
          </cell>
          <cell r="G494">
            <v>-8071.2</v>
          </cell>
        </row>
        <row r="495">
          <cell r="A495">
            <v>4</v>
          </cell>
          <cell r="B495">
            <v>60</v>
          </cell>
          <cell r="G495">
            <v>649.51</v>
          </cell>
        </row>
        <row r="496">
          <cell r="A496">
            <v>4</v>
          </cell>
          <cell r="B496">
            <v>60</v>
          </cell>
          <cell r="G496">
            <v>-322.12</v>
          </cell>
        </row>
        <row r="497">
          <cell r="A497">
            <v>4</v>
          </cell>
          <cell r="B497">
            <v>60</v>
          </cell>
          <cell r="G497">
            <v>31438.55</v>
          </cell>
        </row>
        <row r="498">
          <cell r="A498">
            <v>4</v>
          </cell>
          <cell r="B498">
            <v>70</v>
          </cell>
          <cell r="G498">
            <v>17818.14</v>
          </cell>
        </row>
        <row r="499">
          <cell r="A499">
            <v>4</v>
          </cell>
          <cell r="B499">
            <v>70</v>
          </cell>
          <cell r="G499">
            <v>59209.42</v>
          </cell>
        </row>
        <row r="500">
          <cell r="A500">
            <v>4</v>
          </cell>
          <cell r="B500">
            <v>70</v>
          </cell>
          <cell r="G500">
            <v>535386.69999999995</v>
          </cell>
        </row>
        <row r="501">
          <cell r="A501">
            <v>4</v>
          </cell>
          <cell r="B501">
            <v>70</v>
          </cell>
          <cell r="G501">
            <v>322725.84999999998</v>
          </cell>
        </row>
        <row r="502">
          <cell r="A502">
            <v>4</v>
          </cell>
          <cell r="B502">
            <v>70</v>
          </cell>
          <cell r="G502">
            <v>16335.72</v>
          </cell>
        </row>
        <row r="503">
          <cell r="A503">
            <v>4</v>
          </cell>
          <cell r="B503">
            <v>70</v>
          </cell>
          <cell r="G503">
            <v>-16335.72</v>
          </cell>
        </row>
        <row r="504">
          <cell r="A504">
            <v>4</v>
          </cell>
          <cell r="B504">
            <v>70</v>
          </cell>
          <cell r="G504">
            <v>8779.93</v>
          </cell>
        </row>
        <row r="505">
          <cell r="A505">
            <v>4</v>
          </cell>
          <cell r="B505">
            <v>70</v>
          </cell>
          <cell r="G505">
            <v>-7462.94</v>
          </cell>
        </row>
        <row r="506">
          <cell r="A506">
            <v>4</v>
          </cell>
          <cell r="B506">
            <v>70</v>
          </cell>
          <cell r="G506">
            <v>1411.08</v>
          </cell>
        </row>
        <row r="507">
          <cell r="A507">
            <v>4</v>
          </cell>
          <cell r="B507">
            <v>70</v>
          </cell>
          <cell r="G507">
            <v>-261.47000000000003</v>
          </cell>
        </row>
        <row r="508">
          <cell r="A508">
            <v>4</v>
          </cell>
          <cell r="B508">
            <v>70</v>
          </cell>
          <cell r="G508">
            <v>14668.68</v>
          </cell>
        </row>
        <row r="509">
          <cell r="A509">
            <v>4</v>
          </cell>
          <cell r="B509">
            <v>70</v>
          </cell>
          <cell r="G509">
            <v>-2718.07</v>
          </cell>
        </row>
        <row r="510">
          <cell r="A510">
            <v>4</v>
          </cell>
          <cell r="B510">
            <v>70</v>
          </cell>
          <cell r="G510">
            <v>93.99</v>
          </cell>
        </row>
        <row r="511">
          <cell r="A511">
            <v>4</v>
          </cell>
          <cell r="B511">
            <v>70</v>
          </cell>
          <cell r="G511">
            <v>-17.420000000000002</v>
          </cell>
        </row>
        <row r="512">
          <cell r="A512">
            <v>4</v>
          </cell>
          <cell r="B512">
            <v>80</v>
          </cell>
          <cell r="G512">
            <v>4820538.5</v>
          </cell>
        </row>
        <row r="513">
          <cell r="A513">
            <v>4</v>
          </cell>
          <cell r="B513">
            <v>80</v>
          </cell>
          <cell r="G513">
            <v>5724.59</v>
          </cell>
        </row>
        <row r="514">
          <cell r="A514">
            <v>4</v>
          </cell>
          <cell r="B514">
            <v>80</v>
          </cell>
          <cell r="G514">
            <v>1324.15</v>
          </cell>
        </row>
        <row r="515">
          <cell r="A515">
            <v>4</v>
          </cell>
          <cell r="B515">
            <v>80</v>
          </cell>
          <cell r="G515">
            <v>244284.62</v>
          </cell>
        </row>
        <row r="516">
          <cell r="A516">
            <v>4</v>
          </cell>
          <cell r="B516">
            <v>80</v>
          </cell>
          <cell r="G516">
            <v>75520.83</v>
          </cell>
        </row>
        <row r="517">
          <cell r="A517">
            <v>4</v>
          </cell>
          <cell r="B517">
            <v>80</v>
          </cell>
          <cell r="G517">
            <v>515611.14</v>
          </cell>
        </row>
        <row r="518">
          <cell r="A518">
            <v>4</v>
          </cell>
          <cell r="B518">
            <v>180</v>
          </cell>
          <cell r="G518">
            <v>193997.82</v>
          </cell>
        </row>
        <row r="519">
          <cell r="A519">
            <v>4</v>
          </cell>
          <cell r="B519">
            <v>180</v>
          </cell>
          <cell r="G519">
            <v>151324.56</v>
          </cell>
        </row>
        <row r="520">
          <cell r="A520">
            <v>4</v>
          </cell>
          <cell r="B520">
            <v>180</v>
          </cell>
          <cell r="G520">
            <v>923579.84</v>
          </cell>
        </row>
        <row r="521">
          <cell r="A521">
            <v>4</v>
          </cell>
          <cell r="B521">
            <v>180</v>
          </cell>
          <cell r="G521">
            <v>30917.33</v>
          </cell>
        </row>
        <row r="522">
          <cell r="A522">
            <v>4</v>
          </cell>
          <cell r="B522">
            <v>180</v>
          </cell>
          <cell r="G522">
            <v>13755.75</v>
          </cell>
        </row>
        <row r="523">
          <cell r="A523">
            <v>4</v>
          </cell>
          <cell r="B523">
            <v>180</v>
          </cell>
          <cell r="G523">
            <v>1133.9100000000001</v>
          </cell>
        </row>
        <row r="524">
          <cell r="A524">
            <v>4</v>
          </cell>
          <cell r="B524">
            <v>180</v>
          </cell>
          <cell r="G524">
            <v>110148.99</v>
          </cell>
        </row>
        <row r="525">
          <cell r="A525">
            <v>4</v>
          </cell>
          <cell r="B525">
            <v>180</v>
          </cell>
          <cell r="G525">
            <v>-453125</v>
          </cell>
        </row>
        <row r="526">
          <cell r="A526">
            <v>4</v>
          </cell>
          <cell r="B526">
            <v>180</v>
          </cell>
          <cell r="G526">
            <v>-68641.850000000006</v>
          </cell>
        </row>
        <row r="527">
          <cell r="A527">
            <v>4</v>
          </cell>
          <cell r="B527">
            <v>212</v>
          </cell>
          <cell r="G527">
            <v>11945.16</v>
          </cell>
        </row>
        <row r="528">
          <cell r="A528">
            <v>4</v>
          </cell>
          <cell r="B528">
            <v>212</v>
          </cell>
          <cell r="G528">
            <v>23.01</v>
          </cell>
        </row>
        <row r="529">
          <cell r="A529">
            <v>4</v>
          </cell>
          <cell r="B529">
            <v>212</v>
          </cell>
          <cell r="G529">
            <v>9559.2199999999993</v>
          </cell>
        </row>
        <row r="530">
          <cell r="A530">
            <v>4</v>
          </cell>
          <cell r="B530">
            <v>212</v>
          </cell>
          <cell r="G530">
            <v>8394</v>
          </cell>
        </row>
        <row r="531">
          <cell r="A531">
            <v>4</v>
          </cell>
          <cell r="B531">
            <v>212</v>
          </cell>
          <cell r="G531">
            <v>73246.240000000005</v>
          </cell>
        </row>
        <row r="532">
          <cell r="A532">
            <v>4</v>
          </cell>
          <cell r="B532">
            <v>212</v>
          </cell>
          <cell r="G532">
            <v>16875</v>
          </cell>
        </row>
        <row r="533">
          <cell r="A533">
            <v>4</v>
          </cell>
          <cell r="B533">
            <v>212</v>
          </cell>
          <cell r="G533">
            <v>48711.5</v>
          </cell>
        </row>
        <row r="534">
          <cell r="A534">
            <v>4</v>
          </cell>
          <cell r="B534">
            <v>221</v>
          </cell>
          <cell r="G534">
            <v>66.95</v>
          </cell>
        </row>
        <row r="535">
          <cell r="A535">
            <v>4</v>
          </cell>
          <cell r="B535">
            <v>221</v>
          </cell>
          <cell r="G535">
            <v>7755</v>
          </cell>
        </row>
        <row r="536">
          <cell r="A536">
            <v>4</v>
          </cell>
          <cell r="B536">
            <v>221</v>
          </cell>
          <cell r="G536">
            <v>1578.13</v>
          </cell>
        </row>
        <row r="537">
          <cell r="A537">
            <v>4</v>
          </cell>
          <cell r="B537">
            <v>232</v>
          </cell>
          <cell r="G537">
            <v>12755.89</v>
          </cell>
        </row>
        <row r="538">
          <cell r="A538">
            <v>4</v>
          </cell>
          <cell r="B538">
            <v>233</v>
          </cell>
          <cell r="G538">
            <v>22212.41</v>
          </cell>
        </row>
        <row r="539">
          <cell r="A539">
            <v>4</v>
          </cell>
          <cell r="B539">
            <v>234</v>
          </cell>
          <cell r="G539">
            <v>17248.28</v>
          </cell>
        </row>
        <row r="540">
          <cell r="A540">
            <v>4</v>
          </cell>
          <cell r="B540">
            <v>301</v>
          </cell>
          <cell r="G540">
            <v>81</v>
          </cell>
        </row>
        <row r="541">
          <cell r="A541">
            <v>4</v>
          </cell>
          <cell r="B541">
            <v>301</v>
          </cell>
          <cell r="G541">
            <v>166.68</v>
          </cell>
        </row>
        <row r="542">
          <cell r="A542">
            <v>4</v>
          </cell>
          <cell r="B542">
            <v>303</v>
          </cell>
          <cell r="G542">
            <v>49808.480000000003</v>
          </cell>
        </row>
        <row r="543">
          <cell r="A543">
            <v>4</v>
          </cell>
          <cell r="B543">
            <v>303</v>
          </cell>
          <cell r="G543">
            <v>6462.72</v>
          </cell>
        </row>
        <row r="544">
          <cell r="A544">
            <v>4</v>
          </cell>
          <cell r="B544">
            <v>303</v>
          </cell>
          <cell r="G544">
            <v>23.92</v>
          </cell>
        </row>
        <row r="545">
          <cell r="A545">
            <v>4</v>
          </cell>
          <cell r="B545">
            <v>10</v>
          </cell>
          <cell r="G545">
            <v>-453125</v>
          </cell>
        </row>
        <row r="546">
          <cell r="A546">
            <v>4</v>
          </cell>
          <cell r="B546">
            <v>10</v>
          </cell>
          <cell r="G546">
            <v>-68641.850000000006</v>
          </cell>
        </row>
        <row r="547">
          <cell r="A547">
            <v>4</v>
          </cell>
          <cell r="B547">
            <v>20</v>
          </cell>
          <cell r="G547">
            <v>11945.16</v>
          </cell>
        </row>
        <row r="548">
          <cell r="A548">
            <v>4</v>
          </cell>
          <cell r="B548">
            <v>30</v>
          </cell>
          <cell r="G548">
            <v>23.01</v>
          </cell>
        </row>
        <row r="549">
          <cell r="A549">
            <v>4</v>
          </cell>
          <cell r="B549">
            <v>40</v>
          </cell>
          <cell r="G549">
            <v>9559.2199999999993</v>
          </cell>
        </row>
        <row r="550">
          <cell r="A550">
            <v>4</v>
          </cell>
          <cell r="B550">
            <v>50</v>
          </cell>
          <cell r="G550">
            <v>8394</v>
          </cell>
        </row>
        <row r="551">
          <cell r="A551">
            <v>4</v>
          </cell>
          <cell r="B551">
            <v>60</v>
          </cell>
          <cell r="G551">
            <v>73246.240000000005</v>
          </cell>
        </row>
        <row r="552">
          <cell r="A552">
            <v>4</v>
          </cell>
          <cell r="B552">
            <v>70</v>
          </cell>
          <cell r="G552">
            <v>16875</v>
          </cell>
        </row>
        <row r="553">
          <cell r="A553">
            <v>4</v>
          </cell>
          <cell r="B553">
            <v>20</v>
          </cell>
          <cell r="G553">
            <v>48711.5</v>
          </cell>
        </row>
        <row r="554">
          <cell r="A554">
            <v>4</v>
          </cell>
          <cell r="B554">
            <v>30</v>
          </cell>
          <cell r="G554">
            <v>66.95</v>
          </cell>
        </row>
        <row r="555">
          <cell r="A555">
            <v>4</v>
          </cell>
          <cell r="B555">
            <v>40</v>
          </cell>
          <cell r="G555">
            <v>7755</v>
          </cell>
        </row>
        <row r="556">
          <cell r="A556">
            <v>4</v>
          </cell>
          <cell r="B556">
            <v>50</v>
          </cell>
          <cell r="G556">
            <v>1578.13</v>
          </cell>
        </row>
        <row r="557">
          <cell r="A557">
            <v>4</v>
          </cell>
          <cell r="B557">
            <v>60</v>
          </cell>
          <cell r="G557">
            <v>12755.89</v>
          </cell>
        </row>
        <row r="558">
          <cell r="A558">
            <v>4</v>
          </cell>
          <cell r="B558">
            <v>70</v>
          </cell>
          <cell r="G558">
            <v>22212.41</v>
          </cell>
        </row>
        <row r="559">
          <cell r="A559">
            <v>4</v>
          </cell>
          <cell r="B559">
            <v>20</v>
          </cell>
          <cell r="G559">
            <v>17248.28</v>
          </cell>
        </row>
        <row r="560">
          <cell r="A560">
            <v>4</v>
          </cell>
          <cell r="B560">
            <v>30</v>
          </cell>
          <cell r="G560">
            <v>81</v>
          </cell>
        </row>
        <row r="561">
          <cell r="A561">
            <v>4</v>
          </cell>
          <cell r="B561">
            <v>40</v>
          </cell>
          <cell r="G561">
            <v>166.68</v>
          </cell>
        </row>
        <row r="562">
          <cell r="A562">
            <v>4</v>
          </cell>
          <cell r="B562">
            <v>50</v>
          </cell>
          <cell r="G562">
            <v>49808.480000000003</v>
          </cell>
        </row>
        <row r="563">
          <cell r="A563">
            <v>4</v>
          </cell>
          <cell r="B563">
            <v>60</v>
          </cell>
          <cell r="G563">
            <v>6462.72</v>
          </cell>
        </row>
        <row r="564">
          <cell r="A564">
            <v>4</v>
          </cell>
          <cell r="B564">
            <v>70</v>
          </cell>
          <cell r="G564">
            <v>23.92</v>
          </cell>
        </row>
        <row r="565">
          <cell r="A565">
            <v>1</v>
          </cell>
          <cell r="B565">
            <v>40</v>
          </cell>
          <cell r="G565">
            <v>-2080.63</v>
          </cell>
        </row>
        <row r="566">
          <cell r="A566">
            <v>1</v>
          </cell>
          <cell r="B566">
            <v>50</v>
          </cell>
          <cell r="G566">
            <v>-16570.54</v>
          </cell>
        </row>
        <row r="567">
          <cell r="A567">
            <v>1</v>
          </cell>
          <cell r="B567">
            <v>60</v>
          </cell>
          <cell r="G567">
            <v>-7678.26</v>
          </cell>
        </row>
        <row r="568">
          <cell r="A568">
            <v>1</v>
          </cell>
          <cell r="B568">
            <v>70</v>
          </cell>
          <cell r="G568">
            <v>-7799.3</v>
          </cell>
        </row>
        <row r="569">
          <cell r="A569">
            <v>2</v>
          </cell>
          <cell r="B569">
            <v>20</v>
          </cell>
          <cell r="G569">
            <v>-20518.09</v>
          </cell>
        </row>
        <row r="570">
          <cell r="A570">
            <v>2</v>
          </cell>
          <cell r="B570">
            <v>30</v>
          </cell>
          <cell r="G570">
            <v>-4073.97</v>
          </cell>
        </row>
        <row r="571">
          <cell r="A571">
            <v>2</v>
          </cell>
          <cell r="B571">
            <v>40</v>
          </cell>
          <cell r="G571">
            <v>-2075.4</v>
          </cell>
        </row>
        <row r="572">
          <cell r="A572">
            <v>2</v>
          </cell>
          <cell r="B572">
            <v>50</v>
          </cell>
          <cell r="G572">
            <v>-16692.349999999999</v>
          </cell>
        </row>
        <row r="573">
          <cell r="A573">
            <v>2</v>
          </cell>
          <cell r="B573">
            <v>60</v>
          </cell>
          <cell r="G573">
            <v>-7790.71</v>
          </cell>
        </row>
        <row r="574">
          <cell r="A574">
            <v>2</v>
          </cell>
          <cell r="B574">
            <v>70</v>
          </cell>
          <cell r="G574">
            <v>-7505.99</v>
          </cell>
        </row>
        <row r="575">
          <cell r="A575">
            <v>3</v>
          </cell>
          <cell r="B575">
            <v>20</v>
          </cell>
          <cell r="G575">
            <v>-20518.09</v>
          </cell>
        </row>
        <row r="576">
          <cell r="A576">
            <v>3</v>
          </cell>
          <cell r="B576">
            <v>30</v>
          </cell>
          <cell r="G576">
            <v>-4073.95</v>
          </cell>
        </row>
        <row r="577">
          <cell r="A577">
            <v>3</v>
          </cell>
          <cell r="B577">
            <v>40</v>
          </cell>
          <cell r="G577">
            <v>-2325.15</v>
          </cell>
        </row>
        <row r="578">
          <cell r="A578">
            <v>3</v>
          </cell>
          <cell r="B578">
            <v>50</v>
          </cell>
          <cell r="G578">
            <v>-16690.919999999998</v>
          </cell>
        </row>
        <row r="579">
          <cell r="A579">
            <v>3</v>
          </cell>
          <cell r="B579">
            <v>60</v>
          </cell>
          <cell r="G579">
            <v>-7790.71</v>
          </cell>
        </row>
        <row r="580">
          <cell r="A580">
            <v>3</v>
          </cell>
          <cell r="B580">
            <v>70</v>
          </cell>
          <cell r="G580">
            <v>-7455.45</v>
          </cell>
        </row>
        <row r="581">
          <cell r="A581">
            <v>4</v>
          </cell>
          <cell r="B581">
            <v>20</v>
          </cell>
          <cell r="G581">
            <v>-21614.05</v>
          </cell>
        </row>
        <row r="582">
          <cell r="A582">
            <v>4</v>
          </cell>
          <cell r="B582">
            <v>30</v>
          </cell>
          <cell r="G582">
            <v>-4719.7</v>
          </cell>
        </row>
        <row r="583">
          <cell r="A583">
            <v>4</v>
          </cell>
          <cell r="B583">
            <v>40</v>
          </cell>
          <cell r="G583">
            <v>-1311.49</v>
          </cell>
        </row>
        <row r="584">
          <cell r="A584">
            <v>4</v>
          </cell>
          <cell r="B584">
            <v>50</v>
          </cell>
          <cell r="G584">
            <v>-22247.31</v>
          </cell>
        </row>
        <row r="585">
          <cell r="A585">
            <v>4</v>
          </cell>
          <cell r="B585">
            <v>60</v>
          </cell>
          <cell r="G585">
            <v>-10320.709999999999</v>
          </cell>
        </row>
        <row r="586">
          <cell r="A586">
            <v>4</v>
          </cell>
          <cell r="B586">
            <v>70</v>
          </cell>
          <cell r="G586">
            <v>-7462.94</v>
          </cell>
        </row>
        <row r="587">
          <cell r="A587">
            <v>5</v>
          </cell>
          <cell r="B587">
            <v>20</v>
          </cell>
          <cell r="G587">
            <v>-21614.05</v>
          </cell>
        </row>
        <row r="588">
          <cell r="A588">
            <v>5</v>
          </cell>
          <cell r="B588">
            <v>30</v>
          </cell>
          <cell r="G588">
            <v>-4719.7</v>
          </cell>
        </row>
        <row r="589">
          <cell r="A589">
            <v>5</v>
          </cell>
          <cell r="B589">
            <v>40</v>
          </cell>
          <cell r="G589">
            <v>-1311.49</v>
          </cell>
        </row>
        <row r="590">
          <cell r="A590">
            <v>5</v>
          </cell>
          <cell r="B590">
            <v>50</v>
          </cell>
          <cell r="G590">
            <v>-22233.200000000001</v>
          </cell>
        </row>
        <row r="591">
          <cell r="A591">
            <v>5</v>
          </cell>
          <cell r="B591">
            <v>60</v>
          </cell>
          <cell r="G591">
            <v>-10320.709999999999</v>
          </cell>
        </row>
        <row r="592">
          <cell r="A592">
            <v>5</v>
          </cell>
          <cell r="B592">
            <v>70</v>
          </cell>
          <cell r="G592">
            <v>-7462.94</v>
          </cell>
        </row>
        <row r="593">
          <cell r="A593">
            <v>4</v>
          </cell>
          <cell r="B593">
            <v>20</v>
          </cell>
          <cell r="G593">
            <v>2133.13</v>
          </cell>
        </row>
        <row r="594">
          <cell r="A594">
            <v>4</v>
          </cell>
          <cell r="B594">
            <v>30</v>
          </cell>
          <cell r="G594">
            <v>370.17</v>
          </cell>
        </row>
        <row r="595">
          <cell r="A595">
            <v>4</v>
          </cell>
          <cell r="B595">
            <v>50</v>
          </cell>
          <cell r="G595">
            <v>389.9</v>
          </cell>
        </row>
        <row r="596">
          <cell r="A596">
            <v>4</v>
          </cell>
          <cell r="B596">
            <v>60</v>
          </cell>
          <cell r="G596">
            <v>80.8</v>
          </cell>
        </row>
        <row r="597">
          <cell r="A597">
            <v>4</v>
          </cell>
          <cell r="B597">
            <v>70</v>
          </cell>
          <cell r="G597">
            <v>1411.08</v>
          </cell>
        </row>
        <row r="598">
          <cell r="A598">
            <v>5</v>
          </cell>
          <cell r="B598">
            <v>20</v>
          </cell>
          <cell r="G598">
            <v>2133.13</v>
          </cell>
        </row>
        <row r="599">
          <cell r="A599">
            <v>5</v>
          </cell>
          <cell r="B599">
            <v>50</v>
          </cell>
          <cell r="G599">
            <v>389.9</v>
          </cell>
        </row>
        <row r="600">
          <cell r="A600">
            <v>5</v>
          </cell>
          <cell r="B600">
            <v>60</v>
          </cell>
          <cell r="G600">
            <v>80.8</v>
          </cell>
        </row>
        <row r="601">
          <cell r="A601">
            <v>5</v>
          </cell>
          <cell r="B601">
            <v>70</v>
          </cell>
          <cell r="G601">
            <v>1411.08</v>
          </cell>
        </row>
        <row r="602">
          <cell r="A602">
            <v>4</v>
          </cell>
          <cell r="B602">
            <v>20</v>
          </cell>
          <cell r="G602">
            <v>-827.06</v>
          </cell>
        </row>
        <row r="603">
          <cell r="A603">
            <v>4</v>
          </cell>
          <cell r="B603">
            <v>30</v>
          </cell>
          <cell r="G603">
            <v>-161.91</v>
          </cell>
        </row>
        <row r="604">
          <cell r="A604">
            <v>4</v>
          </cell>
          <cell r="B604">
            <v>50</v>
          </cell>
          <cell r="G604">
            <v>-197.75</v>
          </cell>
        </row>
        <row r="605">
          <cell r="A605">
            <v>4</v>
          </cell>
          <cell r="B605">
            <v>60</v>
          </cell>
          <cell r="G605">
            <v>-40.07</v>
          </cell>
        </row>
        <row r="606">
          <cell r="A606">
            <v>4</v>
          </cell>
          <cell r="B606">
            <v>70</v>
          </cell>
          <cell r="G606">
            <v>-261.47000000000003</v>
          </cell>
        </row>
        <row r="607">
          <cell r="A607">
            <v>5</v>
          </cell>
          <cell r="B607">
            <v>20</v>
          </cell>
          <cell r="G607">
            <v>-1046.58</v>
          </cell>
        </row>
        <row r="608">
          <cell r="A608">
            <v>5</v>
          </cell>
          <cell r="B608">
            <v>50</v>
          </cell>
          <cell r="G608">
            <v>-197.19</v>
          </cell>
        </row>
        <row r="609">
          <cell r="A609">
            <v>5</v>
          </cell>
          <cell r="B609">
            <v>60</v>
          </cell>
          <cell r="G609">
            <v>-40.590000000000003</v>
          </cell>
        </row>
        <row r="610">
          <cell r="A610">
            <v>5</v>
          </cell>
          <cell r="B610">
            <v>70</v>
          </cell>
          <cell r="G610">
            <v>-279.20999999999998</v>
          </cell>
        </row>
        <row r="611">
          <cell r="A611">
            <v>1</v>
          </cell>
          <cell r="B611">
            <v>20</v>
          </cell>
          <cell r="G611">
            <v>325.39999999999998</v>
          </cell>
        </row>
        <row r="612">
          <cell r="A612">
            <v>2</v>
          </cell>
          <cell r="B612">
            <v>20</v>
          </cell>
          <cell r="G612">
            <v>365.38</v>
          </cell>
        </row>
        <row r="613">
          <cell r="A613">
            <v>3</v>
          </cell>
          <cell r="B613">
            <v>20</v>
          </cell>
          <cell r="G613">
            <v>364.75</v>
          </cell>
        </row>
        <row r="614">
          <cell r="A614">
            <v>4</v>
          </cell>
          <cell r="B614">
            <v>20</v>
          </cell>
          <cell r="G614">
            <v>30675.37</v>
          </cell>
        </row>
        <row r="615">
          <cell r="A615">
            <v>4</v>
          </cell>
          <cell r="B615">
            <v>30</v>
          </cell>
          <cell r="G615">
            <v>15632.17</v>
          </cell>
        </row>
        <row r="616">
          <cell r="A616">
            <v>4</v>
          </cell>
          <cell r="B616">
            <v>40</v>
          </cell>
          <cell r="G616">
            <v>5675.66</v>
          </cell>
        </row>
        <row r="617">
          <cell r="A617">
            <v>4</v>
          </cell>
          <cell r="B617">
            <v>50</v>
          </cell>
          <cell r="G617">
            <v>10840.2</v>
          </cell>
        </row>
        <row r="618">
          <cell r="A618">
            <v>4</v>
          </cell>
          <cell r="B618">
            <v>60</v>
          </cell>
          <cell r="G618">
            <v>16274.71</v>
          </cell>
        </row>
        <row r="619">
          <cell r="A619">
            <v>4</v>
          </cell>
          <cell r="B619">
            <v>70</v>
          </cell>
          <cell r="G619">
            <v>14668.68</v>
          </cell>
        </row>
        <row r="620">
          <cell r="A620">
            <v>5</v>
          </cell>
          <cell r="B620">
            <v>20</v>
          </cell>
          <cell r="G620">
            <v>30675.37</v>
          </cell>
        </row>
        <row r="621">
          <cell r="A621">
            <v>5</v>
          </cell>
          <cell r="B621">
            <v>30</v>
          </cell>
          <cell r="G621">
            <v>21864.43</v>
          </cell>
        </row>
        <row r="622">
          <cell r="A622">
            <v>5</v>
          </cell>
          <cell r="B622">
            <v>40</v>
          </cell>
          <cell r="G622">
            <v>5687.62</v>
          </cell>
        </row>
        <row r="623">
          <cell r="A623">
            <v>5</v>
          </cell>
          <cell r="B623">
            <v>50</v>
          </cell>
          <cell r="G623">
            <v>10840.2</v>
          </cell>
        </row>
        <row r="624">
          <cell r="A624">
            <v>5</v>
          </cell>
          <cell r="B624">
            <v>60</v>
          </cell>
          <cell r="G624">
            <v>16274.7</v>
          </cell>
        </row>
        <row r="625">
          <cell r="A625">
            <v>5</v>
          </cell>
          <cell r="B625">
            <v>70</v>
          </cell>
          <cell r="G625">
            <v>14645.67</v>
          </cell>
        </row>
        <row r="626">
          <cell r="A626">
            <v>1</v>
          </cell>
          <cell r="B626">
            <v>20</v>
          </cell>
          <cell r="G626">
            <v>-112.06</v>
          </cell>
        </row>
        <row r="627">
          <cell r="A627">
            <v>2</v>
          </cell>
          <cell r="B627">
            <v>20</v>
          </cell>
          <cell r="G627">
            <v>-122.55</v>
          </cell>
        </row>
        <row r="628">
          <cell r="A628">
            <v>3</v>
          </cell>
          <cell r="B628">
            <v>20</v>
          </cell>
          <cell r="G628">
            <v>-122.49</v>
          </cell>
        </row>
        <row r="629">
          <cell r="A629">
            <v>4</v>
          </cell>
          <cell r="B629">
            <v>20</v>
          </cell>
          <cell r="G629">
            <v>-11893.46</v>
          </cell>
        </row>
        <row r="630">
          <cell r="A630">
            <v>4</v>
          </cell>
          <cell r="B630">
            <v>30</v>
          </cell>
          <cell r="G630">
            <v>-6837.55</v>
          </cell>
        </row>
        <row r="631">
          <cell r="A631">
            <v>4</v>
          </cell>
          <cell r="B631">
            <v>40</v>
          </cell>
          <cell r="G631">
            <v>-2647.56</v>
          </cell>
        </row>
        <row r="632">
          <cell r="A632">
            <v>4</v>
          </cell>
          <cell r="B632">
            <v>50</v>
          </cell>
          <cell r="G632">
            <v>-5497.9</v>
          </cell>
        </row>
        <row r="633">
          <cell r="A633">
            <v>4</v>
          </cell>
          <cell r="B633">
            <v>60</v>
          </cell>
          <cell r="G633">
            <v>-8071.2</v>
          </cell>
        </row>
        <row r="634">
          <cell r="A634">
            <v>4</v>
          </cell>
          <cell r="B634">
            <v>70</v>
          </cell>
          <cell r="G634">
            <v>-2718.07</v>
          </cell>
        </row>
        <row r="635">
          <cell r="A635">
            <v>5</v>
          </cell>
          <cell r="B635">
            <v>20</v>
          </cell>
          <cell r="G635">
            <v>-15050.35</v>
          </cell>
        </row>
        <row r="636">
          <cell r="A636">
            <v>5</v>
          </cell>
          <cell r="B636">
            <v>30</v>
          </cell>
          <cell r="G636">
            <v>-10081.620000000001</v>
          </cell>
        </row>
        <row r="637">
          <cell r="A637">
            <v>5</v>
          </cell>
          <cell r="B637">
            <v>40</v>
          </cell>
          <cell r="G637">
            <v>-2785.53</v>
          </cell>
        </row>
        <row r="638">
          <cell r="A638">
            <v>5</v>
          </cell>
          <cell r="B638">
            <v>50</v>
          </cell>
          <cell r="G638">
            <v>-5482.6</v>
          </cell>
        </row>
        <row r="639">
          <cell r="A639">
            <v>5</v>
          </cell>
          <cell r="B639">
            <v>60</v>
          </cell>
          <cell r="G639">
            <v>-8175.02</v>
          </cell>
        </row>
        <row r="640">
          <cell r="A640">
            <v>5</v>
          </cell>
          <cell r="B640">
            <v>70</v>
          </cell>
          <cell r="G640">
            <v>-2897.98</v>
          </cell>
        </row>
        <row r="641">
          <cell r="A641">
            <v>1</v>
          </cell>
          <cell r="B641">
            <v>20</v>
          </cell>
          <cell r="G641">
            <v>29.76</v>
          </cell>
        </row>
        <row r="642">
          <cell r="A642">
            <v>2</v>
          </cell>
          <cell r="B642">
            <v>20</v>
          </cell>
          <cell r="G642">
            <v>29.68</v>
          </cell>
        </row>
        <row r="643">
          <cell r="A643">
            <v>3</v>
          </cell>
          <cell r="B643">
            <v>20</v>
          </cell>
          <cell r="G643">
            <v>30.31</v>
          </cell>
        </row>
        <row r="644">
          <cell r="A644">
            <v>4</v>
          </cell>
          <cell r="B644">
            <v>20</v>
          </cell>
          <cell r="G644">
            <v>3020.09</v>
          </cell>
        </row>
        <row r="645">
          <cell r="A645">
            <v>4</v>
          </cell>
          <cell r="B645">
            <v>50</v>
          </cell>
          <cell r="G645">
            <v>171.41</v>
          </cell>
        </row>
        <row r="646">
          <cell r="A646">
            <v>4</v>
          </cell>
          <cell r="B646">
            <v>60</v>
          </cell>
          <cell r="G646">
            <v>649.51</v>
          </cell>
        </row>
        <row r="647">
          <cell r="A647">
            <v>4</v>
          </cell>
          <cell r="B647">
            <v>70</v>
          </cell>
          <cell r="G647">
            <v>93.99</v>
          </cell>
        </row>
        <row r="648">
          <cell r="A648">
            <v>5</v>
          </cell>
          <cell r="B648">
            <v>20</v>
          </cell>
          <cell r="G648">
            <v>3020.09</v>
          </cell>
        </row>
        <row r="649">
          <cell r="A649">
            <v>5</v>
          </cell>
          <cell r="B649">
            <v>50</v>
          </cell>
          <cell r="G649">
            <v>171.41</v>
          </cell>
        </row>
        <row r="650">
          <cell r="A650">
            <v>5</v>
          </cell>
          <cell r="B650">
            <v>60</v>
          </cell>
          <cell r="G650">
            <v>649.51</v>
          </cell>
        </row>
        <row r="651">
          <cell r="A651">
            <v>5</v>
          </cell>
          <cell r="B651">
            <v>70</v>
          </cell>
          <cell r="G651">
            <v>93.99</v>
          </cell>
        </row>
        <row r="652">
          <cell r="A652">
            <v>4</v>
          </cell>
          <cell r="B652">
            <v>20</v>
          </cell>
          <cell r="G652">
            <v>-1170.95</v>
          </cell>
        </row>
        <row r="653">
          <cell r="A653">
            <v>4</v>
          </cell>
          <cell r="B653">
            <v>50</v>
          </cell>
          <cell r="G653">
            <v>-86.93</v>
          </cell>
        </row>
        <row r="654">
          <cell r="A654">
            <v>4</v>
          </cell>
          <cell r="B654">
            <v>60</v>
          </cell>
          <cell r="G654">
            <v>-322.12</v>
          </cell>
        </row>
        <row r="655">
          <cell r="A655">
            <v>4</v>
          </cell>
          <cell r="B655">
            <v>70</v>
          </cell>
          <cell r="G655">
            <v>-17.420000000000002</v>
          </cell>
        </row>
        <row r="656">
          <cell r="A656">
            <v>5</v>
          </cell>
          <cell r="B656">
            <v>20</v>
          </cell>
          <cell r="G656">
            <v>-1481.76</v>
          </cell>
        </row>
        <row r="657">
          <cell r="A657">
            <v>5</v>
          </cell>
          <cell r="B657">
            <v>50</v>
          </cell>
          <cell r="G657">
            <v>-86.69</v>
          </cell>
        </row>
        <row r="658">
          <cell r="A658">
            <v>5</v>
          </cell>
          <cell r="B658">
            <v>60</v>
          </cell>
          <cell r="G658">
            <v>-326.26</v>
          </cell>
        </row>
        <row r="659">
          <cell r="A659">
            <v>5</v>
          </cell>
          <cell r="B659">
            <v>70</v>
          </cell>
          <cell r="G659">
            <v>-18.600000000000001</v>
          </cell>
        </row>
        <row r="660">
          <cell r="A660">
            <v>1</v>
          </cell>
          <cell r="B660">
            <v>10</v>
          </cell>
          <cell r="G660">
            <v>-202677.46</v>
          </cell>
        </row>
        <row r="661">
          <cell r="A661">
            <v>2</v>
          </cell>
          <cell r="B661">
            <v>10</v>
          </cell>
          <cell r="G661">
            <v>-202110.9</v>
          </cell>
        </row>
        <row r="662">
          <cell r="A662">
            <v>3</v>
          </cell>
          <cell r="B662">
            <v>10</v>
          </cell>
          <cell r="G662">
            <v>-201381.23</v>
          </cell>
        </row>
        <row r="663">
          <cell r="A663">
            <v>1</v>
          </cell>
          <cell r="B663">
            <v>10</v>
          </cell>
          <cell r="G663">
            <v>-169594.79</v>
          </cell>
        </row>
        <row r="664">
          <cell r="A664">
            <v>2</v>
          </cell>
          <cell r="B664">
            <v>10</v>
          </cell>
          <cell r="G664">
            <v>-170021.91</v>
          </cell>
        </row>
        <row r="665">
          <cell r="A665">
            <v>3</v>
          </cell>
          <cell r="B665">
            <v>10</v>
          </cell>
          <cell r="G665">
            <v>-169408.08</v>
          </cell>
        </row>
        <row r="666">
          <cell r="A666">
            <v>1</v>
          </cell>
          <cell r="B666">
            <v>10</v>
          </cell>
          <cell r="G666">
            <v>-250641.18</v>
          </cell>
        </row>
        <row r="667">
          <cell r="A667">
            <v>2</v>
          </cell>
          <cell r="B667">
            <v>10</v>
          </cell>
          <cell r="G667">
            <v>-251612.53</v>
          </cell>
        </row>
        <row r="668">
          <cell r="A668">
            <v>3</v>
          </cell>
          <cell r="B668">
            <v>10</v>
          </cell>
          <cell r="G668">
            <v>-250704.14</v>
          </cell>
        </row>
        <row r="669">
          <cell r="A669">
            <v>1</v>
          </cell>
          <cell r="B669">
            <v>10</v>
          </cell>
          <cell r="G669">
            <v>-261709.73</v>
          </cell>
        </row>
        <row r="670">
          <cell r="A670">
            <v>2</v>
          </cell>
          <cell r="B670">
            <v>10</v>
          </cell>
          <cell r="G670">
            <v>-266164.51</v>
          </cell>
        </row>
        <row r="671">
          <cell r="A671">
            <v>3</v>
          </cell>
          <cell r="B671">
            <v>10</v>
          </cell>
          <cell r="G671">
            <v>-265203.59000000003</v>
          </cell>
        </row>
        <row r="672">
          <cell r="A672">
            <v>1</v>
          </cell>
          <cell r="B672">
            <v>10</v>
          </cell>
          <cell r="G672">
            <v>-124090.75</v>
          </cell>
        </row>
        <row r="673">
          <cell r="A673">
            <v>2</v>
          </cell>
          <cell r="B673">
            <v>10</v>
          </cell>
          <cell r="G673">
            <v>-124127.19</v>
          </cell>
        </row>
        <row r="674">
          <cell r="A674">
            <v>3</v>
          </cell>
          <cell r="B674">
            <v>10</v>
          </cell>
          <cell r="G674">
            <v>-123679.06</v>
          </cell>
        </row>
        <row r="675">
          <cell r="A675">
            <v>1</v>
          </cell>
          <cell r="B675">
            <v>10</v>
          </cell>
          <cell r="G675">
            <v>-221125.04</v>
          </cell>
        </row>
        <row r="676">
          <cell r="A676">
            <v>2</v>
          </cell>
          <cell r="B676">
            <v>10</v>
          </cell>
          <cell r="G676">
            <v>-229722.36</v>
          </cell>
        </row>
        <row r="677">
          <cell r="A677">
            <v>3</v>
          </cell>
          <cell r="B677">
            <v>10</v>
          </cell>
          <cell r="G677">
            <v>-228893</v>
          </cell>
        </row>
        <row r="678">
          <cell r="A678">
            <v>1</v>
          </cell>
          <cell r="B678">
            <v>20</v>
          </cell>
          <cell r="G678">
            <v>250641.18</v>
          </cell>
        </row>
        <row r="679">
          <cell r="A679">
            <v>1</v>
          </cell>
          <cell r="B679">
            <v>30</v>
          </cell>
          <cell r="G679">
            <v>202677.46</v>
          </cell>
        </row>
        <row r="680">
          <cell r="A680">
            <v>1</v>
          </cell>
          <cell r="B680">
            <v>40</v>
          </cell>
          <cell r="G680">
            <v>124090.75</v>
          </cell>
        </row>
        <row r="681">
          <cell r="A681">
            <v>1</v>
          </cell>
          <cell r="B681">
            <v>50</v>
          </cell>
          <cell r="G681">
            <v>261709.73</v>
          </cell>
        </row>
        <row r="682">
          <cell r="A682">
            <v>1</v>
          </cell>
          <cell r="B682">
            <v>60</v>
          </cell>
          <cell r="G682">
            <v>169594.79</v>
          </cell>
        </row>
        <row r="683">
          <cell r="A683">
            <v>1</v>
          </cell>
          <cell r="B683">
            <v>70</v>
          </cell>
          <cell r="G683">
            <v>221125.04</v>
          </cell>
        </row>
        <row r="684">
          <cell r="A684">
            <v>2</v>
          </cell>
          <cell r="B684">
            <v>20</v>
          </cell>
          <cell r="G684">
            <v>251612.53</v>
          </cell>
        </row>
        <row r="685">
          <cell r="A685">
            <v>2</v>
          </cell>
          <cell r="B685">
            <v>30</v>
          </cell>
          <cell r="G685">
            <v>202110.9</v>
          </cell>
        </row>
        <row r="686">
          <cell r="A686">
            <v>2</v>
          </cell>
          <cell r="B686">
            <v>40</v>
          </cell>
          <cell r="G686">
            <v>124127.19</v>
          </cell>
        </row>
        <row r="687">
          <cell r="A687">
            <v>2</v>
          </cell>
          <cell r="B687">
            <v>50</v>
          </cell>
          <cell r="G687">
            <v>266164.51</v>
          </cell>
        </row>
        <row r="688">
          <cell r="A688">
            <v>2</v>
          </cell>
          <cell r="B688">
            <v>60</v>
          </cell>
          <cell r="G688">
            <v>170021.91</v>
          </cell>
        </row>
        <row r="689">
          <cell r="A689">
            <v>2</v>
          </cell>
          <cell r="B689">
            <v>70</v>
          </cell>
          <cell r="G689">
            <v>-75855</v>
          </cell>
        </row>
        <row r="690">
          <cell r="A690">
            <v>3</v>
          </cell>
          <cell r="B690">
            <v>20</v>
          </cell>
          <cell r="G690">
            <v>250704.14</v>
          </cell>
        </row>
        <row r="691">
          <cell r="A691">
            <v>3</v>
          </cell>
          <cell r="B691">
            <v>30</v>
          </cell>
          <cell r="G691">
            <v>201381.23</v>
          </cell>
        </row>
        <row r="692">
          <cell r="A692">
            <v>3</v>
          </cell>
          <cell r="B692">
            <v>40</v>
          </cell>
          <cell r="G692">
            <v>123679.06</v>
          </cell>
        </row>
        <row r="693">
          <cell r="A693">
            <v>3</v>
          </cell>
          <cell r="B693">
            <v>50</v>
          </cell>
          <cell r="G693">
            <v>265203.59000000003</v>
          </cell>
        </row>
        <row r="694">
          <cell r="A694">
            <v>3</v>
          </cell>
          <cell r="B694">
            <v>60</v>
          </cell>
          <cell r="G694">
            <v>169408.08</v>
          </cell>
        </row>
        <row r="695">
          <cell r="A695">
            <v>3</v>
          </cell>
          <cell r="B695">
            <v>70</v>
          </cell>
          <cell r="G695">
            <v>72635</v>
          </cell>
        </row>
      </sheetData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 1033-Feb05-Deprec. Exp."/>
      <sheetName val="Reserve Detail"/>
    </sheetNames>
    <sheetDataSet>
      <sheetData sheetId="0" refreshError="1">
        <row r="3">
          <cell r="J3" t="str">
            <v>002.39009.0000.1080</v>
          </cell>
          <cell r="L3">
            <v>61383.839999999997</v>
          </cell>
        </row>
        <row r="4">
          <cell r="J4" t="str">
            <v>002.39100.0000.1080</v>
          </cell>
          <cell r="L4">
            <v>49570.400000000001</v>
          </cell>
        </row>
        <row r="5">
          <cell r="J5" t="str">
            <v>002.39101.0000.1080</v>
          </cell>
          <cell r="L5">
            <v>0</v>
          </cell>
        </row>
        <row r="6">
          <cell r="J6" t="str">
            <v>002.39102.0000.1080</v>
          </cell>
          <cell r="L6">
            <v>0</v>
          </cell>
        </row>
        <row r="7">
          <cell r="J7" t="str">
            <v>002.39103.0000.1080</v>
          </cell>
          <cell r="L7">
            <v>3425.03</v>
          </cell>
        </row>
        <row r="8">
          <cell r="J8" t="str">
            <v>002.39200.0000.1080</v>
          </cell>
          <cell r="L8">
            <v>0</v>
          </cell>
        </row>
        <row r="9">
          <cell r="J9" t="str">
            <v>002.39300.0000.1080</v>
          </cell>
          <cell r="L9">
            <v>0</v>
          </cell>
        </row>
        <row r="10">
          <cell r="J10" t="str">
            <v>002.39400.0000.1080</v>
          </cell>
          <cell r="L10">
            <v>0</v>
          </cell>
        </row>
        <row r="11">
          <cell r="J11" t="str">
            <v>002.39500.0000.1080</v>
          </cell>
          <cell r="L11">
            <v>0</v>
          </cell>
        </row>
        <row r="12">
          <cell r="J12" t="str">
            <v>002.39700.0000.1080</v>
          </cell>
          <cell r="L12">
            <v>110749.2</v>
          </cell>
        </row>
        <row r="13">
          <cell r="J13" t="str">
            <v>002.39800.0000.1080</v>
          </cell>
          <cell r="L13">
            <v>3361.37</v>
          </cell>
        </row>
        <row r="14">
          <cell r="J14" t="str">
            <v>002.39809.0000.1080</v>
          </cell>
          <cell r="L14">
            <v>0</v>
          </cell>
        </row>
        <row r="15">
          <cell r="J15" t="str">
            <v>002.39900.0000.1080</v>
          </cell>
          <cell r="L15">
            <v>2755.36</v>
          </cell>
        </row>
        <row r="16">
          <cell r="J16" t="str">
            <v>002.39901.0000.1080</v>
          </cell>
          <cell r="L16">
            <v>118302.25</v>
          </cell>
        </row>
        <row r="17">
          <cell r="J17" t="str">
            <v>002.39902.0000.1080</v>
          </cell>
          <cell r="L17">
            <v>83467.490000000005</v>
          </cell>
        </row>
        <row r="18">
          <cell r="J18" t="str">
            <v>002.39903.0000.1080</v>
          </cell>
          <cell r="L18">
            <v>9158.6200000000008</v>
          </cell>
        </row>
        <row r="19">
          <cell r="J19" t="str">
            <v>002.39904.0000.1080</v>
          </cell>
          <cell r="L19">
            <v>0</v>
          </cell>
        </row>
        <row r="20">
          <cell r="J20" t="str">
            <v>002.39905.0000.1080</v>
          </cell>
          <cell r="L20">
            <v>0</v>
          </cell>
        </row>
        <row r="21">
          <cell r="J21" t="str">
            <v>002.39906.0000.1080</v>
          </cell>
          <cell r="L21">
            <v>97036.89</v>
          </cell>
        </row>
        <row r="22">
          <cell r="J22" t="str">
            <v>002.39907.0000.1080</v>
          </cell>
          <cell r="L22">
            <v>32344.95</v>
          </cell>
        </row>
        <row r="23">
          <cell r="J23" t="str">
            <v>002.39908.0000.1080</v>
          </cell>
          <cell r="L23">
            <v>575075.71</v>
          </cell>
        </row>
        <row r="24">
          <cell r="J24" t="str">
            <v>002.39909.0000.1080</v>
          </cell>
          <cell r="L24">
            <v>42019.41</v>
          </cell>
        </row>
        <row r="25">
          <cell r="J25" t="str">
            <v>002.39924.0000.1080</v>
          </cell>
          <cell r="L25">
            <v>165059.01</v>
          </cell>
        </row>
        <row r="26">
          <cell r="J26" t="str">
            <v>002..0000.1080</v>
          </cell>
          <cell r="L26">
            <v>0</v>
          </cell>
        </row>
        <row r="27">
          <cell r="J27" t="str">
            <v>012..0000.1080</v>
          </cell>
          <cell r="L27">
            <v>0</v>
          </cell>
        </row>
        <row r="28">
          <cell r="J28" t="str">
            <v>042..0000.1080</v>
          </cell>
          <cell r="L28">
            <v>0</v>
          </cell>
        </row>
        <row r="29">
          <cell r="J29" t="str">
            <v>007.30200.0000.1080</v>
          </cell>
          <cell r="L29">
            <v>0</v>
          </cell>
        </row>
        <row r="30">
          <cell r="J30" t="str">
            <v>007.37400.0000.1080</v>
          </cell>
          <cell r="L30">
            <v>0</v>
          </cell>
        </row>
        <row r="31">
          <cell r="J31" t="str">
            <v>007.37401.0000.1080</v>
          </cell>
          <cell r="L31">
            <v>0</v>
          </cell>
        </row>
        <row r="32">
          <cell r="J32" t="str">
            <v>007.37402.0000.1080</v>
          </cell>
          <cell r="L32">
            <v>3931.08</v>
          </cell>
        </row>
        <row r="33">
          <cell r="J33" t="str">
            <v>007.37500.0000.1080</v>
          </cell>
          <cell r="L33">
            <v>245.68</v>
          </cell>
        </row>
        <row r="34">
          <cell r="J34" t="str">
            <v>007.37501.0000.1080</v>
          </cell>
          <cell r="L34">
            <v>15.62</v>
          </cell>
        </row>
        <row r="35">
          <cell r="J35" t="str">
            <v>007.37502.0000.1080</v>
          </cell>
          <cell r="L35">
            <v>3.13</v>
          </cell>
        </row>
        <row r="36">
          <cell r="J36" t="str">
            <v>007.37503.0000.1080</v>
          </cell>
          <cell r="L36">
            <v>289.08</v>
          </cell>
        </row>
        <row r="37">
          <cell r="J37" t="str">
            <v>007.37600.0000.1080</v>
          </cell>
          <cell r="L37">
            <v>24702.87</v>
          </cell>
        </row>
        <row r="38">
          <cell r="J38" t="str">
            <v>007.37601.0000.1080</v>
          </cell>
          <cell r="L38">
            <v>104862.39999999999</v>
          </cell>
        </row>
        <row r="39">
          <cell r="J39" t="str">
            <v>007.37602.0000.1080</v>
          </cell>
          <cell r="L39">
            <v>57044.52</v>
          </cell>
        </row>
        <row r="40">
          <cell r="J40" t="str">
            <v>007.37800.0000.1080</v>
          </cell>
          <cell r="L40">
            <v>7043.47</v>
          </cell>
        </row>
        <row r="41">
          <cell r="J41" t="str">
            <v>007.37900.0000.1080</v>
          </cell>
          <cell r="L41">
            <v>983.15</v>
          </cell>
        </row>
        <row r="42">
          <cell r="J42" t="str">
            <v>007.37905.0000.1080</v>
          </cell>
          <cell r="L42">
            <v>3224.21</v>
          </cell>
        </row>
        <row r="43">
          <cell r="J43" t="str">
            <v>007.38000.0000.1080</v>
          </cell>
          <cell r="L43">
            <v>85803.93</v>
          </cell>
        </row>
        <row r="44">
          <cell r="J44" t="str">
            <v>007.38100.0000.1080</v>
          </cell>
          <cell r="L44">
            <v>19315.36</v>
          </cell>
        </row>
        <row r="45">
          <cell r="J45" t="str">
            <v>007.38200.0000.1080</v>
          </cell>
          <cell r="L45">
            <v>25902.89</v>
          </cell>
        </row>
        <row r="46">
          <cell r="J46" t="str">
            <v>007.38300.0000.1080</v>
          </cell>
          <cell r="L46">
            <v>8242.2099999999991</v>
          </cell>
        </row>
        <row r="47">
          <cell r="J47" t="str">
            <v>007.38400.0000.1080</v>
          </cell>
          <cell r="L47">
            <v>1768.47</v>
          </cell>
        </row>
        <row r="48">
          <cell r="J48" t="str">
            <v>007.38500.0000.1080</v>
          </cell>
          <cell r="L48">
            <v>924.24</v>
          </cell>
        </row>
        <row r="49">
          <cell r="J49" t="str">
            <v>007.38700.0000.1080</v>
          </cell>
          <cell r="L49">
            <v>381.93</v>
          </cell>
        </row>
        <row r="50">
          <cell r="J50" t="str">
            <v>007.39001.0000.1080</v>
          </cell>
          <cell r="L50">
            <v>67.84</v>
          </cell>
        </row>
        <row r="51">
          <cell r="J51" t="str">
            <v>007.39002.0000.1080</v>
          </cell>
          <cell r="L51">
            <v>938.48</v>
          </cell>
        </row>
        <row r="52">
          <cell r="J52" t="str">
            <v>007.39003.0000.1080</v>
          </cell>
          <cell r="L52">
            <v>44.66</v>
          </cell>
        </row>
        <row r="53">
          <cell r="J53" t="str">
            <v>007.39004.0000.1080</v>
          </cell>
          <cell r="L53">
            <v>7.99</v>
          </cell>
        </row>
        <row r="54">
          <cell r="J54" t="str">
            <v>007.39009.0000.1080</v>
          </cell>
          <cell r="L54">
            <v>2376.83</v>
          </cell>
        </row>
        <row r="55">
          <cell r="J55" t="str">
            <v>007.39100.0000.1080</v>
          </cell>
          <cell r="L55">
            <v>18717.2</v>
          </cell>
        </row>
        <row r="56">
          <cell r="J56" t="str">
            <v>007.39103.0000.1080</v>
          </cell>
          <cell r="L56">
            <v>0</v>
          </cell>
        </row>
        <row r="57">
          <cell r="J57" t="str">
            <v>007.39200.0000.1080</v>
          </cell>
          <cell r="L57">
            <v>0</v>
          </cell>
        </row>
        <row r="58">
          <cell r="J58" t="str">
            <v>007.39300.0000.1080</v>
          </cell>
          <cell r="L58">
            <v>776.7</v>
          </cell>
        </row>
        <row r="59">
          <cell r="J59" t="str">
            <v>007.39400.0000.1080</v>
          </cell>
          <cell r="L59">
            <v>16455.150000000001</v>
          </cell>
        </row>
        <row r="60">
          <cell r="J60" t="str">
            <v>007.39500.0000.1080</v>
          </cell>
          <cell r="L60">
            <v>0</v>
          </cell>
        </row>
        <row r="61">
          <cell r="J61" t="str">
            <v>007.39600.0000.1080</v>
          </cell>
          <cell r="L61">
            <v>5367.11</v>
          </cell>
        </row>
        <row r="62">
          <cell r="J62" t="str">
            <v>007.39603.0000.1080</v>
          </cell>
          <cell r="L62">
            <v>4612.5</v>
          </cell>
        </row>
        <row r="63">
          <cell r="J63" t="str">
            <v>007.39604.0000.1080</v>
          </cell>
          <cell r="L63">
            <v>2021.6</v>
          </cell>
        </row>
        <row r="64">
          <cell r="J64" t="str">
            <v>007.39605.0000.1080</v>
          </cell>
          <cell r="L64">
            <v>256.2</v>
          </cell>
        </row>
        <row r="65">
          <cell r="J65" t="str">
            <v>007.39700.0000.1080</v>
          </cell>
          <cell r="L65">
            <v>2371.44</v>
          </cell>
        </row>
        <row r="66">
          <cell r="J66" t="str">
            <v>007.39701.0000.1080</v>
          </cell>
          <cell r="L66">
            <v>0</v>
          </cell>
        </row>
        <row r="67">
          <cell r="J67" t="str">
            <v>007.39702.0000.1080</v>
          </cell>
          <cell r="L67">
            <v>1091.51</v>
          </cell>
        </row>
        <row r="68">
          <cell r="J68" t="str">
            <v>007.39800.0000.1080</v>
          </cell>
          <cell r="L68">
            <v>1298.51</v>
          </cell>
        </row>
        <row r="69">
          <cell r="J69" t="str">
            <v>007.39900.0000.1080</v>
          </cell>
          <cell r="L69">
            <v>4.2699999999999996</v>
          </cell>
        </row>
        <row r="70">
          <cell r="J70" t="str">
            <v>007.39901.0000.1080</v>
          </cell>
          <cell r="L70">
            <v>21715.95</v>
          </cell>
        </row>
        <row r="71">
          <cell r="J71" t="str">
            <v>007.39902.0000.1080</v>
          </cell>
          <cell r="L71">
            <v>629.65</v>
          </cell>
        </row>
        <row r="72">
          <cell r="J72" t="str">
            <v>007.39903.0000.1080</v>
          </cell>
          <cell r="L72">
            <v>1808.14</v>
          </cell>
        </row>
        <row r="73">
          <cell r="J73" t="str">
            <v>007.39906.0000.1080</v>
          </cell>
          <cell r="L73">
            <v>10149.82</v>
          </cell>
        </row>
        <row r="74">
          <cell r="J74" t="str">
            <v>007.39907.0000.1080</v>
          </cell>
          <cell r="L74">
            <v>390.17</v>
          </cell>
        </row>
        <row r="75">
          <cell r="J75" t="str">
            <v>007.39908.0000.1080</v>
          </cell>
          <cell r="L75">
            <v>1151.5999999999999</v>
          </cell>
        </row>
        <row r="76">
          <cell r="J76" t="str">
            <v>007..0000.1080</v>
          </cell>
          <cell r="L76">
            <v>0</v>
          </cell>
        </row>
        <row r="77">
          <cell r="J77" t="str">
            <v>023..0000.1080</v>
          </cell>
          <cell r="L77">
            <v>0</v>
          </cell>
        </row>
        <row r="78">
          <cell r="J78" t="str">
            <v>047..0000.1080</v>
          </cell>
          <cell r="L78">
            <v>0</v>
          </cell>
        </row>
        <row r="79">
          <cell r="J79" t="str">
            <v>077.30100.0000.1080</v>
          </cell>
          <cell r="L79">
            <v>0</v>
          </cell>
        </row>
        <row r="80">
          <cell r="J80" t="str">
            <v>077.30200.0000.1080</v>
          </cell>
          <cell r="L80">
            <v>0</v>
          </cell>
        </row>
        <row r="81">
          <cell r="J81" t="str">
            <v>077.30300.0000.1080</v>
          </cell>
          <cell r="L81">
            <v>0</v>
          </cell>
        </row>
        <row r="82">
          <cell r="J82" t="str">
            <v>077.36500.0000.1080</v>
          </cell>
          <cell r="L82">
            <v>0</v>
          </cell>
        </row>
        <row r="83">
          <cell r="J83" t="str">
            <v>077.36510.0000.1080</v>
          </cell>
          <cell r="L83">
            <v>0</v>
          </cell>
        </row>
        <row r="84">
          <cell r="J84" t="str">
            <v>077.36520.0000.1080</v>
          </cell>
          <cell r="L84">
            <v>0</v>
          </cell>
        </row>
        <row r="85">
          <cell r="J85" t="str">
            <v>077.36600.0000.1080</v>
          </cell>
          <cell r="L85">
            <v>0</v>
          </cell>
        </row>
        <row r="86">
          <cell r="J86" t="str">
            <v>077.36602.0000.1080</v>
          </cell>
          <cell r="L86">
            <v>2.33</v>
          </cell>
        </row>
        <row r="87">
          <cell r="J87" t="str">
            <v>077.36603.0000.1080</v>
          </cell>
          <cell r="L87">
            <v>32.44</v>
          </cell>
        </row>
        <row r="88">
          <cell r="J88" t="str">
            <v>077.36700.0000.1080</v>
          </cell>
          <cell r="L88">
            <v>14.71</v>
          </cell>
        </row>
        <row r="89">
          <cell r="J89" t="str">
            <v>077.36701.0000.1080</v>
          </cell>
          <cell r="L89">
            <v>5110.96</v>
          </cell>
        </row>
        <row r="90">
          <cell r="J90" t="str">
            <v>077.36900.0000.1080</v>
          </cell>
          <cell r="L90">
            <v>11520.94</v>
          </cell>
        </row>
        <row r="91">
          <cell r="J91" t="str">
            <v>077.37400.0000.1080</v>
          </cell>
          <cell r="L91">
            <v>0</v>
          </cell>
        </row>
        <row r="92">
          <cell r="J92" t="str">
            <v>077.37401.0000.1080</v>
          </cell>
          <cell r="L92">
            <v>0</v>
          </cell>
        </row>
        <row r="93">
          <cell r="J93" t="str">
            <v>077.37402.0000.1080</v>
          </cell>
          <cell r="L93">
            <v>0</v>
          </cell>
        </row>
        <row r="94">
          <cell r="J94" t="str">
            <v>077.37500.0000.1080</v>
          </cell>
          <cell r="L94">
            <v>277.7</v>
          </cell>
        </row>
        <row r="95">
          <cell r="J95" t="str">
            <v>077.37600.0000.1080</v>
          </cell>
          <cell r="L95">
            <v>17186.77</v>
          </cell>
        </row>
        <row r="96">
          <cell r="J96" t="str">
            <v>077.37601.0000.1080</v>
          </cell>
          <cell r="L96">
            <v>270842.75</v>
          </cell>
        </row>
        <row r="97">
          <cell r="J97" t="str">
            <v>077.37602.0000.1080</v>
          </cell>
          <cell r="L97">
            <v>191056.31</v>
          </cell>
        </row>
        <row r="98">
          <cell r="J98" t="str">
            <v>077.37700.0000.1080</v>
          </cell>
          <cell r="L98">
            <v>0</v>
          </cell>
        </row>
        <row r="99">
          <cell r="J99" t="str">
            <v>077.37800.0000.1080</v>
          </cell>
          <cell r="L99">
            <v>4982.05</v>
          </cell>
        </row>
        <row r="100">
          <cell r="J100" t="str">
            <v>077.37900.0000.1080</v>
          </cell>
          <cell r="L100">
            <v>15945.02</v>
          </cell>
        </row>
        <row r="101">
          <cell r="J101" t="str">
            <v>077.38000.0000.1080</v>
          </cell>
          <cell r="L101">
            <v>313161.53000000003</v>
          </cell>
        </row>
        <row r="102">
          <cell r="J102" t="str">
            <v>077.38100.0000.1080</v>
          </cell>
          <cell r="L102">
            <v>69859.08</v>
          </cell>
        </row>
        <row r="103">
          <cell r="J103" t="str">
            <v>077.38200.0000.1080</v>
          </cell>
          <cell r="L103">
            <v>67861.600000000006</v>
          </cell>
        </row>
        <row r="104">
          <cell r="J104" t="str">
            <v>077.38300.0000.1080</v>
          </cell>
          <cell r="L104">
            <v>24790.959999999999</v>
          </cell>
        </row>
        <row r="105">
          <cell r="J105" t="str">
            <v>077.38400.0000.1080</v>
          </cell>
          <cell r="L105">
            <v>0</v>
          </cell>
        </row>
        <row r="106">
          <cell r="J106" t="str">
            <v>077.38500.0000.1080</v>
          </cell>
          <cell r="L106">
            <v>733.81</v>
          </cell>
        </row>
        <row r="107">
          <cell r="J107" t="str">
            <v>077.38600.0000.1080</v>
          </cell>
          <cell r="L107">
            <v>0</v>
          </cell>
        </row>
        <row r="108">
          <cell r="J108" t="str">
            <v>077.38700.0000.1080</v>
          </cell>
          <cell r="L108">
            <v>37.56</v>
          </cell>
        </row>
        <row r="109">
          <cell r="J109" t="str">
            <v>077.38900.0000.1080</v>
          </cell>
          <cell r="L109">
            <v>0</v>
          </cell>
        </row>
        <row r="110">
          <cell r="J110" t="str">
            <v>077.39000.0000.1080</v>
          </cell>
          <cell r="L110">
            <v>26264.78</v>
          </cell>
        </row>
        <row r="111">
          <cell r="J111" t="str">
            <v>077.39001.0000.1080</v>
          </cell>
          <cell r="L111">
            <v>2051.7800000000002</v>
          </cell>
        </row>
        <row r="112">
          <cell r="J112" t="str">
            <v>077.39009.0000.1080</v>
          </cell>
          <cell r="L112">
            <v>792.29</v>
          </cell>
        </row>
        <row r="113">
          <cell r="J113" t="str">
            <v>077.39100.0000.1080</v>
          </cell>
          <cell r="L113">
            <v>15151.19</v>
          </cell>
        </row>
        <row r="114">
          <cell r="J114" t="str">
            <v>077.39103.0000.1080</v>
          </cell>
          <cell r="L114">
            <v>76.77</v>
          </cell>
        </row>
        <row r="115">
          <cell r="J115" t="str">
            <v>077.39200.0000.1080</v>
          </cell>
          <cell r="L115">
            <v>0</v>
          </cell>
        </row>
        <row r="116">
          <cell r="J116" t="str">
            <v>077.39300.0000.1080</v>
          </cell>
          <cell r="L116">
            <v>1356.43</v>
          </cell>
        </row>
        <row r="117">
          <cell r="J117" t="str">
            <v>077.39400.0000.1080</v>
          </cell>
          <cell r="L117">
            <v>14202.45</v>
          </cell>
        </row>
        <row r="118">
          <cell r="J118" t="str">
            <v>077.39500.0000.1080</v>
          </cell>
          <cell r="L118">
            <v>3020.09</v>
          </cell>
        </row>
        <row r="119">
          <cell r="J119" t="str">
            <v>077.39600.0000.1080</v>
          </cell>
          <cell r="L119">
            <v>6650.03</v>
          </cell>
        </row>
        <row r="120">
          <cell r="J120" t="str">
            <v>077.39603.0000.1080</v>
          </cell>
          <cell r="L120">
            <v>3038.93</v>
          </cell>
        </row>
        <row r="121">
          <cell r="J121" t="str">
            <v>077.39604.0000.1080</v>
          </cell>
          <cell r="L121">
            <v>3223.18</v>
          </cell>
        </row>
        <row r="122">
          <cell r="J122" t="str">
            <v>077.39605.0000.1080</v>
          </cell>
          <cell r="L122">
            <v>258.74</v>
          </cell>
        </row>
        <row r="123">
          <cell r="J123" t="str">
            <v>077.39700.0000.1080</v>
          </cell>
          <cell r="L123">
            <v>10892.13</v>
          </cell>
        </row>
        <row r="124">
          <cell r="J124" t="str">
            <v>077.39701.0000.1080</v>
          </cell>
          <cell r="L124">
            <v>0</v>
          </cell>
        </row>
        <row r="125">
          <cell r="J125" t="str">
            <v>077.39702.0000.1080</v>
          </cell>
          <cell r="L125">
            <v>350.15</v>
          </cell>
        </row>
        <row r="126">
          <cell r="J126" t="str">
            <v>077.39705.0000.1080</v>
          </cell>
          <cell r="L126">
            <v>0</v>
          </cell>
        </row>
        <row r="127">
          <cell r="J127" t="str">
            <v>077.39800.0000.1080</v>
          </cell>
          <cell r="L127">
            <v>928.37</v>
          </cell>
        </row>
        <row r="128">
          <cell r="J128" t="str">
            <v>077.39900.0000.1080</v>
          </cell>
          <cell r="L128">
            <v>15.36</v>
          </cell>
        </row>
        <row r="129">
          <cell r="J129" t="str">
            <v>077.39901.0000.1080</v>
          </cell>
          <cell r="L129">
            <v>82.63</v>
          </cell>
        </row>
        <row r="130">
          <cell r="J130" t="str">
            <v>077.39902.0000.1080</v>
          </cell>
          <cell r="L130">
            <v>28.26</v>
          </cell>
        </row>
        <row r="131">
          <cell r="J131" t="str">
            <v>077.39903.0000.1080</v>
          </cell>
          <cell r="L131">
            <v>0</v>
          </cell>
        </row>
        <row r="132">
          <cell r="J132" t="str">
            <v>077.39905.0000.1080</v>
          </cell>
          <cell r="L132">
            <v>1353.5</v>
          </cell>
        </row>
        <row r="133">
          <cell r="J133" t="str">
            <v>077.39906.0000.1080</v>
          </cell>
          <cell r="L133">
            <v>9627.74</v>
          </cell>
        </row>
        <row r="134">
          <cell r="J134" t="str">
            <v>077.39907.0000.1080</v>
          </cell>
          <cell r="L134">
            <v>5603.83</v>
          </cell>
        </row>
        <row r="135">
          <cell r="J135" t="str">
            <v>077.39908.0000.1080</v>
          </cell>
          <cell r="L135">
            <v>64416.15</v>
          </cell>
        </row>
        <row r="136">
          <cell r="J136" t="str">
            <v>077..0000.1080</v>
          </cell>
          <cell r="L136">
            <v>0</v>
          </cell>
        </row>
        <row r="137">
          <cell r="J137" t="str">
            <v>107.39000.0000.1080</v>
          </cell>
          <cell r="L137">
            <v>971.7</v>
          </cell>
        </row>
        <row r="138">
          <cell r="J138" t="str">
            <v>107.39009.0000.1080</v>
          </cell>
          <cell r="L138">
            <v>2895.46</v>
          </cell>
        </row>
        <row r="139">
          <cell r="J139" t="str">
            <v>107.39100.0000.1080</v>
          </cell>
          <cell r="L139">
            <v>1993.18</v>
          </cell>
        </row>
        <row r="140">
          <cell r="J140" t="str">
            <v>107.39103.0000.1080</v>
          </cell>
          <cell r="L140">
            <v>0</v>
          </cell>
        </row>
        <row r="141">
          <cell r="J141" t="str">
            <v>107.39200.0000.1080</v>
          </cell>
          <cell r="L141">
            <v>0</v>
          </cell>
        </row>
        <row r="142">
          <cell r="J142" t="str">
            <v>107.39300.0000.1080</v>
          </cell>
          <cell r="L142">
            <v>0</v>
          </cell>
        </row>
        <row r="143">
          <cell r="J143" t="str">
            <v>107.39400.0000.1080</v>
          </cell>
          <cell r="L143">
            <v>17.77</v>
          </cell>
        </row>
        <row r="144">
          <cell r="J144" t="str">
            <v>107.39500.0000.1080</v>
          </cell>
          <cell r="L144">
            <v>0</v>
          </cell>
        </row>
        <row r="145">
          <cell r="J145" t="str">
            <v>107.39700.0000.1080</v>
          </cell>
          <cell r="L145">
            <v>0</v>
          </cell>
        </row>
        <row r="146">
          <cell r="J146" t="str">
            <v>107.39701.0000.1080</v>
          </cell>
          <cell r="L146">
            <v>0</v>
          </cell>
        </row>
        <row r="147">
          <cell r="J147" t="str">
            <v>107.39702.0000.1080</v>
          </cell>
          <cell r="L147">
            <v>0</v>
          </cell>
        </row>
        <row r="148">
          <cell r="J148" t="str">
            <v>107.39705.0000.1080</v>
          </cell>
          <cell r="L148">
            <v>0</v>
          </cell>
        </row>
        <row r="149">
          <cell r="J149" t="str">
            <v>107.39800.0000.1080</v>
          </cell>
          <cell r="L149">
            <v>27.81</v>
          </cell>
        </row>
        <row r="150">
          <cell r="J150" t="str">
            <v>107.39906.0000.1080</v>
          </cell>
          <cell r="L150">
            <v>2314.25</v>
          </cell>
        </row>
        <row r="151">
          <cell r="J151" t="str">
            <v>107.39907.0000.1080</v>
          </cell>
          <cell r="L151">
            <v>178.57</v>
          </cell>
        </row>
        <row r="152">
          <cell r="J152" t="str">
            <v>107..0000.1080</v>
          </cell>
          <cell r="L152">
            <v>0</v>
          </cell>
        </row>
        <row r="153">
          <cell r="J153" t="str">
            <v>001.36510.0000.1080</v>
          </cell>
          <cell r="L153">
            <v>0</v>
          </cell>
        </row>
        <row r="154">
          <cell r="J154" t="str">
            <v>001.36520.0000.1080</v>
          </cell>
          <cell r="L154">
            <v>0</v>
          </cell>
        </row>
        <row r="155">
          <cell r="J155" t="str">
            <v>001.36600.0000.1080</v>
          </cell>
          <cell r="L155">
            <v>0</v>
          </cell>
        </row>
        <row r="156">
          <cell r="J156" t="str">
            <v>001.36602.0000.1080</v>
          </cell>
          <cell r="L156">
            <v>5.99</v>
          </cell>
        </row>
        <row r="157">
          <cell r="J157" t="str">
            <v>001.36603.0000.1080</v>
          </cell>
          <cell r="L157">
            <v>60.83</v>
          </cell>
        </row>
        <row r="158">
          <cell r="J158" t="str">
            <v>001.36700.0000.1080</v>
          </cell>
          <cell r="L158">
            <v>140.24</v>
          </cell>
        </row>
        <row r="159">
          <cell r="J159" t="str">
            <v>001.36701.0000.1080</v>
          </cell>
          <cell r="L159">
            <v>4143.03</v>
          </cell>
        </row>
        <row r="160">
          <cell r="J160" t="str">
            <v>001.36800.0000.1080</v>
          </cell>
          <cell r="L160">
            <v>0</v>
          </cell>
        </row>
        <row r="161">
          <cell r="J161" t="str">
            <v>001.36900.0000.1080</v>
          </cell>
          <cell r="L161">
            <v>292.14</v>
          </cell>
        </row>
        <row r="162">
          <cell r="J162" t="str">
            <v>001.36901.0000.1080</v>
          </cell>
          <cell r="L162">
            <v>716.01</v>
          </cell>
        </row>
        <row r="163">
          <cell r="J163" t="str">
            <v>001.37500.0000.1080</v>
          </cell>
          <cell r="L163">
            <v>0</v>
          </cell>
        </row>
        <row r="164">
          <cell r="J164" t="str">
            <v>001.37600.0000.1080</v>
          </cell>
          <cell r="L164">
            <v>0</v>
          </cell>
        </row>
        <row r="165">
          <cell r="J165" t="str">
            <v>001.37601.0000.1080</v>
          </cell>
          <cell r="L165">
            <v>0</v>
          </cell>
        </row>
        <row r="166">
          <cell r="J166" t="str">
            <v>001.37602.0000.1080</v>
          </cell>
          <cell r="L166">
            <v>0</v>
          </cell>
        </row>
        <row r="167">
          <cell r="J167" t="str">
            <v>001.37900.0000.1080</v>
          </cell>
          <cell r="L167">
            <v>0</v>
          </cell>
        </row>
        <row r="168">
          <cell r="J168" t="str">
            <v>001.37901.0000.1080</v>
          </cell>
          <cell r="L168">
            <v>0</v>
          </cell>
        </row>
        <row r="169">
          <cell r="J169" t="str">
            <v>001.37902.0000.1080</v>
          </cell>
          <cell r="L169">
            <v>0</v>
          </cell>
        </row>
        <row r="170">
          <cell r="J170" t="str">
            <v>001.37904.0000.1080</v>
          </cell>
          <cell r="L170">
            <v>0</v>
          </cell>
        </row>
        <row r="171">
          <cell r="J171" t="str">
            <v>001.37905.0000.1080</v>
          </cell>
          <cell r="L171">
            <v>473.76</v>
          </cell>
        </row>
        <row r="172">
          <cell r="J172" t="str">
            <v>001.38300.0000.1080</v>
          </cell>
          <cell r="L172">
            <v>6.81</v>
          </cell>
        </row>
        <row r="173">
          <cell r="J173" t="str">
            <v>001.39702.0000.1080</v>
          </cell>
          <cell r="L173">
            <v>0</v>
          </cell>
        </row>
        <row r="174">
          <cell r="J174" t="str">
            <v>001.39705.0000.1080</v>
          </cell>
          <cell r="L174">
            <v>234.21</v>
          </cell>
        </row>
        <row r="175">
          <cell r="J175" t="str">
            <v>001..0000.1080</v>
          </cell>
          <cell r="L175">
            <v>0</v>
          </cell>
        </row>
        <row r="176">
          <cell r="J176" t="str">
            <v>003.36701.0000.1080</v>
          </cell>
          <cell r="L176">
            <v>0</v>
          </cell>
        </row>
        <row r="177">
          <cell r="J177" t="str">
            <v>003.37401.0000.1080</v>
          </cell>
          <cell r="L177">
            <v>0</v>
          </cell>
        </row>
        <row r="178">
          <cell r="J178" t="str">
            <v>003.37402.0000.1080</v>
          </cell>
          <cell r="L178">
            <v>0</v>
          </cell>
        </row>
        <row r="179">
          <cell r="J179" t="str">
            <v>003.37500.0000.1080</v>
          </cell>
          <cell r="L179">
            <v>5.24</v>
          </cell>
        </row>
        <row r="180">
          <cell r="J180" t="str">
            <v>003.37501.0000.1080</v>
          </cell>
          <cell r="L180">
            <v>25.46</v>
          </cell>
        </row>
        <row r="181">
          <cell r="J181" t="str">
            <v>003.37502.0000.1080</v>
          </cell>
          <cell r="L181">
            <v>0</v>
          </cell>
        </row>
        <row r="182">
          <cell r="J182" t="str">
            <v>003.37503.0000.1080</v>
          </cell>
          <cell r="L182">
            <v>0</v>
          </cell>
        </row>
        <row r="183">
          <cell r="J183" t="str">
            <v>003.37600.0000.1080</v>
          </cell>
          <cell r="L183">
            <v>8971.9</v>
          </cell>
        </row>
        <row r="184">
          <cell r="J184" t="str">
            <v>003.37601.0000.1080</v>
          </cell>
          <cell r="L184">
            <v>20113.82</v>
          </cell>
        </row>
        <row r="185">
          <cell r="J185" t="str">
            <v>003.37602.0000.1080</v>
          </cell>
          <cell r="L185">
            <v>23519.13</v>
          </cell>
        </row>
        <row r="186">
          <cell r="J186" t="str">
            <v>003.37800.0000.1080</v>
          </cell>
          <cell r="L186">
            <v>0</v>
          </cell>
        </row>
        <row r="187">
          <cell r="J187" t="str">
            <v>003.37900.0000.1080</v>
          </cell>
          <cell r="L187">
            <v>134.52000000000001</v>
          </cell>
        </row>
        <row r="188">
          <cell r="J188" t="str">
            <v>003.38000.0000.1080</v>
          </cell>
          <cell r="L188">
            <v>41620.79</v>
          </cell>
        </row>
        <row r="189">
          <cell r="J189" t="str">
            <v>003.38100.0000.1080</v>
          </cell>
          <cell r="L189">
            <v>0</v>
          </cell>
        </row>
        <row r="190">
          <cell r="J190" t="str">
            <v>003.38200.0000.1080</v>
          </cell>
          <cell r="L190">
            <v>14777.61</v>
          </cell>
        </row>
        <row r="191">
          <cell r="J191" t="str">
            <v>003.38300.0000.1080</v>
          </cell>
          <cell r="L191">
            <v>4063.09</v>
          </cell>
        </row>
        <row r="192">
          <cell r="J192" t="str">
            <v>003.38400.0000.1080</v>
          </cell>
          <cell r="L192">
            <v>559.46</v>
          </cell>
        </row>
        <row r="193">
          <cell r="J193" t="str">
            <v>003.38500.0000.1080</v>
          </cell>
          <cell r="L193">
            <v>1408.41</v>
          </cell>
        </row>
        <row r="194">
          <cell r="J194" t="str">
            <v>003.38600.0000.1080</v>
          </cell>
          <cell r="L194">
            <v>0</v>
          </cell>
        </row>
        <row r="195">
          <cell r="J195" t="str">
            <v>003.38700.0000.1080</v>
          </cell>
          <cell r="L195">
            <v>707.12</v>
          </cell>
        </row>
        <row r="196">
          <cell r="J196" t="str">
            <v>003.39000.0000.1080</v>
          </cell>
          <cell r="L196">
            <v>34.24</v>
          </cell>
        </row>
        <row r="197">
          <cell r="J197" t="str">
            <v>003.39009.0000.1080</v>
          </cell>
          <cell r="L197">
            <v>1956.76</v>
          </cell>
        </row>
        <row r="198">
          <cell r="J198" t="str">
            <v>003.39100.0000.1080</v>
          </cell>
          <cell r="L198">
            <v>0</v>
          </cell>
        </row>
        <row r="199">
          <cell r="J199" t="str">
            <v>003.39103.0000.1080</v>
          </cell>
          <cell r="L199">
            <v>0</v>
          </cell>
        </row>
        <row r="200">
          <cell r="J200" t="str">
            <v>003.39200.0000.1080</v>
          </cell>
          <cell r="L200">
            <v>0</v>
          </cell>
        </row>
        <row r="201">
          <cell r="J201" t="str">
            <v>003.39300.0000.1080</v>
          </cell>
          <cell r="L201">
            <v>0</v>
          </cell>
        </row>
        <row r="202">
          <cell r="J202" t="str">
            <v>003.39400.0000.1080</v>
          </cell>
          <cell r="L202">
            <v>5778.48</v>
          </cell>
        </row>
        <row r="203">
          <cell r="J203" t="str">
            <v>003.39600.0000.1080</v>
          </cell>
          <cell r="L203">
            <v>86.74</v>
          </cell>
        </row>
        <row r="204">
          <cell r="J204" t="str">
            <v>003.39603.0000.1080</v>
          </cell>
          <cell r="L204">
            <v>0</v>
          </cell>
        </row>
        <row r="205">
          <cell r="J205" t="str">
            <v>003.39604.0000.1080</v>
          </cell>
          <cell r="L205">
            <v>1043.25</v>
          </cell>
        </row>
        <row r="206">
          <cell r="J206" t="str">
            <v>003.39605.0000.1080</v>
          </cell>
          <cell r="L206">
            <v>0</v>
          </cell>
        </row>
        <row r="207">
          <cell r="J207" t="str">
            <v>003.39700.0000.1080</v>
          </cell>
          <cell r="L207">
            <v>2586.0300000000002</v>
          </cell>
        </row>
        <row r="208">
          <cell r="J208" t="str">
            <v>003.39701.0000.1080</v>
          </cell>
          <cell r="L208">
            <v>0</v>
          </cell>
        </row>
        <row r="209">
          <cell r="J209" t="str">
            <v>003.39702.0000.1080</v>
          </cell>
          <cell r="L209">
            <v>0</v>
          </cell>
        </row>
        <row r="210">
          <cell r="J210" t="str">
            <v>003.39705.0000.1080</v>
          </cell>
          <cell r="L210">
            <v>0</v>
          </cell>
        </row>
        <row r="211">
          <cell r="J211" t="str">
            <v>003.39800.0000.1080</v>
          </cell>
          <cell r="L211">
            <v>200.29</v>
          </cell>
        </row>
        <row r="212">
          <cell r="J212" t="str">
            <v>003.39900.0000.1080</v>
          </cell>
          <cell r="L212">
            <v>46.46</v>
          </cell>
        </row>
        <row r="213">
          <cell r="J213" t="str">
            <v>003.39901.0000.1080</v>
          </cell>
          <cell r="L213">
            <v>0</v>
          </cell>
        </row>
        <row r="214">
          <cell r="J214" t="str">
            <v>003.39902.0000.1080</v>
          </cell>
          <cell r="L214">
            <v>0</v>
          </cell>
        </row>
        <row r="215">
          <cell r="J215" t="str">
            <v>003.39902.0000.1080</v>
          </cell>
          <cell r="L215">
            <v>0</v>
          </cell>
        </row>
        <row r="216">
          <cell r="J216" t="str">
            <v>003.39906.0000.1080</v>
          </cell>
          <cell r="L216">
            <v>12526.14</v>
          </cell>
        </row>
        <row r="217">
          <cell r="J217" t="str">
            <v>003.39907.0000.1080</v>
          </cell>
          <cell r="L217">
            <v>0.99</v>
          </cell>
        </row>
        <row r="218">
          <cell r="J218" t="str">
            <v>003.39908.0000.1080</v>
          </cell>
          <cell r="L218">
            <v>721.04</v>
          </cell>
        </row>
        <row r="219">
          <cell r="J219" t="str">
            <v>003..0000.1080</v>
          </cell>
          <cell r="L219">
            <v>0</v>
          </cell>
        </row>
        <row r="220">
          <cell r="J220" t="str">
            <v>004.37402.0000.1080</v>
          </cell>
          <cell r="L220">
            <v>0</v>
          </cell>
        </row>
        <row r="221">
          <cell r="J221" t="str">
            <v>004.37500.0000.1080</v>
          </cell>
          <cell r="L221">
            <v>0</v>
          </cell>
        </row>
        <row r="222">
          <cell r="J222" t="str">
            <v>004.37600.0000.1080</v>
          </cell>
          <cell r="L222">
            <v>102.76</v>
          </cell>
        </row>
        <row r="223">
          <cell r="J223" t="str">
            <v>004.37601.0000.1080</v>
          </cell>
          <cell r="L223">
            <v>303.24</v>
          </cell>
        </row>
        <row r="224">
          <cell r="J224" t="str">
            <v>004.37602.0000.1080</v>
          </cell>
          <cell r="L224">
            <v>371.85</v>
          </cell>
        </row>
        <row r="225">
          <cell r="J225" t="str">
            <v>004.37800.0000.1080</v>
          </cell>
          <cell r="L225">
            <v>27.73</v>
          </cell>
        </row>
        <row r="226">
          <cell r="J226" t="str">
            <v>004.37900.0000.1080</v>
          </cell>
          <cell r="L226">
            <v>3.73</v>
          </cell>
        </row>
        <row r="227">
          <cell r="J227" t="str">
            <v>004.38000.0000.1080</v>
          </cell>
          <cell r="L227">
            <v>584.32000000000005</v>
          </cell>
        </row>
        <row r="228">
          <cell r="J228" t="str">
            <v>004.38100.0000.1080</v>
          </cell>
          <cell r="L228">
            <v>0</v>
          </cell>
        </row>
        <row r="229">
          <cell r="J229" t="str">
            <v>004.38200.0000.1080</v>
          </cell>
          <cell r="L229">
            <v>223.33</v>
          </cell>
        </row>
        <row r="230">
          <cell r="J230" t="str">
            <v>004.38300.0000.1080</v>
          </cell>
          <cell r="L230">
            <v>50.52</v>
          </cell>
        </row>
        <row r="231">
          <cell r="J231" t="str">
            <v>004.38400.0000.1080</v>
          </cell>
          <cell r="L231">
            <v>18.22</v>
          </cell>
        </row>
        <row r="232">
          <cell r="J232" t="str">
            <v>004.38500.0000.1080</v>
          </cell>
          <cell r="L232">
            <v>8.17</v>
          </cell>
        </row>
        <row r="233">
          <cell r="J233" t="str">
            <v>004.39009.0000.1080</v>
          </cell>
          <cell r="L233">
            <v>0</v>
          </cell>
        </row>
        <row r="234">
          <cell r="J234" t="str">
            <v>004.39100.0000.1080</v>
          </cell>
          <cell r="L234">
            <v>0</v>
          </cell>
        </row>
        <row r="235">
          <cell r="J235" t="str">
            <v>004.39200.0000.1080</v>
          </cell>
          <cell r="L235">
            <v>0</v>
          </cell>
        </row>
        <row r="236">
          <cell r="J236" t="str">
            <v>004.39400.0000.1080</v>
          </cell>
          <cell r="L236">
            <v>0</v>
          </cell>
        </row>
        <row r="237">
          <cell r="J237" t="str">
            <v>004.39701.0000.1080</v>
          </cell>
          <cell r="L237">
            <v>0</v>
          </cell>
        </row>
        <row r="238">
          <cell r="J238" t="str">
            <v>004.39800.0000.1080</v>
          </cell>
          <cell r="L238">
            <v>0</v>
          </cell>
        </row>
        <row r="239">
          <cell r="J239" t="str">
            <v>004..0000.1080</v>
          </cell>
          <cell r="L239">
            <v>0</v>
          </cell>
        </row>
        <row r="240">
          <cell r="J240" t="str">
            <v>005.30200.0000.1080</v>
          </cell>
          <cell r="L240">
            <v>10.66</v>
          </cell>
        </row>
        <row r="241">
          <cell r="J241" t="str">
            <v>005.36700.0000.1080</v>
          </cell>
          <cell r="L241">
            <v>0</v>
          </cell>
        </row>
        <row r="242">
          <cell r="J242" t="str">
            <v>005.37401.0000.1080</v>
          </cell>
          <cell r="L242">
            <v>0</v>
          </cell>
        </row>
        <row r="243">
          <cell r="J243" t="str">
            <v>005.37402.0000.1080</v>
          </cell>
          <cell r="L243">
            <v>11.13</v>
          </cell>
        </row>
        <row r="244">
          <cell r="J244" t="str">
            <v>005.37500.0000.1080</v>
          </cell>
          <cell r="L244">
            <v>0</v>
          </cell>
        </row>
        <row r="245">
          <cell r="J245" t="str">
            <v>005.37501.0000.1080</v>
          </cell>
          <cell r="L245">
            <v>0</v>
          </cell>
        </row>
        <row r="246">
          <cell r="J246" t="str">
            <v>005.37502.0000.1080</v>
          </cell>
          <cell r="L246">
            <v>0</v>
          </cell>
        </row>
        <row r="247">
          <cell r="J247" t="str">
            <v>005.37503.0000.1080</v>
          </cell>
          <cell r="L247">
            <v>78.989999999999995</v>
          </cell>
        </row>
        <row r="248">
          <cell r="J248" t="str">
            <v>005.37600.0000.1080</v>
          </cell>
          <cell r="L248">
            <v>47760.639999999999</v>
          </cell>
        </row>
        <row r="249">
          <cell r="J249" t="str">
            <v>005.37601.0000.1080</v>
          </cell>
          <cell r="L249">
            <v>64879.29</v>
          </cell>
        </row>
        <row r="250">
          <cell r="J250" t="str">
            <v>005.37602.0000.1080</v>
          </cell>
          <cell r="L250">
            <v>56440.98</v>
          </cell>
        </row>
        <row r="251">
          <cell r="J251" t="str">
            <v>005.37700.0000.1080</v>
          </cell>
          <cell r="L251">
            <v>737.33</v>
          </cell>
        </row>
        <row r="252">
          <cell r="J252" t="str">
            <v>005.37800.0000.1080</v>
          </cell>
          <cell r="L252">
            <v>5623.46</v>
          </cell>
        </row>
        <row r="253">
          <cell r="J253" t="str">
            <v>005.37900.0000.1080</v>
          </cell>
          <cell r="L253">
            <v>52.04</v>
          </cell>
        </row>
        <row r="254">
          <cell r="J254" t="str">
            <v>005.38000.0000.1080</v>
          </cell>
          <cell r="L254">
            <v>93943.11</v>
          </cell>
        </row>
        <row r="255">
          <cell r="J255" t="str">
            <v>005.38100.0000.1080</v>
          </cell>
          <cell r="L255">
            <v>30680.84</v>
          </cell>
        </row>
        <row r="256">
          <cell r="J256" t="str">
            <v>005.38200.0000.1080</v>
          </cell>
          <cell r="L256">
            <v>49528.7</v>
          </cell>
        </row>
        <row r="257">
          <cell r="J257" t="str">
            <v>005.38300.0000.1080</v>
          </cell>
          <cell r="L257">
            <v>13641.14</v>
          </cell>
        </row>
        <row r="258">
          <cell r="J258" t="str">
            <v>005.38400.0000.1080</v>
          </cell>
          <cell r="L258">
            <v>1916.98</v>
          </cell>
        </row>
        <row r="259">
          <cell r="J259" t="str">
            <v>005.38500.0000.1080</v>
          </cell>
          <cell r="L259">
            <v>2150.87</v>
          </cell>
        </row>
        <row r="260">
          <cell r="J260" t="str">
            <v>005.38600.0000.1080</v>
          </cell>
          <cell r="L260">
            <v>0</v>
          </cell>
        </row>
        <row r="261">
          <cell r="J261" t="str">
            <v>005.38700.0000.1080</v>
          </cell>
          <cell r="L261">
            <v>1641.85</v>
          </cell>
        </row>
        <row r="262">
          <cell r="J262" t="str">
            <v>005.38900.0000.1080</v>
          </cell>
          <cell r="L262">
            <v>0</v>
          </cell>
        </row>
        <row r="263">
          <cell r="J263" t="str">
            <v>005.39001.0000.1080</v>
          </cell>
          <cell r="L263">
            <v>4.3</v>
          </cell>
        </row>
        <row r="264">
          <cell r="J264" t="str">
            <v>005.39002.0000.1080</v>
          </cell>
          <cell r="L264">
            <v>160.66999999999999</v>
          </cell>
        </row>
        <row r="265">
          <cell r="J265" t="str">
            <v>005.39003.0000.1080</v>
          </cell>
          <cell r="L265">
            <v>549.51</v>
          </cell>
        </row>
        <row r="266">
          <cell r="J266" t="str">
            <v>005.39004.0000.1080</v>
          </cell>
          <cell r="L266">
            <v>56.39</v>
          </cell>
        </row>
        <row r="267">
          <cell r="J267" t="str">
            <v>005.39009.0000.1080</v>
          </cell>
          <cell r="L267">
            <v>0</v>
          </cell>
        </row>
        <row r="268">
          <cell r="J268" t="str">
            <v>005.39009.0000.1080</v>
          </cell>
          <cell r="L268">
            <v>8613.01</v>
          </cell>
        </row>
        <row r="269">
          <cell r="J269" t="str">
            <v>005.39100.0000.1080</v>
          </cell>
          <cell r="L269">
            <v>287.27</v>
          </cell>
        </row>
        <row r="270">
          <cell r="J270" t="str">
            <v>005.39103.0000.1080</v>
          </cell>
          <cell r="L270">
            <v>334.9</v>
          </cell>
        </row>
        <row r="271">
          <cell r="J271" t="str">
            <v>005.39200.0000.1080</v>
          </cell>
          <cell r="L271">
            <v>0</v>
          </cell>
        </row>
        <row r="272">
          <cell r="J272" t="str">
            <v>005.39300.0000.1080</v>
          </cell>
          <cell r="L272">
            <v>0</v>
          </cell>
        </row>
        <row r="273">
          <cell r="J273" t="str">
            <v>005.39400.0000.1080</v>
          </cell>
          <cell r="L273">
            <v>8207.51</v>
          </cell>
        </row>
        <row r="274">
          <cell r="J274" t="str">
            <v>005.39500.0000.1080</v>
          </cell>
          <cell r="L274">
            <v>0</v>
          </cell>
        </row>
        <row r="275">
          <cell r="J275" t="str">
            <v>005.39600.0000.1080</v>
          </cell>
          <cell r="L275">
            <v>1447.95</v>
          </cell>
        </row>
        <row r="276">
          <cell r="J276" t="str">
            <v>005.39603.0000.1080</v>
          </cell>
          <cell r="L276">
            <v>922.05</v>
          </cell>
        </row>
        <row r="277">
          <cell r="J277" t="str">
            <v>005.39604.0000.1080</v>
          </cell>
          <cell r="L277">
            <v>1132.51</v>
          </cell>
        </row>
        <row r="278">
          <cell r="J278" t="str">
            <v>005.39605.0000.1080</v>
          </cell>
          <cell r="L278">
            <v>769.76</v>
          </cell>
        </row>
        <row r="279">
          <cell r="J279" t="str">
            <v>005.39700.0000.1080</v>
          </cell>
          <cell r="L279">
            <v>486.95</v>
          </cell>
        </row>
        <row r="280">
          <cell r="J280" t="str">
            <v>005.39701.0000.1080</v>
          </cell>
          <cell r="L280">
            <v>0</v>
          </cell>
        </row>
        <row r="281">
          <cell r="J281" t="str">
            <v>005.39702.0000.1080</v>
          </cell>
          <cell r="L281">
            <v>0</v>
          </cell>
        </row>
        <row r="282">
          <cell r="J282" t="str">
            <v>005.39705.0000.1080</v>
          </cell>
          <cell r="L282">
            <v>0</v>
          </cell>
        </row>
        <row r="283">
          <cell r="J283" t="str">
            <v>005.39800.0000.1080</v>
          </cell>
          <cell r="L283">
            <v>8147.82</v>
          </cell>
        </row>
        <row r="284">
          <cell r="J284" t="str">
            <v>005.39901.0000.1080</v>
          </cell>
          <cell r="L284">
            <v>0</v>
          </cell>
        </row>
        <row r="285">
          <cell r="J285" t="str">
            <v>005.39902.0000.1080</v>
          </cell>
          <cell r="L285">
            <v>0</v>
          </cell>
        </row>
        <row r="286">
          <cell r="J286" t="str">
            <v>005.39902.0000.1080</v>
          </cell>
          <cell r="L286">
            <v>0</v>
          </cell>
        </row>
        <row r="287">
          <cell r="J287" t="str">
            <v>005.39906.0000.1080</v>
          </cell>
          <cell r="L287">
            <v>9450.2000000000007</v>
          </cell>
        </row>
        <row r="288">
          <cell r="J288" t="str">
            <v>005.39907.0000.1080</v>
          </cell>
          <cell r="L288">
            <v>0</v>
          </cell>
        </row>
        <row r="289">
          <cell r="J289" t="str">
            <v>005.39908.0000.1080</v>
          </cell>
          <cell r="L289">
            <v>0</v>
          </cell>
        </row>
        <row r="290">
          <cell r="J290" t="str">
            <v>005..0000.1080</v>
          </cell>
          <cell r="L290">
            <v>0</v>
          </cell>
        </row>
        <row r="291">
          <cell r="J291" t="str">
            <v>006.30200.0000.1080</v>
          </cell>
          <cell r="L291">
            <v>0</v>
          </cell>
        </row>
        <row r="292">
          <cell r="J292" t="str">
            <v>006.37401.0000.1080</v>
          </cell>
          <cell r="L292">
            <v>0</v>
          </cell>
        </row>
        <row r="293">
          <cell r="J293" t="str">
            <v>006.37402.0000.1080</v>
          </cell>
          <cell r="L293">
            <v>0.77</v>
          </cell>
        </row>
        <row r="294">
          <cell r="J294" t="str">
            <v>006.37500.0000.1080</v>
          </cell>
          <cell r="L294">
            <v>0</v>
          </cell>
        </row>
        <row r="295">
          <cell r="J295" t="str">
            <v>006.37501.0000.1080</v>
          </cell>
          <cell r="L295">
            <v>0</v>
          </cell>
        </row>
        <row r="296">
          <cell r="J296" t="str">
            <v>006.37502.0000.1080</v>
          </cell>
          <cell r="L296">
            <v>0</v>
          </cell>
        </row>
        <row r="297">
          <cell r="J297" t="str">
            <v>006.37600.0000.1080</v>
          </cell>
          <cell r="L297">
            <v>548.38</v>
          </cell>
        </row>
        <row r="298">
          <cell r="J298" t="str">
            <v>006.37601.0000.1080</v>
          </cell>
          <cell r="L298">
            <v>922.24</v>
          </cell>
        </row>
        <row r="299">
          <cell r="J299" t="str">
            <v>006.37602.0000.1080</v>
          </cell>
          <cell r="L299">
            <v>287.47000000000003</v>
          </cell>
        </row>
        <row r="300">
          <cell r="J300" t="str">
            <v>006.37800.0000.1080</v>
          </cell>
          <cell r="L300">
            <v>104.25</v>
          </cell>
        </row>
        <row r="301">
          <cell r="J301" t="str">
            <v>006.37900.0000.1080</v>
          </cell>
          <cell r="L301">
            <v>9.14</v>
          </cell>
        </row>
        <row r="302">
          <cell r="J302" t="str">
            <v>006.38000.0000.1080</v>
          </cell>
          <cell r="L302">
            <v>1555.65</v>
          </cell>
        </row>
        <row r="303">
          <cell r="J303" t="str">
            <v>006.38100.0000.1080</v>
          </cell>
          <cell r="L303">
            <v>0</v>
          </cell>
        </row>
        <row r="304">
          <cell r="J304" t="str">
            <v>006.38200.0000.1080</v>
          </cell>
          <cell r="L304">
            <v>791.11</v>
          </cell>
        </row>
        <row r="305">
          <cell r="J305" t="str">
            <v>006.38300.0000.1080</v>
          </cell>
          <cell r="L305">
            <v>142.13</v>
          </cell>
        </row>
        <row r="306">
          <cell r="J306" t="str">
            <v>006.38400.0000.1080</v>
          </cell>
          <cell r="L306">
            <v>21.11</v>
          </cell>
        </row>
        <row r="307">
          <cell r="J307" t="str">
            <v>006.38500.0000.1080</v>
          </cell>
          <cell r="L307">
            <v>28.68</v>
          </cell>
        </row>
        <row r="308">
          <cell r="J308" t="str">
            <v>006.38600.0000.1080</v>
          </cell>
          <cell r="L308">
            <v>0</v>
          </cell>
        </row>
        <row r="309">
          <cell r="J309" t="str">
            <v>006.38700.0000.1080</v>
          </cell>
          <cell r="L309">
            <v>22.29</v>
          </cell>
        </row>
        <row r="310">
          <cell r="J310" t="str">
            <v>006.39009.0000.1080</v>
          </cell>
          <cell r="L310">
            <v>53.94</v>
          </cell>
        </row>
        <row r="311">
          <cell r="J311" t="str">
            <v>006.39100.0000.1080</v>
          </cell>
          <cell r="L311">
            <v>0</v>
          </cell>
        </row>
        <row r="312">
          <cell r="J312" t="str">
            <v>006.39103.0000.1080</v>
          </cell>
          <cell r="L312">
            <v>0</v>
          </cell>
        </row>
        <row r="313">
          <cell r="J313" t="str">
            <v>006.39200.0000.1080</v>
          </cell>
          <cell r="L313">
            <v>0</v>
          </cell>
        </row>
        <row r="314">
          <cell r="J314" t="str">
            <v>006.39300.0000.1080</v>
          </cell>
          <cell r="L314">
            <v>0</v>
          </cell>
        </row>
        <row r="315">
          <cell r="J315" t="str">
            <v>006.39400.0000.1080</v>
          </cell>
          <cell r="L315">
            <v>274.7</v>
          </cell>
        </row>
        <row r="316">
          <cell r="J316" t="str">
            <v>006.39604.0000.1080</v>
          </cell>
          <cell r="L316">
            <v>0</v>
          </cell>
        </row>
        <row r="317">
          <cell r="J317" t="str">
            <v>006.39700.0000.1080</v>
          </cell>
          <cell r="L317">
            <v>0</v>
          </cell>
        </row>
        <row r="318">
          <cell r="J318" t="str">
            <v>006.39701.0000.1080</v>
          </cell>
          <cell r="L318">
            <v>0</v>
          </cell>
        </row>
        <row r="319">
          <cell r="J319" t="str">
            <v>006.39702.0000.1080</v>
          </cell>
          <cell r="L319">
            <v>0</v>
          </cell>
        </row>
        <row r="320">
          <cell r="J320" t="str">
            <v>006.39800.0000.1080</v>
          </cell>
          <cell r="L320">
            <v>0</v>
          </cell>
        </row>
        <row r="321">
          <cell r="J321" t="str">
            <v>006.39906.0000.1080</v>
          </cell>
          <cell r="L321">
            <v>0</v>
          </cell>
        </row>
        <row r="322">
          <cell r="J322" t="str">
            <v>006.39907.0000.1080</v>
          </cell>
          <cell r="L322">
            <v>0</v>
          </cell>
        </row>
        <row r="323">
          <cell r="J323" t="str">
            <v>006..0000.1080</v>
          </cell>
          <cell r="L323">
            <v>0</v>
          </cell>
        </row>
        <row r="324">
          <cell r="J324" t="str">
            <v>008.37402.0000.1080</v>
          </cell>
          <cell r="L324">
            <v>0</v>
          </cell>
        </row>
        <row r="325">
          <cell r="J325" t="str">
            <v>008.37500.0000.1080</v>
          </cell>
          <cell r="L325">
            <v>0</v>
          </cell>
        </row>
        <row r="326">
          <cell r="J326" t="str">
            <v>008.37600.0000.1080</v>
          </cell>
          <cell r="L326">
            <v>758.57</v>
          </cell>
        </row>
        <row r="327">
          <cell r="J327" t="str">
            <v>008.37601.0000.1080</v>
          </cell>
          <cell r="L327">
            <v>2315.3200000000002</v>
          </cell>
        </row>
        <row r="328">
          <cell r="J328" t="str">
            <v>008.37602.0000.1080</v>
          </cell>
          <cell r="L328">
            <v>33065.79</v>
          </cell>
        </row>
        <row r="329">
          <cell r="J329" t="str">
            <v>008.37800.0000.1080</v>
          </cell>
          <cell r="L329">
            <v>575.1</v>
          </cell>
        </row>
        <row r="330">
          <cell r="J330" t="str">
            <v>008.37900.0000.1080</v>
          </cell>
          <cell r="L330">
            <v>0</v>
          </cell>
        </row>
        <row r="331">
          <cell r="J331" t="str">
            <v>008.38000.0000.1080</v>
          </cell>
          <cell r="L331">
            <v>8334.82</v>
          </cell>
        </row>
        <row r="332">
          <cell r="J332" t="str">
            <v>008.38100.0000.1080</v>
          </cell>
          <cell r="L332">
            <v>4871.96</v>
          </cell>
        </row>
        <row r="333">
          <cell r="J333" t="str">
            <v>008.38200.0000.1080</v>
          </cell>
          <cell r="L333">
            <v>2642.87</v>
          </cell>
        </row>
        <row r="334">
          <cell r="J334" t="str">
            <v>008.38300.0000.1080</v>
          </cell>
          <cell r="L334">
            <v>4891.38</v>
          </cell>
        </row>
        <row r="335">
          <cell r="J335" t="str">
            <v>008.38400.0000.1080</v>
          </cell>
          <cell r="L335">
            <v>121.06</v>
          </cell>
        </row>
        <row r="336">
          <cell r="J336" t="str">
            <v>008.39100.0000.1080</v>
          </cell>
          <cell r="L336">
            <v>0</v>
          </cell>
        </row>
        <row r="337">
          <cell r="J337" t="str">
            <v>008.39103.0000.1080</v>
          </cell>
          <cell r="L337">
            <v>0</v>
          </cell>
        </row>
        <row r="338">
          <cell r="J338" t="str">
            <v>008.39400.0000.1080</v>
          </cell>
          <cell r="L338">
            <v>0</v>
          </cell>
        </row>
        <row r="339">
          <cell r="J339" t="str">
            <v>008.39606.0000.1080</v>
          </cell>
          <cell r="L339">
            <v>0</v>
          </cell>
        </row>
        <row r="340">
          <cell r="J340" t="str">
            <v>008.39701.0000.1080</v>
          </cell>
          <cell r="L340">
            <v>0</v>
          </cell>
        </row>
        <row r="341">
          <cell r="J341" t="str">
            <v>008.39900.0000.1080</v>
          </cell>
          <cell r="L341">
            <v>0</v>
          </cell>
        </row>
        <row r="342">
          <cell r="J342" t="str">
            <v>008.39906.0000.1080</v>
          </cell>
          <cell r="L342">
            <v>154.53</v>
          </cell>
        </row>
        <row r="343">
          <cell r="J343" t="str">
            <v>008..0000.1080</v>
          </cell>
          <cell r="L343">
            <v>0</v>
          </cell>
        </row>
        <row r="344">
          <cell r="J344" t="str">
            <v>010.39009.0000.1080</v>
          </cell>
          <cell r="L344">
            <v>3328.73</v>
          </cell>
        </row>
        <row r="345">
          <cell r="J345" t="str">
            <v>010.39100.0000.1080</v>
          </cell>
          <cell r="L345">
            <v>1092.75</v>
          </cell>
        </row>
        <row r="346">
          <cell r="J346" t="str">
            <v>010.39103.0000.1080</v>
          </cell>
          <cell r="L346">
            <v>0</v>
          </cell>
        </row>
        <row r="347">
          <cell r="J347" t="str">
            <v>010.39200.0000.1080</v>
          </cell>
          <cell r="L347">
            <v>0</v>
          </cell>
        </row>
        <row r="348">
          <cell r="J348" t="str">
            <v>010.39400.0000.1080</v>
          </cell>
          <cell r="L348">
            <v>1040</v>
          </cell>
        </row>
        <row r="349">
          <cell r="J349" t="str">
            <v>010.39700.0000.1080</v>
          </cell>
          <cell r="L349">
            <v>2587.0500000000002</v>
          </cell>
        </row>
        <row r="350">
          <cell r="J350" t="str">
            <v>010.39701.0000.1080</v>
          </cell>
          <cell r="L350">
            <v>0</v>
          </cell>
        </row>
        <row r="351">
          <cell r="J351" t="str">
            <v>010.39702.0000.1080</v>
          </cell>
          <cell r="L351">
            <v>0</v>
          </cell>
        </row>
        <row r="352">
          <cell r="J352" t="str">
            <v>010.39705.0000.1080</v>
          </cell>
          <cell r="L352">
            <v>0</v>
          </cell>
        </row>
        <row r="353">
          <cell r="J353" t="str">
            <v>010.39800.0000.1080</v>
          </cell>
          <cell r="L353">
            <v>4672.8</v>
          </cell>
        </row>
        <row r="354">
          <cell r="J354" t="str">
            <v>010.39901.0000.1080</v>
          </cell>
          <cell r="L354">
            <v>1800.7</v>
          </cell>
        </row>
        <row r="355">
          <cell r="J355" t="str">
            <v>010.39902.0000.1080</v>
          </cell>
          <cell r="L355">
            <v>0</v>
          </cell>
        </row>
        <row r="356">
          <cell r="J356" t="str">
            <v>010.39903.0000.1080</v>
          </cell>
          <cell r="L356">
            <v>0</v>
          </cell>
        </row>
        <row r="357">
          <cell r="J357" t="str">
            <v>010.39905.0000.1080</v>
          </cell>
          <cell r="L357">
            <v>0</v>
          </cell>
        </row>
        <row r="358">
          <cell r="J358" t="str">
            <v>010.39906.0000.1080</v>
          </cell>
          <cell r="L358">
            <v>16659.650000000001</v>
          </cell>
        </row>
        <row r="359">
          <cell r="J359" t="str">
            <v>010.39907.0000.1080</v>
          </cell>
          <cell r="L359">
            <v>214.87</v>
          </cell>
        </row>
        <row r="360">
          <cell r="J360" t="str">
            <v>010.39908.0000.1080</v>
          </cell>
          <cell r="L360">
            <v>0</v>
          </cell>
        </row>
        <row r="361">
          <cell r="J361" t="str">
            <v>010..0000.1080</v>
          </cell>
          <cell r="L361">
            <v>0</v>
          </cell>
        </row>
        <row r="362">
          <cell r="J362" t="str">
            <v>011.36700.0000.1080</v>
          </cell>
          <cell r="L362">
            <v>0</v>
          </cell>
        </row>
        <row r="363">
          <cell r="J363" t="str">
            <v>011.36701.0000.1080</v>
          </cell>
          <cell r="L363">
            <v>0</v>
          </cell>
        </row>
        <row r="364">
          <cell r="J364" t="str">
            <v>011.37500.0000.1080</v>
          </cell>
          <cell r="L364">
            <v>0</v>
          </cell>
        </row>
        <row r="365">
          <cell r="J365" t="str">
            <v>011.37900.0000.1080</v>
          </cell>
          <cell r="L365">
            <v>0</v>
          </cell>
        </row>
        <row r="366">
          <cell r="J366" t="str">
            <v>011..0000.1080</v>
          </cell>
          <cell r="L366">
            <v>0</v>
          </cell>
        </row>
        <row r="367">
          <cell r="J367" t="str">
            <v>013.37402.0000.1080</v>
          </cell>
          <cell r="L367">
            <v>0.28000000000000003</v>
          </cell>
        </row>
        <row r="368">
          <cell r="J368" t="str">
            <v>013.37500.0000.1080</v>
          </cell>
          <cell r="L368">
            <v>0</v>
          </cell>
        </row>
        <row r="369">
          <cell r="J369" t="str">
            <v>013.37600.0000.1080</v>
          </cell>
          <cell r="L369">
            <v>52.43</v>
          </cell>
        </row>
        <row r="370">
          <cell r="J370" t="str">
            <v>013.37601.0000.1080</v>
          </cell>
          <cell r="L370">
            <v>0</v>
          </cell>
        </row>
        <row r="371">
          <cell r="J371" t="str">
            <v>013.37602.0000.1080</v>
          </cell>
          <cell r="L371">
            <v>578</v>
          </cell>
        </row>
        <row r="372">
          <cell r="J372" t="str">
            <v>013.37800.0000.1080</v>
          </cell>
          <cell r="L372">
            <v>32.71</v>
          </cell>
        </row>
        <row r="373">
          <cell r="J373" t="str">
            <v>013.37900.0000.1080</v>
          </cell>
          <cell r="L373">
            <v>0</v>
          </cell>
        </row>
        <row r="374">
          <cell r="J374" t="str">
            <v>013.38000.0000.1080</v>
          </cell>
          <cell r="L374">
            <v>178.56</v>
          </cell>
        </row>
        <row r="375">
          <cell r="J375" t="str">
            <v>013.38100.0000.1080</v>
          </cell>
          <cell r="L375">
            <v>0</v>
          </cell>
        </row>
        <row r="376">
          <cell r="J376" t="str">
            <v>013.38200.0000.1080</v>
          </cell>
          <cell r="L376">
            <v>341.24</v>
          </cell>
        </row>
        <row r="377">
          <cell r="J377" t="str">
            <v>013.38300.0000.1080</v>
          </cell>
          <cell r="L377">
            <v>13.97</v>
          </cell>
        </row>
        <row r="378">
          <cell r="J378" t="str">
            <v>013.38400.0000.1080</v>
          </cell>
          <cell r="L378">
            <v>2.73</v>
          </cell>
        </row>
        <row r="379">
          <cell r="J379" t="str">
            <v>013.39100.0000.1080</v>
          </cell>
          <cell r="L379">
            <v>0</v>
          </cell>
        </row>
        <row r="380">
          <cell r="J380" t="str">
            <v>013.39101.0000.1080</v>
          </cell>
          <cell r="L380">
            <v>0</v>
          </cell>
        </row>
        <row r="381">
          <cell r="J381" t="str">
            <v>013.39103.0000.1080</v>
          </cell>
          <cell r="L381">
            <v>0</v>
          </cell>
        </row>
        <row r="382">
          <cell r="J382" t="str">
            <v>013.39400.0000.1080</v>
          </cell>
          <cell r="L382">
            <v>0</v>
          </cell>
        </row>
        <row r="383">
          <cell r="J383" t="str">
            <v>013..0000.1080</v>
          </cell>
          <cell r="L383">
            <v>0</v>
          </cell>
        </row>
        <row r="384">
          <cell r="J384" t="str">
            <v>014..0000.1080</v>
          </cell>
          <cell r="L384">
            <v>0</v>
          </cell>
        </row>
        <row r="385">
          <cell r="J385" t="str">
            <v>015..0000.1080</v>
          </cell>
          <cell r="L385">
            <v>0</v>
          </cell>
        </row>
        <row r="386">
          <cell r="J386" t="str">
            <v>016.30200.0000.1080</v>
          </cell>
          <cell r="L386">
            <v>0</v>
          </cell>
        </row>
        <row r="387">
          <cell r="J387" t="str">
            <v>016.36700.0000.1080</v>
          </cell>
          <cell r="L387">
            <v>0</v>
          </cell>
        </row>
        <row r="388">
          <cell r="J388" t="str">
            <v>016.37401.0000.1080</v>
          </cell>
          <cell r="L388">
            <v>0</v>
          </cell>
        </row>
        <row r="389">
          <cell r="J389" t="str">
            <v>016.37402.0000.1080</v>
          </cell>
          <cell r="L389">
            <v>13.01</v>
          </cell>
        </row>
        <row r="390">
          <cell r="J390" t="str">
            <v>016.37500.0000.1080</v>
          </cell>
          <cell r="L390">
            <v>365.2</v>
          </cell>
        </row>
        <row r="391">
          <cell r="J391" t="str">
            <v>016.37501.0000.1080</v>
          </cell>
          <cell r="L391">
            <v>0</v>
          </cell>
        </row>
        <row r="392">
          <cell r="J392" t="str">
            <v>016.37502.0000.1080</v>
          </cell>
          <cell r="L392">
            <v>9.32</v>
          </cell>
        </row>
        <row r="393">
          <cell r="J393" t="str">
            <v>016.37503.0000.1080</v>
          </cell>
          <cell r="L393">
            <v>72.94</v>
          </cell>
        </row>
        <row r="394">
          <cell r="J394" t="str">
            <v>016.37600.0000.1080</v>
          </cell>
          <cell r="L394">
            <v>12730.7</v>
          </cell>
        </row>
        <row r="395">
          <cell r="J395" t="str">
            <v>016.37601.0000.1080</v>
          </cell>
          <cell r="L395">
            <v>36855.18</v>
          </cell>
        </row>
        <row r="396">
          <cell r="J396" t="str">
            <v>016.37602.0000.1080</v>
          </cell>
          <cell r="L396">
            <v>17528.97</v>
          </cell>
        </row>
        <row r="397">
          <cell r="J397" t="str">
            <v>016.37700.0000.1080</v>
          </cell>
          <cell r="L397">
            <v>0</v>
          </cell>
        </row>
        <row r="398">
          <cell r="J398" t="str">
            <v>016.37800.0000.1080</v>
          </cell>
          <cell r="L398">
            <v>5343.93</v>
          </cell>
        </row>
        <row r="399">
          <cell r="J399" t="str">
            <v>016.37900.0000.1080</v>
          </cell>
          <cell r="L399">
            <v>51.17</v>
          </cell>
        </row>
        <row r="400">
          <cell r="J400" t="str">
            <v>016.38000.0000.1080</v>
          </cell>
          <cell r="L400">
            <v>35022.769999999997</v>
          </cell>
        </row>
        <row r="401">
          <cell r="J401" t="str">
            <v>016.38100.0000.1080</v>
          </cell>
          <cell r="L401">
            <v>13741.38</v>
          </cell>
        </row>
        <row r="402">
          <cell r="J402" t="str">
            <v>016.38200.0000.1080</v>
          </cell>
          <cell r="L402">
            <v>19878.62</v>
          </cell>
        </row>
        <row r="403">
          <cell r="J403" t="str">
            <v>016.38300.0000.1080</v>
          </cell>
          <cell r="L403">
            <v>7917.66</v>
          </cell>
        </row>
        <row r="404">
          <cell r="J404" t="str">
            <v>016.38400.0000.1080</v>
          </cell>
          <cell r="L404">
            <v>633.33000000000004</v>
          </cell>
        </row>
        <row r="405">
          <cell r="J405" t="str">
            <v>016.38500.0000.1080</v>
          </cell>
          <cell r="L405">
            <v>2251.0300000000002</v>
          </cell>
        </row>
        <row r="406">
          <cell r="J406" t="str">
            <v>016.38600.0000.1080</v>
          </cell>
          <cell r="L406">
            <v>0</v>
          </cell>
        </row>
        <row r="407">
          <cell r="J407" t="str">
            <v>016.38700.0000.1080</v>
          </cell>
          <cell r="L407">
            <v>1808.43</v>
          </cell>
        </row>
        <row r="408">
          <cell r="J408" t="str">
            <v>016.38900.0000.1080</v>
          </cell>
          <cell r="L408">
            <v>0</v>
          </cell>
        </row>
        <row r="409">
          <cell r="J409" t="str">
            <v>016.39004.0000.1080</v>
          </cell>
          <cell r="L409">
            <v>0</v>
          </cell>
        </row>
        <row r="410">
          <cell r="J410" t="str">
            <v>016.39009.0000.1080</v>
          </cell>
          <cell r="L410">
            <v>0</v>
          </cell>
        </row>
        <row r="411">
          <cell r="J411" t="str">
            <v>016.39100.0000.1080</v>
          </cell>
          <cell r="L411">
            <v>132</v>
          </cell>
        </row>
        <row r="412">
          <cell r="J412" t="str">
            <v>016.39103.0000.1080</v>
          </cell>
          <cell r="L412">
            <v>0</v>
          </cell>
        </row>
        <row r="413">
          <cell r="J413" t="str">
            <v>016.39200.0000.1080</v>
          </cell>
          <cell r="L413">
            <v>0</v>
          </cell>
        </row>
        <row r="414">
          <cell r="J414" t="str">
            <v>016.39300.0000.1080</v>
          </cell>
          <cell r="L414">
            <v>0</v>
          </cell>
        </row>
        <row r="415">
          <cell r="J415" t="str">
            <v>016.39400.0000.1080</v>
          </cell>
          <cell r="L415">
            <v>6232.26</v>
          </cell>
        </row>
        <row r="416">
          <cell r="J416" t="str">
            <v>016.39500.0000.1080</v>
          </cell>
          <cell r="L416">
            <v>0</v>
          </cell>
        </row>
        <row r="417">
          <cell r="J417" t="str">
            <v>016.39600.0000.1080</v>
          </cell>
          <cell r="L417">
            <v>0</v>
          </cell>
        </row>
        <row r="418">
          <cell r="J418" t="str">
            <v>016.39603.0000.1080</v>
          </cell>
          <cell r="L418">
            <v>0</v>
          </cell>
        </row>
        <row r="419">
          <cell r="J419" t="str">
            <v>016.39604.0000.1080</v>
          </cell>
          <cell r="L419">
            <v>0</v>
          </cell>
        </row>
        <row r="420">
          <cell r="J420" t="str">
            <v>016.39605.0000.1080</v>
          </cell>
          <cell r="L420">
            <v>0</v>
          </cell>
        </row>
        <row r="421">
          <cell r="J421" t="str">
            <v>016.39700.0000.1080</v>
          </cell>
          <cell r="L421">
            <v>351.2</v>
          </cell>
        </row>
        <row r="422">
          <cell r="J422" t="str">
            <v>016.39701.0000.1080</v>
          </cell>
          <cell r="L422">
            <v>0</v>
          </cell>
        </row>
        <row r="423">
          <cell r="J423" t="str">
            <v>016.39702.0000.1080</v>
          </cell>
          <cell r="L423">
            <v>0</v>
          </cell>
        </row>
        <row r="424">
          <cell r="J424" t="str">
            <v>016.39705.0000.1080</v>
          </cell>
          <cell r="L424">
            <v>0</v>
          </cell>
        </row>
        <row r="425">
          <cell r="J425" t="str">
            <v>016.39800.0000.1080</v>
          </cell>
          <cell r="L425">
            <v>290.89</v>
          </cell>
        </row>
        <row r="426">
          <cell r="J426" t="str">
            <v>016.39906.0000.1080</v>
          </cell>
          <cell r="L426">
            <v>27887.360000000001</v>
          </cell>
        </row>
        <row r="427">
          <cell r="J427" t="str">
            <v>016.39907.0000.1080</v>
          </cell>
          <cell r="L427">
            <v>0</v>
          </cell>
        </row>
        <row r="428">
          <cell r="J428" t="str">
            <v>016.39908.0000.1080</v>
          </cell>
          <cell r="L428">
            <v>0</v>
          </cell>
        </row>
        <row r="429">
          <cell r="J429" t="str">
            <v>016..0000.1080</v>
          </cell>
          <cell r="L429">
            <v>0</v>
          </cell>
        </row>
        <row r="430">
          <cell r="J430" t="str">
            <v>017.37500.0000.1080</v>
          </cell>
          <cell r="L430">
            <v>0</v>
          </cell>
        </row>
        <row r="431">
          <cell r="J431" t="str">
            <v>017.37601.0000.1080</v>
          </cell>
          <cell r="L431">
            <v>0</v>
          </cell>
        </row>
        <row r="432">
          <cell r="J432" t="str">
            <v>017.37602.0000.1080</v>
          </cell>
          <cell r="L432">
            <v>0</v>
          </cell>
        </row>
        <row r="433">
          <cell r="J433" t="str">
            <v>017.37800.0000.1080</v>
          </cell>
          <cell r="L433">
            <v>0</v>
          </cell>
        </row>
        <row r="434">
          <cell r="J434" t="str">
            <v>017.37900.0000.1080</v>
          </cell>
          <cell r="L434">
            <v>0</v>
          </cell>
        </row>
        <row r="435">
          <cell r="J435" t="str">
            <v>017.38000.0000.1080</v>
          </cell>
          <cell r="L435">
            <v>0</v>
          </cell>
        </row>
        <row r="436">
          <cell r="J436" t="str">
            <v>017.38200.0000.1080</v>
          </cell>
          <cell r="L436">
            <v>0</v>
          </cell>
        </row>
        <row r="437">
          <cell r="J437" t="str">
            <v>017.38300.0000.1080</v>
          </cell>
          <cell r="L437">
            <v>0</v>
          </cell>
        </row>
        <row r="438">
          <cell r="J438" t="str">
            <v>017.38400.0000.1080</v>
          </cell>
          <cell r="L438">
            <v>0</v>
          </cell>
        </row>
        <row r="439">
          <cell r="J439" t="str">
            <v>017..0000.1080</v>
          </cell>
          <cell r="L439">
            <v>0</v>
          </cell>
        </row>
        <row r="440">
          <cell r="J440" t="str">
            <v>018.37402.0000.1080</v>
          </cell>
          <cell r="L440">
            <v>0</v>
          </cell>
        </row>
        <row r="441">
          <cell r="J441" t="str">
            <v>018.37500.0000.1080</v>
          </cell>
          <cell r="L441">
            <v>0</v>
          </cell>
        </row>
        <row r="442">
          <cell r="J442" t="str">
            <v>018.37600.0000.1080</v>
          </cell>
          <cell r="L442">
            <v>36.090000000000003</v>
          </cell>
        </row>
        <row r="443">
          <cell r="J443" t="str">
            <v>018.37601.0000.1080</v>
          </cell>
          <cell r="L443">
            <v>203.46</v>
          </cell>
        </row>
        <row r="444">
          <cell r="J444" t="str">
            <v>018.37602.0000.1080</v>
          </cell>
          <cell r="L444">
            <v>0</v>
          </cell>
        </row>
        <row r="445">
          <cell r="J445" t="str">
            <v>018.37800.0000.1080</v>
          </cell>
          <cell r="L445">
            <v>0</v>
          </cell>
        </row>
        <row r="446">
          <cell r="J446" t="str">
            <v>018.37900.0000.1080</v>
          </cell>
          <cell r="L446">
            <v>0</v>
          </cell>
        </row>
        <row r="447">
          <cell r="J447" t="str">
            <v>018.38000.0000.1080</v>
          </cell>
          <cell r="L447">
            <v>0</v>
          </cell>
        </row>
        <row r="448">
          <cell r="J448" t="str">
            <v>018.38100.0000.1080</v>
          </cell>
          <cell r="L448">
            <v>0</v>
          </cell>
        </row>
        <row r="449">
          <cell r="J449" t="str">
            <v>018.38200.0000.1080</v>
          </cell>
          <cell r="L449">
            <v>196.14</v>
          </cell>
        </row>
        <row r="450">
          <cell r="J450" t="str">
            <v>018.38300.0000.1080</v>
          </cell>
          <cell r="L450">
            <v>0</v>
          </cell>
        </row>
        <row r="451">
          <cell r="J451" t="str">
            <v>018.38400.0000.1080</v>
          </cell>
          <cell r="L451">
            <v>0</v>
          </cell>
        </row>
        <row r="452">
          <cell r="J452" t="str">
            <v>018.39100.0000.1080</v>
          </cell>
          <cell r="L452">
            <v>0</v>
          </cell>
        </row>
        <row r="453">
          <cell r="J453" t="str">
            <v>018.39101.0000.1080</v>
          </cell>
          <cell r="L453">
            <v>0</v>
          </cell>
        </row>
        <row r="454">
          <cell r="J454" t="str">
            <v>018.39103.0000.1080</v>
          </cell>
          <cell r="L454">
            <v>0</v>
          </cell>
        </row>
        <row r="455">
          <cell r="J455" t="str">
            <v>018.39400.0000.1080</v>
          </cell>
          <cell r="L455">
            <v>0</v>
          </cell>
        </row>
        <row r="456">
          <cell r="J456" t="str">
            <v>018..0000.1080</v>
          </cell>
          <cell r="L456">
            <v>0</v>
          </cell>
        </row>
        <row r="457">
          <cell r="J457" t="str">
            <v>019.36510.0000.1080</v>
          </cell>
          <cell r="L457">
            <v>0</v>
          </cell>
        </row>
        <row r="458">
          <cell r="J458" t="str">
            <v>019.36520.0000.1080</v>
          </cell>
          <cell r="L458">
            <v>721.12</v>
          </cell>
        </row>
        <row r="459">
          <cell r="J459" t="str">
            <v>019.36600.0000.1080</v>
          </cell>
          <cell r="L459">
            <v>3.22</v>
          </cell>
        </row>
        <row r="460">
          <cell r="J460" t="str">
            <v>019.36602.0000.1080</v>
          </cell>
          <cell r="L460">
            <v>0</v>
          </cell>
        </row>
        <row r="461">
          <cell r="J461" t="str">
            <v>019.36603.0000.1080</v>
          </cell>
          <cell r="L461">
            <v>0</v>
          </cell>
        </row>
        <row r="462">
          <cell r="J462" t="str">
            <v>019.36700.0000.1080</v>
          </cell>
          <cell r="L462">
            <v>672.77</v>
          </cell>
        </row>
        <row r="463">
          <cell r="J463" t="str">
            <v>019.36701.0000.1080</v>
          </cell>
          <cell r="L463">
            <v>11399.31</v>
          </cell>
        </row>
        <row r="464">
          <cell r="J464" t="str">
            <v>019.36800.0000.1080</v>
          </cell>
          <cell r="L464">
            <v>0</v>
          </cell>
        </row>
        <row r="465">
          <cell r="J465" t="str">
            <v>019.36900.0000.1080</v>
          </cell>
          <cell r="L465">
            <v>357.52</v>
          </cell>
        </row>
        <row r="466">
          <cell r="J466" t="str">
            <v>019.36901.0000.1080</v>
          </cell>
          <cell r="L466">
            <v>0</v>
          </cell>
        </row>
        <row r="467">
          <cell r="J467" t="str">
            <v>019.37402.0000.1080</v>
          </cell>
          <cell r="L467">
            <v>697.63</v>
          </cell>
        </row>
        <row r="468">
          <cell r="J468" t="str">
            <v>019.37500.0000.1080</v>
          </cell>
          <cell r="L468">
            <v>32.89</v>
          </cell>
        </row>
        <row r="469">
          <cell r="J469" t="str">
            <v>019.37600.0000.1080</v>
          </cell>
          <cell r="L469">
            <v>2009.88</v>
          </cell>
        </row>
        <row r="470">
          <cell r="J470" t="str">
            <v>019.37601.0000.1080</v>
          </cell>
          <cell r="L470">
            <v>70.510000000000005</v>
          </cell>
        </row>
        <row r="471">
          <cell r="J471" t="str">
            <v>019.37602.0000.1080</v>
          </cell>
          <cell r="L471">
            <v>33.06</v>
          </cell>
        </row>
        <row r="472">
          <cell r="J472" t="str">
            <v>019.37800.0000.1080</v>
          </cell>
          <cell r="L472">
            <v>9.14</v>
          </cell>
        </row>
        <row r="473">
          <cell r="J473" t="str">
            <v>019.37900.0000.1080</v>
          </cell>
          <cell r="L473">
            <v>0</v>
          </cell>
        </row>
        <row r="474">
          <cell r="J474" t="str">
            <v>019.37901.0000.1080</v>
          </cell>
          <cell r="L474">
            <v>0</v>
          </cell>
        </row>
        <row r="475">
          <cell r="J475" t="str">
            <v>019.37902.0000.1080</v>
          </cell>
          <cell r="L475">
            <v>0</v>
          </cell>
        </row>
        <row r="476">
          <cell r="J476" t="str">
            <v>019.37904.0000.1080</v>
          </cell>
          <cell r="L476">
            <v>0</v>
          </cell>
        </row>
        <row r="477">
          <cell r="J477" t="str">
            <v>019.37905.0000.1080</v>
          </cell>
          <cell r="L477">
            <v>0</v>
          </cell>
        </row>
        <row r="478">
          <cell r="J478" t="str">
            <v>019.38000.0000.1080</v>
          </cell>
          <cell r="L478">
            <v>18.89</v>
          </cell>
        </row>
        <row r="479">
          <cell r="J479" t="str">
            <v>019.38100.0000.1080</v>
          </cell>
          <cell r="L479">
            <v>90.75</v>
          </cell>
        </row>
        <row r="480">
          <cell r="J480" t="str">
            <v>019.38200.0000.1080</v>
          </cell>
          <cell r="L480">
            <v>51.59</v>
          </cell>
        </row>
        <row r="481">
          <cell r="J481" t="str">
            <v>019.38300.0000.1080</v>
          </cell>
          <cell r="L481">
            <v>0</v>
          </cell>
        </row>
        <row r="482">
          <cell r="J482" t="str">
            <v>019.38500.0000.1080</v>
          </cell>
          <cell r="L482">
            <v>1879.11</v>
          </cell>
        </row>
        <row r="483">
          <cell r="J483" t="str">
            <v>019.39200.0000.1080</v>
          </cell>
          <cell r="L483">
            <v>0</v>
          </cell>
        </row>
        <row r="484">
          <cell r="J484" t="str">
            <v>019.39400.0000.1080</v>
          </cell>
          <cell r="L484">
            <v>331.48</v>
          </cell>
        </row>
        <row r="485">
          <cell r="J485" t="str">
            <v>019.39605.0000.1080</v>
          </cell>
          <cell r="L485">
            <v>150.33000000000001</v>
          </cell>
        </row>
        <row r="486">
          <cell r="J486" t="str">
            <v>019.39702.0000.1080</v>
          </cell>
          <cell r="L486">
            <v>0</v>
          </cell>
        </row>
        <row r="487">
          <cell r="J487" t="str">
            <v>019.39705.0000.1080</v>
          </cell>
          <cell r="L487">
            <v>0</v>
          </cell>
        </row>
        <row r="488">
          <cell r="J488" t="str">
            <v>019.39906.0000.1080</v>
          </cell>
          <cell r="L488">
            <v>21.83</v>
          </cell>
        </row>
        <row r="489">
          <cell r="J489" t="str">
            <v>019..0000.1080</v>
          </cell>
          <cell r="L489">
            <v>0</v>
          </cell>
        </row>
        <row r="490">
          <cell r="J490" t="str">
            <v>021.37401.0000.1080</v>
          </cell>
          <cell r="L490">
            <v>0</v>
          </cell>
        </row>
        <row r="491">
          <cell r="J491" t="str">
            <v>021.37402.0000.1080</v>
          </cell>
          <cell r="L491">
            <v>3.14</v>
          </cell>
        </row>
        <row r="492">
          <cell r="J492" t="str">
            <v>021.37500.0000.1080</v>
          </cell>
          <cell r="L492">
            <v>0</v>
          </cell>
        </row>
        <row r="493">
          <cell r="J493" t="str">
            <v>021.37501.0000.1080</v>
          </cell>
          <cell r="L493">
            <v>6.61</v>
          </cell>
        </row>
        <row r="494">
          <cell r="J494" t="str">
            <v>021.37503.0000.1080</v>
          </cell>
          <cell r="L494">
            <v>9.5500000000000007</v>
          </cell>
        </row>
        <row r="495">
          <cell r="J495" t="str">
            <v>021.37600.0000.1080</v>
          </cell>
          <cell r="L495">
            <v>763.14</v>
          </cell>
        </row>
        <row r="496">
          <cell r="J496" t="str">
            <v>021.37601.0000.1080</v>
          </cell>
          <cell r="L496">
            <v>2063.1799999999998</v>
          </cell>
        </row>
        <row r="497">
          <cell r="J497" t="str">
            <v>021.37602.0000.1080</v>
          </cell>
          <cell r="L497">
            <v>5464.93</v>
          </cell>
        </row>
        <row r="498">
          <cell r="J498" t="str">
            <v>021.37800.0000.1080</v>
          </cell>
          <cell r="L498">
            <v>1867.09</v>
          </cell>
        </row>
        <row r="499">
          <cell r="J499" t="str">
            <v>021.37900.0000.1080</v>
          </cell>
          <cell r="L499">
            <v>197.94</v>
          </cell>
        </row>
        <row r="500">
          <cell r="J500" t="str">
            <v>021.38000.0000.1080</v>
          </cell>
          <cell r="L500">
            <v>6799.78</v>
          </cell>
        </row>
        <row r="501">
          <cell r="J501" t="str">
            <v>021.38100.0000.1080</v>
          </cell>
          <cell r="L501">
            <v>7420.86</v>
          </cell>
        </row>
        <row r="502">
          <cell r="J502" t="str">
            <v>021.38200.0000.1080</v>
          </cell>
          <cell r="L502">
            <v>3738.71</v>
          </cell>
        </row>
        <row r="503">
          <cell r="J503" t="str">
            <v>021.38300.0000.1080</v>
          </cell>
          <cell r="L503">
            <v>2034.41</v>
          </cell>
        </row>
        <row r="504">
          <cell r="J504" t="str">
            <v>021.38400.0000.1080</v>
          </cell>
          <cell r="L504">
            <v>0</v>
          </cell>
        </row>
        <row r="505">
          <cell r="J505" t="str">
            <v>021.39100.0000.1080</v>
          </cell>
          <cell r="L505">
            <v>0</v>
          </cell>
        </row>
        <row r="506">
          <cell r="J506" t="str">
            <v>021.39101.0000.1080</v>
          </cell>
          <cell r="L506">
            <v>0</v>
          </cell>
        </row>
        <row r="507">
          <cell r="J507" t="str">
            <v>021.39103.0000.1080</v>
          </cell>
          <cell r="L507">
            <v>0</v>
          </cell>
        </row>
        <row r="508">
          <cell r="J508" t="str">
            <v>021.39400.0000.1080</v>
          </cell>
          <cell r="L508">
            <v>0</v>
          </cell>
        </row>
        <row r="509">
          <cell r="J509" t="str">
            <v>021..0000.1080</v>
          </cell>
          <cell r="L509">
            <v>0</v>
          </cell>
        </row>
        <row r="510">
          <cell r="J510" t="str">
            <v>022.37500.0000.1080</v>
          </cell>
          <cell r="L510">
            <v>0</v>
          </cell>
        </row>
        <row r="511">
          <cell r="J511" t="str">
            <v>022.37900.0000.1080</v>
          </cell>
          <cell r="L511">
            <v>178.06</v>
          </cell>
        </row>
        <row r="512">
          <cell r="J512" t="str">
            <v>022.38100.0000.1080</v>
          </cell>
          <cell r="L512">
            <v>0</v>
          </cell>
        </row>
        <row r="513">
          <cell r="J513" t="str">
            <v>022.38300.0000.1080</v>
          </cell>
          <cell r="L513">
            <v>0</v>
          </cell>
        </row>
        <row r="514">
          <cell r="J514" t="str">
            <v>022.38500.0000.1080</v>
          </cell>
          <cell r="L514">
            <v>123.58</v>
          </cell>
        </row>
        <row r="515">
          <cell r="J515" t="str">
            <v>022.39009.0000.1080</v>
          </cell>
          <cell r="L515">
            <v>711.61</v>
          </cell>
        </row>
        <row r="516">
          <cell r="J516" t="str">
            <v>022.39100.0000.1080</v>
          </cell>
          <cell r="L516">
            <v>160.75</v>
          </cell>
        </row>
        <row r="517">
          <cell r="J517" t="str">
            <v>022.39103.0000.1080</v>
          </cell>
          <cell r="L517">
            <v>0</v>
          </cell>
        </row>
        <row r="518">
          <cell r="J518" t="str">
            <v>022.39400.0000.1080</v>
          </cell>
          <cell r="L518">
            <v>0</v>
          </cell>
        </row>
        <row r="519">
          <cell r="J519" t="str">
            <v>022..0000.1080</v>
          </cell>
          <cell r="L519">
            <v>0</v>
          </cell>
        </row>
        <row r="520">
          <cell r="J520" t="str">
            <v>040..0000.1080</v>
          </cell>
          <cell r="L520">
            <v>0</v>
          </cell>
        </row>
        <row r="521">
          <cell r="J521" t="str">
            <v>009.30100.0000.1080</v>
          </cell>
          <cell r="L521">
            <v>0</v>
          </cell>
        </row>
        <row r="522">
          <cell r="J522" t="str">
            <v>009.30200.0000.1080</v>
          </cell>
          <cell r="L522">
            <v>0</v>
          </cell>
        </row>
        <row r="523">
          <cell r="J523" t="str">
            <v>009.32520.0000.1080</v>
          </cell>
          <cell r="L523">
            <v>0</v>
          </cell>
        </row>
        <row r="524">
          <cell r="J524" t="str">
            <v>009.32540.0000.1080</v>
          </cell>
          <cell r="L524">
            <v>0</v>
          </cell>
        </row>
        <row r="525">
          <cell r="J525" t="str">
            <v>009.33100.0000.1080</v>
          </cell>
          <cell r="L525">
            <v>0</v>
          </cell>
        </row>
        <row r="526">
          <cell r="J526" t="str">
            <v>009.33201.0000.1080</v>
          </cell>
          <cell r="L526">
            <v>0</v>
          </cell>
        </row>
        <row r="527">
          <cell r="J527" t="str">
            <v>009.33202.0000.1080</v>
          </cell>
          <cell r="L527">
            <v>0</v>
          </cell>
        </row>
        <row r="528">
          <cell r="J528" t="str">
            <v>009.33400.0000.1080</v>
          </cell>
          <cell r="L528">
            <v>0</v>
          </cell>
        </row>
        <row r="529">
          <cell r="J529" t="str">
            <v>009.33600.0000.1080</v>
          </cell>
          <cell r="L529">
            <v>0</v>
          </cell>
        </row>
        <row r="530">
          <cell r="J530" t="str">
            <v>009.35010.0000.1080</v>
          </cell>
          <cell r="L530">
            <v>0</v>
          </cell>
        </row>
        <row r="531">
          <cell r="J531" t="str">
            <v>009.35020.0000.1080</v>
          </cell>
          <cell r="L531">
            <v>3.59</v>
          </cell>
        </row>
        <row r="532">
          <cell r="J532" t="str">
            <v>009.35100.0000.1080</v>
          </cell>
          <cell r="L532">
            <v>16.649999999999999</v>
          </cell>
        </row>
        <row r="533">
          <cell r="J533" t="str">
            <v>009.35102.0000.1080</v>
          </cell>
          <cell r="L533">
            <v>257.02999999999997</v>
          </cell>
        </row>
        <row r="534">
          <cell r="J534" t="str">
            <v>009.35103.0000.1080</v>
          </cell>
          <cell r="L534">
            <v>37.21</v>
          </cell>
        </row>
        <row r="535">
          <cell r="J535" t="str">
            <v>009.35104.0000.1080</v>
          </cell>
          <cell r="L535">
            <v>232.49</v>
          </cell>
        </row>
        <row r="536">
          <cell r="J536" t="str">
            <v>009.35200.0000.1080</v>
          </cell>
          <cell r="L536">
            <v>222.47</v>
          </cell>
        </row>
        <row r="537">
          <cell r="J537" t="str">
            <v>009.35201.0000.1080</v>
          </cell>
          <cell r="L537">
            <v>4773.05</v>
          </cell>
        </row>
        <row r="538">
          <cell r="J538" t="str">
            <v>009.35202.0000.1080</v>
          </cell>
          <cell r="L538">
            <v>1201.33</v>
          </cell>
        </row>
        <row r="539">
          <cell r="J539" t="str">
            <v>009.35203.0000.1080</v>
          </cell>
          <cell r="L539">
            <v>423.69</v>
          </cell>
        </row>
        <row r="540">
          <cell r="J540" t="str">
            <v>009.35210.0000.1080</v>
          </cell>
          <cell r="L540">
            <v>0</v>
          </cell>
        </row>
        <row r="541">
          <cell r="J541" t="str">
            <v>009.35211.0000.1080</v>
          </cell>
          <cell r="L541">
            <v>83.29</v>
          </cell>
        </row>
        <row r="542">
          <cell r="J542" t="str">
            <v>009.35301.0000.1080</v>
          </cell>
          <cell r="L542">
            <v>0</v>
          </cell>
        </row>
        <row r="543">
          <cell r="J543" t="str">
            <v>009.35302.0000.1080</v>
          </cell>
          <cell r="L543">
            <v>235.64</v>
          </cell>
        </row>
        <row r="544">
          <cell r="J544" t="str">
            <v>009.35400.0000.1080</v>
          </cell>
          <cell r="L544">
            <v>688.03</v>
          </cell>
        </row>
        <row r="545">
          <cell r="J545" t="str">
            <v>009.35500.0000.1080</v>
          </cell>
          <cell r="L545">
            <v>495.86</v>
          </cell>
        </row>
        <row r="546">
          <cell r="J546" t="str">
            <v>009.35600.0000.1080</v>
          </cell>
          <cell r="L546">
            <v>0</v>
          </cell>
        </row>
        <row r="547">
          <cell r="J547" t="str">
            <v>009.36510.0000.1080</v>
          </cell>
          <cell r="L547">
            <v>0</v>
          </cell>
        </row>
        <row r="548">
          <cell r="J548" t="str">
            <v>009.36520.0000.1080</v>
          </cell>
          <cell r="L548">
            <v>602.38</v>
          </cell>
        </row>
        <row r="549">
          <cell r="J549" t="str">
            <v>009.36602.0000.1080</v>
          </cell>
          <cell r="L549">
            <v>251.42</v>
          </cell>
        </row>
        <row r="550">
          <cell r="J550" t="str">
            <v>009.36603.0000.1080</v>
          </cell>
          <cell r="L550">
            <v>80.12</v>
          </cell>
        </row>
        <row r="551">
          <cell r="J551" t="str">
            <v>009.36700.0000.1080</v>
          </cell>
          <cell r="L551">
            <v>426.79</v>
          </cell>
        </row>
        <row r="552">
          <cell r="J552" t="str">
            <v>009.36701.0000.1080</v>
          </cell>
          <cell r="L552">
            <v>22684.68</v>
          </cell>
        </row>
        <row r="553">
          <cell r="J553" t="str">
            <v>009.36900.0000.1080</v>
          </cell>
          <cell r="L553">
            <v>353.12</v>
          </cell>
        </row>
        <row r="554">
          <cell r="J554" t="str">
            <v>009.36901.0000.1080</v>
          </cell>
          <cell r="L554">
            <v>5256.1</v>
          </cell>
        </row>
        <row r="555">
          <cell r="J555" t="str">
            <v>009.37400.0000.1080</v>
          </cell>
          <cell r="L555">
            <v>0</v>
          </cell>
        </row>
        <row r="556">
          <cell r="J556" t="str">
            <v>009.37401.0000.1080</v>
          </cell>
          <cell r="L556">
            <v>0</v>
          </cell>
        </row>
        <row r="557">
          <cell r="J557" t="str">
            <v>009.37402.0000.1080</v>
          </cell>
          <cell r="L557">
            <v>205.45</v>
          </cell>
        </row>
        <row r="558">
          <cell r="J558" t="str">
            <v>009.37403.0000.1080</v>
          </cell>
          <cell r="L558">
            <v>0</v>
          </cell>
        </row>
        <row r="559">
          <cell r="J559" t="str">
            <v>009.37500.0000.1080</v>
          </cell>
          <cell r="L559">
            <v>858.82</v>
          </cell>
        </row>
        <row r="560">
          <cell r="J560" t="str">
            <v>009.37501.0000.1080</v>
          </cell>
          <cell r="L560">
            <v>171.76</v>
          </cell>
        </row>
        <row r="561">
          <cell r="J561" t="str">
            <v>009.37502.0000.1080</v>
          </cell>
          <cell r="L561">
            <v>75.709999999999994</v>
          </cell>
        </row>
        <row r="562">
          <cell r="J562" t="str">
            <v>009.37503.0000.1080</v>
          </cell>
          <cell r="L562">
            <v>6.51</v>
          </cell>
        </row>
        <row r="563">
          <cell r="J563" t="str">
            <v>009.37600.0000.1080</v>
          </cell>
          <cell r="L563">
            <v>17789.07</v>
          </cell>
        </row>
        <row r="564">
          <cell r="J564" t="str">
            <v>009.37601.0000.1080</v>
          </cell>
          <cell r="L564">
            <v>124179.56</v>
          </cell>
        </row>
        <row r="565">
          <cell r="J565" t="str">
            <v>009.37602.0000.1080</v>
          </cell>
          <cell r="L565">
            <v>43787.18</v>
          </cell>
        </row>
        <row r="566">
          <cell r="J566" t="str">
            <v>009.37800.0000.1080</v>
          </cell>
          <cell r="L566">
            <v>5179.07</v>
          </cell>
        </row>
        <row r="567">
          <cell r="J567" t="str">
            <v>009.37900.0000.1080</v>
          </cell>
          <cell r="L567">
            <v>2506.86</v>
          </cell>
        </row>
        <row r="568">
          <cell r="J568" t="str">
            <v>009.37903.0000.1080</v>
          </cell>
          <cell r="L568">
            <v>0</v>
          </cell>
        </row>
        <row r="569">
          <cell r="J569" t="str">
            <v>009.37905.0000.1080</v>
          </cell>
          <cell r="L569">
            <v>3504.22</v>
          </cell>
        </row>
        <row r="570">
          <cell r="J570" t="str">
            <v>009.38000.0000.1080</v>
          </cell>
          <cell r="L570">
            <v>369368.76</v>
          </cell>
        </row>
        <row r="571">
          <cell r="J571" t="str">
            <v>009.38100.0000.1080</v>
          </cell>
          <cell r="L571">
            <v>37983.480000000003</v>
          </cell>
        </row>
        <row r="572">
          <cell r="J572" t="str">
            <v>009.38200.0000.1080</v>
          </cell>
          <cell r="L572">
            <v>73905.14</v>
          </cell>
        </row>
        <row r="573">
          <cell r="J573" t="str">
            <v>009.38300.0000.1080</v>
          </cell>
          <cell r="L573">
            <v>11026.78</v>
          </cell>
        </row>
        <row r="574">
          <cell r="J574" t="str">
            <v>009.38400.0000.1080</v>
          </cell>
          <cell r="L574">
            <v>433.26</v>
          </cell>
        </row>
        <row r="575">
          <cell r="J575" t="str">
            <v>009.38500.0000.1080</v>
          </cell>
          <cell r="L575">
            <v>9494.69</v>
          </cell>
        </row>
        <row r="576">
          <cell r="J576" t="str">
            <v>009.38600.0000.1080</v>
          </cell>
          <cell r="L576">
            <v>14.23</v>
          </cell>
        </row>
        <row r="577">
          <cell r="J577" t="str">
            <v>009.38900.0000.1080</v>
          </cell>
          <cell r="L577">
            <v>0</v>
          </cell>
        </row>
        <row r="578">
          <cell r="J578" t="str">
            <v>009.39002.0000.1080</v>
          </cell>
          <cell r="L578">
            <v>321.83</v>
          </cell>
        </row>
        <row r="579">
          <cell r="J579" t="str">
            <v>009.39003.0000.1080</v>
          </cell>
          <cell r="L579">
            <v>1367.89</v>
          </cell>
        </row>
        <row r="580">
          <cell r="J580" t="str">
            <v>009.39004.0000.1080</v>
          </cell>
          <cell r="L580">
            <v>17.260000000000002</v>
          </cell>
        </row>
        <row r="581">
          <cell r="J581" t="str">
            <v>009.39009.0000.1080</v>
          </cell>
          <cell r="L581">
            <v>11592.49</v>
          </cell>
        </row>
        <row r="582">
          <cell r="J582" t="str">
            <v>009.39100.0000.1080</v>
          </cell>
          <cell r="L582">
            <v>12492.54</v>
          </cell>
        </row>
        <row r="583">
          <cell r="J583" t="str">
            <v>009.39103.0000.1080</v>
          </cell>
          <cell r="L583">
            <v>563.52</v>
          </cell>
        </row>
        <row r="584">
          <cell r="J584" t="str">
            <v>009.39200.0000.1080</v>
          </cell>
          <cell r="L584">
            <v>4924.07</v>
          </cell>
        </row>
        <row r="585">
          <cell r="J585" t="str">
            <v>009.39201.0000.1080</v>
          </cell>
          <cell r="L585">
            <v>0</v>
          </cell>
        </row>
        <row r="586">
          <cell r="J586" t="str">
            <v>009.39202.0000.1080</v>
          </cell>
          <cell r="L586">
            <v>758.49</v>
          </cell>
        </row>
        <row r="587">
          <cell r="J587" t="str">
            <v>009.39400.0000.1080</v>
          </cell>
          <cell r="L587">
            <v>5687.62</v>
          </cell>
        </row>
        <row r="588">
          <cell r="J588" t="str">
            <v>009.39603.0000.1080</v>
          </cell>
          <cell r="L588">
            <v>701.81</v>
          </cell>
        </row>
        <row r="589">
          <cell r="J589" t="str">
            <v>009.39604.0000.1080</v>
          </cell>
          <cell r="L589">
            <v>704.57</v>
          </cell>
        </row>
        <row r="590">
          <cell r="J590" t="str">
            <v>009.39605.0000.1080</v>
          </cell>
          <cell r="L590">
            <v>136.55000000000001</v>
          </cell>
        </row>
        <row r="591">
          <cell r="J591" t="str">
            <v>009.39700.0000.1080</v>
          </cell>
          <cell r="L591">
            <v>4790.6400000000003</v>
          </cell>
        </row>
        <row r="592">
          <cell r="J592" t="str">
            <v>009.39701.0000.1080</v>
          </cell>
          <cell r="L592">
            <v>0</v>
          </cell>
        </row>
        <row r="593">
          <cell r="J593" t="str">
            <v>009.39702.0000.1080</v>
          </cell>
          <cell r="L593">
            <v>181.47</v>
          </cell>
        </row>
        <row r="594">
          <cell r="J594" t="str">
            <v>009.39705.0000.1080</v>
          </cell>
          <cell r="L594">
            <v>1355.62</v>
          </cell>
        </row>
        <row r="595">
          <cell r="J595" t="str">
            <v>009.39800.0000.1080</v>
          </cell>
          <cell r="L595">
            <v>17474.310000000001</v>
          </cell>
        </row>
        <row r="596">
          <cell r="J596" t="str">
            <v>009.39901.0000.1080</v>
          </cell>
          <cell r="L596">
            <v>2095.75</v>
          </cell>
        </row>
        <row r="597">
          <cell r="J597" t="str">
            <v>009.39902.0000.1080</v>
          </cell>
          <cell r="L597">
            <v>240.44</v>
          </cell>
        </row>
        <row r="598">
          <cell r="J598" t="str">
            <v>009.39902.0000.1080</v>
          </cell>
          <cell r="L598">
            <v>0</v>
          </cell>
        </row>
        <row r="599">
          <cell r="J599" t="str">
            <v>009.39903.0000.1080</v>
          </cell>
          <cell r="L599">
            <v>6103.7</v>
          </cell>
        </row>
        <row r="600">
          <cell r="J600" t="str">
            <v>009.39905.0000.1080</v>
          </cell>
          <cell r="L600">
            <v>0</v>
          </cell>
        </row>
        <row r="601">
          <cell r="J601" t="str">
            <v>009.39906.0000.1080</v>
          </cell>
          <cell r="L601">
            <v>40017.879999999997</v>
          </cell>
        </row>
        <row r="602">
          <cell r="J602" t="str">
            <v>009.39907.0000.1080</v>
          </cell>
          <cell r="L602">
            <v>3209.77</v>
          </cell>
        </row>
        <row r="603">
          <cell r="J603" t="str">
            <v>009.39908.0000.1080</v>
          </cell>
          <cell r="L603">
            <v>17957.48</v>
          </cell>
        </row>
        <row r="604">
          <cell r="J604" t="str">
            <v>009..0000.1080</v>
          </cell>
          <cell r="L604">
            <v>0</v>
          </cell>
        </row>
        <row r="605">
          <cell r="J605" t="str">
            <v>049..0000.1080</v>
          </cell>
          <cell r="L605">
            <v>0</v>
          </cell>
        </row>
        <row r="606">
          <cell r="J606" t="str">
            <v>070.30200.0000.1080</v>
          </cell>
          <cell r="L606">
            <v>0</v>
          </cell>
        </row>
        <row r="607">
          <cell r="J607" t="str">
            <v>070.30300.0000.1080</v>
          </cell>
          <cell r="L607">
            <v>0</v>
          </cell>
        </row>
        <row r="608">
          <cell r="J608" t="str">
            <v>070.36520.0000.1080</v>
          </cell>
          <cell r="L608">
            <v>0</v>
          </cell>
        </row>
        <row r="609">
          <cell r="J609" t="str">
            <v>070.36603.0000.1080</v>
          </cell>
          <cell r="L609">
            <v>0</v>
          </cell>
        </row>
        <row r="610">
          <cell r="J610" t="str">
            <v>070.36700.0000.1080</v>
          </cell>
          <cell r="L610">
            <v>15.38</v>
          </cell>
        </row>
        <row r="611">
          <cell r="J611" t="str">
            <v>070.36701.0000.1080</v>
          </cell>
          <cell r="L611">
            <v>1229.82</v>
          </cell>
        </row>
        <row r="612">
          <cell r="J612" t="str">
            <v>070.36900.0000.1080</v>
          </cell>
          <cell r="L612">
            <v>123.32</v>
          </cell>
        </row>
        <row r="613">
          <cell r="J613" t="str">
            <v>070.37401.0000.1080</v>
          </cell>
          <cell r="L613">
            <v>0</v>
          </cell>
        </row>
        <row r="614">
          <cell r="J614" t="str">
            <v>070.37402.0000.1080</v>
          </cell>
          <cell r="L614">
            <v>0</v>
          </cell>
        </row>
        <row r="615">
          <cell r="J615" t="str">
            <v>070.37500.0000.1080</v>
          </cell>
          <cell r="L615">
            <v>7.28</v>
          </cell>
        </row>
        <row r="616">
          <cell r="J616" t="str">
            <v>070.37600.0000.1080</v>
          </cell>
          <cell r="L616">
            <v>218.21</v>
          </cell>
        </row>
        <row r="617">
          <cell r="J617" t="str">
            <v>070.37601.0000.1080</v>
          </cell>
          <cell r="L617">
            <v>1762.35</v>
          </cell>
        </row>
        <row r="618">
          <cell r="J618" t="str">
            <v>070.37602.0000.1080</v>
          </cell>
          <cell r="L618">
            <v>1185.1600000000001</v>
          </cell>
        </row>
        <row r="619">
          <cell r="J619" t="str">
            <v>070.37800.0000.1080</v>
          </cell>
          <cell r="L619">
            <v>119.38</v>
          </cell>
        </row>
        <row r="620">
          <cell r="J620" t="str">
            <v>070.37900.0000.1080</v>
          </cell>
          <cell r="L620">
            <v>48.7</v>
          </cell>
        </row>
        <row r="621">
          <cell r="J621" t="str">
            <v>070.37908.0000.1080</v>
          </cell>
          <cell r="L621">
            <v>0</v>
          </cell>
        </row>
        <row r="622">
          <cell r="J622" t="str">
            <v>070.38000.0000.1080</v>
          </cell>
          <cell r="L622">
            <v>6992.54</v>
          </cell>
        </row>
        <row r="623">
          <cell r="J623" t="str">
            <v>070.38100.0000.1080</v>
          </cell>
          <cell r="L623">
            <v>0</v>
          </cell>
        </row>
        <row r="624">
          <cell r="J624" t="str">
            <v>070.38200.0000.1080</v>
          </cell>
          <cell r="L624">
            <v>652.66999999999996</v>
          </cell>
        </row>
        <row r="625">
          <cell r="J625" t="str">
            <v>070.38300.0000.1080</v>
          </cell>
          <cell r="L625">
            <v>655.54</v>
          </cell>
        </row>
        <row r="626">
          <cell r="J626" t="str">
            <v>070.38400.0000.1080</v>
          </cell>
          <cell r="L626">
            <v>260.39</v>
          </cell>
        </row>
        <row r="627">
          <cell r="J627" t="str">
            <v>070.38500.0000.1080</v>
          </cell>
          <cell r="L627">
            <v>138.77000000000001</v>
          </cell>
        </row>
        <row r="628">
          <cell r="J628" t="str">
            <v>070.38900.0000.1080</v>
          </cell>
          <cell r="L628">
            <v>0</v>
          </cell>
        </row>
        <row r="629">
          <cell r="J629" t="str">
            <v>070.39000.0000.1080</v>
          </cell>
          <cell r="L629">
            <v>673.43</v>
          </cell>
        </row>
        <row r="630">
          <cell r="J630" t="str">
            <v>070.39009.0000.1080</v>
          </cell>
          <cell r="L630">
            <v>128.08000000000001</v>
          </cell>
        </row>
        <row r="631">
          <cell r="J631" t="str">
            <v>070.39100.0000.1080</v>
          </cell>
          <cell r="L631">
            <v>67.39</v>
          </cell>
        </row>
        <row r="632">
          <cell r="J632" t="str">
            <v>070.39103.0000.1080</v>
          </cell>
          <cell r="L632">
            <v>0</v>
          </cell>
        </row>
        <row r="633">
          <cell r="J633" t="str">
            <v>070.39200.0000.1080</v>
          </cell>
          <cell r="L633">
            <v>864.58</v>
          </cell>
        </row>
        <row r="634">
          <cell r="J634" t="str">
            <v>070.39300.0000.1080</v>
          </cell>
          <cell r="L634">
            <v>4.12</v>
          </cell>
        </row>
        <row r="635">
          <cell r="J635" t="str">
            <v>070.39400.0000.1080</v>
          </cell>
          <cell r="L635">
            <v>315.63</v>
          </cell>
        </row>
        <row r="636">
          <cell r="J636" t="str">
            <v>070.39500.0000.1080</v>
          </cell>
          <cell r="L636">
            <v>3.76</v>
          </cell>
        </row>
        <row r="637">
          <cell r="J637" t="str">
            <v>070.39600.0000.1080</v>
          </cell>
          <cell r="L637">
            <v>0</v>
          </cell>
        </row>
        <row r="638">
          <cell r="J638" t="str">
            <v>070.39603.0000.1080</v>
          </cell>
          <cell r="L638">
            <v>384.98</v>
          </cell>
        </row>
        <row r="639">
          <cell r="J639" t="str">
            <v>070.39700.0000.1080</v>
          </cell>
          <cell r="L639">
            <v>27.73</v>
          </cell>
        </row>
        <row r="640">
          <cell r="J640" t="str">
            <v>070.39701.0000.1080</v>
          </cell>
          <cell r="L640">
            <v>0</v>
          </cell>
        </row>
        <row r="641">
          <cell r="J641" t="str">
            <v>070.39702.0000.1080</v>
          </cell>
          <cell r="L641">
            <v>0</v>
          </cell>
        </row>
        <row r="642">
          <cell r="J642" t="str">
            <v>070.39705.0000.1080</v>
          </cell>
          <cell r="L642">
            <v>1.96</v>
          </cell>
        </row>
        <row r="643">
          <cell r="J643" t="str">
            <v>070.39800.0000.1080</v>
          </cell>
          <cell r="L643">
            <v>47.91</v>
          </cell>
        </row>
        <row r="644">
          <cell r="J644" t="str">
            <v>070.39900.0000.1080</v>
          </cell>
          <cell r="L644">
            <v>0</v>
          </cell>
        </row>
        <row r="645">
          <cell r="J645" t="str">
            <v>070.39906.0000.1080</v>
          </cell>
          <cell r="L645">
            <v>16.91</v>
          </cell>
        </row>
        <row r="646">
          <cell r="J646" t="str">
            <v>070..0000.1080</v>
          </cell>
          <cell r="L646">
            <v>0</v>
          </cell>
        </row>
        <row r="647">
          <cell r="J647" t="str">
            <v>071.30200.0000.1080</v>
          </cell>
          <cell r="L647">
            <v>0</v>
          </cell>
        </row>
        <row r="648">
          <cell r="J648" t="str">
            <v>071.30300.0000.1080</v>
          </cell>
          <cell r="L648">
            <v>0</v>
          </cell>
        </row>
        <row r="649">
          <cell r="J649" t="str">
            <v>071.36520.0000.1080</v>
          </cell>
          <cell r="L649">
            <v>0</v>
          </cell>
        </row>
        <row r="650">
          <cell r="J650" t="str">
            <v>071.36600.0000.1080</v>
          </cell>
          <cell r="L650">
            <v>2.4500000000000002</v>
          </cell>
        </row>
        <row r="651">
          <cell r="J651" t="str">
            <v>071.36603.0000.1080</v>
          </cell>
          <cell r="L651">
            <v>0</v>
          </cell>
        </row>
        <row r="652">
          <cell r="J652" t="str">
            <v>071.36700.0000.1080</v>
          </cell>
          <cell r="L652">
            <v>13.44</v>
          </cell>
        </row>
        <row r="653">
          <cell r="J653" t="str">
            <v>071.36701.0000.1080</v>
          </cell>
          <cell r="L653">
            <v>1398.37</v>
          </cell>
        </row>
        <row r="654">
          <cell r="J654" t="str">
            <v>071.36900.0000.1080</v>
          </cell>
          <cell r="L654">
            <v>92.89</v>
          </cell>
        </row>
        <row r="655">
          <cell r="J655" t="str">
            <v>071.37401.0000.1080</v>
          </cell>
          <cell r="L655">
            <v>0</v>
          </cell>
        </row>
        <row r="656">
          <cell r="J656" t="str">
            <v>071.37402.0000.1080</v>
          </cell>
          <cell r="L656">
            <v>0</v>
          </cell>
        </row>
        <row r="657">
          <cell r="J657" t="str">
            <v>071.37500.0000.1080</v>
          </cell>
          <cell r="L657">
            <v>0</v>
          </cell>
        </row>
        <row r="658">
          <cell r="J658" t="str">
            <v>071.37600.0000.1080</v>
          </cell>
          <cell r="L658">
            <v>69.86</v>
          </cell>
        </row>
        <row r="659">
          <cell r="J659" t="str">
            <v>071.37601.0000.1080</v>
          </cell>
          <cell r="L659">
            <v>584.1</v>
          </cell>
        </row>
        <row r="660">
          <cell r="J660" t="str">
            <v>071.37602.0000.1080</v>
          </cell>
          <cell r="L660">
            <v>1517.15</v>
          </cell>
        </row>
        <row r="661">
          <cell r="J661" t="str">
            <v>071.37800.0000.1080</v>
          </cell>
          <cell r="L661">
            <v>29.86</v>
          </cell>
        </row>
        <row r="662">
          <cell r="J662" t="str">
            <v>071.37900.0000.1080</v>
          </cell>
          <cell r="L662">
            <v>74.819999999999993</v>
          </cell>
        </row>
        <row r="663">
          <cell r="J663" t="str">
            <v>071.37908.0000.1080</v>
          </cell>
          <cell r="L663">
            <v>0</v>
          </cell>
        </row>
        <row r="664">
          <cell r="J664" t="str">
            <v>071.38000.0000.1080</v>
          </cell>
          <cell r="L664">
            <v>5392.92</v>
          </cell>
        </row>
        <row r="665">
          <cell r="J665" t="str">
            <v>071.38100.0000.1080</v>
          </cell>
          <cell r="L665">
            <v>0</v>
          </cell>
        </row>
        <row r="666">
          <cell r="J666" t="str">
            <v>071.38200.0000.1080</v>
          </cell>
          <cell r="L666">
            <v>712.47</v>
          </cell>
        </row>
        <row r="667">
          <cell r="J667" t="str">
            <v>071.38300.0000.1080</v>
          </cell>
          <cell r="L667">
            <v>409.86</v>
          </cell>
        </row>
        <row r="668">
          <cell r="J668" t="str">
            <v>071.38400.0000.1080</v>
          </cell>
          <cell r="L668">
            <v>167.75</v>
          </cell>
        </row>
        <row r="669">
          <cell r="J669" t="str">
            <v>071.38500.0000.1080</v>
          </cell>
          <cell r="L669">
            <v>27.46</v>
          </cell>
        </row>
        <row r="670">
          <cell r="J670" t="str">
            <v>071.39000.0000.1080</v>
          </cell>
          <cell r="L670">
            <v>29.15</v>
          </cell>
        </row>
        <row r="671">
          <cell r="J671" t="str">
            <v>071.39009.0000.1080</v>
          </cell>
          <cell r="L671">
            <v>54.35</v>
          </cell>
        </row>
        <row r="672">
          <cell r="J672" t="str">
            <v>071.39100.0000.1080</v>
          </cell>
          <cell r="L672">
            <v>103.55</v>
          </cell>
        </row>
        <row r="673">
          <cell r="J673" t="str">
            <v>071.39103.0000.1080</v>
          </cell>
          <cell r="L673">
            <v>0</v>
          </cell>
        </row>
        <row r="674">
          <cell r="J674" t="str">
            <v>071.39200.0000.1080</v>
          </cell>
          <cell r="L674">
            <v>915.23</v>
          </cell>
        </row>
        <row r="675">
          <cell r="J675" t="str">
            <v>071.39300.0000.1080</v>
          </cell>
          <cell r="L675">
            <v>5.38</v>
          </cell>
        </row>
        <row r="676">
          <cell r="J676" t="str">
            <v>071.39400.0000.1080</v>
          </cell>
          <cell r="L676">
            <v>268.82</v>
          </cell>
        </row>
        <row r="677">
          <cell r="J677" t="str">
            <v>071.39500.0000.1080</v>
          </cell>
          <cell r="L677">
            <v>2.75</v>
          </cell>
        </row>
        <row r="678">
          <cell r="J678" t="str">
            <v>071.39600.0000.1080</v>
          </cell>
          <cell r="L678">
            <v>117.83</v>
          </cell>
        </row>
        <row r="679">
          <cell r="J679" t="str">
            <v>071.39603.0000.1080</v>
          </cell>
          <cell r="L679">
            <v>678.75</v>
          </cell>
        </row>
        <row r="680">
          <cell r="J680" t="str">
            <v>071.39700.0000.1080</v>
          </cell>
          <cell r="L680">
            <v>10.84</v>
          </cell>
        </row>
        <row r="681">
          <cell r="J681" t="str">
            <v>071.39701.0000.1080</v>
          </cell>
          <cell r="L681">
            <v>16.53</v>
          </cell>
        </row>
        <row r="682">
          <cell r="J682" t="str">
            <v>071.39702.0000.1080</v>
          </cell>
          <cell r="L682">
            <v>2.59</v>
          </cell>
        </row>
        <row r="683">
          <cell r="J683" t="str">
            <v>071.39705.0000.1080</v>
          </cell>
          <cell r="L683">
            <v>4.71</v>
          </cell>
        </row>
        <row r="684">
          <cell r="J684" t="str">
            <v>071.39800.0000.1080</v>
          </cell>
          <cell r="L684">
            <v>243.6</v>
          </cell>
        </row>
        <row r="685">
          <cell r="J685" t="str">
            <v>071.39900.0000.1080</v>
          </cell>
          <cell r="L685">
            <v>0</v>
          </cell>
        </row>
        <row r="686">
          <cell r="J686" t="str">
            <v>071.39906.0000.1080</v>
          </cell>
          <cell r="L686">
            <v>26.36</v>
          </cell>
        </row>
        <row r="687">
          <cell r="J687" t="str">
            <v>071..0000.1080</v>
          </cell>
          <cell r="L687">
            <v>0</v>
          </cell>
        </row>
        <row r="688">
          <cell r="J688" t="str">
            <v>072.30100.0000.1080</v>
          </cell>
          <cell r="L688">
            <v>0</v>
          </cell>
        </row>
        <row r="689">
          <cell r="J689" t="str">
            <v>072.30200.0000.1080</v>
          </cell>
          <cell r="L689">
            <v>0</v>
          </cell>
        </row>
        <row r="690">
          <cell r="J690" t="str">
            <v>072.30300.0000.1080</v>
          </cell>
          <cell r="L690">
            <v>0</v>
          </cell>
        </row>
        <row r="691">
          <cell r="J691" t="str">
            <v>072.36520.0000.1080</v>
          </cell>
          <cell r="L691">
            <v>0</v>
          </cell>
        </row>
        <row r="692">
          <cell r="J692" t="str">
            <v>072.36600.0000.1080</v>
          </cell>
          <cell r="L692">
            <v>6.68</v>
          </cell>
        </row>
        <row r="693">
          <cell r="J693" t="str">
            <v>072.36603.0000.1080</v>
          </cell>
          <cell r="L693">
            <v>0</v>
          </cell>
        </row>
        <row r="694">
          <cell r="J694" t="str">
            <v>072.36700.0000.1080</v>
          </cell>
          <cell r="L694">
            <v>43.91</v>
          </cell>
        </row>
        <row r="695">
          <cell r="J695" t="str">
            <v>072.36701.0000.1080</v>
          </cell>
          <cell r="L695">
            <v>8576.0400000000009</v>
          </cell>
        </row>
        <row r="696">
          <cell r="J696" t="str">
            <v>072.36702.0000.1080</v>
          </cell>
          <cell r="L696">
            <v>31.6</v>
          </cell>
        </row>
        <row r="697">
          <cell r="J697" t="str">
            <v>072.36900.0000.1080</v>
          </cell>
          <cell r="L697">
            <v>984.35</v>
          </cell>
        </row>
        <row r="698">
          <cell r="J698" t="str">
            <v>072.37000.0000.1080</v>
          </cell>
          <cell r="L698">
            <v>18.3</v>
          </cell>
        </row>
        <row r="699">
          <cell r="J699" t="str">
            <v>072.37401.0000.1080</v>
          </cell>
          <cell r="L699">
            <v>0</v>
          </cell>
        </row>
        <row r="700">
          <cell r="J700" t="str">
            <v>072.37402.0000.1080</v>
          </cell>
          <cell r="L700">
            <v>0</v>
          </cell>
        </row>
        <row r="701">
          <cell r="J701" t="str">
            <v>072.37500.0000.1080</v>
          </cell>
          <cell r="L701">
            <v>43.84</v>
          </cell>
        </row>
        <row r="702">
          <cell r="J702" t="str">
            <v>072.37600.0000.1080</v>
          </cell>
          <cell r="L702">
            <v>1008.92</v>
          </cell>
        </row>
        <row r="703">
          <cell r="J703" t="str">
            <v>072.37601.0000.1080</v>
          </cell>
          <cell r="L703">
            <v>7804.32</v>
          </cell>
        </row>
        <row r="704">
          <cell r="J704" t="str">
            <v>072.37602.0000.1080</v>
          </cell>
          <cell r="L704">
            <v>7257.53</v>
          </cell>
        </row>
        <row r="705">
          <cell r="J705" t="str">
            <v>072.37800.0000.1080</v>
          </cell>
          <cell r="L705">
            <v>454.5</v>
          </cell>
        </row>
        <row r="706">
          <cell r="J706" t="str">
            <v>072.37900.0000.1080</v>
          </cell>
          <cell r="L706">
            <v>938.9</v>
          </cell>
        </row>
        <row r="707">
          <cell r="J707" t="str">
            <v>072.37908.0000.1080</v>
          </cell>
          <cell r="L707">
            <v>0</v>
          </cell>
        </row>
        <row r="708">
          <cell r="J708" t="str">
            <v>072.38000.0000.1080</v>
          </cell>
          <cell r="L708">
            <v>50644.7</v>
          </cell>
        </row>
        <row r="709">
          <cell r="J709" t="str">
            <v>072.38100.0000.1080</v>
          </cell>
          <cell r="L709">
            <v>0</v>
          </cell>
        </row>
        <row r="710">
          <cell r="J710" t="str">
            <v>072.38200.0000.1080</v>
          </cell>
          <cell r="L710">
            <v>5959.28</v>
          </cell>
        </row>
        <row r="711">
          <cell r="J711" t="str">
            <v>072.38300.0000.1080</v>
          </cell>
          <cell r="L711">
            <v>3053.26</v>
          </cell>
        </row>
        <row r="712">
          <cell r="J712" t="str">
            <v>072.38400.0000.1080</v>
          </cell>
          <cell r="L712">
            <v>1604</v>
          </cell>
        </row>
        <row r="713">
          <cell r="J713" t="str">
            <v>072.38500.0000.1080</v>
          </cell>
          <cell r="L713">
            <v>791.59</v>
          </cell>
        </row>
        <row r="714">
          <cell r="J714" t="str">
            <v>072.39000.0000.1080</v>
          </cell>
          <cell r="L714">
            <v>1093.52</v>
          </cell>
        </row>
        <row r="715">
          <cell r="J715" t="str">
            <v>072.39009.0000.1080</v>
          </cell>
          <cell r="L715">
            <v>87.37</v>
          </cell>
        </row>
        <row r="716">
          <cell r="J716" t="str">
            <v>072.39100.0000.1080</v>
          </cell>
          <cell r="L716">
            <v>546.44000000000005</v>
          </cell>
        </row>
        <row r="717">
          <cell r="J717" t="str">
            <v>072.39103.0000.1080</v>
          </cell>
          <cell r="L717">
            <v>0</v>
          </cell>
        </row>
        <row r="718">
          <cell r="J718" t="str">
            <v>072.39200.0000.1080</v>
          </cell>
          <cell r="L718">
            <v>4329.97</v>
          </cell>
        </row>
        <row r="719">
          <cell r="J719" t="str">
            <v>072.39300.0000.1080</v>
          </cell>
          <cell r="L719">
            <v>16.809999999999999</v>
          </cell>
        </row>
        <row r="720">
          <cell r="J720" t="str">
            <v>072.39400.0000.1080</v>
          </cell>
          <cell r="L720">
            <v>1797.36</v>
          </cell>
        </row>
        <row r="721">
          <cell r="J721" t="str">
            <v>072.39500.0000.1080</v>
          </cell>
          <cell r="L721">
            <v>32.380000000000003</v>
          </cell>
        </row>
        <row r="722">
          <cell r="J722" t="str">
            <v>072.39600.0000.1080</v>
          </cell>
          <cell r="L722">
            <v>345.44</v>
          </cell>
        </row>
        <row r="723">
          <cell r="J723" t="str">
            <v>072.39603.0000.1080</v>
          </cell>
          <cell r="L723">
            <v>1593.64</v>
          </cell>
        </row>
        <row r="724">
          <cell r="J724" t="str">
            <v>072.39604.0000.1080</v>
          </cell>
          <cell r="L724">
            <v>881.86</v>
          </cell>
        </row>
        <row r="725">
          <cell r="J725" t="str">
            <v>072.39700.0000.1080</v>
          </cell>
          <cell r="L725">
            <v>147.58000000000001</v>
          </cell>
        </row>
        <row r="726">
          <cell r="J726" t="str">
            <v>072.39701.0000.1080</v>
          </cell>
          <cell r="L726">
            <v>157.65</v>
          </cell>
        </row>
        <row r="727">
          <cell r="J727" t="str">
            <v>072.39702.0000.1080</v>
          </cell>
          <cell r="L727">
            <v>14.12</v>
          </cell>
        </row>
        <row r="728">
          <cell r="J728" t="str">
            <v>072.39705.0000.1080</v>
          </cell>
          <cell r="L728">
            <v>141.49</v>
          </cell>
        </row>
        <row r="729">
          <cell r="J729" t="str">
            <v>072.39800.0000.1080</v>
          </cell>
          <cell r="L729">
            <v>295.12</v>
          </cell>
        </row>
        <row r="730">
          <cell r="J730" t="str">
            <v>072.39900.0000.1080</v>
          </cell>
          <cell r="L730">
            <v>24.55</v>
          </cell>
        </row>
        <row r="731">
          <cell r="J731" t="str">
            <v>072.39906.0000.1080</v>
          </cell>
          <cell r="L731">
            <v>134.05000000000001</v>
          </cell>
        </row>
        <row r="732">
          <cell r="J732" t="str">
            <v>072..0000.1080</v>
          </cell>
          <cell r="L732">
            <v>0</v>
          </cell>
        </row>
        <row r="733">
          <cell r="J733" t="str">
            <v>088.39100.0000.1080</v>
          </cell>
          <cell r="L733">
            <v>621.25</v>
          </cell>
        </row>
        <row r="734">
          <cell r="J734" t="str">
            <v>088.39101.0000.1080</v>
          </cell>
          <cell r="L734">
            <v>0</v>
          </cell>
        </row>
        <row r="735">
          <cell r="J735" t="str">
            <v>088.39103.0000.1080</v>
          </cell>
          <cell r="L735">
            <v>0</v>
          </cell>
        </row>
        <row r="736">
          <cell r="J736" t="str">
            <v>088.39200.0000.1080</v>
          </cell>
          <cell r="L736">
            <v>0</v>
          </cell>
        </row>
        <row r="737">
          <cell r="J737" t="str">
            <v>088.39300.0000.1080</v>
          </cell>
          <cell r="L737">
            <v>0</v>
          </cell>
        </row>
        <row r="738">
          <cell r="J738" t="str">
            <v>088.39400.0000.1080</v>
          </cell>
          <cell r="L738">
            <v>249.82</v>
          </cell>
        </row>
        <row r="739">
          <cell r="J739" t="str">
            <v>088.39500.0000.1080</v>
          </cell>
          <cell r="L739">
            <v>0</v>
          </cell>
        </row>
        <row r="740">
          <cell r="J740" t="str">
            <v>088.39600.0000.1080</v>
          </cell>
          <cell r="L740">
            <v>0</v>
          </cell>
        </row>
        <row r="741">
          <cell r="J741" t="str">
            <v>088.39700.0000.1080</v>
          </cell>
          <cell r="L741">
            <v>0</v>
          </cell>
        </row>
        <row r="742">
          <cell r="J742" t="str">
            <v>088.39701.0000.1080</v>
          </cell>
          <cell r="L742">
            <v>17.18</v>
          </cell>
        </row>
        <row r="743">
          <cell r="J743" t="str">
            <v>088.39702.0000.1080</v>
          </cell>
          <cell r="L743">
            <v>0</v>
          </cell>
        </row>
        <row r="744">
          <cell r="J744" t="str">
            <v>088.39800.0000.1080</v>
          </cell>
          <cell r="L744">
            <v>0</v>
          </cell>
        </row>
        <row r="745">
          <cell r="J745" t="str">
            <v>088.39906.0000.1080</v>
          </cell>
          <cell r="L745">
            <v>0</v>
          </cell>
        </row>
        <row r="746">
          <cell r="J746" t="str">
            <v>088.39907.0000.1080</v>
          </cell>
          <cell r="L746">
            <v>0</v>
          </cell>
        </row>
        <row r="747">
          <cell r="J747" t="str">
            <v>088..0000.1080</v>
          </cell>
          <cell r="L747">
            <v>0</v>
          </cell>
        </row>
        <row r="748">
          <cell r="J748" t="str">
            <v>089.39100.0000.1080</v>
          </cell>
          <cell r="L748">
            <v>0</v>
          </cell>
        </row>
        <row r="749">
          <cell r="J749" t="str">
            <v>089.39101.0000.1080</v>
          </cell>
          <cell r="L749">
            <v>0</v>
          </cell>
        </row>
        <row r="750">
          <cell r="J750" t="str">
            <v>089.39103.0000.1080</v>
          </cell>
          <cell r="L750">
            <v>0</v>
          </cell>
        </row>
        <row r="751">
          <cell r="J751" t="str">
            <v>089.39300.0000.1080</v>
          </cell>
          <cell r="L751">
            <v>0</v>
          </cell>
        </row>
        <row r="752">
          <cell r="J752" t="str">
            <v>089.39400.0000.1080</v>
          </cell>
          <cell r="L752">
            <v>0</v>
          </cell>
        </row>
        <row r="753">
          <cell r="J753" t="str">
            <v>089.39700.0000.1080</v>
          </cell>
          <cell r="L753">
            <v>0</v>
          </cell>
        </row>
        <row r="754">
          <cell r="J754" t="str">
            <v>089.39701.0000.1080</v>
          </cell>
          <cell r="L754">
            <v>0</v>
          </cell>
        </row>
        <row r="755">
          <cell r="J755" t="str">
            <v>089.39702.0000.1080</v>
          </cell>
          <cell r="L755">
            <v>0</v>
          </cell>
        </row>
        <row r="756">
          <cell r="J756" t="str">
            <v>089.39800.0000.1080</v>
          </cell>
          <cell r="L756">
            <v>0</v>
          </cell>
        </row>
        <row r="757">
          <cell r="J757" t="str">
            <v>089..0000.1080</v>
          </cell>
          <cell r="L757">
            <v>0</v>
          </cell>
        </row>
        <row r="758">
          <cell r="J758" t="str">
            <v>090.39100.0000.1080</v>
          </cell>
          <cell r="L758">
            <v>0</v>
          </cell>
        </row>
        <row r="759">
          <cell r="J759" t="str">
            <v>090.39101.0000.1080</v>
          </cell>
          <cell r="L759">
            <v>7.82</v>
          </cell>
        </row>
        <row r="760">
          <cell r="J760" t="str">
            <v>090.39103.0000.1080</v>
          </cell>
          <cell r="L760">
            <v>8.56</v>
          </cell>
        </row>
        <row r="761">
          <cell r="J761" t="str">
            <v>090.39300.0000.1080</v>
          </cell>
          <cell r="L761">
            <v>0</v>
          </cell>
        </row>
        <row r="762">
          <cell r="J762" t="str">
            <v>090.39400.0000.1080</v>
          </cell>
          <cell r="L762">
            <v>0</v>
          </cell>
        </row>
        <row r="763">
          <cell r="J763" t="str">
            <v>090.39500.0000.1080</v>
          </cell>
          <cell r="L763">
            <v>0</v>
          </cell>
        </row>
        <row r="764">
          <cell r="J764" t="str">
            <v>090.39700.0000.1080</v>
          </cell>
          <cell r="L764">
            <v>0</v>
          </cell>
        </row>
        <row r="765">
          <cell r="J765" t="str">
            <v>090.39701.0000.1080</v>
          </cell>
          <cell r="L765">
            <v>0</v>
          </cell>
        </row>
        <row r="766">
          <cell r="J766" t="str">
            <v>090.39702.0000.1080</v>
          </cell>
          <cell r="L766">
            <v>0</v>
          </cell>
        </row>
        <row r="767">
          <cell r="J767" t="str">
            <v>090.39800.0000.1080</v>
          </cell>
          <cell r="L767">
            <v>0</v>
          </cell>
        </row>
        <row r="768">
          <cell r="J768" t="str">
            <v>090.39906.0000.1080</v>
          </cell>
          <cell r="L768">
            <v>0</v>
          </cell>
        </row>
        <row r="769">
          <cell r="J769" t="str">
            <v>090..0000.1080</v>
          </cell>
          <cell r="L769">
            <v>0</v>
          </cell>
        </row>
        <row r="770">
          <cell r="J770" t="str">
            <v>091.30100.0000.1080</v>
          </cell>
          <cell r="L770">
            <v>0</v>
          </cell>
        </row>
        <row r="771">
          <cell r="J771" t="str">
            <v>091.30300.0000.1080</v>
          </cell>
          <cell r="L771">
            <v>277.39</v>
          </cell>
        </row>
        <row r="772">
          <cell r="J772" t="str">
            <v>091.37600.0000.1080</v>
          </cell>
          <cell r="L772">
            <v>0</v>
          </cell>
        </row>
        <row r="773">
          <cell r="J773" t="str">
            <v>091.37601.0000.1080</v>
          </cell>
          <cell r="L773">
            <v>0</v>
          </cell>
        </row>
        <row r="774">
          <cell r="J774" t="str">
            <v>091.37602.0000.1080</v>
          </cell>
          <cell r="L774">
            <v>0</v>
          </cell>
        </row>
        <row r="775">
          <cell r="J775" t="str">
            <v>091.39001.0000.1080</v>
          </cell>
          <cell r="L775">
            <v>376.61</v>
          </cell>
        </row>
        <row r="776">
          <cell r="J776" t="str">
            <v>091.39004.0000.1080</v>
          </cell>
          <cell r="L776">
            <v>0</v>
          </cell>
        </row>
        <row r="777">
          <cell r="J777" t="str">
            <v>091.39009.0000.1080</v>
          </cell>
          <cell r="L777">
            <v>0</v>
          </cell>
        </row>
        <row r="778">
          <cell r="J778" t="str">
            <v>091.39100.0000.1080</v>
          </cell>
          <cell r="L778">
            <v>6034.83</v>
          </cell>
        </row>
        <row r="779">
          <cell r="J779" t="str">
            <v>091.39101.0000.1080</v>
          </cell>
          <cell r="L779">
            <v>0</v>
          </cell>
        </row>
        <row r="780">
          <cell r="J780" t="str">
            <v>091.39103.0000.1080</v>
          </cell>
          <cell r="L780">
            <v>294.62</v>
          </cell>
        </row>
        <row r="781">
          <cell r="J781" t="str">
            <v>091.39200.0000.1080</v>
          </cell>
          <cell r="L781">
            <v>0</v>
          </cell>
        </row>
        <row r="782">
          <cell r="J782" t="str">
            <v>091.39300.0000.1080</v>
          </cell>
          <cell r="L782">
            <v>63.74</v>
          </cell>
        </row>
        <row r="783">
          <cell r="J783" t="str">
            <v>091.39400.0000.1080</v>
          </cell>
          <cell r="L783">
            <v>471</v>
          </cell>
        </row>
        <row r="784">
          <cell r="J784" t="str">
            <v>091.39500.0000.1080</v>
          </cell>
          <cell r="L784">
            <v>0</v>
          </cell>
        </row>
        <row r="785">
          <cell r="J785" t="str">
            <v>091.39600.0000.1080</v>
          </cell>
          <cell r="L785">
            <v>78.67</v>
          </cell>
        </row>
        <row r="786">
          <cell r="J786" t="str">
            <v>091.39700.0000.1080</v>
          </cell>
          <cell r="L786">
            <v>1420.33</v>
          </cell>
        </row>
        <row r="787">
          <cell r="J787" t="str">
            <v>091.39701.0000.1080</v>
          </cell>
          <cell r="L787">
            <v>0</v>
          </cell>
        </row>
        <row r="788">
          <cell r="J788" t="str">
            <v>091.39702.0000.1080</v>
          </cell>
          <cell r="L788">
            <v>0</v>
          </cell>
        </row>
        <row r="789">
          <cell r="J789" t="str">
            <v>091.39800.0000.1080</v>
          </cell>
          <cell r="L789">
            <v>1559.2</v>
          </cell>
        </row>
        <row r="790">
          <cell r="J790" t="str">
            <v>091.39900.0000.1080</v>
          </cell>
          <cell r="L790">
            <v>0</v>
          </cell>
        </row>
        <row r="791">
          <cell r="J791" t="str">
            <v>091.39900.0000.1080</v>
          </cell>
          <cell r="L791">
            <v>1283.22</v>
          </cell>
        </row>
        <row r="792">
          <cell r="J792" t="str">
            <v>091.39901.0000.1080</v>
          </cell>
          <cell r="L792">
            <v>853.38</v>
          </cell>
        </row>
        <row r="793">
          <cell r="J793" t="str">
            <v>091.39902.0000.1080</v>
          </cell>
          <cell r="L793">
            <v>0</v>
          </cell>
        </row>
        <row r="794">
          <cell r="J794" t="str">
            <v>091.39903.0000.1080</v>
          </cell>
          <cell r="L794">
            <v>2500.33</v>
          </cell>
        </row>
        <row r="795">
          <cell r="J795" t="str">
            <v>091.39906.0000.1080</v>
          </cell>
          <cell r="L795">
            <v>17053.439999999999</v>
          </cell>
        </row>
        <row r="796">
          <cell r="J796" t="str">
            <v>091.39907.0000.1080</v>
          </cell>
          <cell r="L796">
            <v>0</v>
          </cell>
        </row>
        <row r="797">
          <cell r="J797" t="str">
            <v>091.39907.0000.1080</v>
          </cell>
          <cell r="L797">
            <v>0</v>
          </cell>
        </row>
        <row r="798">
          <cell r="J798" t="str">
            <v>091.39908.0000.1080</v>
          </cell>
          <cell r="L798">
            <v>0</v>
          </cell>
        </row>
        <row r="799">
          <cell r="J799" t="str">
            <v>091..0000.1080</v>
          </cell>
          <cell r="L799">
            <v>0</v>
          </cell>
        </row>
        <row r="800">
          <cell r="J800" t="str">
            <v>092.30100.0000.1080</v>
          </cell>
          <cell r="L800">
            <v>0</v>
          </cell>
        </row>
        <row r="801">
          <cell r="J801" t="str">
            <v>092.30200.0000.1080</v>
          </cell>
          <cell r="L801">
            <v>502.24</v>
          </cell>
        </row>
        <row r="802">
          <cell r="J802" t="str">
            <v>092.30300.0000.1080</v>
          </cell>
          <cell r="L802">
            <v>4.42</v>
          </cell>
        </row>
        <row r="803">
          <cell r="J803" t="str">
            <v>092.30400.0000.1080</v>
          </cell>
          <cell r="L803">
            <v>0</v>
          </cell>
        </row>
        <row r="804">
          <cell r="J804" t="str">
            <v>092.30500.0000.1080</v>
          </cell>
          <cell r="L804">
            <v>0</v>
          </cell>
        </row>
        <row r="805">
          <cell r="J805" t="str">
            <v>092.31100.0000.1080</v>
          </cell>
          <cell r="L805">
            <v>0</v>
          </cell>
        </row>
        <row r="806">
          <cell r="J806" t="str">
            <v>092.31900.0000.1080</v>
          </cell>
          <cell r="L806">
            <v>0</v>
          </cell>
        </row>
        <row r="807">
          <cell r="J807" t="str">
            <v>092.36500.0000.1080</v>
          </cell>
          <cell r="L807">
            <v>0</v>
          </cell>
        </row>
        <row r="808">
          <cell r="J808" t="str">
            <v>092.36520.0000.1080</v>
          </cell>
          <cell r="L808">
            <v>73.27</v>
          </cell>
        </row>
        <row r="809">
          <cell r="J809" t="str">
            <v>092.36600.0000.1080</v>
          </cell>
          <cell r="L809">
            <v>0</v>
          </cell>
        </row>
        <row r="810">
          <cell r="J810" t="str">
            <v>092.36601.0000.1080</v>
          </cell>
          <cell r="L810">
            <v>0</v>
          </cell>
        </row>
        <row r="811">
          <cell r="J811" t="str">
            <v>092.36602.0000.1080</v>
          </cell>
          <cell r="L811">
            <v>0</v>
          </cell>
        </row>
        <row r="812">
          <cell r="J812" t="str">
            <v>092.36700.0000.1080</v>
          </cell>
          <cell r="L812">
            <v>0</v>
          </cell>
        </row>
        <row r="813">
          <cell r="J813" t="str">
            <v>092.36701.0000.1080</v>
          </cell>
          <cell r="L813">
            <v>4116.87</v>
          </cell>
        </row>
        <row r="814">
          <cell r="J814" t="str">
            <v>092.36900.0000.1080</v>
          </cell>
          <cell r="L814">
            <v>321.22000000000003</v>
          </cell>
        </row>
        <row r="815">
          <cell r="J815" t="str">
            <v>092.37400.0000.1080</v>
          </cell>
          <cell r="L815">
            <v>0</v>
          </cell>
        </row>
        <row r="816">
          <cell r="J816" t="str">
            <v>092.37402.0000.1080</v>
          </cell>
          <cell r="L816">
            <v>0</v>
          </cell>
        </row>
        <row r="817">
          <cell r="J817" t="str">
            <v>092.37500.0000.1080</v>
          </cell>
          <cell r="L817">
            <v>11.25</v>
          </cell>
        </row>
        <row r="818">
          <cell r="J818" t="str">
            <v>092.37501.0000.1080</v>
          </cell>
          <cell r="L818">
            <v>0</v>
          </cell>
        </row>
        <row r="819">
          <cell r="J819" t="str">
            <v>092.37600.0000.1080</v>
          </cell>
          <cell r="L819">
            <v>767.42</v>
          </cell>
        </row>
        <row r="820">
          <cell r="J820" t="str">
            <v>092.37601.0000.1080</v>
          </cell>
          <cell r="L820">
            <v>16542.61</v>
          </cell>
        </row>
        <row r="821">
          <cell r="J821" t="str">
            <v>092.37602.0000.1080</v>
          </cell>
          <cell r="L821">
            <v>17048.71</v>
          </cell>
        </row>
        <row r="822">
          <cell r="J822" t="str">
            <v>092.37800.0000.1080</v>
          </cell>
          <cell r="L822">
            <v>3057.92</v>
          </cell>
        </row>
        <row r="823">
          <cell r="J823" t="str">
            <v>092.37900.0000.1080</v>
          </cell>
          <cell r="L823">
            <v>276</v>
          </cell>
        </row>
        <row r="824">
          <cell r="J824" t="str">
            <v>092.37903.0000.1080</v>
          </cell>
          <cell r="L824">
            <v>0</v>
          </cell>
        </row>
        <row r="825">
          <cell r="J825" t="str">
            <v>092.38000.0000.1080</v>
          </cell>
          <cell r="L825">
            <v>38825.64</v>
          </cell>
        </row>
        <row r="826">
          <cell r="J826" t="str">
            <v>092.38100.0000.1080</v>
          </cell>
          <cell r="L826">
            <v>5610.13</v>
          </cell>
        </row>
        <row r="827">
          <cell r="J827" t="str">
            <v>092.38200.0000.1080</v>
          </cell>
          <cell r="L827">
            <v>20661.11</v>
          </cell>
        </row>
        <row r="828">
          <cell r="J828" t="str">
            <v>092.38300.0000.1080</v>
          </cell>
          <cell r="L828">
            <v>2110.02</v>
          </cell>
        </row>
        <row r="829">
          <cell r="J829" t="str">
            <v>092.38500.0000.1080</v>
          </cell>
          <cell r="L829">
            <v>800.22</v>
          </cell>
        </row>
        <row r="830">
          <cell r="J830" t="str">
            <v>092.38600.0000.1080</v>
          </cell>
          <cell r="L830">
            <v>0</v>
          </cell>
        </row>
        <row r="831">
          <cell r="J831" t="str">
            <v>092.38700.0000.1080</v>
          </cell>
          <cell r="L831">
            <v>108.79</v>
          </cell>
        </row>
        <row r="832">
          <cell r="J832" t="str">
            <v>092.38900.0000.1080</v>
          </cell>
          <cell r="L832">
            <v>0</v>
          </cell>
        </row>
        <row r="833">
          <cell r="J833" t="str">
            <v>092.39000.0000.1080</v>
          </cell>
          <cell r="L833">
            <v>2154.59</v>
          </cell>
        </row>
        <row r="834">
          <cell r="J834" t="str">
            <v>092.39001.0000.1080</v>
          </cell>
          <cell r="L834">
            <v>0</v>
          </cell>
        </row>
        <row r="835">
          <cell r="J835" t="str">
            <v>092.39003.0000.1080</v>
          </cell>
          <cell r="L835">
            <v>0</v>
          </cell>
        </row>
        <row r="836">
          <cell r="J836" t="str">
            <v>092.39100.0000.1080</v>
          </cell>
          <cell r="L836">
            <v>348.52</v>
          </cell>
        </row>
        <row r="837">
          <cell r="J837" t="str">
            <v>092.39200.0000.1080</v>
          </cell>
          <cell r="L837">
            <v>337.49</v>
          </cell>
        </row>
        <row r="838">
          <cell r="J838" t="str">
            <v>092.39300.0000.1080</v>
          </cell>
          <cell r="L838">
            <v>27.52</v>
          </cell>
        </row>
        <row r="839">
          <cell r="J839" t="str">
            <v>092.39400.0000.1080</v>
          </cell>
          <cell r="L839">
            <v>1320.09</v>
          </cell>
        </row>
        <row r="840">
          <cell r="J840" t="str">
            <v>092.39500.0000.1080</v>
          </cell>
          <cell r="L840">
            <v>0</v>
          </cell>
        </row>
        <row r="841">
          <cell r="J841" t="str">
            <v>092.39600.0000.1080</v>
          </cell>
          <cell r="L841">
            <v>343.79</v>
          </cell>
        </row>
        <row r="842">
          <cell r="J842" t="str">
            <v>092.39603.0000.1080</v>
          </cell>
          <cell r="L842">
            <v>110.03</v>
          </cell>
        </row>
        <row r="843">
          <cell r="J843" t="str">
            <v>092.39604.0000.1080</v>
          </cell>
          <cell r="L843">
            <v>1127.43</v>
          </cell>
        </row>
        <row r="844">
          <cell r="J844" t="str">
            <v>092.39605.0000.1080</v>
          </cell>
          <cell r="L844">
            <v>67.41</v>
          </cell>
        </row>
        <row r="845">
          <cell r="J845" t="str">
            <v>092.39700.0000.1080</v>
          </cell>
          <cell r="L845">
            <v>168.67</v>
          </cell>
        </row>
        <row r="846">
          <cell r="J846" t="str">
            <v>092.39701.0000.1080</v>
          </cell>
          <cell r="L846">
            <v>141.66999999999999</v>
          </cell>
        </row>
        <row r="847">
          <cell r="J847" t="str">
            <v>092.39800.0000.1080</v>
          </cell>
          <cell r="L847">
            <v>271.86</v>
          </cell>
        </row>
        <row r="848">
          <cell r="J848" t="str">
            <v>092.39906.0000.1080</v>
          </cell>
          <cell r="L848">
            <v>2744.74</v>
          </cell>
        </row>
        <row r="849">
          <cell r="J849" t="str">
            <v>092.39907.0000.1080</v>
          </cell>
          <cell r="L849">
            <v>888.48</v>
          </cell>
        </row>
        <row r="850">
          <cell r="J850" t="str">
            <v>092..0000.1080</v>
          </cell>
          <cell r="L850">
            <v>0</v>
          </cell>
        </row>
        <row r="851">
          <cell r="J851" t="str">
            <v>093.30100.0000.1080</v>
          </cell>
          <cell r="L851">
            <v>0</v>
          </cell>
        </row>
        <row r="852">
          <cell r="J852" t="str">
            <v>093.30200.0000.1080</v>
          </cell>
          <cell r="L852">
            <v>1005.35</v>
          </cell>
        </row>
        <row r="853">
          <cell r="J853" t="str">
            <v>093.30300.0000.1080</v>
          </cell>
          <cell r="L853">
            <v>0</v>
          </cell>
        </row>
        <row r="854">
          <cell r="J854" t="str">
            <v>093.30400.0000.1080</v>
          </cell>
          <cell r="L854">
            <v>0</v>
          </cell>
        </row>
        <row r="855">
          <cell r="J855" t="str">
            <v>093.30500.0000.1080</v>
          </cell>
          <cell r="L855">
            <v>0</v>
          </cell>
        </row>
        <row r="856">
          <cell r="J856" t="str">
            <v>093.31900.0000.1080</v>
          </cell>
          <cell r="L856">
            <v>0</v>
          </cell>
        </row>
        <row r="857">
          <cell r="J857" t="str">
            <v>093.36510.0000.1080</v>
          </cell>
          <cell r="L857">
            <v>0</v>
          </cell>
        </row>
        <row r="858">
          <cell r="J858" t="str">
            <v>093.36520.0000.1080</v>
          </cell>
          <cell r="L858">
            <v>695.03</v>
          </cell>
        </row>
        <row r="859">
          <cell r="J859" t="str">
            <v>093.36600.0000.1080</v>
          </cell>
          <cell r="L859">
            <v>7.75</v>
          </cell>
        </row>
        <row r="860">
          <cell r="J860" t="str">
            <v>093.36601.0000.1080</v>
          </cell>
          <cell r="L860">
            <v>0</v>
          </cell>
        </row>
        <row r="861">
          <cell r="J861" t="str">
            <v>093.36602.0000.1080</v>
          </cell>
          <cell r="L861">
            <v>0</v>
          </cell>
        </row>
        <row r="862">
          <cell r="J862" t="str">
            <v>093.36700.0000.1080</v>
          </cell>
          <cell r="L862">
            <v>0</v>
          </cell>
        </row>
        <row r="863">
          <cell r="J863" t="str">
            <v>093.36701.0000.1080</v>
          </cell>
          <cell r="L863">
            <v>28401.79</v>
          </cell>
        </row>
        <row r="864">
          <cell r="J864" t="str">
            <v>093.36900.0000.1080</v>
          </cell>
          <cell r="L864">
            <v>4901.1499999999996</v>
          </cell>
        </row>
        <row r="865">
          <cell r="J865" t="str">
            <v>093.37400.0000.1080</v>
          </cell>
          <cell r="L865">
            <v>0</v>
          </cell>
        </row>
        <row r="866">
          <cell r="J866" t="str">
            <v>093.37402.0000.1080</v>
          </cell>
          <cell r="L866">
            <v>0</v>
          </cell>
        </row>
        <row r="867">
          <cell r="J867" t="str">
            <v>093.37500.0000.1080</v>
          </cell>
          <cell r="L867">
            <v>1281.17</v>
          </cell>
        </row>
        <row r="868">
          <cell r="J868" t="str">
            <v>093.37501.0000.1080</v>
          </cell>
          <cell r="L868">
            <v>0</v>
          </cell>
        </row>
        <row r="869">
          <cell r="J869" t="str">
            <v>093.37600.0000.1080</v>
          </cell>
          <cell r="L869">
            <v>3338.03</v>
          </cell>
        </row>
        <row r="870">
          <cell r="J870" t="str">
            <v>093.37601.0000.1080</v>
          </cell>
          <cell r="L870">
            <v>91384.45</v>
          </cell>
        </row>
        <row r="871">
          <cell r="J871" t="str">
            <v>093.37602.0000.1080</v>
          </cell>
          <cell r="L871">
            <v>254987.22</v>
          </cell>
        </row>
        <row r="872">
          <cell r="J872" t="str">
            <v>093.37800.0000.1080</v>
          </cell>
          <cell r="L872">
            <v>18128.2</v>
          </cell>
        </row>
        <row r="873">
          <cell r="J873" t="str">
            <v>093.37900.0000.1080</v>
          </cell>
          <cell r="L873">
            <v>5084.1099999999997</v>
          </cell>
        </row>
        <row r="874">
          <cell r="J874" t="str">
            <v>093.37903.0000.1080</v>
          </cell>
          <cell r="L874">
            <v>0</v>
          </cell>
        </row>
        <row r="875">
          <cell r="J875" t="str">
            <v>093.37905.0000.1080</v>
          </cell>
          <cell r="L875">
            <v>0</v>
          </cell>
        </row>
        <row r="876">
          <cell r="J876" t="str">
            <v>093.38000.0000.1080</v>
          </cell>
          <cell r="L876">
            <v>259526.27</v>
          </cell>
        </row>
        <row r="877">
          <cell r="J877" t="str">
            <v>093.38100.0000.1080</v>
          </cell>
          <cell r="L877">
            <v>36169.360000000001</v>
          </cell>
        </row>
        <row r="878">
          <cell r="J878" t="str">
            <v>093.38200.0000.1080</v>
          </cell>
          <cell r="L878">
            <v>72556.61</v>
          </cell>
        </row>
        <row r="879">
          <cell r="J879" t="str">
            <v>093.38300.0000.1080</v>
          </cell>
          <cell r="L879">
            <v>10864.22</v>
          </cell>
        </row>
        <row r="880">
          <cell r="J880" t="str">
            <v>093.38500.0000.1080</v>
          </cell>
          <cell r="L880">
            <v>870.56</v>
          </cell>
        </row>
        <row r="881">
          <cell r="J881" t="str">
            <v>093.38600.0000.1080</v>
          </cell>
          <cell r="L881">
            <v>0</v>
          </cell>
        </row>
        <row r="882">
          <cell r="J882" t="str">
            <v>093.38700.0000.1080</v>
          </cell>
          <cell r="L882">
            <v>15.83</v>
          </cell>
        </row>
        <row r="883">
          <cell r="J883" t="str">
            <v>093.38900.0000.1080</v>
          </cell>
          <cell r="L883">
            <v>0</v>
          </cell>
        </row>
        <row r="884">
          <cell r="J884" t="str">
            <v>093.39000.0000.1080</v>
          </cell>
          <cell r="L884">
            <v>1550.86</v>
          </cell>
        </row>
        <row r="885">
          <cell r="J885" t="str">
            <v>093.39003.0000.1080</v>
          </cell>
          <cell r="L885">
            <v>410.65</v>
          </cell>
        </row>
        <row r="886">
          <cell r="J886" t="str">
            <v>093.39009.0000.1080</v>
          </cell>
          <cell r="L886">
            <v>0</v>
          </cell>
        </row>
        <row r="887">
          <cell r="J887" t="str">
            <v>093.39100.0000.1080</v>
          </cell>
          <cell r="L887">
            <v>2343.96</v>
          </cell>
        </row>
        <row r="888">
          <cell r="J888" t="str">
            <v>093.39200.0000.1080</v>
          </cell>
          <cell r="L888">
            <v>0</v>
          </cell>
        </row>
        <row r="889">
          <cell r="J889" t="str">
            <v>093.39300.0000.1080</v>
          </cell>
          <cell r="L889">
            <v>202.42</v>
          </cell>
        </row>
        <row r="890">
          <cell r="J890" t="str">
            <v>093.39400.0000.1080</v>
          </cell>
          <cell r="L890">
            <v>3222.09</v>
          </cell>
        </row>
        <row r="891">
          <cell r="J891" t="str">
            <v>093.39600.0000.1080</v>
          </cell>
          <cell r="L891">
            <v>7581.37</v>
          </cell>
        </row>
        <row r="892">
          <cell r="J892" t="str">
            <v>093.39603.0000.1080</v>
          </cell>
          <cell r="L892">
            <v>2109.9</v>
          </cell>
        </row>
        <row r="893">
          <cell r="J893" t="str">
            <v>093.39604.0000.1080</v>
          </cell>
          <cell r="L893">
            <v>3685.98</v>
          </cell>
        </row>
        <row r="894">
          <cell r="J894" t="str">
            <v>093.39605.0000.1080</v>
          </cell>
          <cell r="L894">
            <v>101.88</v>
          </cell>
        </row>
        <row r="895">
          <cell r="J895" t="str">
            <v>093.39700.0000.1080</v>
          </cell>
          <cell r="L895">
            <v>1318.94</v>
          </cell>
        </row>
        <row r="896">
          <cell r="J896" t="str">
            <v>093.39701.0000.1080</v>
          </cell>
          <cell r="L896">
            <v>997.27</v>
          </cell>
        </row>
        <row r="897">
          <cell r="J897" t="str">
            <v>093.39702.0000.1080</v>
          </cell>
          <cell r="L897">
            <v>588.92999999999995</v>
          </cell>
        </row>
        <row r="898">
          <cell r="J898" t="str">
            <v>093.39705.0000.1080</v>
          </cell>
          <cell r="L898">
            <v>218.9</v>
          </cell>
        </row>
        <row r="899">
          <cell r="J899" t="str">
            <v>093.39800.0000.1080</v>
          </cell>
          <cell r="L899">
            <v>2074.85</v>
          </cell>
        </row>
        <row r="900">
          <cell r="J900" t="str">
            <v>093.39900.0000.1080</v>
          </cell>
          <cell r="L900">
            <v>285.5</v>
          </cell>
        </row>
        <row r="901">
          <cell r="J901" t="str">
            <v>093.39901.0000.1080</v>
          </cell>
          <cell r="L901">
            <v>13.93</v>
          </cell>
        </row>
        <row r="902">
          <cell r="J902" t="str">
            <v>093.39906.0000.1080</v>
          </cell>
          <cell r="L902">
            <v>0</v>
          </cell>
        </row>
        <row r="903">
          <cell r="J903" t="str">
            <v>093.39907.0000.1080</v>
          </cell>
          <cell r="L903">
            <v>0</v>
          </cell>
        </row>
        <row r="904">
          <cell r="J904" t="str">
            <v>093..0000.1080</v>
          </cell>
          <cell r="L904">
            <v>0</v>
          </cell>
        </row>
        <row r="905">
          <cell r="J905" t="str">
            <v>094.36520.0000.1080</v>
          </cell>
          <cell r="L905">
            <v>0</v>
          </cell>
        </row>
        <row r="906">
          <cell r="J906" t="str">
            <v>094.36601.0000.1080</v>
          </cell>
          <cell r="L906">
            <v>0</v>
          </cell>
        </row>
        <row r="907">
          <cell r="J907" t="str">
            <v>094.36602.0000.1080</v>
          </cell>
          <cell r="L907">
            <v>0</v>
          </cell>
        </row>
        <row r="908">
          <cell r="J908" t="str">
            <v>094.36700.0000.1080</v>
          </cell>
          <cell r="L908">
            <v>0</v>
          </cell>
        </row>
        <row r="909">
          <cell r="J909" t="str">
            <v>094.36701.0000.1080</v>
          </cell>
          <cell r="L909">
            <v>0</v>
          </cell>
        </row>
        <row r="910">
          <cell r="J910" t="str">
            <v>094.36900.0000.1080</v>
          </cell>
          <cell r="L910">
            <v>0</v>
          </cell>
        </row>
        <row r="911">
          <cell r="J911" t="str">
            <v>094.37402.0000.1080</v>
          </cell>
          <cell r="L911">
            <v>0</v>
          </cell>
        </row>
        <row r="912">
          <cell r="J912" t="str">
            <v>094.37500.0000.1080</v>
          </cell>
          <cell r="L912">
            <v>0</v>
          </cell>
        </row>
        <row r="913">
          <cell r="J913" t="str">
            <v>094.37501.0000.1080</v>
          </cell>
          <cell r="L913">
            <v>0</v>
          </cell>
        </row>
        <row r="914">
          <cell r="J914" t="str">
            <v>094.37600.0000.1080</v>
          </cell>
          <cell r="L914">
            <v>0</v>
          </cell>
        </row>
        <row r="915">
          <cell r="J915" t="str">
            <v>094.37601.0000.1080</v>
          </cell>
          <cell r="L915">
            <v>0</v>
          </cell>
        </row>
        <row r="916">
          <cell r="J916" t="str">
            <v>094.37602.0000.1080</v>
          </cell>
          <cell r="L916">
            <v>0</v>
          </cell>
        </row>
        <row r="917">
          <cell r="J917" t="str">
            <v>094.37800.0000.1080</v>
          </cell>
          <cell r="L917">
            <v>0</v>
          </cell>
        </row>
        <row r="918">
          <cell r="J918" t="str">
            <v>094.37900.0000.1080</v>
          </cell>
          <cell r="L918">
            <v>0</v>
          </cell>
        </row>
        <row r="919">
          <cell r="J919" t="str">
            <v>094.37905.0000.1080</v>
          </cell>
          <cell r="L919">
            <v>0</v>
          </cell>
        </row>
        <row r="920">
          <cell r="J920" t="str">
            <v>094.38000.0000.1080</v>
          </cell>
          <cell r="L920">
            <v>0</v>
          </cell>
        </row>
        <row r="921">
          <cell r="J921" t="str">
            <v>094.38100.0000.1080</v>
          </cell>
          <cell r="L921">
            <v>0</v>
          </cell>
        </row>
        <row r="922">
          <cell r="J922" t="str">
            <v>094.38200.0000.1080</v>
          </cell>
          <cell r="L922">
            <v>0</v>
          </cell>
        </row>
        <row r="923">
          <cell r="J923" t="str">
            <v>094.38300.0000.1080</v>
          </cell>
          <cell r="L923">
            <v>0</v>
          </cell>
        </row>
        <row r="924">
          <cell r="J924" t="str">
            <v>094.38500.0000.1080</v>
          </cell>
          <cell r="L924">
            <v>0</v>
          </cell>
        </row>
        <row r="925">
          <cell r="J925" t="str">
            <v>094.39100.0000.1080</v>
          </cell>
          <cell r="L925">
            <v>0</v>
          </cell>
        </row>
        <row r="926">
          <cell r="J926" t="str">
            <v>094.39300.0000.1080</v>
          </cell>
          <cell r="L926">
            <v>0</v>
          </cell>
        </row>
        <row r="927">
          <cell r="J927" t="str">
            <v>094.39400.0000.1080</v>
          </cell>
          <cell r="L927">
            <v>0</v>
          </cell>
        </row>
        <row r="928">
          <cell r="J928" t="str">
            <v>094.39700.0000.1080</v>
          </cell>
          <cell r="L928">
            <v>0</v>
          </cell>
        </row>
        <row r="929">
          <cell r="J929" t="str">
            <v>094.39701.0000.1080</v>
          </cell>
          <cell r="L929">
            <v>0</v>
          </cell>
        </row>
        <row r="930">
          <cell r="J930" t="str">
            <v>094.39800.0000.1080</v>
          </cell>
          <cell r="L930">
            <v>0</v>
          </cell>
        </row>
        <row r="931">
          <cell r="J931" t="str">
            <v>094..0000.1080</v>
          </cell>
          <cell r="L931">
            <v>0</v>
          </cell>
        </row>
        <row r="932">
          <cell r="J932" t="str">
            <v>095.30200.0000.1080</v>
          </cell>
          <cell r="L932">
            <v>86.31</v>
          </cell>
        </row>
        <row r="933">
          <cell r="J933" t="str">
            <v>095.30400.0000.1080</v>
          </cell>
          <cell r="L933">
            <v>0</v>
          </cell>
        </row>
        <row r="934">
          <cell r="J934" t="str">
            <v>095.30500.0000.1080</v>
          </cell>
          <cell r="L934">
            <v>0</v>
          </cell>
        </row>
        <row r="935">
          <cell r="J935" t="str">
            <v>095.31100.0000.1080</v>
          </cell>
          <cell r="L935">
            <v>0</v>
          </cell>
        </row>
        <row r="936">
          <cell r="J936" t="str">
            <v>095.31105.0000.1080</v>
          </cell>
          <cell r="L936">
            <v>0</v>
          </cell>
        </row>
        <row r="937">
          <cell r="J937" t="str">
            <v>095.31900.0000.1080</v>
          </cell>
          <cell r="L937">
            <v>0</v>
          </cell>
        </row>
        <row r="938">
          <cell r="J938" t="str">
            <v>095.36100.0000.1080</v>
          </cell>
          <cell r="L938">
            <v>1620.14</v>
          </cell>
        </row>
        <row r="939">
          <cell r="J939" t="str">
            <v>095.36200.0000.1080</v>
          </cell>
          <cell r="L939">
            <v>4623.26</v>
          </cell>
        </row>
        <row r="940">
          <cell r="J940" t="str">
            <v>095.36310.0000.1080</v>
          </cell>
          <cell r="L940">
            <v>4886.22</v>
          </cell>
        </row>
        <row r="941">
          <cell r="J941" t="str">
            <v>095.36320.0000.1080</v>
          </cell>
          <cell r="L941">
            <v>0</v>
          </cell>
        </row>
        <row r="942">
          <cell r="J942" t="str">
            <v>095.36350.0000.1080</v>
          </cell>
          <cell r="L942">
            <v>845.95</v>
          </cell>
        </row>
        <row r="943">
          <cell r="J943" t="str">
            <v>095.36510.0000.1080</v>
          </cell>
          <cell r="L943">
            <v>0</v>
          </cell>
        </row>
        <row r="944">
          <cell r="J944" t="str">
            <v>095.36520.0000.1080</v>
          </cell>
          <cell r="L944">
            <v>557.92999999999995</v>
          </cell>
        </row>
        <row r="945">
          <cell r="J945" t="str">
            <v>095.36600.0000.1080</v>
          </cell>
          <cell r="L945">
            <v>0</v>
          </cell>
        </row>
        <row r="946">
          <cell r="J946" t="str">
            <v>095.36601.0000.1080</v>
          </cell>
          <cell r="L946">
            <v>0</v>
          </cell>
        </row>
        <row r="947">
          <cell r="J947" t="str">
            <v>095.36602.0000.1080</v>
          </cell>
          <cell r="L947">
            <v>0</v>
          </cell>
        </row>
        <row r="948">
          <cell r="J948" t="str">
            <v>095.36700.0000.1080</v>
          </cell>
          <cell r="L948">
            <v>3.25</v>
          </cell>
        </row>
        <row r="949">
          <cell r="J949" t="str">
            <v>095.36701.0000.1080</v>
          </cell>
          <cell r="L949">
            <v>7245.72</v>
          </cell>
        </row>
        <row r="950">
          <cell r="J950" t="str">
            <v>095.36900.0000.1080</v>
          </cell>
          <cell r="L950">
            <v>258.42</v>
          </cell>
        </row>
        <row r="951">
          <cell r="J951" t="str">
            <v>095.37000.0000.1080</v>
          </cell>
          <cell r="L951">
            <v>19.55</v>
          </cell>
        </row>
        <row r="952">
          <cell r="J952" t="str">
            <v>095.37400.0000.1080</v>
          </cell>
          <cell r="L952">
            <v>0</v>
          </cell>
        </row>
        <row r="953">
          <cell r="J953" t="str">
            <v>095.37402.0000.1080</v>
          </cell>
          <cell r="L953">
            <v>0</v>
          </cell>
        </row>
        <row r="954">
          <cell r="J954" t="str">
            <v>095.37500.0000.1080</v>
          </cell>
          <cell r="L954">
            <v>128.25</v>
          </cell>
        </row>
        <row r="955">
          <cell r="J955" t="str">
            <v>095.37501.0000.1080</v>
          </cell>
          <cell r="L955">
            <v>0</v>
          </cell>
        </row>
        <row r="956">
          <cell r="J956" t="str">
            <v>095.37600.0000.1080</v>
          </cell>
          <cell r="L956">
            <v>4880.0200000000004</v>
          </cell>
        </row>
        <row r="957">
          <cell r="J957" t="str">
            <v>095.37601.0000.1080</v>
          </cell>
          <cell r="L957">
            <v>28228.74</v>
          </cell>
        </row>
        <row r="958">
          <cell r="J958" t="str">
            <v>095.37602.0000.1080</v>
          </cell>
          <cell r="L958">
            <v>50685.02</v>
          </cell>
        </row>
        <row r="959">
          <cell r="J959" t="str">
            <v>095.37800.0000.1080</v>
          </cell>
          <cell r="L959">
            <v>4302.1899999999996</v>
          </cell>
        </row>
        <row r="960">
          <cell r="J960" t="str">
            <v>095.37900.0000.1080</v>
          </cell>
          <cell r="L960">
            <v>805.23</v>
          </cell>
        </row>
        <row r="961">
          <cell r="J961" t="str">
            <v>095.37903.0000.1080</v>
          </cell>
          <cell r="L961">
            <v>0</v>
          </cell>
        </row>
        <row r="962">
          <cell r="J962" t="str">
            <v>095.37905.0000.1080</v>
          </cell>
          <cell r="L962">
            <v>0</v>
          </cell>
        </row>
        <row r="963">
          <cell r="J963" t="str">
            <v>095.38000.0000.1080</v>
          </cell>
          <cell r="L963">
            <v>100925.23</v>
          </cell>
        </row>
        <row r="964">
          <cell r="J964" t="str">
            <v>095.38100.0000.1080</v>
          </cell>
          <cell r="L964">
            <v>12115.39</v>
          </cell>
        </row>
        <row r="965">
          <cell r="J965" t="str">
            <v>095.38200.0000.1080</v>
          </cell>
          <cell r="L965">
            <v>25356.06</v>
          </cell>
        </row>
        <row r="966">
          <cell r="J966" t="str">
            <v>095.38300.0000.1080</v>
          </cell>
          <cell r="L966">
            <v>3728.12</v>
          </cell>
        </row>
        <row r="967">
          <cell r="J967" t="str">
            <v>095.38500.0000.1080</v>
          </cell>
          <cell r="L967">
            <v>68.81</v>
          </cell>
        </row>
        <row r="968">
          <cell r="J968" t="str">
            <v>095.38900.0000.1080</v>
          </cell>
          <cell r="L968">
            <v>0</v>
          </cell>
        </row>
        <row r="969">
          <cell r="J969" t="str">
            <v>095.39000.0000.1080</v>
          </cell>
          <cell r="L969">
            <v>1355.67</v>
          </cell>
        </row>
        <row r="970">
          <cell r="J970" t="str">
            <v>095.39003.0000.1080</v>
          </cell>
          <cell r="L970">
            <v>535.94000000000005</v>
          </cell>
        </row>
        <row r="971">
          <cell r="J971" t="str">
            <v>095.39004.0000.1080</v>
          </cell>
          <cell r="L971">
            <v>23.85</v>
          </cell>
        </row>
        <row r="972">
          <cell r="J972" t="str">
            <v>095.39009.0000.1080</v>
          </cell>
          <cell r="L972">
            <v>0</v>
          </cell>
        </row>
        <row r="973">
          <cell r="J973" t="str">
            <v>095.39100.0000.1080</v>
          </cell>
          <cell r="L973">
            <v>1678.66</v>
          </cell>
        </row>
        <row r="974">
          <cell r="J974" t="str">
            <v>095.39103.0000.1080</v>
          </cell>
          <cell r="L974">
            <v>0</v>
          </cell>
        </row>
        <row r="975">
          <cell r="J975" t="str">
            <v>095.39200.0000.1080</v>
          </cell>
          <cell r="L975">
            <v>465.15</v>
          </cell>
        </row>
        <row r="976">
          <cell r="J976" t="str">
            <v>095.39300.0000.1080</v>
          </cell>
          <cell r="L976">
            <v>13.87</v>
          </cell>
        </row>
        <row r="977">
          <cell r="J977" t="str">
            <v>095.39400.0000.1080</v>
          </cell>
          <cell r="L977">
            <v>539.44000000000005</v>
          </cell>
        </row>
        <row r="978">
          <cell r="J978" t="str">
            <v>095.39600.0000.1080</v>
          </cell>
          <cell r="L978">
            <v>1520.99</v>
          </cell>
        </row>
        <row r="979">
          <cell r="J979" t="str">
            <v>095.39603.0000.1080</v>
          </cell>
          <cell r="L979">
            <v>385.81</v>
          </cell>
        </row>
        <row r="980">
          <cell r="J980" t="str">
            <v>095.39604.0000.1080</v>
          </cell>
          <cell r="L980">
            <v>368.1</v>
          </cell>
        </row>
        <row r="981">
          <cell r="J981" t="str">
            <v>095.39605.0000.1080</v>
          </cell>
          <cell r="L981">
            <v>0</v>
          </cell>
        </row>
        <row r="982">
          <cell r="J982" t="str">
            <v>095.39700.0000.1080</v>
          </cell>
          <cell r="L982">
            <v>370.03</v>
          </cell>
        </row>
        <row r="983">
          <cell r="J983" t="str">
            <v>095.39701.0000.1080</v>
          </cell>
          <cell r="L983">
            <v>202.85</v>
          </cell>
        </row>
        <row r="984">
          <cell r="J984" t="str">
            <v>095.39800.0000.1080</v>
          </cell>
          <cell r="L984">
            <v>2509.52</v>
          </cell>
        </row>
        <row r="985">
          <cell r="J985" t="str">
            <v>095.39903.0000.1080</v>
          </cell>
          <cell r="L985">
            <v>4153.58</v>
          </cell>
        </row>
        <row r="986">
          <cell r="J986" t="str">
            <v>095.39906.0000.1080</v>
          </cell>
          <cell r="L986">
            <v>0</v>
          </cell>
        </row>
        <row r="987">
          <cell r="J987" t="str">
            <v>095.39907.0000.1080</v>
          </cell>
          <cell r="L987">
            <v>0</v>
          </cell>
        </row>
        <row r="988">
          <cell r="J988" t="str">
            <v>095.39909.0000.1080</v>
          </cell>
          <cell r="L988">
            <v>0</v>
          </cell>
        </row>
        <row r="989">
          <cell r="J989" t="str">
            <v>095.39924.0000.1080</v>
          </cell>
          <cell r="L989">
            <v>0</v>
          </cell>
        </row>
        <row r="990">
          <cell r="J990" t="str">
            <v>095..0000.1080</v>
          </cell>
          <cell r="L990">
            <v>0</v>
          </cell>
        </row>
        <row r="991">
          <cell r="J991" t="str">
            <v>096.30100.0000.1080</v>
          </cell>
          <cell r="L991">
            <v>0</v>
          </cell>
        </row>
        <row r="992">
          <cell r="J992" t="str">
            <v>096.30200.0000.1080</v>
          </cell>
          <cell r="L992">
            <v>8.36</v>
          </cell>
        </row>
        <row r="993">
          <cell r="J993" t="str">
            <v>096.30400.0000.1080</v>
          </cell>
          <cell r="L993">
            <v>0</v>
          </cell>
        </row>
        <row r="994">
          <cell r="J994" t="str">
            <v>096.30500.0000.1080</v>
          </cell>
          <cell r="L994">
            <v>0</v>
          </cell>
        </row>
        <row r="995">
          <cell r="J995" t="str">
            <v>096.31100.0000.1080</v>
          </cell>
          <cell r="L995">
            <v>0</v>
          </cell>
        </row>
        <row r="996">
          <cell r="J996" t="str">
            <v>096.31105.0000.1080</v>
          </cell>
          <cell r="L996">
            <v>0</v>
          </cell>
        </row>
        <row r="997">
          <cell r="J997" t="str">
            <v>096.31900.0000.1080</v>
          </cell>
          <cell r="L997">
            <v>0</v>
          </cell>
        </row>
        <row r="998">
          <cell r="J998" t="str">
            <v>096.36100.0000.1080</v>
          </cell>
          <cell r="L998">
            <v>8.4600000000000009</v>
          </cell>
        </row>
        <row r="999">
          <cell r="J999" t="str">
            <v>096.36200.0000.1080</v>
          </cell>
          <cell r="L999">
            <v>1744.73</v>
          </cell>
        </row>
        <row r="1000">
          <cell r="J1000" t="str">
            <v>096.36510.0000.1080</v>
          </cell>
          <cell r="L1000">
            <v>0</v>
          </cell>
        </row>
        <row r="1001">
          <cell r="J1001" t="str">
            <v>096.36520.0000.1080</v>
          </cell>
          <cell r="L1001">
            <v>0</v>
          </cell>
        </row>
        <row r="1002">
          <cell r="J1002" t="str">
            <v>096.36700.0000.1080</v>
          </cell>
          <cell r="L1002">
            <v>0</v>
          </cell>
        </row>
        <row r="1003">
          <cell r="J1003" t="str">
            <v>096.36701.0000.1080</v>
          </cell>
          <cell r="L1003">
            <v>495.89</v>
          </cell>
        </row>
        <row r="1004">
          <cell r="J1004" t="str">
            <v>096.36900.0000.1080</v>
          </cell>
          <cell r="L1004">
            <v>128.34</v>
          </cell>
        </row>
        <row r="1005">
          <cell r="J1005" t="str">
            <v>096.37400.0000.1080</v>
          </cell>
          <cell r="L1005">
            <v>0</v>
          </cell>
        </row>
        <row r="1006">
          <cell r="J1006" t="str">
            <v>096.37402.0000.1080</v>
          </cell>
          <cell r="L1006">
            <v>0</v>
          </cell>
        </row>
        <row r="1007">
          <cell r="J1007" t="str">
            <v>096.37500.0000.1080</v>
          </cell>
          <cell r="L1007">
            <v>102.49</v>
          </cell>
        </row>
        <row r="1008">
          <cell r="J1008" t="str">
            <v>096.37501.0000.1080</v>
          </cell>
          <cell r="L1008">
            <v>0</v>
          </cell>
        </row>
        <row r="1009">
          <cell r="J1009" t="str">
            <v>096.37600.0000.1080</v>
          </cell>
          <cell r="L1009">
            <v>1644.17</v>
          </cell>
        </row>
        <row r="1010">
          <cell r="J1010" t="str">
            <v>096.37601.0000.1080</v>
          </cell>
          <cell r="L1010">
            <v>21251.27</v>
          </cell>
        </row>
        <row r="1011">
          <cell r="J1011" t="str">
            <v>096.37602.0000.1080</v>
          </cell>
          <cell r="L1011">
            <v>24909.61</v>
          </cell>
        </row>
        <row r="1012">
          <cell r="J1012" t="str">
            <v>096.37800.0000.1080</v>
          </cell>
          <cell r="L1012">
            <v>2176.2800000000002</v>
          </cell>
        </row>
        <row r="1013">
          <cell r="J1013" t="str">
            <v>096.37900.0000.1080</v>
          </cell>
          <cell r="L1013">
            <v>5293.26</v>
          </cell>
        </row>
        <row r="1014">
          <cell r="J1014" t="str">
            <v>096.37903.0000.1080</v>
          </cell>
          <cell r="L1014">
            <v>0</v>
          </cell>
        </row>
        <row r="1015">
          <cell r="J1015" t="str">
            <v>096.37905.0000.1080</v>
          </cell>
          <cell r="L1015">
            <v>0</v>
          </cell>
        </row>
        <row r="1016">
          <cell r="J1016" t="str">
            <v>096.38000.0000.1080</v>
          </cell>
          <cell r="L1016">
            <v>34131.370000000003</v>
          </cell>
        </row>
        <row r="1017">
          <cell r="J1017" t="str">
            <v>096.38100.0000.1080</v>
          </cell>
          <cell r="L1017">
            <v>3777.66</v>
          </cell>
        </row>
        <row r="1018">
          <cell r="J1018" t="str">
            <v>096.38200.0000.1080</v>
          </cell>
          <cell r="L1018">
            <v>22440.880000000001</v>
          </cell>
        </row>
        <row r="1019">
          <cell r="J1019" t="str">
            <v>096.38300.0000.1080</v>
          </cell>
          <cell r="L1019">
            <v>654.76</v>
          </cell>
        </row>
        <row r="1020">
          <cell r="J1020" t="str">
            <v>096.38500.0000.1080</v>
          </cell>
          <cell r="L1020">
            <v>173.58</v>
          </cell>
        </row>
        <row r="1021">
          <cell r="J1021" t="str">
            <v>096.38600.0000.1080</v>
          </cell>
          <cell r="L1021">
            <v>0</v>
          </cell>
        </row>
        <row r="1022">
          <cell r="J1022" t="str">
            <v>096.38700.0000.1080</v>
          </cell>
          <cell r="L1022">
            <v>44.12</v>
          </cell>
        </row>
        <row r="1023">
          <cell r="J1023" t="str">
            <v>096.39000.0000.1080</v>
          </cell>
          <cell r="L1023">
            <v>545.28</v>
          </cell>
        </row>
        <row r="1024">
          <cell r="J1024" t="str">
            <v>096.39001.0000.1080</v>
          </cell>
          <cell r="L1024">
            <v>0</v>
          </cell>
        </row>
        <row r="1025">
          <cell r="J1025" t="str">
            <v>096.39003.0000.1080</v>
          </cell>
          <cell r="L1025">
            <v>556.89</v>
          </cell>
        </row>
        <row r="1026">
          <cell r="J1026" t="str">
            <v>096.39100.0000.1080</v>
          </cell>
          <cell r="L1026">
            <v>778.75</v>
          </cell>
        </row>
        <row r="1027">
          <cell r="J1027" t="str">
            <v>096.39200.0000.1080</v>
          </cell>
          <cell r="L1027">
            <v>296.79000000000002</v>
          </cell>
        </row>
        <row r="1028">
          <cell r="J1028" t="str">
            <v>096.39300.0000.1080</v>
          </cell>
          <cell r="L1028">
            <v>4.12</v>
          </cell>
        </row>
        <row r="1029">
          <cell r="J1029" t="str">
            <v>096.39400.0000.1080</v>
          </cell>
          <cell r="L1029">
            <v>2075.4299999999998</v>
          </cell>
        </row>
        <row r="1030">
          <cell r="J1030" t="str">
            <v>096.39600.0000.1080</v>
          </cell>
          <cell r="L1030">
            <v>302.92</v>
          </cell>
        </row>
        <row r="1031">
          <cell r="J1031" t="str">
            <v>096.39603.0000.1080</v>
          </cell>
          <cell r="L1031">
            <v>0</v>
          </cell>
        </row>
        <row r="1032">
          <cell r="J1032" t="str">
            <v>096.39604.0000.1080</v>
          </cell>
          <cell r="L1032">
            <v>345.42</v>
          </cell>
        </row>
        <row r="1033">
          <cell r="J1033" t="str">
            <v>096.39605.0000.1080</v>
          </cell>
          <cell r="L1033">
            <v>146.87</v>
          </cell>
        </row>
        <row r="1034">
          <cell r="J1034" t="str">
            <v>096.39700.0000.1080</v>
          </cell>
          <cell r="L1034">
            <v>1287.77</v>
          </cell>
        </row>
        <row r="1035">
          <cell r="J1035" t="str">
            <v>096.39701.0000.1080</v>
          </cell>
          <cell r="L1035">
            <v>317.44</v>
          </cell>
        </row>
        <row r="1036">
          <cell r="J1036" t="str">
            <v>096.39800.0000.1080</v>
          </cell>
          <cell r="L1036">
            <v>346.02</v>
          </cell>
        </row>
        <row r="1037">
          <cell r="J1037" t="str">
            <v>096.39906.0000.1080</v>
          </cell>
          <cell r="L1037">
            <v>0</v>
          </cell>
        </row>
        <row r="1038">
          <cell r="J1038" t="str">
            <v>096.39906.0000.1080</v>
          </cell>
          <cell r="L1038">
            <v>3737.19</v>
          </cell>
        </row>
        <row r="1039">
          <cell r="J1039" t="str">
            <v>096.39907.0000.1080</v>
          </cell>
          <cell r="L1039">
            <v>0</v>
          </cell>
        </row>
        <row r="1040">
          <cell r="J1040" t="str">
            <v>096.39907.0000.1080</v>
          </cell>
          <cell r="L1040">
            <v>100.2</v>
          </cell>
        </row>
        <row r="1041">
          <cell r="J1041" t="str">
            <v>096.39908.0000.1080</v>
          </cell>
          <cell r="L1041">
            <v>68.849999999999994</v>
          </cell>
        </row>
        <row r="1042">
          <cell r="J1042" t="str">
            <v>096..0000.1080</v>
          </cell>
          <cell r="L1042">
            <v>0</v>
          </cell>
        </row>
        <row r="1043">
          <cell r="J1043" t="str">
            <v>097.30100.0000.1080</v>
          </cell>
          <cell r="L1043">
            <v>0</v>
          </cell>
        </row>
        <row r="1044">
          <cell r="J1044" t="str">
            <v>097.30200.0000.1080</v>
          </cell>
          <cell r="L1044">
            <v>0</v>
          </cell>
        </row>
        <row r="1045">
          <cell r="J1045" t="str">
            <v>097.31100.0000.1080</v>
          </cell>
          <cell r="L1045">
            <v>3640.63</v>
          </cell>
        </row>
        <row r="1046">
          <cell r="J1046" t="str">
            <v>097.31105.0000.1080</v>
          </cell>
          <cell r="L1046">
            <v>0</v>
          </cell>
        </row>
        <row r="1047">
          <cell r="J1047" t="str">
            <v>097.36510.0000.1080</v>
          </cell>
          <cell r="L1047">
            <v>0</v>
          </cell>
        </row>
        <row r="1048">
          <cell r="J1048" t="str">
            <v>097.36520.0000.1080</v>
          </cell>
          <cell r="L1048">
            <v>0.56999999999999995</v>
          </cell>
        </row>
        <row r="1049">
          <cell r="J1049" t="str">
            <v>097.36700.0000.1080</v>
          </cell>
          <cell r="L1049">
            <v>0</v>
          </cell>
        </row>
        <row r="1050">
          <cell r="J1050" t="str">
            <v>097.36701.0000.1080</v>
          </cell>
          <cell r="L1050">
            <v>119.08</v>
          </cell>
        </row>
        <row r="1051">
          <cell r="J1051" t="str">
            <v>097.36900.0000.1080</v>
          </cell>
          <cell r="L1051">
            <v>7.32</v>
          </cell>
        </row>
        <row r="1052">
          <cell r="J1052" t="str">
            <v>097.37400.0000.1080</v>
          </cell>
          <cell r="L1052">
            <v>0</v>
          </cell>
        </row>
        <row r="1053">
          <cell r="J1053" t="str">
            <v>097.37402.0000.1080</v>
          </cell>
          <cell r="L1053">
            <v>0</v>
          </cell>
        </row>
        <row r="1054">
          <cell r="J1054" t="str">
            <v>097.37500.0000.1080</v>
          </cell>
          <cell r="L1054">
            <v>0</v>
          </cell>
        </row>
        <row r="1055">
          <cell r="J1055" t="str">
            <v>097.37501.0000.1080</v>
          </cell>
          <cell r="L1055">
            <v>0</v>
          </cell>
        </row>
        <row r="1056">
          <cell r="J1056" t="str">
            <v>097.37600.0000.1080</v>
          </cell>
          <cell r="L1056">
            <v>768.49</v>
          </cell>
        </row>
        <row r="1057">
          <cell r="J1057" t="str">
            <v>097.37601.0000.1080</v>
          </cell>
          <cell r="L1057">
            <v>19319.27</v>
          </cell>
        </row>
        <row r="1058">
          <cell r="J1058" t="str">
            <v>097.37602.0000.1080</v>
          </cell>
          <cell r="L1058">
            <v>23773.22</v>
          </cell>
        </row>
        <row r="1059">
          <cell r="J1059" t="str">
            <v>097.37800.0000.1080</v>
          </cell>
          <cell r="L1059">
            <v>1139.25</v>
          </cell>
        </row>
        <row r="1060">
          <cell r="J1060" t="str">
            <v>097.37900.0000.1080</v>
          </cell>
          <cell r="L1060">
            <v>2076.31</v>
          </cell>
        </row>
        <row r="1061">
          <cell r="J1061" t="str">
            <v>097.37903.0000.1080</v>
          </cell>
          <cell r="L1061">
            <v>0</v>
          </cell>
        </row>
        <row r="1062">
          <cell r="J1062" t="str">
            <v>097.37905.0000.1080</v>
          </cell>
          <cell r="L1062">
            <v>0</v>
          </cell>
        </row>
        <row r="1063">
          <cell r="J1063" t="str">
            <v>097.38000.0000.1080</v>
          </cell>
          <cell r="L1063">
            <v>46309.9</v>
          </cell>
        </row>
        <row r="1064">
          <cell r="J1064" t="str">
            <v>097.38100.0000.1080</v>
          </cell>
          <cell r="L1064">
            <v>2230.36</v>
          </cell>
        </row>
        <row r="1065">
          <cell r="J1065" t="str">
            <v>097.38200.0000.1080</v>
          </cell>
          <cell r="L1065">
            <v>7104.73</v>
          </cell>
        </row>
        <row r="1066">
          <cell r="J1066" t="str">
            <v>097.38300.0000.1080</v>
          </cell>
          <cell r="L1066">
            <v>899.66</v>
          </cell>
        </row>
        <row r="1067">
          <cell r="J1067" t="str">
            <v>097.38500.0000.1080</v>
          </cell>
          <cell r="L1067">
            <v>0.95</v>
          </cell>
        </row>
        <row r="1068">
          <cell r="J1068" t="str">
            <v>097.38600.0000.1080</v>
          </cell>
          <cell r="L1068">
            <v>0</v>
          </cell>
        </row>
        <row r="1069">
          <cell r="J1069" t="str">
            <v>097.38700.0000.1080</v>
          </cell>
          <cell r="L1069">
            <v>152.44999999999999</v>
          </cell>
        </row>
        <row r="1070">
          <cell r="J1070" t="str">
            <v>097.38900.0000.1080</v>
          </cell>
          <cell r="L1070">
            <v>0</v>
          </cell>
        </row>
        <row r="1071">
          <cell r="J1071" t="str">
            <v>097.39000.0000.1080</v>
          </cell>
          <cell r="L1071">
            <v>122.4</v>
          </cell>
        </row>
        <row r="1072">
          <cell r="J1072" t="str">
            <v>097.39001.0000.1080</v>
          </cell>
          <cell r="L1072">
            <v>17.93</v>
          </cell>
        </row>
        <row r="1073">
          <cell r="J1073" t="str">
            <v>097.39003.0000.1080</v>
          </cell>
          <cell r="L1073">
            <v>0</v>
          </cell>
        </row>
        <row r="1074">
          <cell r="J1074" t="str">
            <v>097.39100.0000.1080</v>
          </cell>
          <cell r="L1074">
            <v>253.27</v>
          </cell>
        </row>
        <row r="1075">
          <cell r="J1075" t="str">
            <v>097.39200.0000.1080</v>
          </cell>
          <cell r="L1075">
            <v>2632.82</v>
          </cell>
        </row>
        <row r="1076">
          <cell r="J1076" t="str">
            <v>097.39300.0000.1080</v>
          </cell>
          <cell r="L1076">
            <v>51.92</v>
          </cell>
        </row>
        <row r="1077">
          <cell r="J1077" t="str">
            <v>097.39400.0000.1080</v>
          </cell>
          <cell r="L1077">
            <v>526.78</v>
          </cell>
        </row>
        <row r="1078">
          <cell r="J1078" t="str">
            <v>097.39500.0000.1080</v>
          </cell>
          <cell r="L1078">
            <v>1.05</v>
          </cell>
        </row>
        <row r="1079">
          <cell r="J1079" t="str">
            <v>097.39600.0000.1080</v>
          </cell>
          <cell r="L1079">
            <v>377.52</v>
          </cell>
        </row>
        <row r="1080">
          <cell r="J1080" t="str">
            <v>097.39603.0000.1080</v>
          </cell>
          <cell r="L1080">
            <v>1273.07</v>
          </cell>
        </row>
        <row r="1081">
          <cell r="J1081" t="str">
            <v>097.39604.0000.1080</v>
          </cell>
          <cell r="L1081">
            <v>1923.94</v>
          </cell>
        </row>
        <row r="1082">
          <cell r="J1082" t="str">
            <v>097.39700.0000.1080</v>
          </cell>
          <cell r="L1082">
            <v>227.41</v>
          </cell>
        </row>
        <row r="1083">
          <cell r="J1083" t="str">
            <v>097.39701.0000.1080</v>
          </cell>
          <cell r="L1083">
            <v>371.9</v>
          </cell>
        </row>
        <row r="1084">
          <cell r="J1084" t="str">
            <v>097.39702.0000.1080</v>
          </cell>
          <cell r="L1084">
            <v>301.11</v>
          </cell>
        </row>
        <row r="1085">
          <cell r="J1085" t="str">
            <v>097.39705.0000.1080</v>
          </cell>
          <cell r="L1085">
            <v>87.91</v>
          </cell>
        </row>
        <row r="1086">
          <cell r="J1086" t="str">
            <v>097.39800.0000.1080</v>
          </cell>
          <cell r="L1086">
            <v>450.44</v>
          </cell>
        </row>
        <row r="1087">
          <cell r="J1087" t="str">
            <v>097.39903.0000.1080</v>
          </cell>
          <cell r="L1087">
            <v>936.79</v>
          </cell>
        </row>
        <row r="1088">
          <cell r="J1088" t="str">
            <v>097.39906.0000.1080</v>
          </cell>
          <cell r="L1088">
            <v>0</v>
          </cell>
        </row>
        <row r="1089">
          <cell r="J1089" t="str">
            <v>097.39907.0000.1080</v>
          </cell>
          <cell r="L1089">
            <v>0</v>
          </cell>
        </row>
        <row r="1090">
          <cell r="J1090" t="str">
            <v>097.39909.0000.1080</v>
          </cell>
          <cell r="L1090">
            <v>0</v>
          </cell>
        </row>
        <row r="1091">
          <cell r="J1091" t="str">
            <v>097..0000.1080</v>
          </cell>
          <cell r="L1091">
            <v>0</v>
          </cell>
        </row>
        <row r="1092">
          <cell r="J1092" t="str">
            <v>098.30100.0000.1080</v>
          </cell>
          <cell r="L1092">
            <v>0</v>
          </cell>
        </row>
        <row r="1093">
          <cell r="J1093" t="str">
            <v>098.30300.0000.1080</v>
          </cell>
          <cell r="L1093">
            <v>618.25</v>
          </cell>
        </row>
        <row r="1094">
          <cell r="J1094" t="str">
            <v>098.30500.0000.1080</v>
          </cell>
          <cell r="L1094">
            <v>0</v>
          </cell>
        </row>
        <row r="1095">
          <cell r="J1095" t="str">
            <v>098.36510.0000.1080</v>
          </cell>
          <cell r="L1095">
            <v>0</v>
          </cell>
        </row>
        <row r="1096">
          <cell r="J1096" t="str">
            <v>098.36520.0000.1080</v>
          </cell>
          <cell r="L1096">
            <v>0</v>
          </cell>
        </row>
        <row r="1097">
          <cell r="J1097" t="str">
            <v>098.36601.0000.1080</v>
          </cell>
          <cell r="L1097">
            <v>0</v>
          </cell>
        </row>
        <row r="1098">
          <cell r="J1098" t="str">
            <v>098.36602.0000.1080</v>
          </cell>
          <cell r="L1098">
            <v>0</v>
          </cell>
        </row>
        <row r="1099">
          <cell r="J1099" t="str">
            <v>098.36603.0000.1080</v>
          </cell>
          <cell r="L1099">
            <v>0</v>
          </cell>
        </row>
        <row r="1100">
          <cell r="J1100" t="str">
            <v>098.36700.0000.1080</v>
          </cell>
          <cell r="L1100">
            <v>0</v>
          </cell>
        </row>
        <row r="1101">
          <cell r="J1101" t="str">
            <v>098.36701.0000.1080</v>
          </cell>
          <cell r="L1101">
            <v>535.97</v>
          </cell>
        </row>
        <row r="1102">
          <cell r="J1102" t="str">
            <v>098.36900.0000.1080</v>
          </cell>
          <cell r="L1102">
            <v>750.12</v>
          </cell>
        </row>
        <row r="1103">
          <cell r="J1103" t="str">
            <v>098.37400.0000.1080</v>
          </cell>
          <cell r="L1103">
            <v>0</v>
          </cell>
        </row>
        <row r="1104">
          <cell r="J1104" t="str">
            <v>098.37402.0000.1080</v>
          </cell>
          <cell r="L1104">
            <v>0</v>
          </cell>
        </row>
        <row r="1105">
          <cell r="J1105" t="str">
            <v>098.37500.0000.1080</v>
          </cell>
          <cell r="L1105">
            <v>0</v>
          </cell>
        </row>
        <row r="1106">
          <cell r="J1106" t="str">
            <v>098.37501.0000.1080</v>
          </cell>
          <cell r="L1106">
            <v>0</v>
          </cell>
        </row>
        <row r="1107">
          <cell r="J1107" t="str">
            <v>098.37600.0000.1080</v>
          </cell>
          <cell r="L1107">
            <v>57.08</v>
          </cell>
        </row>
        <row r="1108">
          <cell r="J1108" t="str">
            <v>098.37601.0000.1080</v>
          </cell>
          <cell r="L1108">
            <v>5071.66</v>
          </cell>
        </row>
        <row r="1109">
          <cell r="J1109" t="str">
            <v>098.37602.0000.1080</v>
          </cell>
          <cell r="L1109">
            <v>3948.73</v>
          </cell>
        </row>
        <row r="1110">
          <cell r="J1110" t="str">
            <v>098.37800.0000.1080</v>
          </cell>
          <cell r="L1110">
            <v>485.83</v>
          </cell>
        </row>
        <row r="1111">
          <cell r="J1111" t="str">
            <v>098.37900.0000.1080</v>
          </cell>
          <cell r="L1111">
            <v>0</v>
          </cell>
        </row>
        <row r="1112">
          <cell r="J1112" t="str">
            <v>098.37903.0000.1080</v>
          </cell>
          <cell r="L1112">
            <v>0</v>
          </cell>
        </row>
        <row r="1113">
          <cell r="J1113" t="str">
            <v>098.37905.0000.1080</v>
          </cell>
          <cell r="L1113">
            <v>0</v>
          </cell>
        </row>
        <row r="1114">
          <cell r="J1114" t="str">
            <v>098.38000.0000.1080</v>
          </cell>
          <cell r="L1114">
            <v>24330.68</v>
          </cell>
        </row>
        <row r="1115">
          <cell r="J1115" t="str">
            <v>098.38100.0000.1080</v>
          </cell>
          <cell r="L1115">
            <v>1264.56</v>
          </cell>
        </row>
        <row r="1116">
          <cell r="J1116" t="str">
            <v>098.38200.0000.1080</v>
          </cell>
          <cell r="L1116">
            <v>5752.44</v>
          </cell>
        </row>
        <row r="1117">
          <cell r="J1117" t="str">
            <v>098.38300.0000.1080</v>
          </cell>
          <cell r="L1117">
            <v>275.37</v>
          </cell>
        </row>
        <row r="1118">
          <cell r="J1118" t="str">
            <v>098.38500.0000.1080</v>
          </cell>
          <cell r="L1118">
            <v>-5.96</v>
          </cell>
        </row>
        <row r="1119">
          <cell r="J1119" t="str">
            <v>098.38700.0000.1080</v>
          </cell>
          <cell r="L1119">
            <v>0</v>
          </cell>
        </row>
        <row r="1120">
          <cell r="J1120" t="str">
            <v>098.38900.0000.1080</v>
          </cell>
          <cell r="L1120">
            <v>0</v>
          </cell>
        </row>
        <row r="1121">
          <cell r="J1121" t="str">
            <v>098.39000.0000.1080</v>
          </cell>
          <cell r="L1121">
            <v>1493.93</v>
          </cell>
        </row>
        <row r="1122">
          <cell r="J1122" t="str">
            <v>098.39003.0000.1080</v>
          </cell>
          <cell r="L1122">
            <v>35.01</v>
          </cell>
        </row>
        <row r="1123">
          <cell r="J1123" t="str">
            <v>098.39100.0000.1080</v>
          </cell>
          <cell r="L1123">
            <v>336.17</v>
          </cell>
        </row>
        <row r="1124">
          <cell r="J1124" t="str">
            <v>098.39200.0000.1080</v>
          </cell>
          <cell r="L1124">
            <v>1410.64</v>
          </cell>
        </row>
        <row r="1125">
          <cell r="J1125" t="str">
            <v>098.39300.0000.1080</v>
          </cell>
          <cell r="L1125">
            <v>0</v>
          </cell>
        </row>
        <row r="1126">
          <cell r="J1126" t="str">
            <v>098.39400.0000.1080</v>
          </cell>
          <cell r="L1126">
            <v>53.74</v>
          </cell>
        </row>
        <row r="1127">
          <cell r="J1127" t="str">
            <v>098.39500.0000.1080</v>
          </cell>
          <cell r="L1127">
            <v>131.47</v>
          </cell>
        </row>
        <row r="1128">
          <cell r="J1128" t="str">
            <v>098.39600.0000.1080</v>
          </cell>
          <cell r="L1128">
            <v>84.28</v>
          </cell>
        </row>
        <row r="1129">
          <cell r="J1129" t="str">
            <v>098.39603.0000.1080</v>
          </cell>
          <cell r="L1129">
            <v>184.72</v>
          </cell>
        </row>
        <row r="1130">
          <cell r="J1130" t="str">
            <v>098.39604.0000.1080</v>
          </cell>
          <cell r="L1130">
            <v>34.1</v>
          </cell>
        </row>
        <row r="1131">
          <cell r="J1131" t="str">
            <v>098.39605.0000.1080</v>
          </cell>
          <cell r="L1131">
            <v>0</v>
          </cell>
        </row>
        <row r="1132">
          <cell r="J1132" t="str">
            <v>098.39700.0000.1080</v>
          </cell>
          <cell r="L1132">
            <v>320.08</v>
          </cell>
        </row>
        <row r="1133">
          <cell r="J1133" t="str">
            <v>098.39702.0000.1080</v>
          </cell>
          <cell r="L1133">
            <v>192.38</v>
          </cell>
        </row>
        <row r="1134">
          <cell r="J1134" t="str">
            <v>098.39800.0000.1080</v>
          </cell>
          <cell r="L1134">
            <v>2417.59</v>
          </cell>
        </row>
        <row r="1135">
          <cell r="J1135" t="str">
            <v>098.39901.0000.1080</v>
          </cell>
          <cell r="L1135">
            <v>16.71</v>
          </cell>
        </row>
        <row r="1136">
          <cell r="J1136" t="str">
            <v>098.39902.0000.1080</v>
          </cell>
          <cell r="L1136">
            <v>27.32</v>
          </cell>
        </row>
        <row r="1137">
          <cell r="J1137" t="str">
            <v>098.39906.0000.1080</v>
          </cell>
          <cell r="L1137">
            <v>0</v>
          </cell>
        </row>
        <row r="1138">
          <cell r="J1138" t="str">
            <v>098.39907.0000.1080</v>
          </cell>
          <cell r="L1138">
            <v>636.69000000000005</v>
          </cell>
        </row>
        <row r="1139">
          <cell r="J1139" t="str">
            <v>098..0000.1080</v>
          </cell>
          <cell r="L1139">
            <v>0</v>
          </cell>
        </row>
        <row r="1140">
          <cell r="J1140" t="str">
            <v>099.37600.0000.1080</v>
          </cell>
          <cell r="L1140">
            <v>0</v>
          </cell>
        </row>
        <row r="1141">
          <cell r="J1141" t="str">
            <v>099.37601.0000.1080</v>
          </cell>
          <cell r="L1141">
            <v>0</v>
          </cell>
        </row>
        <row r="1142">
          <cell r="J1142" t="str">
            <v>099.37602.0000.1080</v>
          </cell>
          <cell r="L1142">
            <v>0</v>
          </cell>
        </row>
        <row r="1143">
          <cell r="J1143" t="str">
            <v>099.37800.0000.1080</v>
          </cell>
          <cell r="L1143">
            <v>0</v>
          </cell>
        </row>
        <row r="1144">
          <cell r="J1144" t="str">
            <v>099.38000.0000.1080</v>
          </cell>
          <cell r="L1144">
            <v>0</v>
          </cell>
        </row>
        <row r="1145">
          <cell r="J1145" t="str">
            <v>099.38200.0000.1080</v>
          </cell>
          <cell r="L1145">
            <v>0</v>
          </cell>
        </row>
        <row r="1146">
          <cell r="J1146" t="str">
            <v>099.38500.0000.1080</v>
          </cell>
          <cell r="L1146">
            <v>0</v>
          </cell>
        </row>
        <row r="1147">
          <cell r="J1147" t="str">
            <v>099..0000.1080</v>
          </cell>
          <cell r="L1147">
            <v>0</v>
          </cell>
        </row>
        <row r="1148">
          <cell r="J1148" t="str">
            <v>024.37500.0000.1080</v>
          </cell>
          <cell r="L1148">
            <v>0</v>
          </cell>
        </row>
        <row r="1149">
          <cell r="J1149" t="str">
            <v>024.37800.0000.1080</v>
          </cell>
          <cell r="L1149">
            <v>663.49</v>
          </cell>
        </row>
        <row r="1150">
          <cell r="J1150" t="str">
            <v>024.37900.0000.1080</v>
          </cell>
          <cell r="L1150">
            <v>159.84</v>
          </cell>
        </row>
        <row r="1151">
          <cell r="J1151" t="str">
            <v>024.37908.0000.1080</v>
          </cell>
          <cell r="L1151">
            <v>301.02999999999997</v>
          </cell>
        </row>
        <row r="1152">
          <cell r="J1152" t="str">
            <v>024.38100.0000.1080</v>
          </cell>
          <cell r="L1152">
            <v>0</v>
          </cell>
        </row>
        <row r="1153">
          <cell r="J1153" t="str">
            <v>024.38300.0000.1080</v>
          </cell>
          <cell r="L1153">
            <v>2670.51</v>
          </cell>
        </row>
        <row r="1154">
          <cell r="J1154" t="str">
            <v>024.38900.0000.1080</v>
          </cell>
          <cell r="L1154">
            <v>0</v>
          </cell>
        </row>
        <row r="1155">
          <cell r="J1155" t="str">
            <v>024.39000.0000.1080</v>
          </cell>
          <cell r="L1155">
            <v>176.39</v>
          </cell>
        </row>
        <row r="1156">
          <cell r="J1156" t="str">
            <v>024.39100.0000.1080</v>
          </cell>
          <cell r="L1156">
            <v>6.27</v>
          </cell>
        </row>
        <row r="1157">
          <cell r="J1157" t="str">
            <v>024.39103.0000.1080</v>
          </cell>
          <cell r="L1157">
            <v>0</v>
          </cell>
        </row>
        <row r="1158">
          <cell r="J1158" t="str">
            <v>024.39200.0000.1080</v>
          </cell>
          <cell r="L1158">
            <v>0</v>
          </cell>
        </row>
        <row r="1159">
          <cell r="J1159" t="str">
            <v>024.39400.0000.1080</v>
          </cell>
          <cell r="L1159">
            <v>65.13</v>
          </cell>
        </row>
        <row r="1160">
          <cell r="J1160" t="str">
            <v>024.39700.0000.1080</v>
          </cell>
          <cell r="L1160">
            <v>2.6</v>
          </cell>
        </row>
        <row r="1161">
          <cell r="J1161" t="str">
            <v>024.39705.0000.1080</v>
          </cell>
          <cell r="L1161">
            <v>768.73</v>
          </cell>
        </row>
        <row r="1162">
          <cell r="J1162" t="str">
            <v>024.39800.0000.1080</v>
          </cell>
          <cell r="L1162">
            <v>7.18</v>
          </cell>
        </row>
        <row r="1163">
          <cell r="J1163" t="str">
            <v>024..0000.1080</v>
          </cell>
          <cell r="L1163">
            <v>0</v>
          </cell>
        </row>
        <row r="1164">
          <cell r="J1164" t="str">
            <v>029.37400.0000.1080</v>
          </cell>
          <cell r="L1164">
            <v>0</v>
          </cell>
        </row>
        <row r="1165">
          <cell r="J1165" t="str">
            <v>029.37500.0000.1080</v>
          </cell>
          <cell r="L1165">
            <v>0</v>
          </cell>
        </row>
        <row r="1166">
          <cell r="J1166" t="str">
            <v>029.37600.0000.1080</v>
          </cell>
          <cell r="L1166">
            <v>133.59</v>
          </cell>
        </row>
        <row r="1167">
          <cell r="J1167" t="str">
            <v>029.37601.0000.1080</v>
          </cell>
          <cell r="L1167">
            <v>521.14</v>
          </cell>
        </row>
        <row r="1168">
          <cell r="J1168" t="str">
            <v>029.37602.0000.1080</v>
          </cell>
          <cell r="L1168">
            <v>404.67</v>
          </cell>
        </row>
        <row r="1169">
          <cell r="J1169" t="str">
            <v>029.37800.0000.1080</v>
          </cell>
          <cell r="L1169">
            <v>34.090000000000003</v>
          </cell>
        </row>
        <row r="1170">
          <cell r="J1170" t="str">
            <v>029.37900.0000.1080</v>
          </cell>
          <cell r="L1170">
            <v>0</v>
          </cell>
        </row>
        <row r="1171">
          <cell r="J1171" t="str">
            <v>029.38000.0000.1080</v>
          </cell>
          <cell r="L1171">
            <v>1398.36</v>
          </cell>
        </row>
        <row r="1172">
          <cell r="J1172" t="str">
            <v>029.38100.0000.1080</v>
          </cell>
          <cell r="L1172">
            <v>77.8</v>
          </cell>
        </row>
        <row r="1173">
          <cell r="J1173" t="str">
            <v>029.38200.0000.1080</v>
          </cell>
          <cell r="L1173">
            <v>123.24</v>
          </cell>
        </row>
        <row r="1174">
          <cell r="J1174" t="str">
            <v>029.38300.0000.1080</v>
          </cell>
          <cell r="L1174">
            <v>15.04</v>
          </cell>
        </row>
        <row r="1175">
          <cell r="J1175" t="str">
            <v>029.38400.0000.1080</v>
          </cell>
          <cell r="L1175">
            <v>0</v>
          </cell>
        </row>
        <row r="1176">
          <cell r="J1176" t="str">
            <v>029..0000.1080</v>
          </cell>
          <cell r="L1176">
            <v>0</v>
          </cell>
        </row>
        <row r="1177">
          <cell r="J1177" t="str">
            <v>030.39100.0000.1080</v>
          </cell>
          <cell r="L1177">
            <v>1081.78</v>
          </cell>
        </row>
        <row r="1178">
          <cell r="J1178" t="str">
            <v>030.39103.0000.1080</v>
          </cell>
          <cell r="L1178">
            <v>1131.5999999999999</v>
          </cell>
        </row>
        <row r="1179">
          <cell r="J1179" t="str">
            <v>030.39200.0000.1080</v>
          </cell>
          <cell r="L1179">
            <v>0</v>
          </cell>
        </row>
        <row r="1180">
          <cell r="J1180" t="str">
            <v>030.39400.0000.1080</v>
          </cell>
          <cell r="L1180">
            <v>1733.82</v>
          </cell>
        </row>
        <row r="1181">
          <cell r="J1181" t="str">
            <v>030.39500.0000.1080</v>
          </cell>
          <cell r="L1181">
            <v>0</v>
          </cell>
        </row>
        <row r="1182">
          <cell r="J1182" t="str">
            <v>030.39700.0000.1080</v>
          </cell>
          <cell r="L1182">
            <v>5878.24</v>
          </cell>
        </row>
        <row r="1183">
          <cell r="J1183" t="str">
            <v>030.39800.0000.1080</v>
          </cell>
          <cell r="L1183">
            <v>4550.6400000000003</v>
          </cell>
        </row>
        <row r="1184">
          <cell r="J1184" t="str">
            <v>030.39901.0000.1080</v>
          </cell>
          <cell r="L1184">
            <v>2208.54</v>
          </cell>
        </row>
        <row r="1185">
          <cell r="J1185" t="str">
            <v>030.39902.0000.1080</v>
          </cell>
          <cell r="L1185">
            <v>159.58000000000001</v>
          </cell>
        </row>
        <row r="1186">
          <cell r="J1186" t="str">
            <v>030.39903.0000.1080</v>
          </cell>
          <cell r="L1186">
            <v>5565.58</v>
          </cell>
        </row>
        <row r="1187">
          <cell r="J1187" t="str">
            <v>030.39905.0000.1080</v>
          </cell>
          <cell r="L1187">
            <v>0</v>
          </cell>
        </row>
        <row r="1188">
          <cell r="J1188" t="str">
            <v>030.39906.0000.1080</v>
          </cell>
          <cell r="L1188">
            <v>19583.150000000001</v>
          </cell>
        </row>
        <row r="1189">
          <cell r="J1189" t="str">
            <v>030.39907.0000.1080</v>
          </cell>
          <cell r="L1189">
            <v>1398.99</v>
          </cell>
        </row>
        <row r="1190">
          <cell r="J1190" t="str">
            <v>030..0000.1080</v>
          </cell>
          <cell r="L1190">
            <v>0</v>
          </cell>
        </row>
        <row r="1191">
          <cell r="J1191" t="str">
            <v>031..0000.1080</v>
          </cell>
          <cell r="L1191">
            <v>0</v>
          </cell>
        </row>
        <row r="1192">
          <cell r="J1192" t="str">
            <v>032..0000.1080</v>
          </cell>
          <cell r="L1192">
            <v>0</v>
          </cell>
        </row>
        <row r="1193">
          <cell r="J1193" t="str">
            <v>033.30100.0000.1080</v>
          </cell>
          <cell r="L1193">
            <v>0</v>
          </cell>
        </row>
        <row r="1194">
          <cell r="J1194" t="str">
            <v>033.37400.0000.1080</v>
          </cell>
          <cell r="L1194">
            <v>0</v>
          </cell>
        </row>
        <row r="1195">
          <cell r="J1195" t="str">
            <v>033.37500.0000.1080</v>
          </cell>
          <cell r="L1195">
            <v>96.49</v>
          </cell>
        </row>
        <row r="1196">
          <cell r="J1196" t="str">
            <v>033.37600.0000.1080</v>
          </cell>
          <cell r="L1196">
            <v>3048.75</v>
          </cell>
        </row>
        <row r="1197">
          <cell r="J1197" t="str">
            <v>033.37601.0000.1080</v>
          </cell>
          <cell r="L1197">
            <v>14453.14</v>
          </cell>
        </row>
        <row r="1198">
          <cell r="J1198" t="str">
            <v>033.37602.0000.1080</v>
          </cell>
          <cell r="L1198">
            <v>26370.15</v>
          </cell>
        </row>
        <row r="1199">
          <cell r="J1199" t="str">
            <v>033.37800.0000.1080</v>
          </cell>
          <cell r="L1199">
            <v>1202.5999999999999</v>
          </cell>
        </row>
        <row r="1200">
          <cell r="J1200" t="str">
            <v>033.37900.0000.1080</v>
          </cell>
          <cell r="L1200">
            <v>6355.24</v>
          </cell>
        </row>
        <row r="1201">
          <cell r="J1201" t="str">
            <v>033.37908.0000.1080</v>
          </cell>
          <cell r="L1201">
            <v>79.37</v>
          </cell>
        </row>
        <row r="1202">
          <cell r="J1202" t="str">
            <v>033.38000.0000.1080</v>
          </cell>
          <cell r="L1202">
            <v>51345.83</v>
          </cell>
        </row>
        <row r="1203">
          <cell r="J1203" t="str">
            <v>033.38100.0000.1080</v>
          </cell>
          <cell r="L1203">
            <v>8056.44</v>
          </cell>
        </row>
        <row r="1204">
          <cell r="J1204" t="str">
            <v>033.38200.0000.1080</v>
          </cell>
          <cell r="L1204">
            <v>15458.57</v>
          </cell>
        </row>
        <row r="1205">
          <cell r="J1205" t="str">
            <v>033.38300.0000.1080</v>
          </cell>
          <cell r="L1205">
            <v>2407.27</v>
          </cell>
        </row>
        <row r="1206">
          <cell r="J1206" t="str">
            <v>033.38500.0000.1080</v>
          </cell>
          <cell r="L1206">
            <v>431.48</v>
          </cell>
        </row>
        <row r="1207">
          <cell r="J1207" t="str">
            <v>033.38700.0000.1080</v>
          </cell>
          <cell r="L1207">
            <v>33.380000000000003</v>
          </cell>
        </row>
        <row r="1208">
          <cell r="J1208" t="str">
            <v>033.38900.0000.1080</v>
          </cell>
          <cell r="L1208">
            <v>0</v>
          </cell>
        </row>
        <row r="1209">
          <cell r="J1209" t="str">
            <v>033.39000.0000.1080</v>
          </cell>
          <cell r="L1209">
            <v>2537.59</v>
          </cell>
        </row>
        <row r="1210">
          <cell r="J1210" t="str">
            <v>033.39100.0000.1080</v>
          </cell>
          <cell r="L1210">
            <v>2383.31</v>
          </cell>
        </row>
        <row r="1211">
          <cell r="J1211" t="str">
            <v>033.39103.0000.1080</v>
          </cell>
          <cell r="L1211">
            <v>256.85000000000002</v>
          </cell>
        </row>
        <row r="1212">
          <cell r="J1212" t="str">
            <v>033.39200.0000.1080</v>
          </cell>
          <cell r="L1212">
            <v>0</v>
          </cell>
        </row>
        <row r="1213">
          <cell r="J1213" t="str">
            <v>033.39300.0000.1080</v>
          </cell>
          <cell r="L1213">
            <v>0</v>
          </cell>
        </row>
        <row r="1214">
          <cell r="J1214" t="str">
            <v>033.39400.0000.1080</v>
          </cell>
          <cell r="L1214">
            <v>2820.99</v>
          </cell>
        </row>
        <row r="1215">
          <cell r="J1215" t="str">
            <v>033.39500.0000.1080</v>
          </cell>
          <cell r="L1215">
            <v>515.89</v>
          </cell>
        </row>
        <row r="1216">
          <cell r="J1216" t="str">
            <v>033.39600.0000.1080</v>
          </cell>
          <cell r="L1216">
            <v>1273</v>
          </cell>
        </row>
        <row r="1217">
          <cell r="J1217" t="str">
            <v>033.39604.0000.1080</v>
          </cell>
          <cell r="L1217">
            <v>1133.69</v>
          </cell>
        </row>
        <row r="1218">
          <cell r="J1218" t="str">
            <v>033.39605.0000.1080</v>
          </cell>
          <cell r="L1218">
            <v>159.30000000000001</v>
          </cell>
        </row>
        <row r="1219">
          <cell r="J1219" t="str">
            <v>033.39700.0000.1080</v>
          </cell>
          <cell r="L1219">
            <v>662.23</v>
          </cell>
        </row>
        <row r="1220">
          <cell r="J1220" t="str">
            <v>033.39701.0000.1080</v>
          </cell>
          <cell r="L1220">
            <v>0</v>
          </cell>
        </row>
        <row r="1221">
          <cell r="J1221" t="str">
            <v>033.39702.0000.1080</v>
          </cell>
          <cell r="L1221">
            <v>401.39</v>
          </cell>
        </row>
        <row r="1222">
          <cell r="J1222" t="str">
            <v>033.39800.0000.1080</v>
          </cell>
          <cell r="L1222">
            <v>1966.81</v>
          </cell>
        </row>
        <row r="1223">
          <cell r="J1223" t="str">
            <v>033.39900.0000.1080</v>
          </cell>
          <cell r="L1223">
            <v>974.58</v>
          </cell>
        </row>
        <row r="1224">
          <cell r="J1224" t="str">
            <v>033.39901.0000.1080</v>
          </cell>
          <cell r="L1224">
            <v>68.38</v>
          </cell>
        </row>
        <row r="1225">
          <cell r="J1225" t="str">
            <v>033.39902.0000.1080</v>
          </cell>
          <cell r="L1225">
            <v>111.82</v>
          </cell>
        </row>
        <row r="1226">
          <cell r="J1226" t="str">
            <v>033.39906.0000.1080</v>
          </cell>
          <cell r="L1226">
            <v>0</v>
          </cell>
        </row>
        <row r="1227">
          <cell r="J1227" t="str">
            <v>033.39907.0000.1080</v>
          </cell>
          <cell r="L1227">
            <v>807.13</v>
          </cell>
        </row>
        <row r="1228">
          <cell r="J1228" t="str">
            <v>033.39908.0000.1080</v>
          </cell>
          <cell r="L1228">
            <v>423.5</v>
          </cell>
        </row>
        <row r="1229">
          <cell r="J1229" t="str">
            <v>033..0000.1080</v>
          </cell>
          <cell r="L1229">
            <v>0</v>
          </cell>
        </row>
        <row r="1230">
          <cell r="J1230" t="str">
            <v>034.30100.0000.1080</v>
          </cell>
          <cell r="L1230">
            <v>0</v>
          </cell>
        </row>
        <row r="1231">
          <cell r="J1231" t="str">
            <v>034.30200.0000.1080</v>
          </cell>
          <cell r="L1231">
            <v>0</v>
          </cell>
        </row>
        <row r="1232">
          <cell r="J1232" t="str">
            <v>034.30300.0000.1080</v>
          </cell>
          <cell r="L1232">
            <v>0</v>
          </cell>
        </row>
        <row r="1233">
          <cell r="J1233" t="str">
            <v>034.37400.0000.1080</v>
          </cell>
          <cell r="L1233">
            <v>0</v>
          </cell>
        </row>
        <row r="1234">
          <cell r="J1234" t="str">
            <v>034.37500.0000.1080</v>
          </cell>
          <cell r="L1234">
            <v>29.32</v>
          </cell>
        </row>
        <row r="1235">
          <cell r="J1235" t="str">
            <v>034.37600.0000.1080</v>
          </cell>
          <cell r="L1235">
            <v>310.19</v>
          </cell>
        </row>
        <row r="1236">
          <cell r="J1236" t="str">
            <v>034.37601.0000.1080</v>
          </cell>
          <cell r="L1236">
            <v>8640.7900000000009</v>
          </cell>
        </row>
        <row r="1237">
          <cell r="J1237" t="str">
            <v>034.37602.0000.1080</v>
          </cell>
          <cell r="L1237">
            <v>19022.96</v>
          </cell>
        </row>
        <row r="1238">
          <cell r="J1238" t="str">
            <v>034.37800.0000.1080</v>
          </cell>
          <cell r="L1238">
            <v>475.61</v>
          </cell>
        </row>
        <row r="1239">
          <cell r="J1239" t="str">
            <v>034.37900.0000.1080</v>
          </cell>
          <cell r="L1239">
            <v>572.78</v>
          </cell>
        </row>
        <row r="1240">
          <cell r="J1240" t="str">
            <v>034.38000.0000.1080</v>
          </cell>
          <cell r="L1240">
            <v>21718.94</v>
          </cell>
        </row>
        <row r="1241">
          <cell r="J1241" t="str">
            <v>034.38100.0000.1080</v>
          </cell>
          <cell r="L1241">
            <v>4673.24</v>
          </cell>
        </row>
        <row r="1242">
          <cell r="J1242" t="str">
            <v>034.38200.0000.1080</v>
          </cell>
          <cell r="L1242">
            <v>10536.74</v>
          </cell>
        </row>
        <row r="1243">
          <cell r="J1243" t="str">
            <v>034.38300.0000.1080</v>
          </cell>
          <cell r="L1243">
            <v>600.27</v>
          </cell>
        </row>
        <row r="1244">
          <cell r="J1244" t="str">
            <v>034.38400.0000.1080</v>
          </cell>
          <cell r="L1244">
            <v>0</v>
          </cell>
        </row>
        <row r="1245">
          <cell r="J1245" t="str">
            <v>034.38500.0000.1080</v>
          </cell>
          <cell r="L1245">
            <v>434.04</v>
          </cell>
        </row>
        <row r="1246">
          <cell r="J1246" t="str">
            <v>034.38700.0000.1080</v>
          </cell>
          <cell r="L1246">
            <v>57.6</v>
          </cell>
        </row>
        <row r="1247">
          <cell r="J1247" t="str">
            <v>034.39000.0000.1080</v>
          </cell>
          <cell r="L1247">
            <v>427.82</v>
          </cell>
        </row>
        <row r="1248">
          <cell r="J1248" t="str">
            <v>034.39100.0000.1080</v>
          </cell>
          <cell r="L1248">
            <v>527.02</v>
          </cell>
        </row>
        <row r="1249">
          <cell r="J1249" t="str">
            <v>034.39103.0000.1080</v>
          </cell>
          <cell r="L1249">
            <v>0</v>
          </cell>
        </row>
        <row r="1250">
          <cell r="J1250" t="str">
            <v>034.39200.0000.1080</v>
          </cell>
          <cell r="L1250">
            <v>0</v>
          </cell>
        </row>
        <row r="1251">
          <cell r="J1251" t="str">
            <v>034.39300.0000.1080</v>
          </cell>
          <cell r="L1251">
            <v>0</v>
          </cell>
        </row>
        <row r="1252">
          <cell r="J1252" t="str">
            <v>034.39400.0000.1080</v>
          </cell>
          <cell r="L1252">
            <v>2131.1</v>
          </cell>
        </row>
        <row r="1253">
          <cell r="J1253" t="str">
            <v>034.39500.0000.1080</v>
          </cell>
          <cell r="L1253">
            <v>0</v>
          </cell>
        </row>
        <row r="1254">
          <cell r="J1254" t="str">
            <v>034.39600.0000.1080</v>
          </cell>
          <cell r="L1254">
            <v>1827.63</v>
          </cell>
        </row>
        <row r="1255">
          <cell r="J1255" t="str">
            <v>034.39603.0000.1080</v>
          </cell>
          <cell r="L1255">
            <v>0</v>
          </cell>
        </row>
        <row r="1256">
          <cell r="J1256" t="str">
            <v>034.39604.0000.1080</v>
          </cell>
          <cell r="L1256">
            <v>577.04</v>
          </cell>
        </row>
        <row r="1257">
          <cell r="J1257" t="str">
            <v>034.39605.0000.1080</v>
          </cell>
          <cell r="L1257">
            <v>0</v>
          </cell>
        </row>
        <row r="1258">
          <cell r="J1258" t="str">
            <v>034.39700.0000.1080</v>
          </cell>
          <cell r="L1258">
            <v>98.44</v>
          </cell>
        </row>
        <row r="1259">
          <cell r="J1259" t="str">
            <v>034.39701.0000.1080</v>
          </cell>
          <cell r="L1259">
            <v>0</v>
          </cell>
        </row>
        <row r="1260">
          <cell r="J1260" t="str">
            <v>034.39702.0000.1080</v>
          </cell>
          <cell r="L1260">
            <v>230.96</v>
          </cell>
        </row>
        <row r="1261">
          <cell r="J1261" t="str">
            <v>034.39800.0000.1080</v>
          </cell>
          <cell r="L1261">
            <v>131.16</v>
          </cell>
        </row>
        <row r="1262">
          <cell r="J1262" t="str">
            <v>034.39900.0000.1080</v>
          </cell>
          <cell r="L1262">
            <v>-559.66</v>
          </cell>
        </row>
        <row r="1263">
          <cell r="J1263" t="str">
            <v>034.39901.0000.1080</v>
          </cell>
          <cell r="L1263">
            <v>127.59</v>
          </cell>
        </row>
        <row r="1264">
          <cell r="J1264" t="str">
            <v>034.39902.0000.1080</v>
          </cell>
          <cell r="L1264">
            <v>208.64</v>
          </cell>
        </row>
        <row r="1265">
          <cell r="J1265" t="str">
            <v>034.39906.0000.1080</v>
          </cell>
          <cell r="L1265">
            <v>5391.84</v>
          </cell>
        </row>
        <row r="1266">
          <cell r="J1266" t="str">
            <v>034.39907.0000.1080</v>
          </cell>
          <cell r="L1266">
            <v>249.43</v>
          </cell>
        </row>
        <row r="1267">
          <cell r="J1267" t="str">
            <v>034.39908.0000.1080</v>
          </cell>
          <cell r="L1267">
            <v>790.19</v>
          </cell>
        </row>
        <row r="1268">
          <cell r="J1268" t="str">
            <v>034..0000.1080</v>
          </cell>
          <cell r="L1268">
            <v>0</v>
          </cell>
        </row>
        <row r="1269">
          <cell r="J1269" t="str">
            <v>035.30300.0000.1080</v>
          </cell>
          <cell r="L1269">
            <v>0</v>
          </cell>
        </row>
        <row r="1270">
          <cell r="J1270" t="str">
            <v>035.32540.0000.1080</v>
          </cell>
          <cell r="L1270">
            <v>0</v>
          </cell>
        </row>
        <row r="1271">
          <cell r="J1271" t="str">
            <v>035.32800.0000.1080</v>
          </cell>
          <cell r="L1271">
            <v>0</v>
          </cell>
        </row>
        <row r="1272">
          <cell r="J1272" t="str">
            <v>035.32900.0000.1080</v>
          </cell>
          <cell r="L1272">
            <v>0</v>
          </cell>
        </row>
        <row r="1273">
          <cell r="J1273" t="str">
            <v>035.33200.0000.1080</v>
          </cell>
          <cell r="L1273">
            <v>2760.23</v>
          </cell>
        </row>
        <row r="1274">
          <cell r="J1274" t="str">
            <v>035.33300.0000.1080</v>
          </cell>
          <cell r="L1274">
            <v>0</v>
          </cell>
        </row>
        <row r="1275">
          <cell r="J1275" t="str">
            <v>035.33400.0000.1080</v>
          </cell>
          <cell r="L1275">
            <v>488.95</v>
          </cell>
        </row>
        <row r="1276">
          <cell r="J1276" t="str">
            <v>035.34000.0000.1080</v>
          </cell>
          <cell r="L1276">
            <v>71.739999999999995</v>
          </cell>
        </row>
        <row r="1277">
          <cell r="J1277" t="str">
            <v>035.34200.0000.1080</v>
          </cell>
          <cell r="L1277">
            <v>10.5</v>
          </cell>
        </row>
        <row r="1278">
          <cell r="J1278" t="str">
            <v>035.34400.0000.1080</v>
          </cell>
          <cell r="L1278">
            <v>0</v>
          </cell>
        </row>
        <row r="1279">
          <cell r="J1279" t="str">
            <v>035.34500.0000.1080</v>
          </cell>
          <cell r="L1279">
            <v>3.18</v>
          </cell>
        </row>
        <row r="1280">
          <cell r="J1280" t="str">
            <v>035.36500.0000.1080</v>
          </cell>
          <cell r="L1280">
            <v>0</v>
          </cell>
        </row>
        <row r="1281">
          <cell r="J1281" t="str">
            <v>035.36600.0000.1080</v>
          </cell>
          <cell r="L1281">
            <v>0</v>
          </cell>
        </row>
        <row r="1282">
          <cell r="J1282" t="str">
            <v>035.36700.0000.1080</v>
          </cell>
          <cell r="L1282">
            <v>10941.03</v>
          </cell>
        </row>
        <row r="1283">
          <cell r="J1283" t="str">
            <v>035.36701.0000.1080</v>
          </cell>
          <cell r="L1283">
            <v>0</v>
          </cell>
        </row>
        <row r="1284">
          <cell r="J1284" t="str">
            <v>035.36800.0000.1080</v>
          </cell>
          <cell r="L1284">
            <v>0</v>
          </cell>
        </row>
        <row r="1285">
          <cell r="J1285" t="str">
            <v>035.36900.0000.1080</v>
          </cell>
          <cell r="L1285">
            <v>0</v>
          </cell>
        </row>
        <row r="1286">
          <cell r="J1286" t="str">
            <v>035.37100.0000.1080</v>
          </cell>
          <cell r="L1286">
            <v>0</v>
          </cell>
        </row>
        <row r="1287">
          <cell r="J1287" t="str">
            <v>035.37400.0000.1080</v>
          </cell>
          <cell r="L1287">
            <v>0</v>
          </cell>
        </row>
        <row r="1288">
          <cell r="J1288" t="str">
            <v>035.37500.0000.1080</v>
          </cell>
          <cell r="L1288">
            <v>66.45</v>
          </cell>
        </row>
        <row r="1289">
          <cell r="J1289" t="str">
            <v>035.37600.0000.1080</v>
          </cell>
          <cell r="L1289">
            <v>659.37</v>
          </cell>
        </row>
        <row r="1290">
          <cell r="J1290" t="str">
            <v>035.37601.0000.1080</v>
          </cell>
          <cell r="L1290">
            <v>11195.37</v>
          </cell>
        </row>
        <row r="1291">
          <cell r="J1291" t="str">
            <v>035.37602.0000.1080</v>
          </cell>
          <cell r="L1291">
            <v>19578.150000000001</v>
          </cell>
        </row>
        <row r="1292">
          <cell r="J1292" t="str">
            <v>035.37800.0000.1080</v>
          </cell>
          <cell r="L1292">
            <v>744.19</v>
          </cell>
        </row>
        <row r="1293">
          <cell r="J1293" t="str">
            <v>035.37900.0000.1080</v>
          </cell>
          <cell r="L1293">
            <v>61.36</v>
          </cell>
        </row>
        <row r="1294">
          <cell r="J1294" t="str">
            <v>035.38000.0000.1080</v>
          </cell>
          <cell r="L1294">
            <v>17313.61</v>
          </cell>
        </row>
        <row r="1295">
          <cell r="J1295" t="str">
            <v>035.38100.0000.1080</v>
          </cell>
          <cell r="L1295">
            <v>4669.8</v>
          </cell>
        </row>
        <row r="1296">
          <cell r="J1296" t="str">
            <v>035.38200.0000.1080</v>
          </cell>
          <cell r="L1296">
            <v>5238.72</v>
          </cell>
        </row>
        <row r="1297">
          <cell r="J1297" t="str">
            <v>035.38300.0000.1080</v>
          </cell>
          <cell r="L1297">
            <v>1065.49</v>
          </cell>
        </row>
        <row r="1298">
          <cell r="J1298" t="str">
            <v>035.38400.0000.1080</v>
          </cell>
          <cell r="L1298">
            <v>0</v>
          </cell>
        </row>
        <row r="1299">
          <cell r="J1299" t="str">
            <v>035.38500.0000.1080</v>
          </cell>
          <cell r="L1299">
            <v>339.85</v>
          </cell>
        </row>
        <row r="1300">
          <cell r="J1300" t="str">
            <v>035.39000.0000.1080</v>
          </cell>
          <cell r="L1300">
            <v>227.71</v>
          </cell>
        </row>
        <row r="1301">
          <cell r="J1301" t="str">
            <v>035.39003.0000.1080</v>
          </cell>
          <cell r="L1301">
            <v>12.85</v>
          </cell>
        </row>
        <row r="1302">
          <cell r="J1302" t="str">
            <v>035.39100.0000.1080</v>
          </cell>
          <cell r="L1302">
            <v>26.09</v>
          </cell>
        </row>
        <row r="1303">
          <cell r="J1303" t="str">
            <v>035.39103.0000.1080</v>
          </cell>
          <cell r="L1303">
            <v>261.04000000000002</v>
          </cell>
        </row>
        <row r="1304">
          <cell r="J1304" t="str">
            <v>035.39200.0000.1080</v>
          </cell>
          <cell r="L1304">
            <v>0</v>
          </cell>
        </row>
        <row r="1305">
          <cell r="J1305" t="str">
            <v>035.39300.0000.1080</v>
          </cell>
          <cell r="L1305">
            <v>0</v>
          </cell>
        </row>
        <row r="1306">
          <cell r="J1306" t="str">
            <v>035.39400.0000.1080</v>
          </cell>
          <cell r="L1306">
            <v>1934.41</v>
          </cell>
        </row>
        <row r="1307">
          <cell r="J1307" t="str">
            <v>035.39500.0000.1080</v>
          </cell>
          <cell r="L1307">
            <v>127.59</v>
          </cell>
        </row>
        <row r="1308">
          <cell r="J1308" t="str">
            <v>035.39600.0000.1080</v>
          </cell>
          <cell r="L1308">
            <v>676.58</v>
          </cell>
        </row>
        <row r="1309">
          <cell r="J1309" t="str">
            <v>035.39603.0000.1080</v>
          </cell>
          <cell r="L1309">
            <v>1591.2</v>
          </cell>
        </row>
        <row r="1310">
          <cell r="J1310" t="str">
            <v>035.39604.0000.1080</v>
          </cell>
          <cell r="L1310">
            <v>493.32</v>
          </cell>
        </row>
        <row r="1311">
          <cell r="J1311" t="str">
            <v>035.39700.0000.1080</v>
          </cell>
          <cell r="L1311">
            <v>333.15</v>
          </cell>
        </row>
        <row r="1312">
          <cell r="J1312" t="str">
            <v>035.39701.0000.1080</v>
          </cell>
          <cell r="L1312">
            <v>0</v>
          </cell>
        </row>
        <row r="1313">
          <cell r="J1313" t="str">
            <v>035.39702.0000.1080</v>
          </cell>
          <cell r="L1313">
            <v>0</v>
          </cell>
        </row>
        <row r="1314">
          <cell r="J1314" t="str">
            <v>035.39800.0000.1080</v>
          </cell>
          <cell r="L1314">
            <v>714.28</v>
          </cell>
        </row>
        <row r="1315">
          <cell r="J1315" t="str">
            <v>035.39900.0000.1080</v>
          </cell>
          <cell r="L1315">
            <v>1489.83</v>
          </cell>
        </row>
        <row r="1316">
          <cell r="J1316" t="str">
            <v>035.39901.0000.1080</v>
          </cell>
          <cell r="L1316">
            <v>107.57</v>
          </cell>
        </row>
        <row r="1317">
          <cell r="J1317" t="str">
            <v>035.39902.0000.1080</v>
          </cell>
          <cell r="L1317">
            <v>175.92</v>
          </cell>
        </row>
        <row r="1318">
          <cell r="J1318" t="str">
            <v>035.39906.0000.1080</v>
          </cell>
          <cell r="L1318">
            <v>0</v>
          </cell>
        </row>
        <row r="1319">
          <cell r="J1319" t="str">
            <v>035.39907.0000.1080</v>
          </cell>
          <cell r="L1319">
            <v>276.91000000000003</v>
          </cell>
        </row>
        <row r="1320">
          <cell r="J1320" t="str">
            <v>035.39908.0000.1080</v>
          </cell>
          <cell r="L1320">
            <v>666.24</v>
          </cell>
        </row>
        <row r="1321">
          <cell r="J1321" t="str">
            <v>035..0000.1080</v>
          </cell>
          <cell r="L1321">
            <v>0</v>
          </cell>
        </row>
        <row r="1322">
          <cell r="J1322" t="str">
            <v>036.32800.0000.1080</v>
          </cell>
          <cell r="L1322">
            <v>0</v>
          </cell>
        </row>
        <row r="1323">
          <cell r="J1323" t="str">
            <v>036.33200.0000.1080</v>
          </cell>
          <cell r="L1323">
            <v>405.28</v>
          </cell>
        </row>
        <row r="1324">
          <cell r="J1324" t="str">
            <v>036.33300.0000.1080</v>
          </cell>
          <cell r="L1324">
            <v>0</v>
          </cell>
        </row>
        <row r="1325">
          <cell r="J1325" t="str">
            <v>036.33400.0000.1080</v>
          </cell>
          <cell r="L1325">
            <v>179.26</v>
          </cell>
        </row>
        <row r="1326">
          <cell r="J1326" t="str">
            <v>036.36600.0000.1080</v>
          </cell>
          <cell r="L1326">
            <v>6.86</v>
          </cell>
        </row>
        <row r="1327">
          <cell r="J1327" t="str">
            <v>036.36701.0000.1080</v>
          </cell>
          <cell r="L1327">
            <v>0</v>
          </cell>
        </row>
        <row r="1328">
          <cell r="J1328" t="str">
            <v>036.36800.0000.1080</v>
          </cell>
          <cell r="L1328">
            <v>199.02</v>
          </cell>
        </row>
        <row r="1329">
          <cell r="J1329" t="str">
            <v>036.36900.0000.1080</v>
          </cell>
          <cell r="L1329">
            <v>159.62</v>
          </cell>
        </row>
        <row r="1330">
          <cell r="J1330" t="str">
            <v>036.37400.0000.1080</v>
          </cell>
          <cell r="L1330">
            <v>0</v>
          </cell>
        </row>
        <row r="1331">
          <cell r="J1331" t="str">
            <v>036.37500.0000.1080</v>
          </cell>
          <cell r="L1331">
            <v>78.88</v>
          </cell>
        </row>
        <row r="1332">
          <cell r="J1332" t="str">
            <v>036.37600.0000.1080</v>
          </cell>
          <cell r="L1332">
            <v>851.01</v>
          </cell>
        </row>
        <row r="1333">
          <cell r="J1333" t="str">
            <v>036.37601.0000.1080</v>
          </cell>
          <cell r="L1333">
            <v>13525.52</v>
          </cell>
        </row>
        <row r="1334">
          <cell r="J1334" t="str">
            <v>036.37602.0000.1080</v>
          </cell>
          <cell r="L1334">
            <v>12301.72</v>
          </cell>
        </row>
        <row r="1335">
          <cell r="J1335" t="str">
            <v>036.37800.0000.1080</v>
          </cell>
          <cell r="L1335">
            <v>0</v>
          </cell>
        </row>
        <row r="1336">
          <cell r="J1336" t="str">
            <v>036.37900.0000.1080</v>
          </cell>
          <cell r="L1336">
            <v>558.29999999999995</v>
          </cell>
        </row>
        <row r="1337">
          <cell r="J1337" t="str">
            <v>036.38000.0000.1080</v>
          </cell>
          <cell r="L1337">
            <v>15003.6</v>
          </cell>
        </row>
        <row r="1338">
          <cell r="J1338" t="str">
            <v>036.38100.0000.1080</v>
          </cell>
          <cell r="L1338">
            <v>3253.89</v>
          </cell>
        </row>
        <row r="1339">
          <cell r="J1339" t="str">
            <v>036.38200.0000.1080</v>
          </cell>
          <cell r="L1339">
            <v>9519.2099999999991</v>
          </cell>
        </row>
        <row r="1340">
          <cell r="J1340" t="str">
            <v>036.38300.0000.1080</v>
          </cell>
          <cell r="L1340">
            <v>591.38</v>
          </cell>
        </row>
        <row r="1341">
          <cell r="J1341" t="str">
            <v>036.38400.0000.1080</v>
          </cell>
          <cell r="L1341">
            <v>27.63</v>
          </cell>
        </row>
        <row r="1342">
          <cell r="J1342" t="str">
            <v>036.38500.0000.1080</v>
          </cell>
          <cell r="L1342">
            <v>315.25</v>
          </cell>
        </row>
        <row r="1343">
          <cell r="J1343" t="str">
            <v>036.38700.0000.1080</v>
          </cell>
          <cell r="L1343">
            <v>42.29</v>
          </cell>
        </row>
        <row r="1344">
          <cell r="J1344" t="str">
            <v>036.39000.0000.1080</v>
          </cell>
          <cell r="L1344">
            <v>445.87</v>
          </cell>
        </row>
        <row r="1345">
          <cell r="J1345" t="str">
            <v>036.39100.0000.1080</v>
          </cell>
          <cell r="L1345">
            <v>68.84</v>
          </cell>
        </row>
        <row r="1346">
          <cell r="J1346" t="str">
            <v>036.39103.0000.1080</v>
          </cell>
          <cell r="L1346">
            <v>82.67</v>
          </cell>
        </row>
        <row r="1347">
          <cell r="J1347" t="str">
            <v>036.39200.0000.1080</v>
          </cell>
          <cell r="L1347">
            <v>236.66</v>
          </cell>
        </row>
        <row r="1348">
          <cell r="J1348" t="str">
            <v>036.39300.0000.1080</v>
          </cell>
          <cell r="L1348">
            <v>0</v>
          </cell>
        </row>
        <row r="1349">
          <cell r="J1349" t="str">
            <v>036.39400.0000.1080</v>
          </cell>
          <cell r="L1349">
            <v>2137.87</v>
          </cell>
        </row>
        <row r="1350">
          <cell r="J1350" t="str">
            <v>036.39500.0000.1080</v>
          </cell>
          <cell r="L1350">
            <v>0</v>
          </cell>
        </row>
        <row r="1351">
          <cell r="J1351" t="str">
            <v>036.39600.0000.1080</v>
          </cell>
          <cell r="L1351">
            <v>384.09</v>
          </cell>
        </row>
        <row r="1352">
          <cell r="J1352" t="str">
            <v>036.39604.0000.1080</v>
          </cell>
          <cell r="L1352">
            <v>0</v>
          </cell>
        </row>
        <row r="1353">
          <cell r="J1353" t="str">
            <v>036.39700.0000.1080</v>
          </cell>
          <cell r="L1353">
            <v>0</v>
          </cell>
        </row>
        <row r="1354">
          <cell r="J1354" t="str">
            <v>036.39701.0000.1080</v>
          </cell>
          <cell r="L1354">
            <v>99.28</v>
          </cell>
        </row>
        <row r="1355">
          <cell r="J1355" t="str">
            <v>036.39702.0000.1080</v>
          </cell>
          <cell r="L1355">
            <v>3.83</v>
          </cell>
        </row>
        <row r="1356">
          <cell r="J1356" t="str">
            <v>036.39800.0000.1080</v>
          </cell>
          <cell r="L1356">
            <v>20.29</v>
          </cell>
        </row>
        <row r="1357">
          <cell r="J1357" t="str">
            <v>036.39900.0000.1080</v>
          </cell>
          <cell r="L1357">
            <v>0</v>
          </cell>
        </row>
        <row r="1358">
          <cell r="J1358" t="str">
            <v>036.39901.0000.1080</v>
          </cell>
          <cell r="L1358">
            <v>68.38</v>
          </cell>
        </row>
        <row r="1359">
          <cell r="J1359" t="str">
            <v>036.39902.0000.1080</v>
          </cell>
          <cell r="L1359">
            <v>111.82</v>
          </cell>
        </row>
        <row r="1360">
          <cell r="J1360" t="str">
            <v>036.39905.0000.1080</v>
          </cell>
          <cell r="L1360">
            <v>0</v>
          </cell>
        </row>
        <row r="1361">
          <cell r="J1361" t="str">
            <v>036.39906.0000.1080</v>
          </cell>
          <cell r="L1361">
            <v>0</v>
          </cell>
        </row>
        <row r="1362">
          <cell r="J1362" t="str">
            <v>036.39907.0000.1080</v>
          </cell>
          <cell r="L1362">
            <v>469.03</v>
          </cell>
        </row>
        <row r="1363">
          <cell r="J1363" t="str">
            <v>036.39908.0000.1080</v>
          </cell>
          <cell r="L1363">
            <v>423.5</v>
          </cell>
        </row>
        <row r="1364">
          <cell r="J1364" t="str">
            <v>036..0000.1080</v>
          </cell>
          <cell r="L1364">
            <v>0</v>
          </cell>
        </row>
        <row r="1365">
          <cell r="J1365" t="str">
            <v>037..0000.1080</v>
          </cell>
          <cell r="L1365">
            <v>0</v>
          </cell>
        </row>
        <row r="1366">
          <cell r="J1366" t="str">
            <v>038..0000.1080</v>
          </cell>
          <cell r="L1366">
            <v>0</v>
          </cell>
        </row>
        <row r="1367">
          <cell r="J1367" t="str">
            <v>039..0000.1080</v>
          </cell>
          <cell r="L1367">
            <v>0</v>
          </cell>
        </row>
        <row r="1368">
          <cell r="J1368" t="str">
            <v>041.37601.0000.1080</v>
          </cell>
          <cell r="L1368">
            <v>1251.8699999999999</v>
          </cell>
        </row>
        <row r="1369">
          <cell r="J1369" t="str">
            <v>041.37602.0000.1080</v>
          </cell>
          <cell r="L1369">
            <v>350.31</v>
          </cell>
        </row>
        <row r="1370">
          <cell r="J1370" t="str">
            <v>041.37800.0000.1080</v>
          </cell>
          <cell r="L1370">
            <v>75.650000000000006</v>
          </cell>
        </row>
        <row r="1371">
          <cell r="J1371" t="str">
            <v>041.38000.0000.1080</v>
          </cell>
          <cell r="L1371">
            <v>454.02</v>
          </cell>
        </row>
        <row r="1372">
          <cell r="J1372" t="str">
            <v>041.38100.0000.1080</v>
          </cell>
          <cell r="L1372">
            <v>986.76</v>
          </cell>
        </row>
        <row r="1373">
          <cell r="J1373" t="str">
            <v>041.38300.0000.1080</v>
          </cell>
          <cell r="L1373">
            <v>142.55000000000001</v>
          </cell>
        </row>
        <row r="1374">
          <cell r="J1374" t="str">
            <v>041.39100.0000.1080</v>
          </cell>
          <cell r="L1374">
            <v>77.19</v>
          </cell>
        </row>
        <row r="1375">
          <cell r="J1375" t="str">
            <v>041.39200.0000.1080</v>
          </cell>
          <cell r="L1375">
            <v>1113.96</v>
          </cell>
        </row>
        <row r="1376">
          <cell r="J1376" t="str">
            <v>041.39400.0000.1080</v>
          </cell>
          <cell r="L1376">
            <v>291.19</v>
          </cell>
        </row>
        <row r="1377">
          <cell r="J1377" t="str">
            <v>041.39600.0000.1080</v>
          </cell>
          <cell r="L1377">
            <v>0</v>
          </cell>
        </row>
        <row r="1378">
          <cell r="J1378" t="str">
            <v>041.39700.0000.1080</v>
          </cell>
          <cell r="L1378">
            <v>3.11</v>
          </cell>
        </row>
        <row r="1379">
          <cell r="J1379" t="str">
            <v>041.39701.0000.1080</v>
          </cell>
          <cell r="L1379">
            <v>0</v>
          </cell>
        </row>
        <row r="1380">
          <cell r="J1380" t="str">
            <v>041.39906.0000.1080</v>
          </cell>
          <cell r="L1380">
            <v>172.6</v>
          </cell>
        </row>
        <row r="1381">
          <cell r="J1381" t="str">
            <v>041.39907.0000.1080</v>
          </cell>
          <cell r="L1381">
            <v>196.12</v>
          </cell>
        </row>
        <row r="1382">
          <cell r="J1382" t="str">
            <v>041..0000.1080</v>
          </cell>
          <cell r="L1382">
            <v>0</v>
          </cell>
        </row>
        <row r="1383">
          <cell r="J1383" t="str">
            <v>079.00000.0000.1080</v>
          </cell>
          <cell r="L1383">
            <v>0</v>
          </cell>
        </row>
        <row r="1384">
          <cell r="J1384" t="str">
            <v>080.39906.0000.1080</v>
          </cell>
          <cell r="L1384">
            <v>430.32</v>
          </cell>
        </row>
        <row r="1385">
          <cell r="J1385" t="str">
            <v>080..0000.1080</v>
          </cell>
          <cell r="L1385">
            <v>0</v>
          </cell>
        </row>
        <row r="1386">
          <cell r="J1386" t="str">
            <v>081.30200.0000.1080</v>
          </cell>
          <cell r="L1386">
            <v>0</v>
          </cell>
        </row>
        <row r="1387">
          <cell r="J1387" t="str">
            <v>081.30300.0000.1080</v>
          </cell>
          <cell r="L1387">
            <v>0</v>
          </cell>
        </row>
        <row r="1388">
          <cell r="J1388" t="str">
            <v>081.32540.0000.1080</v>
          </cell>
          <cell r="L1388">
            <v>3.48</v>
          </cell>
        </row>
        <row r="1389">
          <cell r="J1389" t="str">
            <v>081.32800.0000.1080</v>
          </cell>
          <cell r="L1389">
            <v>6.38</v>
          </cell>
        </row>
        <row r="1390">
          <cell r="J1390" t="str">
            <v>081.33200.0000.1080</v>
          </cell>
          <cell r="L1390">
            <v>634.26</v>
          </cell>
        </row>
        <row r="1391">
          <cell r="J1391" t="str">
            <v>081.33400.0000.1080</v>
          </cell>
          <cell r="L1391">
            <v>581.30999999999995</v>
          </cell>
        </row>
        <row r="1392">
          <cell r="J1392" t="str">
            <v>081.36500.0000.1080</v>
          </cell>
          <cell r="L1392">
            <v>0</v>
          </cell>
        </row>
        <row r="1393">
          <cell r="J1393" t="str">
            <v>081.36520.0000.1080</v>
          </cell>
          <cell r="L1393">
            <v>0</v>
          </cell>
        </row>
        <row r="1394">
          <cell r="J1394" t="str">
            <v>081.36601.0000.1080</v>
          </cell>
          <cell r="L1394">
            <v>0</v>
          </cell>
        </row>
        <row r="1395">
          <cell r="J1395" t="str">
            <v>081.36700.0000.1080</v>
          </cell>
          <cell r="L1395">
            <v>2230.81</v>
          </cell>
        </row>
        <row r="1396">
          <cell r="J1396" t="str">
            <v>081.36701.0000.1080</v>
          </cell>
          <cell r="L1396">
            <v>0</v>
          </cell>
        </row>
        <row r="1397">
          <cell r="J1397" t="str">
            <v>081.36900.0000.1080</v>
          </cell>
          <cell r="L1397">
            <v>16.84</v>
          </cell>
        </row>
        <row r="1398">
          <cell r="J1398" t="str">
            <v>081.37000.0000.1080</v>
          </cell>
          <cell r="L1398">
            <v>0</v>
          </cell>
        </row>
        <row r="1399">
          <cell r="J1399" t="str">
            <v>081.37100.0000.1080</v>
          </cell>
          <cell r="L1399">
            <v>0</v>
          </cell>
        </row>
        <row r="1400">
          <cell r="J1400" t="str">
            <v>081.37400.0000.1080</v>
          </cell>
          <cell r="L1400">
            <v>0</v>
          </cell>
        </row>
        <row r="1401">
          <cell r="J1401" t="str">
            <v>081.37402.0000.1080</v>
          </cell>
          <cell r="L1401">
            <v>0</v>
          </cell>
        </row>
        <row r="1402">
          <cell r="J1402" t="str">
            <v>081.37500.0000.1080</v>
          </cell>
          <cell r="L1402">
            <v>336.99</v>
          </cell>
        </row>
        <row r="1403">
          <cell r="J1403" t="str">
            <v>081.37501.0000.1080</v>
          </cell>
          <cell r="L1403">
            <v>0</v>
          </cell>
        </row>
        <row r="1404">
          <cell r="J1404" t="str">
            <v>081.37600.0000.1080</v>
          </cell>
          <cell r="L1404">
            <v>11593.36</v>
          </cell>
        </row>
        <row r="1405">
          <cell r="J1405" t="str">
            <v>081.37601.0000.1080</v>
          </cell>
          <cell r="L1405">
            <v>68221.600000000006</v>
          </cell>
        </row>
        <row r="1406">
          <cell r="J1406" t="str">
            <v>081.37602.0000.1080</v>
          </cell>
          <cell r="L1406">
            <v>117145.58</v>
          </cell>
        </row>
        <row r="1407">
          <cell r="J1407" t="str">
            <v>081.37800.0000.1080</v>
          </cell>
          <cell r="L1407">
            <v>6525.18</v>
          </cell>
        </row>
        <row r="1408">
          <cell r="J1408" t="str">
            <v>081.37900.0000.1080</v>
          </cell>
          <cell r="L1408">
            <v>4664.1899999999996</v>
          </cell>
        </row>
        <row r="1409">
          <cell r="J1409" t="str">
            <v>081.37905.0000.1080</v>
          </cell>
          <cell r="L1409">
            <v>0</v>
          </cell>
        </row>
        <row r="1410">
          <cell r="J1410" t="str">
            <v>081.38000.0000.1080</v>
          </cell>
          <cell r="L1410">
            <v>108648.01</v>
          </cell>
        </row>
        <row r="1411">
          <cell r="J1411" t="str">
            <v>081.38100.0000.1080</v>
          </cell>
          <cell r="L1411">
            <v>26105</v>
          </cell>
        </row>
        <row r="1412">
          <cell r="J1412" t="str">
            <v>081.38200.0000.1080</v>
          </cell>
          <cell r="L1412">
            <v>75907.25</v>
          </cell>
        </row>
        <row r="1413">
          <cell r="J1413" t="str">
            <v>081.38300.0000.1080</v>
          </cell>
          <cell r="L1413">
            <v>4380.25</v>
          </cell>
        </row>
        <row r="1414">
          <cell r="J1414" t="str">
            <v>081.38400.0000.1080</v>
          </cell>
          <cell r="L1414">
            <v>0</v>
          </cell>
        </row>
        <row r="1415">
          <cell r="J1415" t="str">
            <v>081.38500.0000.1080</v>
          </cell>
          <cell r="L1415">
            <v>2144.25</v>
          </cell>
        </row>
        <row r="1416">
          <cell r="J1416" t="str">
            <v>081.38700.0000.1080</v>
          </cell>
          <cell r="L1416">
            <v>51.08</v>
          </cell>
        </row>
        <row r="1417">
          <cell r="J1417" t="str">
            <v>081.38900.0000.1080</v>
          </cell>
          <cell r="L1417">
            <v>0</v>
          </cell>
        </row>
        <row r="1418">
          <cell r="J1418" t="str">
            <v>081.39000.0000.1080</v>
          </cell>
          <cell r="L1418">
            <v>3558.48</v>
          </cell>
        </row>
        <row r="1419">
          <cell r="J1419" t="str">
            <v>081.39003.0000.1080</v>
          </cell>
          <cell r="L1419">
            <v>0</v>
          </cell>
        </row>
        <row r="1420">
          <cell r="J1420" t="str">
            <v>081.39009.0000.1080</v>
          </cell>
          <cell r="L1420">
            <v>0</v>
          </cell>
        </row>
        <row r="1421">
          <cell r="J1421" t="str">
            <v>081.39100.0000.1080</v>
          </cell>
          <cell r="L1421">
            <v>2764.59</v>
          </cell>
        </row>
        <row r="1422">
          <cell r="J1422" t="str">
            <v>081.39103.0000.1080</v>
          </cell>
          <cell r="L1422">
            <v>0</v>
          </cell>
        </row>
        <row r="1423">
          <cell r="J1423" t="str">
            <v>081.39200.0000.1080</v>
          </cell>
          <cell r="L1423">
            <v>2553.15</v>
          </cell>
        </row>
        <row r="1424">
          <cell r="J1424" t="str">
            <v>081.39300.0000.1080</v>
          </cell>
          <cell r="L1424">
            <v>80.8</v>
          </cell>
        </row>
        <row r="1425">
          <cell r="J1425" t="str">
            <v>081.39400.0000.1080</v>
          </cell>
          <cell r="L1425">
            <v>4778.5</v>
          </cell>
        </row>
        <row r="1426">
          <cell r="J1426" t="str">
            <v>081.39500.0000.1080</v>
          </cell>
          <cell r="L1426">
            <v>6.03</v>
          </cell>
        </row>
        <row r="1427">
          <cell r="J1427" t="str">
            <v>081.39600.0000.1080</v>
          </cell>
          <cell r="L1427">
            <v>2011.12</v>
          </cell>
        </row>
        <row r="1428">
          <cell r="J1428" t="str">
            <v>081.39603.0000.1080</v>
          </cell>
          <cell r="L1428">
            <v>732.11</v>
          </cell>
        </row>
        <row r="1429">
          <cell r="J1429" t="str">
            <v>081.39604.0000.1080</v>
          </cell>
          <cell r="L1429">
            <v>1018.38</v>
          </cell>
        </row>
        <row r="1430">
          <cell r="J1430" t="str">
            <v>081.39605.0000.1080</v>
          </cell>
          <cell r="L1430">
            <v>27.68</v>
          </cell>
        </row>
        <row r="1431">
          <cell r="J1431" t="str">
            <v>081.39700.0000.1080</v>
          </cell>
          <cell r="L1431">
            <v>1808.1</v>
          </cell>
        </row>
        <row r="1432">
          <cell r="J1432" t="str">
            <v>081.39701.0000.1080</v>
          </cell>
          <cell r="L1432">
            <v>403.45</v>
          </cell>
        </row>
        <row r="1433">
          <cell r="J1433" t="str">
            <v>081.39702.0000.1080</v>
          </cell>
          <cell r="L1433">
            <v>0</v>
          </cell>
        </row>
        <row r="1434">
          <cell r="J1434" t="str">
            <v>081.39800.0000.1080</v>
          </cell>
          <cell r="L1434">
            <v>6191.91</v>
          </cell>
        </row>
        <row r="1435">
          <cell r="J1435" t="str">
            <v>081.39900.0000.1080</v>
          </cell>
          <cell r="L1435">
            <v>371.25</v>
          </cell>
        </row>
        <row r="1436">
          <cell r="J1436" t="str">
            <v>081.39901.0000.1080</v>
          </cell>
          <cell r="L1436">
            <v>200.16</v>
          </cell>
        </row>
        <row r="1437">
          <cell r="J1437" t="str">
            <v>081.39902.0000.1080</v>
          </cell>
          <cell r="L1437">
            <v>327.33</v>
          </cell>
        </row>
        <row r="1438">
          <cell r="J1438" t="str">
            <v>081.39906.0000.1080</v>
          </cell>
          <cell r="L1438">
            <v>11278.31</v>
          </cell>
        </row>
        <row r="1439">
          <cell r="J1439" t="str">
            <v>081.39907.0000.1080</v>
          </cell>
          <cell r="L1439">
            <v>348.1</v>
          </cell>
        </row>
        <row r="1440">
          <cell r="J1440" t="str">
            <v>081.39908.0000.1080</v>
          </cell>
          <cell r="L1440">
            <v>2240.67</v>
          </cell>
        </row>
        <row r="1441">
          <cell r="J1441" t="str">
            <v>081..0000.1080</v>
          </cell>
          <cell r="L1441">
            <v>0</v>
          </cell>
        </row>
        <row r="1442">
          <cell r="J1442" t="str">
            <v>082.30300.0000.1080</v>
          </cell>
          <cell r="L1442">
            <v>0</v>
          </cell>
        </row>
        <row r="1443">
          <cell r="J1443" t="str">
            <v>082.37400.0000.1080</v>
          </cell>
          <cell r="L1443">
            <v>0</v>
          </cell>
        </row>
        <row r="1444">
          <cell r="J1444" t="str">
            <v>082.37500.0000.1080</v>
          </cell>
          <cell r="L1444">
            <v>0</v>
          </cell>
        </row>
        <row r="1445">
          <cell r="J1445" t="str">
            <v>082.37600.0000.1080</v>
          </cell>
          <cell r="L1445">
            <v>0</v>
          </cell>
        </row>
        <row r="1446">
          <cell r="J1446" t="str">
            <v>082.37601.0000.1080</v>
          </cell>
          <cell r="L1446">
            <v>0</v>
          </cell>
        </row>
        <row r="1447">
          <cell r="J1447" t="str">
            <v>082.37602.0000.1080</v>
          </cell>
          <cell r="L1447">
            <v>-0.76</v>
          </cell>
        </row>
        <row r="1448">
          <cell r="J1448" t="str">
            <v>082.37800.0000.1080</v>
          </cell>
          <cell r="L1448">
            <v>0</v>
          </cell>
        </row>
        <row r="1449">
          <cell r="J1449" t="str">
            <v>082.37900.0000.1080</v>
          </cell>
          <cell r="L1449">
            <v>0</v>
          </cell>
        </row>
        <row r="1450">
          <cell r="J1450" t="str">
            <v>082.38000.0000.1080</v>
          </cell>
          <cell r="L1450">
            <v>3.52</v>
          </cell>
        </row>
        <row r="1451">
          <cell r="J1451" t="str">
            <v>082.38100.0000.1080</v>
          </cell>
          <cell r="L1451">
            <v>0</v>
          </cell>
        </row>
        <row r="1452">
          <cell r="J1452" t="str">
            <v>082.38200.0000.1080</v>
          </cell>
          <cell r="L1452">
            <v>0</v>
          </cell>
        </row>
        <row r="1453">
          <cell r="J1453" t="str">
            <v>082.38300.0000.1080</v>
          </cell>
          <cell r="L1453">
            <v>0</v>
          </cell>
        </row>
        <row r="1454">
          <cell r="J1454" t="str">
            <v>082.38500.0000.1080</v>
          </cell>
          <cell r="L1454">
            <v>0</v>
          </cell>
        </row>
        <row r="1455">
          <cell r="J1455" t="str">
            <v>082.38700.0000.1080</v>
          </cell>
          <cell r="L1455">
            <v>0</v>
          </cell>
        </row>
        <row r="1456">
          <cell r="J1456" t="str">
            <v>082.39000.0000.1080</v>
          </cell>
          <cell r="L1456">
            <v>0</v>
          </cell>
        </row>
        <row r="1457">
          <cell r="J1457" t="str">
            <v>082.39009.0000.1080</v>
          </cell>
          <cell r="L1457">
            <v>0</v>
          </cell>
        </row>
        <row r="1458">
          <cell r="J1458" t="str">
            <v>082.39100.0000.1080</v>
          </cell>
          <cell r="L1458">
            <v>0</v>
          </cell>
        </row>
        <row r="1459">
          <cell r="J1459" t="str">
            <v>082.39103.0000.1080</v>
          </cell>
          <cell r="L1459">
            <v>0</v>
          </cell>
        </row>
        <row r="1460">
          <cell r="J1460" t="str">
            <v>082.39200.0000.1080</v>
          </cell>
          <cell r="L1460">
            <v>0</v>
          </cell>
        </row>
        <row r="1461">
          <cell r="J1461" t="str">
            <v>082.39300.0000.1080</v>
          </cell>
          <cell r="L1461">
            <v>0</v>
          </cell>
        </row>
        <row r="1462">
          <cell r="J1462" t="str">
            <v>082.39400.0000.1080</v>
          </cell>
          <cell r="L1462">
            <v>0</v>
          </cell>
        </row>
        <row r="1463">
          <cell r="J1463" t="str">
            <v>082.39500.0000.1080</v>
          </cell>
          <cell r="L1463">
            <v>0</v>
          </cell>
        </row>
        <row r="1464">
          <cell r="J1464" t="str">
            <v>082.39600.0000.1080</v>
          </cell>
          <cell r="L1464">
            <v>0</v>
          </cell>
        </row>
        <row r="1465">
          <cell r="J1465" t="str">
            <v>082.39603.0000.1080</v>
          </cell>
          <cell r="L1465">
            <v>0</v>
          </cell>
        </row>
        <row r="1466">
          <cell r="J1466" t="str">
            <v>082.39604.0000.1080</v>
          </cell>
          <cell r="L1466">
            <v>0</v>
          </cell>
        </row>
        <row r="1467">
          <cell r="J1467" t="str">
            <v>082.39700.0000.1080</v>
          </cell>
          <cell r="L1467">
            <v>0</v>
          </cell>
        </row>
        <row r="1468">
          <cell r="J1468" t="str">
            <v>082.39701.0000.1080</v>
          </cell>
          <cell r="L1468">
            <v>0</v>
          </cell>
        </row>
        <row r="1469">
          <cell r="J1469" t="str">
            <v>082.39702.0000.1080</v>
          </cell>
          <cell r="L1469">
            <v>0</v>
          </cell>
        </row>
        <row r="1470">
          <cell r="J1470" t="str">
            <v>082.39800.0000.1080</v>
          </cell>
          <cell r="L1470">
            <v>0</v>
          </cell>
        </row>
        <row r="1471">
          <cell r="J1471" t="str">
            <v>082.39900.0000.1080</v>
          </cell>
          <cell r="L1471">
            <v>0</v>
          </cell>
        </row>
        <row r="1472">
          <cell r="J1472" t="str">
            <v>082.39901.0000.1080</v>
          </cell>
          <cell r="L1472">
            <v>0</v>
          </cell>
        </row>
        <row r="1473">
          <cell r="J1473" t="str">
            <v>082.39902.0000.1080</v>
          </cell>
          <cell r="L1473">
            <v>0</v>
          </cell>
        </row>
        <row r="1474">
          <cell r="J1474" t="str">
            <v>082.39906.0000.1080</v>
          </cell>
          <cell r="L1474">
            <v>0</v>
          </cell>
        </row>
        <row r="1475">
          <cell r="J1475" t="str">
            <v>082.39907.0000.1080</v>
          </cell>
          <cell r="L1475">
            <v>0</v>
          </cell>
        </row>
        <row r="1476">
          <cell r="J1476" t="str">
            <v>082.39908.0000.1080</v>
          </cell>
          <cell r="L1476">
            <v>0</v>
          </cell>
        </row>
        <row r="1477">
          <cell r="J1477" t="str">
            <v>082..0000.1080</v>
          </cell>
          <cell r="L1477">
            <v>0</v>
          </cell>
        </row>
        <row r="1478">
          <cell r="J1478" t="str">
            <v>083.37400.0000.1080</v>
          </cell>
          <cell r="L1478">
            <v>0</v>
          </cell>
        </row>
        <row r="1479">
          <cell r="J1479" t="str">
            <v>083.37500.0000.1080</v>
          </cell>
          <cell r="L1479">
            <v>0</v>
          </cell>
        </row>
        <row r="1480">
          <cell r="J1480" t="str">
            <v>083.37600.0000.1080</v>
          </cell>
          <cell r="L1480">
            <v>-0.72</v>
          </cell>
        </row>
        <row r="1481">
          <cell r="J1481" t="str">
            <v>083.37601.0000.1080</v>
          </cell>
          <cell r="L1481">
            <v>0</v>
          </cell>
        </row>
        <row r="1482">
          <cell r="J1482" t="str">
            <v>083.37602.0000.1080</v>
          </cell>
          <cell r="L1482">
            <v>0</v>
          </cell>
        </row>
        <row r="1483">
          <cell r="J1483" t="str">
            <v>083.37800.0000.1080</v>
          </cell>
          <cell r="L1483">
            <v>0</v>
          </cell>
        </row>
        <row r="1484">
          <cell r="J1484" t="str">
            <v>083.37900.0000.1080</v>
          </cell>
          <cell r="L1484">
            <v>0</v>
          </cell>
        </row>
        <row r="1485">
          <cell r="J1485" t="str">
            <v>083.38000.0000.1080</v>
          </cell>
          <cell r="L1485">
            <v>0</v>
          </cell>
        </row>
        <row r="1486">
          <cell r="J1486" t="str">
            <v>083.38100.0000.1080</v>
          </cell>
          <cell r="L1486">
            <v>0</v>
          </cell>
        </row>
        <row r="1487">
          <cell r="J1487" t="str">
            <v>083.38200.0000.1080</v>
          </cell>
          <cell r="L1487">
            <v>0</v>
          </cell>
        </row>
        <row r="1488">
          <cell r="J1488" t="str">
            <v>083.38300.0000.1080</v>
          </cell>
          <cell r="L1488">
            <v>0</v>
          </cell>
        </row>
        <row r="1489">
          <cell r="J1489" t="str">
            <v>083.38400.0000.1080</v>
          </cell>
          <cell r="L1489">
            <v>0</v>
          </cell>
        </row>
        <row r="1490">
          <cell r="J1490" t="str">
            <v>083.38500.0000.1080</v>
          </cell>
          <cell r="L1490">
            <v>0</v>
          </cell>
        </row>
        <row r="1491">
          <cell r="J1491" t="str">
            <v>083.38700.0000.1080</v>
          </cell>
          <cell r="L1491">
            <v>0</v>
          </cell>
        </row>
        <row r="1492">
          <cell r="J1492" t="str">
            <v>083.39000.0000.1080</v>
          </cell>
          <cell r="L1492">
            <v>0</v>
          </cell>
        </row>
        <row r="1493">
          <cell r="J1493" t="str">
            <v>083.39100.0000.1080</v>
          </cell>
          <cell r="L1493">
            <v>0</v>
          </cell>
        </row>
        <row r="1494">
          <cell r="J1494" t="str">
            <v>083.39103.0000.1080</v>
          </cell>
          <cell r="L1494">
            <v>0</v>
          </cell>
        </row>
        <row r="1495">
          <cell r="J1495" t="str">
            <v>083.39200.0000.1080</v>
          </cell>
          <cell r="L1495">
            <v>0</v>
          </cell>
        </row>
        <row r="1496">
          <cell r="J1496" t="str">
            <v>083.39300.0000.1080</v>
          </cell>
          <cell r="L1496">
            <v>0</v>
          </cell>
        </row>
        <row r="1497">
          <cell r="J1497" t="str">
            <v>083.39400.0000.1080</v>
          </cell>
          <cell r="L1497">
            <v>0</v>
          </cell>
        </row>
        <row r="1498">
          <cell r="J1498" t="str">
            <v>083.39500.0000.1080</v>
          </cell>
          <cell r="L1498">
            <v>0</v>
          </cell>
        </row>
        <row r="1499">
          <cell r="J1499" t="str">
            <v>083.39600.0000.1080</v>
          </cell>
          <cell r="L1499">
            <v>0</v>
          </cell>
        </row>
        <row r="1500">
          <cell r="J1500" t="str">
            <v>083.39603.0000.1080</v>
          </cell>
          <cell r="L1500">
            <v>0</v>
          </cell>
        </row>
        <row r="1501">
          <cell r="J1501" t="str">
            <v>083.39604.0000.1080</v>
          </cell>
          <cell r="L1501">
            <v>0</v>
          </cell>
        </row>
        <row r="1502">
          <cell r="J1502" t="str">
            <v>083.39700.0000.1080</v>
          </cell>
          <cell r="L1502">
            <v>0</v>
          </cell>
        </row>
        <row r="1503">
          <cell r="J1503" t="str">
            <v>083.39701.0000.1080</v>
          </cell>
          <cell r="L1503">
            <v>0</v>
          </cell>
        </row>
        <row r="1504">
          <cell r="J1504" t="str">
            <v>083.39702.0000.1080</v>
          </cell>
          <cell r="L1504">
            <v>0</v>
          </cell>
        </row>
        <row r="1505">
          <cell r="J1505" t="str">
            <v>083.39800.0000.1080</v>
          </cell>
          <cell r="L1505">
            <v>0</v>
          </cell>
        </row>
        <row r="1506">
          <cell r="J1506" t="str">
            <v>083.39900.0000.1080</v>
          </cell>
          <cell r="L1506">
            <v>0</v>
          </cell>
        </row>
        <row r="1507">
          <cell r="J1507" t="str">
            <v>083.39901.0000.1080</v>
          </cell>
          <cell r="L1507">
            <v>0</v>
          </cell>
        </row>
        <row r="1508">
          <cell r="J1508" t="str">
            <v>083.39902.0000.1080</v>
          </cell>
          <cell r="L1508">
            <v>0</v>
          </cell>
        </row>
        <row r="1509">
          <cell r="J1509" t="str">
            <v>083.39906.0000.1080</v>
          </cell>
          <cell r="L1509">
            <v>0</v>
          </cell>
        </row>
        <row r="1510">
          <cell r="J1510" t="str">
            <v>083.39907.0000.1080</v>
          </cell>
          <cell r="L1510">
            <v>0</v>
          </cell>
        </row>
        <row r="1511">
          <cell r="J1511" t="str">
            <v>083.39908.0000.1080</v>
          </cell>
          <cell r="L1511">
            <v>0</v>
          </cell>
        </row>
        <row r="1512">
          <cell r="J1512" t="str">
            <v>083..0000.1080</v>
          </cell>
          <cell r="L1512">
            <v>0</v>
          </cell>
        </row>
        <row r="1513">
          <cell r="J1513" t="str">
            <v>084.30100.0000.1080</v>
          </cell>
          <cell r="L1513">
            <v>0</v>
          </cell>
        </row>
        <row r="1514">
          <cell r="J1514" t="str">
            <v>084.30200.0000.1080</v>
          </cell>
          <cell r="L1514">
            <v>0</v>
          </cell>
        </row>
        <row r="1515">
          <cell r="J1515" t="str">
            <v>084.30300.0000.1080</v>
          </cell>
          <cell r="L1515">
            <v>0</v>
          </cell>
        </row>
        <row r="1516">
          <cell r="J1516" t="str">
            <v>084.36701.0000.1080</v>
          </cell>
          <cell r="L1516">
            <v>0</v>
          </cell>
        </row>
        <row r="1517">
          <cell r="J1517" t="str">
            <v>084.37400.0000.1080</v>
          </cell>
          <cell r="L1517">
            <v>0</v>
          </cell>
        </row>
        <row r="1518">
          <cell r="J1518" t="str">
            <v>084.37500.0000.1080</v>
          </cell>
          <cell r="L1518">
            <v>0</v>
          </cell>
        </row>
        <row r="1519">
          <cell r="J1519" t="str">
            <v>084.37600.0000.1080</v>
          </cell>
          <cell r="L1519">
            <v>0</v>
          </cell>
        </row>
        <row r="1520">
          <cell r="J1520" t="str">
            <v>084.37601.0000.1080</v>
          </cell>
          <cell r="L1520">
            <v>-6.84</v>
          </cell>
        </row>
        <row r="1521">
          <cell r="J1521" t="str">
            <v>084.37602.0000.1080</v>
          </cell>
          <cell r="L1521">
            <v>-6.67</v>
          </cell>
        </row>
        <row r="1522">
          <cell r="J1522" t="str">
            <v>084.37700.0000.1080</v>
          </cell>
          <cell r="L1522">
            <v>0</v>
          </cell>
        </row>
        <row r="1523">
          <cell r="J1523" t="str">
            <v>084.37800.0000.1080</v>
          </cell>
          <cell r="L1523">
            <v>0</v>
          </cell>
        </row>
        <row r="1524">
          <cell r="J1524" t="str">
            <v>084.37900.0000.1080</v>
          </cell>
          <cell r="L1524">
            <v>0</v>
          </cell>
        </row>
        <row r="1525">
          <cell r="J1525" t="str">
            <v>084.38000.0000.1080</v>
          </cell>
          <cell r="L1525">
            <v>0</v>
          </cell>
        </row>
        <row r="1526">
          <cell r="J1526" t="str">
            <v>084.38100.0000.1080</v>
          </cell>
          <cell r="L1526">
            <v>0</v>
          </cell>
        </row>
        <row r="1527">
          <cell r="J1527" t="str">
            <v>084.38200.0000.1080</v>
          </cell>
          <cell r="L1527">
            <v>-53.33</v>
          </cell>
        </row>
        <row r="1528">
          <cell r="J1528" t="str">
            <v>084.38300.0000.1080</v>
          </cell>
          <cell r="L1528">
            <v>0</v>
          </cell>
        </row>
        <row r="1529">
          <cell r="J1529" t="str">
            <v>084.38400.0000.1080</v>
          </cell>
          <cell r="L1529">
            <v>0</v>
          </cell>
        </row>
        <row r="1530">
          <cell r="J1530" t="str">
            <v>084.38500.0000.1080</v>
          </cell>
          <cell r="L1530">
            <v>0</v>
          </cell>
        </row>
        <row r="1531">
          <cell r="J1531" t="str">
            <v>084.38900.0000.1080</v>
          </cell>
          <cell r="L1531">
            <v>0</v>
          </cell>
        </row>
        <row r="1532">
          <cell r="J1532" t="str">
            <v>084.39000.0000.1080</v>
          </cell>
          <cell r="L1532">
            <v>0</v>
          </cell>
        </row>
        <row r="1533">
          <cell r="J1533" t="str">
            <v>084.39003.0000.1080</v>
          </cell>
          <cell r="L1533">
            <v>0</v>
          </cell>
        </row>
        <row r="1534">
          <cell r="J1534" t="str">
            <v>084.39009.0000.1080</v>
          </cell>
          <cell r="L1534">
            <v>0</v>
          </cell>
        </row>
        <row r="1535">
          <cell r="J1535" t="str">
            <v>084.39100.0000.1080</v>
          </cell>
          <cell r="L1535">
            <v>0</v>
          </cell>
        </row>
        <row r="1536">
          <cell r="J1536" t="str">
            <v>084.39103.0000.1080</v>
          </cell>
          <cell r="L1536">
            <v>0</v>
          </cell>
        </row>
        <row r="1537">
          <cell r="J1537" t="str">
            <v>084.39200.0000.1080</v>
          </cell>
          <cell r="L1537">
            <v>0</v>
          </cell>
        </row>
        <row r="1538">
          <cell r="J1538" t="str">
            <v>084.39300.0000.1080</v>
          </cell>
          <cell r="L1538">
            <v>0</v>
          </cell>
        </row>
        <row r="1539">
          <cell r="J1539" t="str">
            <v>084.39400.0000.1080</v>
          </cell>
          <cell r="L1539">
            <v>0</v>
          </cell>
        </row>
        <row r="1540">
          <cell r="J1540" t="str">
            <v>084.39500.0000.1080</v>
          </cell>
          <cell r="L1540">
            <v>0</v>
          </cell>
        </row>
        <row r="1541">
          <cell r="J1541" t="str">
            <v>084.39600.0000.1080</v>
          </cell>
          <cell r="L1541">
            <v>0</v>
          </cell>
        </row>
        <row r="1542">
          <cell r="J1542" t="str">
            <v>084.39603.0000.1080</v>
          </cell>
          <cell r="L1542">
            <v>0</v>
          </cell>
        </row>
        <row r="1543">
          <cell r="J1543" t="str">
            <v>084.39604.0000.1080</v>
          </cell>
          <cell r="L1543">
            <v>0</v>
          </cell>
        </row>
        <row r="1544">
          <cell r="J1544" t="str">
            <v>084.39700.0000.1080</v>
          </cell>
          <cell r="L1544">
            <v>0</v>
          </cell>
        </row>
        <row r="1545">
          <cell r="J1545" t="str">
            <v>084.39701.0000.1080</v>
          </cell>
          <cell r="L1545">
            <v>0</v>
          </cell>
        </row>
        <row r="1546">
          <cell r="J1546" t="str">
            <v>084.39702.0000.1080</v>
          </cell>
          <cell r="L1546">
            <v>0</v>
          </cell>
        </row>
        <row r="1547">
          <cell r="J1547" t="str">
            <v>084.39800.0000.1080</v>
          </cell>
          <cell r="L1547">
            <v>0</v>
          </cell>
        </row>
        <row r="1548">
          <cell r="J1548" t="str">
            <v>084.39901.0000.1080</v>
          </cell>
          <cell r="L1548">
            <v>0</v>
          </cell>
        </row>
        <row r="1549">
          <cell r="J1549" t="str">
            <v>084.39902.0000.1080</v>
          </cell>
          <cell r="L1549">
            <v>0</v>
          </cell>
        </row>
        <row r="1550">
          <cell r="J1550" t="str">
            <v>084.39905.0000.1080</v>
          </cell>
          <cell r="L1550">
            <v>0</v>
          </cell>
        </row>
        <row r="1551">
          <cell r="J1551" t="str">
            <v>084.39906.0000.1080</v>
          </cell>
          <cell r="L1551">
            <v>0</v>
          </cell>
        </row>
        <row r="1552">
          <cell r="J1552" t="str">
            <v>084.39907.0000.1080</v>
          </cell>
          <cell r="L1552">
            <v>0</v>
          </cell>
        </row>
        <row r="1553">
          <cell r="J1553" t="str">
            <v>084.39908.0000.1080</v>
          </cell>
          <cell r="L1553">
            <v>0</v>
          </cell>
        </row>
        <row r="1554">
          <cell r="J1554" t="str">
            <v>084..0000.1080</v>
          </cell>
          <cell r="L1554">
            <v>0</v>
          </cell>
        </row>
        <row r="1555">
          <cell r="J1555" t="str">
            <v>085.33300.0000.1080</v>
          </cell>
          <cell r="L1555">
            <v>0</v>
          </cell>
        </row>
        <row r="1556">
          <cell r="J1556" t="str">
            <v>085.36500.0000.1080</v>
          </cell>
          <cell r="L1556">
            <v>0</v>
          </cell>
        </row>
        <row r="1557">
          <cell r="J1557" t="str">
            <v>085.36700.0000.1080</v>
          </cell>
          <cell r="L1557">
            <v>0</v>
          </cell>
        </row>
        <row r="1558">
          <cell r="J1558" t="str">
            <v>085.36701.0000.1080</v>
          </cell>
          <cell r="L1558">
            <v>0</v>
          </cell>
        </row>
        <row r="1559">
          <cell r="J1559" t="str">
            <v>085.36800.0000.1080</v>
          </cell>
          <cell r="L1559">
            <v>0</v>
          </cell>
        </row>
        <row r="1560">
          <cell r="J1560" t="str">
            <v>085.36900.0000.1080</v>
          </cell>
          <cell r="L1560">
            <v>0</v>
          </cell>
        </row>
        <row r="1561">
          <cell r="J1561" t="str">
            <v>085.37500.0000.1080</v>
          </cell>
          <cell r="L1561">
            <v>0</v>
          </cell>
        </row>
        <row r="1562">
          <cell r="J1562" t="str">
            <v>085.37600.0000.1080</v>
          </cell>
          <cell r="L1562">
            <v>-2.11</v>
          </cell>
        </row>
        <row r="1563">
          <cell r="J1563" t="str">
            <v>085.37601.0000.1080</v>
          </cell>
          <cell r="L1563">
            <v>0</v>
          </cell>
        </row>
        <row r="1564">
          <cell r="J1564" t="str">
            <v>085.37602.0000.1080</v>
          </cell>
          <cell r="L1564">
            <v>0</v>
          </cell>
        </row>
        <row r="1565">
          <cell r="J1565" t="str">
            <v>085.37800.0000.1080</v>
          </cell>
          <cell r="L1565">
            <v>0</v>
          </cell>
        </row>
        <row r="1566">
          <cell r="J1566" t="str">
            <v>085.37900.0000.1080</v>
          </cell>
          <cell r="L1566">
            <v>0</v>
          </cell>
        </row>
        <row r="1567">
          <cell r="J1567" t="str">
            <v>085.38000.0000.1080</v>
          </cell>
          <cell r="L1567">
            <v>0</v>
          </cell>
        </row>
        <row r="1568">
          <cell r="J1568" t="str">
            <v>085.38200.0000.1080</v>
          </cell>
          <cell r="L1568">
            <v>0</v>
          </cell>
        </row>
        <row r="1569">
          <cell r="J1569" t="str">
            <v>085.38300.0000.1080</v>
          </cell>
          <cell r="L1569">
            <v>0</v>
          </cell>
        </row>
        <row r="1570">
          <cell r="J1570" t="str">
            <v>085.38400.0000.1080</v>
          </cell>
          <cell r="L1570">
            <v>0</v>
          </cell>
        </row>
        <row r="1571">
          <cell r="J1571" t="str">
            <v>085.38500.0000.1080</v>
          </cell>
          <cell r="L1571">
            <v>0</v>
          </cell>
        </row>
        <row r="1572">
          <cell r="J1572" t="str">
            <v>085.38700.0000.1080</v>
          </cell>
          <cell r="L1572">
            <v>0</v>
          </cell>
        </row>
        <row r="1573">
          <cell r="J1573" t="str">
            <v>085.39000.0000.1080</v>
          </cell>
          <cell r="L1573">
            <v>0</v>
          </cell>
        </row>
        <row r="1574">
          <cell r="J1574" t="str">
            <v>085.39100.0000.1080</v>
          </cell>
          <cell r="L1574">
            <v>0</v>
          </cell>
        </row>
        <row r="1575">
          <cell r="J1575" t="str">
            <v>085.39103.0000.1080</v>
          </cell>
          <cell r="L1575">
            <v>0</v>
          </cell>
        </row>
        <row r="1576">
          <cell r="J1576" t="str">
            <v>085.39200.0000.1080</v>
          </cell>
          <cell r="L1576">
            <v>0</v>
          </cell>
        </row>
        <row r="1577">
          <cell r="J1577" t="str">
            <v>085.39400.0000.1080</v>
          </cell>
          <cell r="L1577">
            <v>0</v>
          </cell>
        </row>
        <row r="1578">
          <cell r="J1578" t="str">
            <v>085.39500.0000.1080</v>
          </cell>
          <cell r="L1578">
            <v>0</v>
          </cell>
        </row>
        <row r="1579">
          <cell r="J1579" t="str">
            <v>085.39600.0000.1080</v>
          </cell>
          <cell r="L1579">
            <v>0</v>
          </cell>
        </row>
        <row r="1580">
          <cell r="J1580" t="str">
            <v>085.39604.0000.1080</v>
          </cell>
          <cell r="L1580">
            <v>0</v>
          </cell>
        </row>
        <row r="1581">
          <cell r="J1581" t="str">
            <v>085.39700.0000.1080</v>
          </cell>
          <cell r="L1581">
            <v>0</v>
          </cell>
        </row>
        <row r="1582">
          <cell r="J1582" t="str">
            <v>085.39701.0000.1080</v>
          </cell>
          <cell r="L1582">
            <v>0</v>
          </cell>
        </row>
        <row r="1583">
          <cell r="J1583" t="str">
            <v>085.39702.0000.1080</v>
          </cell>
          <cell r="L1583">
            <v>0</v>
          </cell>
        </row>
        <row r="1584">
          <cell r="J1584" t="str">
            <v>085.39800.0000.1080</v>
          </cell>
          <cell r="L1584">
            <v>0</v>
          </cell>
        </row>
        <row r="1585">
          <cell r="J1585" t="str">
            <v>085..0000.1080</v>
          </cell>
          <cell r="L1585">
            <v>0</v>
          </cell>
        </row>
        <row r="1586">
          <cell r="J1586" t="str">
            <v>086.32540.0000.1080</v>
          </cell>
          <cell r="L1586">
            <v>49.47</v>
          </cell>
        </row>
        <row r="1587">
          <cell r="J1587" t="str">
            <v>086.32800.0000.1080</v>
          </cell>
          <cell r="L1587">
            <v>0</v>
          </cell>
        </row>
        <row r="1588">
          <cell r="J1588" t="str">
            <v>086.33200.0000.1080</v>
          </cell>
          <cell r="L1588">
            <v>2205.41</v>
          </cell>
        </row>
        <row r="1589">
          <cell r="J1589" t="str">
            <v>086.33300.0000.1080</v>
          </cell>
          <cell r="L1589">
            <v>1.81</v>
          </cell>
        </row>
        <row r="1590">
          <cell r="J1590" t="str">
            <v>086.33400.0000.1080</v>
          </cell>
          <cell r="L1590">
            <v>311.57</v>
          </cell>
        </row>
        <row r="1591">
          <cell r="J1591" t="str">
            <v>086.36500.0000.1080</v>
          </cell>
          <cell r="L1591">
            <v>0</v>
          </cell>
        </row>
        <row r="1592">
          <cell r="J1592" t="str">
            <v>086.36520.0000.1080</v>
          </cell>
          <cell r="L1592">
            <v>0</v>
          </cell>
        </row>
        <row r="1593">
          <cell r="J1593" t="str">
            <v>086.36600.0000.1080</v>
          </cell>
          <cell r="L1593">
            <v>0.98</v>
          </cell>
        </row>
        <row r="1594">
          <cell r="J1594" t="str">
            <v>086.36601.0000.1080</v>
          </cell>
          <cell r="L1594">
            <v>0</v>
          </cell>
        </row>
        <row r="1595">
          <cell r="J1595" t="str">
            <v>086.36602.0000.1080</v>
          </cell>
          <cell r="L1595">
            <v>0</v>
          </cell>
        </row>
        <row r="1596">
          <cell r="J1596" t="str">
            <v>086.36603.0000.1080</v>
          </cell>
          <cell r="L1596">
            <v>0</v>
          </cell>
        </row>
        <row r="1597">
          <cell r="J1597" t="str">
            <v>086.36700.0000.1080</v>
          </cell>
          <cell r="L1597">
            <v>2494.39</v>
          </cell>
        </row>
        <row r="1598">
          <cell r="J1598" t="str">
            <v>086.36701.0000.1080</v>
          </cell>
          <cell r="L1598">
            <v>4.63</v>
          </cell>
        </row>
        <row r="1599">
          <cell r="J1599" t="str">
            <v>086.36800.0000.1080</v>
          </cell>
          <cell r="L1599">
            <v>1450.2</v>
          </cell>
        </row>
        <row r="1600">
          <cell r="J1600" t="str">
            <v>086.36900.0000.1080</v>
          </cell>
          <cell r="L1600">
            <v>309.89</v>
          </cell>
        </row>
        <row r="1601">
          <cell r="J1601" t="str">
            <v>086.37100.0000.1080</v>
          </cell>
          <cell r="L1601">
            <v>299.75</v>
          </cell>
        </row>
        <row r="1602">
          <cell r="J1602" t="str">
            <v>086.37400.0000.1080</v>
          </cell>
          <cell r="L1602">
            <v>0</v>
          </cell>
        </row>
        <row r="1603">
          <cell r="J1603" t="str">
            <v>086.37500.0000.1080</v>
          </cell>
          <cell r="L1603">
            <v>1.1100000000000001</v>
          </cell>
        </row>
        <row r="1604">
          <cell r="J1604" t="str">
            <v>086.37600.0000.1080</v>
          </cell>
          <cell r="L1604">
            <v>717.54</v>
          </cell>
        </row>
        <row r="1605">
          <cell r="J1605" t="str">
            <v>086.37601.0000.1080</v>
          </cell>
          <cell r="L1605">
            <v>6442.27</v>
          </cell>
        </row>
        <row r="1606">
          <cell r="J1606" t="str">
            <v>086.37602.0000.1080</v>
          </cell>
          <cell r="L1606">
            <v>3785.39</v>
          </cell>
        </row>
        <row r="1607">
          <cell r="J1607" t="str">
            <v>086.37800.0000.1080</v>
          </cell>
          <cell r="L1607">
            <v>568.49</v>
          </cell>
        </row>
        <row r="1608">
          <cell r="J1608" t="str">
            <v>086.37908.0000.1080</v>
          </cell>
          <cell r="L1608">
            <v>38.119999999999997</v>
          </cell>
        </row>
        <row r="1609">
          <cell r="J1609" t="str">
            <v>086.38000.0000.1080</v>
          </cell>
          <cell r="L1609">
            <v>10921.61</v>
          </cell>
        </row>
        <row r="1610">
          <cell r="J1610" t="str">
            <v>086.38100.0000.1080</v>
          </cell>
          <cell r="L1610">
            <v>1658.67</v>
          </cell>
        </row>
        <row r="1611">
          <cell r="J1611" t="str">
            <v>086.38200.0000.1080</v>
          </cell>
          <cell r="L1611">
            <v>7064.67</v>
          </cell>
        </row>
        <row r="1612">
          <cell r="J1612" t="str">
            <v>086.38300.0000.1080</v>
          </cell>
          <cell r="L1612">
            <v>127.98</v>
          </cell>
        </row>
        <row r="1613">
          <cell r="J1613" t="str">
            <v>086.38400.0000.1080</v>
          </cell>
          <cell r="L1613">
            <v>13.67</v>
          </cell>
        </row>
        <row r="1614">
          <cell r="J1614" t="str">
            <v>086.38500.0000.1080</v>
          </cell>
          <cell r="L1614">
            <v>234.84</v>
          </cell>
        </row>
        <row r="1615">
          <cell r="J1615" t="str">
            <v>086.38700.0000.1080</v>
          </cell>
          <cell r="L1615">
            <v>100.05</v>
          </cell>
        </row>
        <row r="1616">
          <cell r="J1616" t="str">
            <v>086.39000.0000.1080</v>
          </cell>
          <cell r="L1616">
            <v>157.54</v>
          </cell>
        </row>
        <row r="1617">
          <cell r="J1617" t="str">
            <v>086.39004.0000.1080</v>
          </cell>
          <cell r="L1617">
            <v>20.78</v>
          </cell>
        </row>
        <row r="1618">
          <cell r="J1618" t="str">
            <v>086.39009.0000.1080</v>
          </cell>
          <cell r="L1618">
            <v>0</v>
          </cell>
        </row>
        <row r="1619">
          <cell r="J1619" t="str">
            <v>086.39100.0000.1080</v>
          </cell>
          <cell r="L1619">
            <v>2.17</v>
          </cell>
        </row>
        <row r="1620">
          <cell r="J1620" t="str">
            <v>086.39101.0000.1080</v>
          </cell>
          <cell r="L1620">
            <v>0</v>
          </cell>
        </row>
        <row r="1621">
          <cell r="J1621" t="str">
            <v>086.39103.0000.1080</v>
          </cell>
          <cell r="L1621">
            <v>7.14</v>
          </cell>
        </row>
        <row r="1622">
          <cell r="J1622" t="str">
            <v>086.39200.0000.1080</v>
          </cell>
          <cell r="L1622">
            <v>289.52999999999997</v>
          </cell>
        </row>
        <row r="1623">
          <cell r="J1623" t="str">
            <v>086.39300.0000.1080</v>
          </cell>
          <cell r="L1623">
            <v>0</v>
          </cell>
        </row>
        <row r="1624">
          <cell r="J1624" t="str">
            <v>086.39400.0000.1080</v>
          </cell>
          <cell r="L1624">
            <v>381.69</v>
          </cell>
        </row>
        <row r="1625">
          <cell r="J1625" t="str">
            <v>086.39500.0000.1080</v>
          </cell>
          <cell r="L1625">
            <v>0</v>
          </cell>
        </row>
        <row r="1626">
          <cell r="J1626" t="str">
            <v>086.39600.0000.1080</v>
          </cell>
          <cell r="L1626">
            <v>15.08</v>
          </cell>
        </row>
        <row r="1627">
          <cell r="J1627" t="str">
            <v>086.39603.0000.1080</v>
          </cell>
          <cell r="L1627">
            <v>221.78</v>
          </cell>
        </row>
        <row r="1628">
          <cell r="J1628" t="str">
            <v>086.39604.0000.1080</v>
          </cell>
          <cell r="L1628">
            <v>0</v>
          </cell>
        </row>
        <row r="1629">
          <cell r="J1629" t="str">
            <v>086.39700.0000.1080</v>
          </cell>
          <cell r="L1629">
            <v>0</v>
          </cell>
        </row>
        <row r="1630">
          <cell r="J1630" t="str">
            <v>086.39701.0000.1080</v>
          </cell>
          <cell r="L1630">
            <v>0</v>
          </cell>
        </row>
        <row r="1631">
          <cell r="J1631" t="str">
            <v>086.39702.0000.1080</v>
          </cell>
          <cell r="L1631">
            <v>0</v>
          </cell>
        </row>
        <row r="1632">
          <cell r="J1632" t="str">
            <v>086.39800.0000.1080</v>
          </cell>
          <cell r="L1632">
            <v>0</v>
          </cell>
        </row>
        <row r="1633">
          <cell r="J1633" t="str">
            <v>086.39901.0000.1080</v>
          </cell>
          <cell r="L1633">
            <v>39.36</v>
          </cell>
        </row>
        <row r="1634">
          <cell r="J1634" t="str">
            <v>086.39902.0000.1080</v>
          </cell>
          <cell r="L1634">
            <v>64.36</v>
          </cell>
        </row>
        <row r="1635">
          <cell r="J1635" t="str">
            <v>086.39906.0000.1080</v>
          </cell>
          <cell r="L1635">
            <v>0</v>
          </cell>
        </row>
        <row r="1636">
          <cell r="J1636" t="str">
            <v>086.39907.0000.1080</v>
          </cell>
          <cell r="L1636">
            <v>107.77</v>
          </cell>
        </row>
        <row r="1637">
          <cell r="J1637" t="str">
            <v>086.39908.0000.1080</v>
          </cell>
          <cell r="L1637">
            <v>174.16</v>
          </cell>
        </row>
        <row r="1638">
          <cell r="J1638" t="str">
            <v>086..0000.1080</v>
          </cell>
          <cell r="L1638">
            <v>0</v>
          </cell>
        </row>
        <row r="1639">
          <cell r="J1639" t="str">
            <v>087..0000.1080</v>
          </cell>
          <cell r="L1639">
            <v>0</v>
          </cell>
        </row>
        <row r="1640">
          <cell r="J1640" t="str">
            <v>170.00000.0000.1080</v>
          </cell>
          <cell r="L1640">
            <v>0</v>
          </cell>
        </row>
        <row r="1641">
          <cell r="J1641" t="str">
            <v>170.30100.0000.1080</v>
          </cell>
          <cell r="L1641">
            <v>0</v>
          </cell>
        </row>
        <row r="1642">
          <cell r="J1642" t="str">
            <v>170.30200.0000.1080</v>
          </cell>
          <cell r="L1642">
            <v>318.89</v>
          </cell>
        </row>
        <row r="1643">
          <cell r="J1643" t="str">
            <v>170.30300.0000.1080</v>
          </cell>
          <cell r="L1643">
            <v>0</v>
          </cell>
        </row>
        <row r="1644">
          <cell r="J1644" t="str">
            <v>170.30400.0000.1080</v>
          </cell>
          <cell r="L1644">
            <v>0</v>
          </cell>
        </row>
        <row r="1645">
          <cell r="J1645" t="str">
            <v>170.35100.0000.1080</v>
          </cell>
          <cell r="L1645">
            <v>46.59</v>
          </cell>
        </row>
        <row r="1646">
          <cell r="J1646" t="str">
            <v>170.35300.0000.1080</v>
          </cell>
          <cell r="L1646">
            <v>0</v>
          </cell>
        </row>
        <row r="1647">
          <cell r="J1647" t="str">
            <v>170.35400.0000.1080</v>
          </cell>
          <cell r="L1647">
            <v>0</v>
          </cell>
        </row>
        <row r="1648">
          <cell r="J1648" t="str">
            <v>170.35500.0000.1080</v>
          </cell>
          <cell r="L1648">
            <v>0</v>
          </cell>
        </row>
        <row r="1649">
          <cell r="J1649" t="str">
            <v>170.35600.0000.1080</v>
          </cell>
          <cell r="L1649">
            <v>0</v>
          </cell>
        </row>
        <row r="1650">
          <cell r="J1650" t="str">
            <v>170.35700.0000.1080</v>
          </cell>
          <cell r="L1650">
            <v>0</v>
          </cell>
        </row>
        <row r="1651">
          <cell r="J1651" t="str">
            <v>170.36100.0000.1080</v>
          </cell>
          <cell r="L1651">
            <v>0</v>
          </cell>
        </row>
        <row r="1652">
          <cell r="J1652" t="str">
            <v>170.36200.0000.1080</v>
          </cell>
          <cell r="L1652">
            <v>111.08</v>
          </cell>
        </row>
        <row r="1653">
          <cell r="J1653" t="str">
            <v>170.36350.0000.1080</v>
          </cell>
          <cell r="L1653">
            <v>17250.43</v>
          </cell>
        </row>
        <row r="1654">
          <cell r="J1654" t="str">
            <v>170.36500.0000.1080</v>
          </cell>
          <cell r="L1654">
            <v>0</v>
          </cell>
        </row>
        <row r="1655">
          <cell r="J1655" t="str">
            <v>170.36510.0000.1080</v>
          </cell>
          <cell r="L1655">
            <v>0</v>
          </cell>
        </row>
        <row r="1656">
          <cell r="J1656" t="str">
            <v>170.36520.0000.1080</v>
          </cell>
          <cell r="L1656">
            <v>0</v>
          </cell>
        </row>
        <row r="1657">
          <cell r="J1657" t="str">
            <v>170.36600.0000.1080</v>
          </cell>
          <cell r="L1657">
            <v>0</v>
          </cell>
        </row>
        <row r="1658">
          <cell r="J1658" t="str">
            <v>170.36602.0000.1080</v>
          </cell>
          <cell r="L1658">
            <v>0</v>
          </cell>
        </row>
        <row r="1659">
          <cell r="J1659" t="str">
            <v>170.36603.0000.1080</v>
          </cell>
          <cell r="L1659">
            <v>557.49</v>
          </cell>
        </row>
        <row r="1660">
          <cell r="J1660" t="str">
            <v>170.36700.0000.1080</v>
          </cell>
          <cell r="L1660">
            <v>151.75</v>
          </cell>
        </row>
        <row r="1661">
          <cell r="J1661" t="str">
            <v>170.36701.0000.1080</v>
          </cell>
          <cell r="L1661">
            <v>53732.47</v>
          </cell>
        </row>
        <row r="1662">
          <cell r="J1662" t="str">
            <v>170.36800.0000.1080</v>
          </cell>
          <cell r="L1662">
            <v>131.9</v>
          </cell>
        </row>
        <row r="1663">
          <cell r="J1663" t="str">
            <v>170.36900.0000.1080</v>
          </cell>
          <cell r="L1663">
            <v>3993.09</v>
          </cell>
        </row>
        <row r="1664">
          <cell r="J1664" t="str">
            <v>170.37000.0000.1080</v>
          </cell>
          <cell r="L1664">
            <v>603.63</v>
          </cell>
        </row>
        <row r="1665">
          <cell r="J1665" t="str">
            <v>170.37100.0000.1080</v>
          </cell>
          <cell r="L1665">
            <v>39.090000000000003</v>
          </cell>
        </row>
        <row r="1666">
          <cell r="J1666" t="str">
            <v>170.37400.0000.1080</v>
          </cell>
          <cell r="L1666">
            <v>0</v>
          </cell>
        </row>
        <row r="1667">
          <cell r="J1667" t="str">
            <v>170.37401.0000.1080</v>
          </cell>
          <cell r="L1667">
            <v>0</v>
          </cell>
        </row>
        <row r="1668">
          <cell r="J1668" t="str">
            <v>170.37402.0000.1080</v>
          </cell>
          <cell r="L1668">
            <v>0</v>
          </cell>
        </row>
        <row r="1669">
          <cell r="J1669" t="str">
            <v>170.37500.0000.1080</v>
          </cell>
          <cell r="L1669">
            <v>742.35</v>
          </cell>
        </row>
        <row r="1670">
          <cell r="J1670" t="str">
            <v>170.37600.0000.1080</v>
          </cell>
          <cell r="L1670">
            <v>6685.7</v>
          </cell>
        </row>
        <row r="1671">
          <cell r="J1671" t="str">
            <v>170.37601.0000.1080</v>
          </cell>
          <cell r="L1671">
            <v>129179.1</v>
          </cell>
        </row>
        <row r="1672">
          <cell r="J1672" t="str">
            <v>170.37602.0000.1080</v>
          </cell>
          <cell r="L1672">
            <v>134975.82999999999</v>
          </cell>
        </row>
        <row r="1673">
          <cell r="J1673" t="str">
            <v>170.37700.0000.1080</v>
          </cell>
          <cell r="L1673">
            <v>0</v>
          </cell>
        </row>
        <row r="1674">
          <cell r="J1674" t="str">
            <v>170.37800.0000.1080</v>
          </cell>
          <cell r="L1674">
            <v>7299.14</v>
          </cell>
        </row>
        <row r="1675">
          <cell r="J1675" t="str">
            <v>170.37900.0000.1080</v>
          </cell>
          <cell r="L1675">
            <v>5254.48</v>
          </cell>
        </row>
        <row r="1676">
          <cell r="J1676" t="str">
            <v>170.37905.0000.1080</v>
          </cell>
          <cell r="L1676">
            <v>0</v>
          </cell>
        </row>
        <row r="1677">
          <cell r="J1677" t="str">
            <v>170.38000.0000.1080</v>
          </cell>
          <cell r="L1677">
            <v>166676.51</v>
          </cell>
        </row>
        <row r="1678">
          <cell r="J1678" t="str">
            <v>170.38100.0000.1080</v>
          </cell>
          <cell r="L1678">
            <v>34357.47</v>
          </cell>
        </row>
        <row r="1679">
          <cell r="J1679" t="str">
            <v>170.38200.0000.1080</v>
          </cell>
          <cell r="L1679">
            <v>23028.47</v>
          </cell>
        </row>
        <row r="1680">
          <cell r="J1680" t="str">
            <v>170.38300.0000.1080</v>
          </cell>
          <cell r="L1680">
            <v>22612.04</v>
          </cell>
        </row>
        <row r="1681">
          <cell r="J1681" t="str">
            <v>170.38400.0000.1080</v>
          </cell>
          <cell r="L1681">
            <v>0</v>
          </cell>
        </row>
        <row r="1682">
          <cell r="J1682" t="str">
            <v>170.38500.0000.1080</v>
          </cell>
          <cell r="L1682">
            <v>3575.81</v>
          </cell>
        </row>
        <row r="1683">
          <cell r="J1683" t="str">
            <v>170.38600.0000.1080</v>
          </cell>
          <cell r="L1683">
            <v>810.58</v>
          </cell>
        </row>
        <row r="1684">
          <cell r="J1684" t="str">
            <v>170.38700.0000.1080</v>
          </cell>
          <cell r="L1684">
            <v>438.03</v>
          </cell>
        </row>
        <row r="1685">
          <cell r="J1685" t="str">
            <v>170.38900.0000.1080</v>
          </cell>
          <cell r="L1685">
            <v>0</v>
          </cell>
        </row>
        <row r="1686">
          <cell r="J1686" t="str">
            <v>170.39000.0000.1080</v>
          </cell>
          <cell r="L1686">
            <v>45482.52</v>
          </cell>
        </row>
        <row r="1687">
          <cell r="J1687" t="str">
            <v>170.39100.0000.1080</v>
          </cell>
          <cell r="L1687">
            <v>8793.25</v>
          </cell>
        </row>
        <row r="1688">
          <cell r="J1688" t="str">
            <v>170.39103.0000.1080</v>
          </cell>
          <cell r="L1688">
            <v>0</v>
          </cell>
        </row>
        <row r="1689">
          <cell r="J1689" t="str">
            <v>170.39200.0000.1080</v>
          </cell>
          <cell r="L1689">
            <v>80240.13</v>
          </cell>
        </row>
        <row r="1690">
          <cell r="J1690" t="str">
            <v>170.39300.0000.1080</v>
          </cell>
          <cell r="L1690">
            <v>1411.08</v>
          </cell>
        </row>
        <row r="1691">
          <cell r="J1691" t="str">
            <v>170.39400.0000.1080</v>
          </cell>
          <cell r="L1691">
            <v>14645.67</v>
          </cell>
        </row>
        <row r="1692">
          <cell r="J1692" t="str">
            <v>170.39500.0000.1080</v>
          </cell>
          <cell r="L1692">
            <v>93.99</v>
          </cell>
        </row>
        <row r="1693">
          <cell r="J1693" t="str">
            <v>170.39600.0000.1080</v>
          </cell>
          <cell r="L1693">
            <v>8352.67</v>
          </cell>
        </row>
        <row r="1694">
          <cell r="J1694" t="str">
            <v>170.39604.0000.1080</v>
          </cell>
          <cell r="L1694">
            <v>427.26</v>
          </cell>
        </row>
        <row r="1695">
          <cell r="J1695" t="str">
            <v>170.39700.0000.1080</v>
          </cell>
          <cell r="L1695">
            <v>3286.63</v>
          </cell>
        </row>
        <row r="1696">
          <cell r="J1696" t="str">
            <v>170.39701.0000.1080</v>
          </cell>
          <cell r="L1696">
            <v>0</v>
          </cell>
        </row>
        <row r="1697">
          <cell r="J1697" t="str">
            <v>170.39702.0000.1080</v>
          </cell>
          <cell r="L1697">
            <v>6.46</v>
          </cell>
        </row>
        <row r="1698">
          <cell r="J1698" t="str">
            <v>170.39705.0000.1080</v>
          </cell>
          <cell r="L1698">
            <v>4163.1899999999996</v>
          </cell>
        </row>
        <row r="1699">
          <cell r="J1699" t="str">
            <v>170.39800.0000.1080</v>
          </cell>
          <cell r="L1699">
            <v>1273.9100000000001</v>
          </cell>
        </row>
        <row r="1700">
          <cell r="J1700" t="str">
            <v>170.39900.0000.1080</v>
          </cell>
          <cell r="L1700">
            <v>38.31</v>
          </cell>
        </row>
        <row r="1701">
          <cell r="J1701" t="str">
            <v>170.39906.0000.1080</v>
          </cell>
          <cell r="L1701">
            <v>10282.870000000001</v>
          </cell>
        </row>
        <row r="1702">
          <cell r="J1702" t="str">
            <v>170.39907.0000.1080</v>
          </cell>
          <cell r="L1702">
            <v>636.53</v>
          </cell>
        </row>
        <row r="1703">
          <cell r="J1703" t="str">
            <v>170.39908.0000.1080</v>
          </cell>
          <cell r="L1703">
            <v>20.329999999999998</v>
          </cell>
        </row>
        <row r="1704">
          <cell r="J1704" t="str">
            <v>170.39924.0000.1080</v>
          </cell>
          <cell r="L1704">
            <v>0</v>
          </cell>
        </row>
        <row r="1705">
          <cell r="J1705" t="str">
            <v>170.39924.0000.1080</v>
          </cell>
          <cell r="L1705">
            <v>0</v>
          </cell>
        </row>
        <row r="1706">
          <cell r="J1706" t="str">
            <v>170..0000.1080</v>
          </cell>
          <cell r="L1706">
            <v>0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FY05 WITH TXU"/>
      <sheetName val="Composite FY05"/>
      <sheetName val="Composite Walkforward"/>
      <sheetName val="Composite FY04"/>
      <sheetName val="employee count"/>
      <sheetName val="vehicle count"/>
      <sheetName val="O&amp;M Projection - 04"/>
      <sheetName val="TXU Beginning Bal Sheet"/>
      <sheetName val="TXU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B3" t="str">
            <v>TXU GAS DISTRIBUTION</v>
          </cell>
          <cell r="L3" t="str">
            <v>Base Case</v>
          </cell>
          <cell r="N3" t="str">
            <v>TXU GAS PIPELINE</v>
          </cell>
          <cell r="X3" t="str">
            <v>Base Case</v>
          </cell>
          <cell r="Z3" t="str">
            <v>NETWORKS STAND-ALONE</v>
          </cell>
          <cell r="AH3" t="str">
            <v>Base Case</v>
          </cell>
        </row>
        <row r="4">
          <cell r="B4" t="str">
            <v>INCOME STATEMENT</v>
          </cell>
          <cell r="L4" t="str">
            <v>DRAFT - CONFIDENTIAL</v>
          </cell>
          <cell r="N4" t="str">
            <v>INCOME STATEMENT</v>
          </cell>
          <cell r="X4" t="str">
            <v>DRAFT - CONFIDENTIAL</v>
          </cell>
          <cell r="Z4" t="str">
            <v>INCOME STATEMENT</v>
          </cell>
          <cell r="AH4" t="str">
            <v>DRAFT - CONFIDENTIAL</v>
          </cell>
        </row>
        <row r="5">
          <cell r="B5" t="str">
            <v>(Dollar amounts in thousands)</v>
          </cell>
          <cell r="N5" t="str">
            <v>(Dollar amounts in thousands)</v>
          </cell>
          <cell r="Z5" t="str">
            <v>(Dollar amounts in thousands)</v>
          </cell>
        </row>
        <row r="6">
          <cell r="C6" t="str">
            <v>Actual</v>
          </cell>
          <cell r="F6" t="str">
            <v>Pro forma</v>
          </cell>
          <cell r="H6" t="str">
            <v xml:space="preserve">P r o j e c t i o n </v>
          </cell>
          <cell r="O6" t="str">
            <v>Actual</v>
          </cell>
          <cell r="R6" t="str">
            <v>Pro forma</v>
          </cell>
          <cell r="T6" t="str">
            <v xml:space="preserve">P r o j e c t i o n </v>
          </cell>
          <cell r="AB6" t="str">
            <v>Pro forma</v>
          </cell>
          <cell r="AD6" t="str">
            <v xml:space="preserve">P r o j e c t i o n </v>
          </cell>
        </row>
        <row r="7">
          <cell r="C7">
            <v>2002</v>
          </cell>
          <cell r="D7">
            <v>2003</v>
          </cell>
          <cell r="F7">
            <v>2002</v>
          </cell>
          <cell r="G7">
            <v>2003</v>
          </cell>
          <cell r="H7">
            <v>2004</v>
          </cell>
          <cell r="I7">
            <v>2005</v>
          </cell>
          <cell r="J7">
            <v>2006</v>
          </cell>
          <cell r="K7">
            <v>2007</v>
          </cell>
          <cell r="L7">
            <v>2008</v>
          </cell>
          <cell r="O7">
            <v>2002</v>
          </cell>
          <cell r="P7">
            <v>2003</v>
          </cell>
          <cell r="R7">
            <v>2002</v>
          </cell>
          <cell r="S7">
            <v>2003</v>
          </cell>
          <cell r="T7">
            <v>2004</v>
          </cell>
          <cell r="U7">
            <v>2005</v>
          </cell>
          <cell r="V7">
            <v>2006</v>
          </cell>
          <cell r="W7">
            <v>2007</v>
          </cell>
          <cell r="X7">
            <v>2008</v>
          </cell>
          <cell r="AB7">
            <v>2002</v>
          </cell>
          <cell r="AC7">
            <v>2003</v>
          </cell>
          <cell r="AD7">
            <v>2004</v>
          </cell>
          <cell r="AE7">
            <v>2005</v>
          </cell>
          <cell r="AF7">
            <v>2006</v>
          </cell>
          <cell r="AG7">
            <v>2007</v>
          </cell>
          <cell r="AH7">
            <v>2008</v>
          </cell>
        </row>
        <row r="8">
          <cell r="B8" t="str">
            <v>OPERATING REVENUES</v>
          </cell>
          <cell r="N8" t="str">
            <v>OPERATING REVENUES</v>
          </cell>
          <cell r="Z8" t="str">
            <v>OPERATING REVENUES</v>
          </cell>
        </row>
        <row r="9">
          <cell r="B9" t="str">
            <v>Tariff-based revenue</v>
          </cell>
          <cell r="C9">
            <v>282181.68599999999</v>
          </cell>
          <cell r="D9">
            <v>311566.36399999994</v>
          </cell>
          <cell r="F9">
            <v>282181.68599999999</v>
          </cell>
          <cell r="G9">
            <v>311566.36399999994</v>
          </cell>
          <cell r="H9">
            <v>309419.9000665088</v>
          </cell>
          <cell r="I9">
            <v>315226.42500183202</v>
          </cell>
          <cell r="J9">
            <v>321230.34537823696</v>
          </cell>
          <cell r="K9">
            <v>327358.96690890187</v>
          </cell>
          <cell r="L9">
            <v>333614.92650492309</v>
          </cell>
          <cell r="N9" t="str">
            <v>Transport tariff revenue (489.05)</v>
          </cell>
          <cell r="O9">
            <v>26078.535</v>
          </cell>
          <cell r="P9">
            <v>22625.55</v>
          </cell>
          <cell r="R9">
            <v>26078.535</v>
          </cell>
          <cell r="S9">
            <v>22625.55</v>
          </cell>
          <cell r="T9">
            <v>22349.11182490698</v>
          </cell>
          <cell r="U9">
            <v>22349.11182490698</v>
          </cell>
          <cell r="V9">
            <v>22349.11182490698</v>
          </cell>
          <cell r="W9">
            <v>22349.11182490698</v>
          </cell>
          <cell r="X9">
            <v>22349.11182490698</v>
          </cell>
          <cell r="Z9" t="str">
            <v>Transport tariff revenue</v>
          </cell>
          <cell r="AB9">
            <v>7500</v>
          </cell>
          <cell r="AC9">
            <v>7500</v>
          </cell>
          <cell r="AD9">
            <v>7151.715783970234</v>
          </cell>
          <cell r="AE9">
            <v>7151.715783970234</v>
          </cell>
          <cell r="AF9">
            <v>7151.715783970234</v>
          </cell>
          <cell r="AG9">
            <v>7151.715783970234</v>
          </cell>
          <cell r="AH9">
            <v>7151.715783970234</v>
          </cell>
        </row>
        <row r="10">
          <cell r="B10" t="str">
            <v>Service charges</v>
          </cell>
          <cell r="C10">
            <v>8570.5650499999992</v>
          </cell>
          <cell r="D10">
            <v>9448.2034199999998</v>
          </cell>
          <cell r="F10">
            <v>8570.5650499999992</v>
          </cell>
          <cell r="G10">
            <v>9448.2034199999998</v>
          </cell>
          <cell r="H10">
            <v>14571.674978000003</v>
          </cell>
          <cell r="I10">
            <v>14892.251827516004</v>
          </cell>
          <cell r="J10">
            <v>15219.881367721355</v>
          </cell>
          <cell r="K10">
            <v>15554.718757811221</v>
          </cell>
          <cell r="L10">
            <v>15896.92257048307</v>
          </cell>
          <cell r="N10" t="str">
            <v>City gate charges to Distribution (489.01)</v>
          </cell>
          <cell r="O10">
            <v>74988.361000000004</v>
          </cell>
          <cell r="P10">
            <v>74273.982000000004</v>
          </cell>
          <cell r="R10">
            <v>74988.361000000004</v>
          </cell>
          <cell r="S10">
            <v>74273.982000000004</v>
          </cell>
          <cell r="T10">
            <v>72932.012872048479</v>
          </cell>
          <cell r="U10">
            <v>73926.961397417996</v>
          </cell>
          <cell r="V10">
            <v>74961.625191049621</v>
          </cell>
          <cell r="W10">
            <v>76016.364715096279</v>
          </cell>
          <cell r="X10">
            <v>77091.575124548603</v>
          </cell>
          <cell r="Z10" t="str">
            <v>City gate charges to Distribution</v>
          </cell>
          <cell r="AB10">
            <v>26500</v>
          </cell>
          <cell r="AC10">
            <v>26500</v>
          </cell>
          <cell r="AD10">
            <v>25526.204505216967</v>
          </cell>
          <cell r="AE10">
            <v>25874.436489096297</v>
          </cell>
          <cell r="AF10">
            <v>26236.568816867366</v>
          </cell>
          <cell r="AG10">
            <v>26605.727650283698</v>
          </cell>
          <cell r="AH10">
            <v>26982.051293592005</v>
          </cell>
        </row>
        <row r="11">
          <cell r="B11" t="str">
            <v>Interim tariff updates</v>
          </cell>
          <cell r="H11">
            <v>0</v>
          </cell>
          <cell r="I11">
            <v>1832.1242584166807</v>
          </cell>
          <cell r="J11">
            <v>1164.9745102531904</v>
          </cell>
          <cell r="K11">
            <v>-149.56065711906399</v>
          </cell>
          <cell r="L11">
            <v>-1609.0575642643676</v>
          </cell>
          <cell r="N11" t="str">
            <v>Interim tariff updates</v>
          </cell>
          <cell r="T11">
            <v>0</v>
          </cell>
          <cell r="U11">
            <v>7523.0184779459405</v>
          </cell>
          <cell r="V11">
            <v>10795.726291283716</v>
          </cell>
          <cell r="W11">
            <v>11207.782856085039</v>
          </cell>
          <cell r="X11">
            <v>11375.044509253034</v>
          </cell>
          <cell r="Z11" t="str">
            <v>Interim tariff updates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B12" t="str">
            <v>Gas cost recovery</v>
          </cell>
          <cell r="C12">
            <v>544642.24355799996</v>
          </cell>
          <cell r="D12">
            <v>840664.11675400008</v>
          </cell>
          <cell r="F12">
            <v>544642.24355799996</v>
          </cell>
          <cell r="G12">
            <v>840664.11675400008</v>
          </cell>
          <cell r="H12">
            <v>883172.33668401209</v>
          </cell>
          <cell r="I12">
            <v>898283.53770597791</v>
          </cell>
          <cell r="J12">
            <v>913997.931141468</v>
          </cell>
          <cell r="K12">
            <v>930017.23321316275</v>
          </cell>
          <cell r="L12">
            <v>946347.44550440658</v>
          </cell>
          <cell r="N12" t="str">
            <v>Gas cost recovery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Z12" t="str">
            <v>Gas cost recovery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F13">
            <v>15113.402441999999</v>
          </cell>
          <cell r="G13">
            <v>23327.781246000002</v>
          </cell>
          <cell r="H13">
            <v>26583.487334188761</v>
          </cell>
          <cell r="I13">
            <v>27038.334484949934</v>
          </cell>
          <cell r="J13">
            <v>27511.337727358186</v>
          </cell>
          <cell r="K13">
            <v>27993.518719716198</v>
          </cell>
          <cell r="L13">
            <v>28485.058109682635</v>
          </cell>
          <cell r="N13" t="str">
            <v>LUG recovery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Z13" t="str">
            <v>LUG recovery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F14">
            <v>49266.432999999997</v>
          </cell>
          <cell r="G14">
            <v>65952.759000000005</v>
          </cell>
          <cell r="H14">
            <v>72050.848105262237</v>
          </cell>
          <cell r="I14">
            <v>73317.72806278411</v>
          </cell>
          <cell r="J14">
            <v>74632.834543903402</v>
          </cell>
          <cell r="K14">
            <v>75973.987155816183</v>
          </cell>
          <cell r="L14">
            <v>77341.710197066524</v>
          </cell>
          <cell r="N14" t="str">
            <v>Tax recovery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 t="str">
            <v>Tax recovery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B15" t="str">
            <v>Other gas revenue</v>
          </cell>
          <cell r="C15">
            <v>5245.6537499999995</v>
          </cell>
          <cell r="D15">
            <v>4681.4674500000001</v>
          </cell>
          <cell r="F15">
            <v>5245.6537499999995</v>
          </cell>
          <cell r="G15">
            <v>4681.4674500000001</v>
          </cell>
          <cell r="H15">
            <v>4681.4674500000001</v>
          </cell>
          <cell r="I15">
            <v>4681.4674500000001</v>
          </cell>
          <cell r="J15">
            <v>4681.4674500000001</v>
          </cell>
          <cell r="K15">
            <v>4681.4674500000001</v>
          </cell>
          <cell r="L15">
            <v>4681.4674500000001</v>
          </cell>
          <cell r="N15" t="str">
            <v>Other gas revenue</v>
          </cell>
          <cell r="O15">
            <v>27166.698999999993</v>
          </cell>
          <cell r="P15">
            <v>29172</v>
          </cell>
          <cell r="R15">
            <v>27166.698999999993</v>
          </cell>
          <cell r="S15">
            <v>29172</v>
          </cell>
          <cell r="T15">
            <v>34500</v>
          </cell>
          <cell r="U15">
            <v>51230</v>
          </cell>
          <cell r="V15">
            <v>51230</v>
          </cell>
          <cell r="W15">
            <v>51230</v>
          </cell>
          <cell r="X15">
            <v>51230</v>
          </cell>
          <cell r="Z15" t="str">
            <v>Other gas revenue</v>
          </cell>
          <cell r="AA15">
            <v>0.44</v>
          </cell>
          <cell r="AB15">
            <v>11953.347559999997</v>
          </cell>
          <cell r="AC15">
            <v>12835.68</v>
          </cell>
          <cell r="AD15">
            <v>12835.68</v>
          </cell>
          <cell r="AE15">
            <v>12835.68</v>
          </cell>
          <cell r="AF15">
            <v>12835.68</v>
          </cell>
          <cell r="AG15">
            <v>12835.68</v>
          </cell>
          <cell r="AH15">
            <v>12835.68</v>
          </cell>
        </row>
        <row r="16">
          <cell r="B16" t="str">
            <v>Other revenue</v>
          </cell>
          <cell r="H16">
            <v>2300</v>
          </cell>
          <cell r="I16">
            <v>2300</v>
          </cell>
          <cell r="J16">
            <v>2300</v>
          </cell>
          <cell r="K16">
            <v>2300</v>
          </cell>
          <cell r="L16">
            <v>2300</v>
          </cell>
          <cell r="N16" t="str">
            <v>Other revenue</v>
          </cell>
          <cell r="O16">
            <v>210.02199999999999</v>
          </cell>
          <cell r="P16">
            <v>12.967000000000001</v>
          </cell>
          <cell r="R16">
            <v>210.02199999999999</v>
          </cell>
          <cell r="S16">
            <v>12.967000000000001</v>
          </cell>
          <cell r="T16">
            <v>12.967000000000001</v>
          </cell>
          <cell r="U16">
            <v>12.967000000000001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Z16" t="str">
            <v>Other revenue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B17" t="str">
            <v>Surcharges</v>
          </cell>
          <cell r="H17">
            <v>6847</v>
          </cell>
          <cell r="I17">
            <v>6847</v>
          </cell>
          <cell r="J17">
            <v>6847</v>
          </cell>
          <cell r="K17">
            <v>0</v>
          </cell>
          <cell r="L17">
            <v>0</v>
          </cell>
          <cell r="N17" t="str">
            <v>Surcharges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Z17" t="str">
            <v>Surcharges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B18" t="str">
            <v>Less: Jan-Jun 2004 at prior tariff rates</v>
          </cell>
          <cell r="H18">
            <v>-5000</v>
          </cell>
          <cell r="N18" t="str">
            <v>Less: Jan-Jun 2004 at prior tariff rates</v>
          </cell>
          <cell r="T18">
            <v>-1000</v>
          </cell>
          <cell r="Z18" t="str">
            <v>Less: Jan-Jun 2004 at prior tariff rates</v>
          </cell>
          <cell r="AD18">
            <v>-500</v>
          </cell>
        </row>
        <row r="19">
          <cell r="B19" t="str">
            <v>Total operating revenues</v>
          </cell>
          <cell r="C19">
            <v>905019.98379999993</v>
          </cell>
          <cell r="D19">
            <v>1255640.6918700002</v>
          </cell>
          <cell r="F19">
            <v>905019.98379999993</v>
          </cell>
          <cell r="G19">
            <v>1255640.6918700002</v>
          </cell>
          <cell r="H19">
            <v>1314626.714617972</v>
          </cell>
          <cell r="I19">
            <v>1344418.8687914768</v>
          </cell>
          <cell r="J19">
            <v>1367585.7721189412</v>
          </cell>
          <cell r="K19">
            <v>1383730.3315482894</v>
          </cell>
          <cell r="L19">
            <v>1407058.4727722977</v>
          </cell>
          <cell r="N19" t="str">
            <v>Total operating revenues</v>
          </cell>
          <cell r="O19">
            <v>128443.617</v>
          </cell>
          <cell r="P19">
            <v>126084.49900000001</v>
          </cell>
          <cell r="R19">
            <v>128443.617</v>
          </cell>
          <cell r="S19">
            <v>126084.49900000001</v>
          </cell>
          <cell r="T19">
            <v>128794.09169695547</v>
          </cell>
          <cell r="U19">
            <v>155042.05870027092</v>
          </cell>
          <cell r="V19">
            <v>159349.43030724034</v>
          </cell>
          <cell r="W19">
            <v>160816.22639608831</v>
          </cell>
          <cell r="X19">
            <v>162058.69845870862</v>
          </cell>
          <cell r="Z19" t="str">
            <v>Total operating revenues</v>
          </cell>
          <cell r="AB19">
            <v>45953.347559999995</v>
          </cell>
          <cell r="AC19">
            <v>46835.68</v>
          </cell>
          <cell r="AD19">
            <v>45013.600289187205</v>
          </cell>
          <cell r="AE19">
            <v>45861.832273066531</v>
          </cell>
          <cell r="AF19">
            <v>46223.9646008376</v>
          </cell>
          <cell r="AG19">
            <v>46593.123434253932</v>
          </cell>
          <cell r="AH19">
            <v>46969.447077562239</v>
          </cell>
        </row>
        <row r="21">
          <cell r="B21" t="str">
            <v>DIRECT COSTS AND EXPENSES</v>
          </cell>
          <cell r="N21" t="str">
            <v>DIRECT COSTS AND EXPENSES</v>
          </cell>
          <cell r="Z21" t="str">
            <v>DIRECT COSTS AND EXPENSES</v>
          </cell>
        </row>
        <row r="22">
          <cell r="B22" t="str">
            <v>Gas purchases</v>
          </cell>
          <cell r="C22">
            <v>559755.64599999995</v>
          </cell>
          <cell r="D22">
            <v>863991.89800000004</v>
          </cell>
          <cell r="F22">
            <v>559755.64599999995</v>
          </cell>
          <cell r="G22">
            <v>863991.89800000004</v>
          </cell>
          <cell r="H22">
            <v>909755.82401820086</v>
          </cell>
          <cell r="I22">
            <v>925321.87219092785</v>
          </cell>
          <cell r="J22">
            <v>941509.26886882621</v>
          </cell>
          <cell r="K22">
            <v>958010.75193287898</v>
          </cell>
          <cell r="L22">
            <v>974832.50361408922</v>
          </cell>
          <cell r="N22" t="str">
            <v>Gas purchases (retention)</v>
          </cell>
          <cell r="O22">
            <v>-2139.636</v>
          </cell>
          <cell r="P22">
            <v>-18182.454000000002</v>
          </cell>
          <cell r="R22">
            <v>-2139.636</v>
          </cell>
          <cell r="S22">
            <v>-18182.454000000002</v>
          </cell>
          <cell r="T22">
            <v>-9827</v>
          </cell>
          <cell r="U22">
            <v>-9818</v>
          </cell>
          <cell r="V22">
            <v>-9676</v>
          </cell>
          <cell r="W22">
            <v>-9581</v>
          </cell>
          <cell r="X22">
            <v>-9535</v>
          </cell>
          <cell r="Z22" t="str">
            <v>Gas purchases (retention)</v>
          </cell>
          <cell r="AB22">
            <v>-1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B23" t="str">
            <v>Operating costs</v>
          </cell>
          <cell r="C23">
            <v>95270.604000000007</v>
          </cell>
          <cell r="D23">
            <v>101632.58199999999</v>
          </cell>
          <cell r="F23">
            <v>95270.604000000007</v>
          </cell>
          <cell r="G23">
            <v>101632.58199999999</v>
          </cell>
          <cell r="H23">
            <v>97343</v>
          </cell>
          <cell r="I23">
            <v>97346.5</v>
          </cell>
          <cell r="J23">
            <v>97347.7</v>
          </cell>
          <cell r="K23">
            <v>97348.9</v>
          </cell>
          <cell r="L23">
            <v>97350.1</v>
          </cell>
          <cell r="N23" t="str">
            <v>Operating costs</v>
          </cell>
          <cell r="O23">
            <v>56712.752</v>
          </cell>
          <cell r="P23">
            <v>56524.46</v>
          </cell>
          <cell r="R23">
            <v>56712.752</v>
          </cell>
          <cell r="S23">
            <v>56524.46</v>
          </cell>
          <cell r="T23">
            <v>58358</v>
          </cell>
          <cell r="U23">
            <v>58358</v>
          </cell>
          <cell r="V23">
            <v>58358</v>
          </cell>
          <cell r="W23">
            <v>58358</v>
          </cell>
          <cell r="X23">
            <v>58358</v>
          </cell>
          <cell r="Z23" t="str">
            <v>Operating costs</v>
          </cell>
          <cell r="AA23">
            <v>0.44</v>
          </cell>
          <cell r="AB23">
            <v>24953.61088</v>
          </cell>
          <cell r="AC23">
            <v>24870.7624</v>
          </cell>
          <cell r="AD23">
            <v>25677.52</v>
          </cell>
          <cell r="AE23">
            <v>25677.52</v>
          </cell>
          <cell r="AF23">
            <v>25677.52</v>
          </cell>
          <cell r="AG23">
            <v>25677.52</v>
          </cell>
          <cell r="AH23">
            <v>25677.52</v>
          </cell>
        </row>
        <row r="24">
          <cell r="B24" t="str">
            <v>Depreciation and other amortization</v>
          </cell>
          <cell r="C24">
            <v>50205.356</v>
          </cell>
          <cell r="D24">
            <v>56103.023000000001</v>
          </cell>
          <cell r="F24">
            <v>50205.356</v>
          </cell>
          <cell r="G24">
            <v>56103.023000000001</v>
          </cell>
          <cell r="H24">
            <v>62003.100851380754</v>
          </cell>
          <cell r="I24">
            <v>64026.384236700054</v>
          </cell>
          <cell r="J24">
            <v>66048.19324159986</v>
          </cell>
          <cell r="K24">
            <v>68149.968436976385</v>
          </cell>
          <cell r="L24">
            <v>70251.743632352911</v>
          </cell>
          <cell r="N24" t="str">
            <v>Depreciation and other amortization</v>
          </cell>
          <cell r="O24">
            <v>15762.428</v>
          </cell>
          <cell r="P24">
            <v>16310.705</v>
          </cell>
          <cell r="R24">
            <v>15762.428</v>
          </cell>
          <cell r="S24">
            <v>16310.705</v>
          </cell>
          <cell r="T24">
            <v>18321.151612152418</v>
          </cell>
          <cell r="U24">
            <v>19054.348524086105</v>
          </cell>
          <cell r="V24">
            <v>19470.912938125708</v>
          </cell>
          <cell r="W24">
            <v>19846.261582575778</v>
          </cell>
          <cell r="X24">
            <v>20221.610227025849</v>
          </cell>
          <cell r="Z24" t="str">
            <v>Depreciation and other amortization</v>
          </cell>
          <cell r="AB24">
            <v>7603</v>
          </cell>
          <cell r="AC24">
            <v>7604</v>
          </cell>
          <cell r="AD24">
            <v>7603.6081975786419</v>
          </cell>
          <cell r="AE24">
            <v>7603.628647262205</v>
          </cell>
          <cell r="AF24">
            <v>7603.628647262205</v>
          </cell>
          <cell r="AG24">
            <v>7603.628647262205</v>
          </cell>
          <cell r="AH24">
            <v>7603.628647262205</v>
          </cell>
        </row>
        <row r="25">
          <cell r="B25" t="str">
            <v>Total direct costs and expenses</v>
          </cell>
          <cell r="C25">
            <v>705231.60600000003</v>
          </cell>
          <cell r="D25">
            <v>1021727.503</v>
          </cell>
          <cell r="F25">
            <v>705231.60600000003</v>
          </cell>
          <cell r="G25">
            <v>1021727.503</v>
          </cell>
          <cell r="H25">
            <v>1069101.9248695816</v>
          </cell>
          <cell r="I25">
            <v>1086694.756427628</v>
          </cell>
          <cell r="J25">
            <v>1104905.162110426</v>
          </cell>
          <cell r="K25">
            <v>1123509.6203698553</v>
          </cell>
          <cell r="L25">
            <v>1142434.3472464422</v>
          </cell>
          <cell r="N25" t="str">
            <v>Total direct costs and expenses</v>
          </cell>
          <cell r="O25">
            <v>70335.543999999994</v>
          </cell>
          <cell r="P25">
            <v>54652.710999999996</v>
          </cell>
          <cell r="R25">
            <v>70335.543999999994</v>
          </cell>
          <cell r="S25">
            <v>54652.710999999996</v>
          </cell>
          <cell r="T25">
            <v>66852.151612152418</v>
          </cell>
          <cell r="U25">
            <v>67594.348524086105</v>
          </cell>
          <cell r="V25">
            <v>68152.912938125708</v>
          </cell>
          <cell r="W25">
            <v>68623.261582575782</v>
          </cell>
          <cell r="X25">
            <v>69044.610227025842</v>
          </cell>
          <cell r="Z25" t="str">
            <v>Total direct costs and expenses</v>
          </cell>
          <cell r="AB25">
            <v>32555.61088</v>
          </cell>
          <cell r="AC25">
            <v>32474.7624</v>
          </cell>
          <cell r="AD25">
            <v>33281.128197578641</v>
          </cell>
          <cell r="AE25">
            <v>33281.148647262205</v>
          </cell>
          <cell r="AF25">
            <v>33281.148647262205</v>
          </cell>
          <cell r="AG25">
            <v>33281.148647262205</v>
          </cell>
          <cell r="AH25">
            <v>33281.148647262205</v>
          </cell>
        </row>
        <row r="26">
          <cell r="B26" t="str">
            <v>GROSS MARGIN</v>
          </cell>
          <cell r="C26">
            <v>199788.3777999999</v>
          </cell>
          <cell r="D26">
            <v>233913.18887000019</v>
          </cell>
          <cell r="F26">
            <v>199788.3777999999</v>
          </cell>
          <cell r="G26">
            <v>233913.18887000019</v>
          </cell>
          <cell r="H26">
            <v>245524.78974839044</v>
          </cell>
          <cell r="I26">
            <v>257724.11236384884</v>
          </cell>
          <cell r="J26">
            <v>262680.61000851518</v>
          </cell>
          <cell r="K26">
            <v>260220.71117843408</v>
          </cell>
          <cell r="L26">
            <v>264624.12552585546</v>
          </cell>
          <cell r="N26" t="str">
            <v>GROSS MARGIN</v>
          </cell>
          <cell r="O26">
            <v>58108.073000000004</v>
          </cell>
          <cell r="P26">
            <v>71431.788000000015</v>
          </cell>
          <cell r="R26">
            <v>58108.073000000004</v>
          </cell>
          <cell r="S26">
            <v>71431.788000000015</v>
          </cell>
          <cell r="T26">
            <v>61941.940084803049</v>
          </cell>
          <cell r="U26">
            <v>87447.710176184817</v>
          </cell>
          <cell r="V26">
            <v>91196.517369114634</v>
          </cell>
          <cell r="W26">
            <v>92192.964813512532</v>
          </cell>
          <cell r="X26">
            <v>93014.088231682777</v>
          </cell>
          <cell r="Z26" t="str">
            <v>GROSS MARGIN</v>
          </cell>
          <cell r="AB26">
            <v>13397.736679999995</v>
          </cell>
          <cell r="AC26">
            <v>14360.917600000001</v>
          </cell>
          <cell r="AD26">
            <v>11732.472091608564</v>
          </cell>
          <cell r="AE26">
            <v>12580.683625804326</v>
          </cell>
          <cell r="AF26">
            <v>12942.815953575395</v>
          </cell>
          <cell r="AG26">
            <v>13311.974786991726</v>
          </cell>
          <cell r="AH26">
            <v>13688.298430300034</v>
          </cell>
        </row>
        <row r="27">
          <cell r="B27" t="str">
            <v>OTHER COSTS AND EXPENSES</v>
          </cell>
          <cell r="N27" t="str">
            <v>OTHER COSTS AND EXPENSES</v>
          </cell>
          <cell r="Z27" t="str">
            <v>OTHER COSTS AND EXPENSES</v>
          </cell>
        </row>
        <row r="28">
          <cell r="B28" t="str">
            <v>Selling, general and administrative</v>
          </cell>
          <cell r="C28">
            <v>99058.709000000003</v>
          </cell>
          <cell r="D28">
            <v>104706.17600000001</v>
          </cell>
          <cell r="F28">
            <v>99058.709000000003</v>
          </cell>
          <cell r="G28">
            <v>104706.17600000001</v>
          </cell>
          <cell r="H28">
            <v>96415</v>
          </cell>
          <cell r="I28">
            <v>86828</v>
          </cell>
          <cell r="J28">
            <v>86829</v>
          </cell>
          <cell r="K28">
            <v>86829</v>
          </cell>
          <cell r="L28">
            <v>86830</v>
          </cell>
          <cell r="N28" t="str">
            <v>Selling, general and administrative</v>
          </cell>
          <cell r="O28">
            <v>24772.201000000001</v>
          </cell>
          <cell r="P28">
            <v>22103.715</v>
          </cell>
          <cell r="R28">
            <v>24772.201000000001</v>
          </cell>
          <cell r="S28">
            <v>22103.715</v>
          </cell>
          <cell r="T28">
            <v>14513</v>
          </cell>
          <cell r="U28">
            <v>10063</v>
          </cell>
          <cell r="V28">
            <v>10063</v>
          </cell>
          <cell r="W28">
            <v>10063</v>
          </cell>
          <cell r="X28">
            <v>10063</v>
          </cell>
          <cell r="Z28" t="str">
            <v>Selling, general and administrative</v>
          </cell>
          <cell r="AA28">
            <v>0.44</v>
          </cell>
          <cell r="AB28">
            <v>10899.76844</v>
          </cell>
          <cell r="AC28">
            <v>9725.6345999999994</v>
          </cell>
          <cell r="AD28">
            <v>6385.72</v>
          </cell>
          <cell r="AE28">
            <v>4427.72</v>
          </cell>
          <cell r="AF28">
            <v>4427.72</v>
          </cell>
          <cell r="AG28">
            <v>4427.72</v>
          </cell>
          <cell r="AH28">
            <v>4427.72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F29">
            <v>761.56200000000001</v>
          </cell>
          <cell r="G29">
            <v>745.53300000000002</v>
          </cell>
          <cell r="H29">
            <v>8233</v>
          </cell>
          <cell r="I29">
            <v>8233</v>
          </cell>
          <cell r="J29">
            <v>8233</v>
          </cell>
          <cell r="K29">
            <v>1862</v>
          </cell>
          <cell r="L29">
            <v>1862</v>
          </cell>
          <cell r="N29" t="str">
            <v>Non-operating depreciation and other amortization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300</v>
          </cell>
          <cell r="U29">
            <v>300</v>
          </cell>
          <cell r="V29">
            <v>300</v>
          </cell>
          <cell r="W29">
            <v>300</v>
          </cell>
          <cell r="X29">
            <v>300</v>
          </cell>
          <cell r="Z29" t="str">
            <v>Non-operating depreciation and other amortization</v>
          </cell>
        </row>
        <row r="30">
          <cell r="B30" t="str">
            <v>Franchise and revenue-based taxes</v>
          </cell>
          <cell r="C30">
            <v>49266.432999999997</v>
          </cell>
          <cell r="D30">
            <v>65952.759000000005</v>
          </cell>
          <cell r="F30">
            <v>49266.432999999997</v>
          </cell>
          <cell r="G30">
            <v>65952.759000000005</v>
          </cell>
          <cell r="H30">
            <v>72050.848105262237</v>
          </cell>
          <cell r="I30">
            <v>73317.72806278411</v>
          </cell>
          <cell r="J30">
            <v>74632.834543903402</v>
          </cell>
          <cell r="K30">
            <v>75973.987155816183</v>
          </cell>
          <cell r="L30">
            <v>77341.710197066524</v>
          </cell>
          <cell r="N30" t="str">
            <v>Franchise and revenue-based taxes</v>
          </cell>
          <cell r="O30">
            <v>315.52499999999998</v>
          </cell>
          <cell r="P30">
            <v>1672.606</v>
          </cell>
          <cell r="R30">
            <v>315.52499999999998</v>
          </cell>
          <cell r="S30">
            <v>1672.606</v>
          </cell>
          <cell r="T30">
            <v>1672.606</v>
          </cell>
          <cell r="U30">
            <v>1672.606</v>
          </cell>
          <cell r="V30">
            <v>1672.606</v>
          </cell>
          <cell r="W30">
            <v>1672.606</v>
          </cell>
          <cell r="X30">
            <v>1672.606</v>
          </cell>
          <cell r="Z30" t="str">
            <v>Franchise and revenue-based taxes</v>
          </cell>
          <cell r="AA30">
            <v>0.44</v>
          </cell>
          <cell r="AB30">
            <v>138.83099999999999</v>
          </cell>
          <cell r="AC30">
            <v>735.94664</v>
          </cell>
          <cell r="AD30">
            <v>735.94664</v>
          </cell>
          <cell r="AE30">
            <v>735.94664</v>
          </cell>
          <cell r="AF30">
            <v>735.94664</v>
          </cell>
          <cell r="AG30">
            <v>735.94664</v>
          </cell>
          <cell r="AH30">
            <v>735.94664</v>
          </cell>
        </row>
        <row r="31">
          <cell r="B31" t="str">
            <v>Other (income) / deductions</v>
          </cell>
          <cell r="C31">
            <v>-1593.40824</v>
          </cell>
          <cell r="D31">
            <v>-686.01138000000003</v>
          </cell>
          <cell r="F31">
            <v>-1593.40824</v>
          </cell>
          <cell r="G31">
            <v>-686.01138000000003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 t="str">
            <v>Other (income) / deductions</v>
          </cell>
          <cell r="O31">
            <v>-3643.7635700000001</v>
          </cell>
          <cell r="P31">
            <v>-259.32300000000004</v>
          </cell>
          <cell r="R31">
            <v>-3643.7635700000001</v>
          </cell>
          <cell r="S31">
            <v>-259.32347999999996</v>
          </cell>
          <cell r="T31">
            <v>-435.01049999999998</v>
          </cell>
          <cell r="U31">
            <v>-435.01050000000015</v>
          </cell>
          <cell r="V31">
            <v>-435.01050000000015</v>
          </cell>
          <cell r="W31">
            <v>-435.01050000000015</v>
          </cell>
          <cell r="X31">
            <v>-435.01050000000015</v>
          </cell>
          <cell r="Z31" t="str">
            <v>Other (income) / deductions</v>
          </cell>
        </row>
        <row r="32">
          <cell r="B32" t="str">
            <v>Interest income</v>
          </cell>
          <cell r="C32">
            <v>1237.616</v>
          </cell>
          <cell r="D32">
            <v>-1587.5930000000001</v>
          </cell>
          <cell r="F32">
            <v>1248.6274800000001</v>
          </cell>
          <cell r="G32">
            <v>-1556.12718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 t="str">
            <v>Interest income</v>
          </cell>
          <cell r="O32">
            <v>-7110.049</v>
          </cell>
          <cell r="P32">
            <v>-5798.8149999999996</v>
          </cell>
          <cell r="R32">
            <v>-8.7145799999999998</v>
          </cell>
          <cell r="S32">
            <v>-115.25451</v>
          </cell>
          <cell r="T32">
            <v>-115.25451</v>
          </cell>
          <cell r="U32">
            <v>-115.25451</v>
          </cell>
          <cell r="V32">
            <v>-115.25451</v>
          </cell>
          <cell r="W32">
            <v>-115.25451</v>
          </cell>
          <cell r="X32">
            <v>-115.25451</v>
          </cell>
          <cell r="Z32" t="str">
            <v>Interest income</v>
          </cell>
        </row>
        <row r="33">
          <cell r="B33" t="str">
            <v>Interest expense and other charges:</v>
          </cell>
          <cell r="N33" t="str">
            <v>Interest expense and other charges:</v>
          </cell>
          <cell r="Z33" t="str">
            <v>Interest expense and other charges:</v>
          </cell>
        </row>
        <row r="34">
          <cell r="B34" t="str">
            <v xml:space="preserve">  Interest expense</v>
          </cell>
          <cell r="C34">
            <v>43120.639000000003</v>
          </cell>
          <cell r="D34">
            <v>22791.527999999998</v>
          </cell>
          <cell r="F34">
            <v>32633.571052924712</v>
          </cell>
          <cell r="G34">
            <v>31681.488051605706</v>
          </cell>
          <cell r="H34">
            <v>30680.827963192693</v>
          </cell>
          <cell r="I34">
            <v>30682.90684866493</v>
          </cell>
          <cell r="J34">
            <v>30795.935006574753</v>
          </cell>
          <cell r="K34">
            <v>30886.692405329606</v>
          </cell>
          <cell r="L34">
            <v>30912.528550697734</v>
          </cell>
          <cell r="N34" t="str">
            <v xml:space="preserve">  Interest expense</v>
          </cell>
          <cell r="O34">
            <v>22530.010999999999</v>
          </cell>
          <cell r="P34">
            <v>10617.003999999999</v>
          </cell>
          <cell r="R34">
            <v>10742.580638889664</v>
          </cell>
          <cell r="S34">
            <v>11258.68678218686</v>
          </cell>
          <cell r="T34">
            <v>12222.795188332861</v>
          </cell>
          <cell r="U34">
            <v>12873.342329956256</v>
          </cell>
          <cell r="V34">
            <v>13115.601672785029</v>
          </cell>
          <cell r="W34">
            <v>13185.991798879371</v>
          </cell>
          <cell r="X34">
            <v>13244.418938871786</v>
          </cell>
          <cell r="Z34" t="str">
            <v xml:space="preserve">  Interest expense</v>
          </cell>
          <cell r="AB34">
            <v>4800</v>
          </cell>
          <cell r="AC34">
            <v>3998.6409388374859</v>
          </cell>
          <cell r="AD34">
            <v>4842.9012208457143</v>
          </cell>
          <cell r="AE34">
            <v>4444.639770968156</v>
          </cell>
          <cell r="AF34">
            <v>4208.1942166428435</v>
          </cell>
          <cell r="AG34">
            <v>3954.5510000602821</v>
          </cell>
          <cell r="AH34">
            <v>3701.0237966079039</v>
          </cell>
        </row>
        <row r="35">
          <cell r="B35" t="str">
            <v xml:space="preserve">  Allowance for borrowed funds used during constr.</v>
          </cell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 t="str">
            <v xml:space="preserve">  Allowance for borrowed funds used during constr.</v>
          </cell>
          <cell r="O35">
            <v>-216.32400000000001</v>
          </cell>
          <cell r="P35">
            <v>-424.19299999999998</v>
          </cell>
          <cell r="R35">
            <v>-216.32423</v>
          </cell>
          <cell r="S35">
            <v>-424.1927</v>
          </cell>
          <cell r="T35">
            <v>-435.01049999999998</v>
          </cell>
          <cell r="U35">
            <v>-435.01050000000015</v>
          </cell>
          <cell r="V35">
            <v>-435.01050000000015</v>
          </cell>
          <cell r="W35">
            <v>-435.01050000000015</v>
          </cell>
          <cell r="X35">
            <v>-435.01050000000015</v>
          </cell>
          <cell r="Z35" t="str">
            <v xml:space="preserve">  Allowance for borrowed funds used during constr.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 t="str">
            <v xml:space="preserve">  Amortization of debt expense and loss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 t="str">
            <v xml:space="preserve">  Amortization of debt expense and loss</v>
          </cell>
        </row>
        <row r="37">
          <cell r="B37" t="str">
            <v xml:space="preserve">  Preferred stock dividends of subsidiaries</v>
          </cell>
          <cell r="C37">
            <v>1785.85</v>
          </cell>
          <cell r="D37">
            <v>1694.8</v>
          </cell>
          <cell r="F37">
            <v>580.08244269583292</v>
          </cell>
          <cell r="G37">
            <v>563.15856292310991</v>
          </cell>
          <cell r="H37">
            <v>545.3711945884138</v>
          </cell>
          <cell r="I37">
            <v>545.40814809745098</v>
          </cell>
          <cell r="J37">
            <v>547.41729535955744</v>
          </cell>
          <cell r="K37">
            <v>549.03056573922436</v>
          </cell>
          <cell r="L37">
            <v>549.48981962506741</v>
          </cell>
          <cell r="N37" t="str">
            <v xml:space="preserve">  Preferred stock dividends of subsidiaries</v>
          </cell>
          <cell r="O37">
            <v>1785.85</v>
          </cell>
          <cell r="P37">
            <v>1694.8</v>
          </cell>
          <cell r="R37">
            <v>190.95619072021805</v>
          </cell>
          <cell r="S37">
            <v>200.13030506426654</v>
          </cell>
          <cell r="T37">
            <v>217.26794404204662</v>
          </cell>
          <cell r="U37">
            <v>228.83183248041811</v>
          </cell>
          <cell r="V37">
            <v>233.13814609611455</v>
          </cell>
          <cell r="W37">
            <v>234.38937527419822</v>
          </cell>
          <cell r="X37">
            <v>235.42795477969008</v>
          </cell>
          <cell r="Z37" t="str">
            <v xml:space="preserve">  Preferred stock dividends of subsidiaries</v>
          </cell>
          <cell r="AB37">
            <v>85</v>
          </cell>
          <cell r="AC37">
            <v>209.30441940831506</v>
          </cell>
          <cell r="AD37">
            <v>145.1294188734509</v>
          </cell>
          <cell r="AE37">
            <v>79.006293582301183</v>
          </cell>
          <cell r="AF37">
            <v>74.803323748103224</v>
          </cell>
          <cell r="AG37">
            <v>70.294654549448268</v>
          </cell>
          <cell r="AH37">
            <v>65.788047557832542</v>
          </cell>
        </row>
        <row r="38">
          <cell r="B38" t="str">
            <v xml:space="preserve">  Interest expense and other charges</v>
          </cell>
          <cell r="C38">
            <v>44906.489000000001</v>
          </cell>
          <cell r="D38">
            <v>24486.327999999998</v>
          </cell>
          <cell r="F38">
            <v>33213.653495620543</v>
          </cell>
          <cell r="G38">
            <v>32244.646614528814</v>
          </cell>
          <cell r="H38">
            <v>31226.199157781106</v>
          </cell>
          <cell r="I38">
            <v>31228.314996762383</v>
          </cell>
          <cell r="J38">
            <v>31343.352301934312</v>
          </cell>
          <cell r="K38">
            <v>31435.72297106883</v>
          </cell>
          <cell r="L38">
            <v>31462.018370322803</v>
          </cell>
          <cell r="N38" t="str">
            <v xml:space="preserve">  Interest expense and other charges</v>
          </cell>
          <cell r="O38">
            <v>24099.536999999997</v>
          </cell>
          <cell r="P38">
            <v>11887.610999999999</v>
          </cell>
          <cell r="R38">
            <v>10717.212599609882</v>
          </cell>
          <cell r="S38">
            <v>11034.624387251128</v>
          </cell>
          <cell r="T38">
            <v>12005.052632374907</v>
          </cell>
          <cell r="U38">
            <v>12667.163662436675</v>
          </cell>
          <cell r="V38">
            <v>12913.729318881144</v>
          </cell>
          <cell r="W38">
            <v>12985.37067415357</v>
          </cell>
          <cell r="X38">
            <v>13044.836393651476</v>
          </cell>
          <cell r="Z38" t="str">
            <v xml:space="preserve">  Interest expense and other charges</v>
          </cell>
          <cell r="AB38">
            <v>4885</v>
          </cell>
          <cell r="AC38">
            <v>4207.9453582458009</v>
          </cell>
          <cell r="AD38">
            <v>4988.0306397191653</v>
          </cell>
          <cell r="AE38">
            <v>4523.6460645504576</v>
          </cell>
          <cell r="AF38">
            <v>4282.9975403909466</v>
          </cell>
          <cell r="AG38">
            <v>4024.8456546097304</v>
          </cell>
          <cell r="AH38">
            <v>3766.8118441657366</v>
          </cell>
        </row>
        <row r="39">
          <cell r="B39" t="str">
            <v>Total other costs and expenses</v>
          </cell>
          <cell r="C39">
            <v>193637.40076000002</v>
          </cell>
          <cell r="D39">
            <v>193617.19161999997</v>
          </cell>
          <cell r="F39">
            <v>181955.57673562053</v>
          </cell>
          <cell r="G39">
            <v>201406.97605452879</v>
          </cell>
          <cell r="H39">
            <v>207925.04726304335</v>
          </cell>
          <cell r="I39">
            <v>199607.0430595465</v>
          </cell>
          <cell r="J39">
            <v>201038.18684583774</v>
          </cell>
          <cell r="K39">
            <v>196100.71012688501</v>
          </cell>
          <cell r="L39">
            <v>197495.72856738933</v>
          </cell>
          <cell r="N39" t="str">
            <v>Total other costs and expenses</v>
          </cell>
          <cell r="O39">
            <v>38433.450429999997</v>
          </cell>
          <cell r="P39">
            <v>29605.793999999998</v>
          </cell>
          <cell r="R39">
            <v>32152.460449609887</v>
          </cell>
          <cell r="S39">
            <v>34436.367397251131</v>
          </cell>
          <cell r="T39">
            <v>27940.393622374908</v>
          </cell>
          <cell r="U39">
            <v>24152.50465243667</v>
          </cell>
          <cell r="V39">
            <v>24399.070308881139</v>
          </cell>
          <cell r="W39">
            <v>24470.711664153569</v>
          </cell>
          <cell r="X39">
            <v>24530.177383651473</v>
          </cell>
          <cell r="Z39" t="str">
            <v>Total other costs and expenses</v>
          </cell>
          <cell r="AB39">
            <v>15923.59944</v>
          </cell>
          <cell r="AC39">
            <v>14669.5265982458</v>
          </cell>
          <cell r="AD39">
            <v>12109.697279719165</v>
          </cell>
          <cell r="AE39">
            <v>9687.3127045504571</v>
          </cell>
          <cell r="AF39">
            <v>9446.6641803909479</v>
          </cell>
          <cell r="AG39">
            <v>9188.5122946097308</v>
          </cell>
          <cell r="AH39">
            <v>8930.4784841657365</v>
          </cell>
        </row>
        <row r="40">
          <cell r="B40" t="str">
            <v>EARNINGS BEFORE TAXES</v>
          </cell>
          <cell r="C40">
            <v>6150.9770399998815</v>
          </cell>
          <cell r="D40">
            <v>40295.997250000219</v>
          </cell>
          <cell r="F40">
            <v>17832.801064379368</v>
          </cell>
          <cell r="G40">
            <v>32506.212815471401</v>
          </cell>
          <cell r="H40">
            <v>37599.742485347087</v>
          </cell>
          <cell r="I40">
            <v>58117.069304302335</v>
          </cell>
          <cell r="J40">
            <v>61642.423162677442</v>
          </cell>
          <cell r="K40">
            <v>64120.001051549072</v>
          </cell>
          <cell r="L40">
            <v>67128.396958466124</v>
          </cell>
          <cell r="N40" t="str">
            <v>EARNINGS BEFORE TAXES</v>
          </cell>
          <cell r="O40">
            <v>19674.622570000007</v>
          </cell>
          <cell r="P40">
            <v>41825.994000000021</v>
          </cell>
          <cell r="R40">
            <v>25955.612550390117</v>
          </cell>
          <cell r="S40">
            <v>36995.420602748884</v>
          </cell>
          <cell r="T40">
            <v>34001.546462428145</v>
          </cell>
          <cell r="U40">
            <v>63295.205523748147</v>
          </cell>
          <cell r="V40">
            <v>66797.447060233491</v>
          </cell>
          <cell r="W40">
            <v>67722.253149358963</v>
          </cell>
          <cell r="X40">
            <v>68483.910848031301</v>
          </cell>
          <cell r="Z40" t="str">
            <v>EARNINGS BEFORE TAXES</v>
          </cell>
          <cell r="AB40">
            <v>-2525.8627600000054</v>
          </cell>
          <cell r="AC40">
            <v>-308.60899824579974</v>
          </cell>
          <cell r="AD40">
            <v>-377.22518811060036</v>
          </cell>
          <cell r="AE40">
            <v>2893.3709212538688</v>
          </cell>
          <cell r="AF40">
            <v>3496.1517731844469</v>
          </cell>
          <cell r="AG40">
            <v>4123.4624923819956</v>
          </cell>
          <cell r="AH40">
            <v>4757.8199461342974</v>
          </cell>
        </row>
        <row r="41">
          <cell r="B41" t="str">
            <v>Net income tax expense (benefit)</v>
          </cell>
          <cell r="C41">
            <v>2703.8020000000001</v>
          </cell>
          <cell r="D41">
            <v>14041.875</v>
          </cell>
          <cell r="F41">
            <v>6792.4404085328206</v>
          </cell>
          <cell r="G41">
            <v>11315.450447914915</v>
          </cell>
          <cell r="H41">
            <v>13026.70986987148</v>
          </cell>
          <cell r="I41">
            <v>20207.774256505814</v>
          </cell>
          <cell r="J41">
            <v>21441.648106937104</v>
          </cell>
          <cell r="K41">
            <v>22308.800368042172</v>
          </cell>
          <cell r="L41">
            <v>23361.738935463141</v>
          </cell>
          <cell r="N41" t="str">
            <v>Net income tax expense (benefit)</v>
          </cell>
          <cell r="O41">
            <v>7519.3069999999998</v>
          </cell>
          <cell r="P41">
            <v>15147.772000000001</v>
          </cell>
          <cell r="R41">
            <v>9717.6534931365386</v>
          </cell>
          <cell r="S41">
            <v>13457.071310962103</v>
          </cell>
          <cell r="T41">
            <v>11873.18126184985</v>
          </cell>
          <cell r="U41">
            <v>22125.96193331185</v>
          </cell>
          <cell r="V41">
            <v>23351.746471081718</v>
          </cell>
          <cell r="W41">
            <v>23675.428602275635</v>
          </cell>
          <cell r="X41">
            <v>23942.008796810955</v>
          </cell>
          <cell r="Z41" t="str">
            <v>Net income tax expense (benefit)</v>
          </cell>
          <cell r="AB41">
            <v>-884.05196600000181</v>
          </cell>
          <cell r="AC41">
            <v>-108.01314938602991</v>
          </cell>
          <cell r="AD41">
            <v>-132.02881583871013</v>
          </cell>
          <cell r="AE41">
            <v>1012.679822438854</v>
          </cell>
          <cell r="AF41">
            <v>1223.6531206145564</v>
          </cell>
          <cell r="AG41">
            <v>1443.2118723336985</v>
          </cell>
          <cell r="AH41">
            <v>1665.2369811470039</v>
          </cell>
        </row>
        <row r="42">
          <cell r="B42" t="str">
            <v>NET INCOME (LOSS)</v>
          </cell>
          <cell r="C42">
            <v>3447.1750399998814</v>
          </cell>
          <cell r="D42">
            <v>26254.122250000219</v>
          </cell>
          <cell r="F42">
            <v>11040.360655846547</v>
          </cell>
          <cell r="G42">
            <v>21190.762367556486</v>
          </cell>
          <cell r="H42">
            <v>24573.032615475608</v>
          </cell>
          <cell r="I42">
            <v>37909.295047796521</v>
          </cell>
          <cell r="J42">
            <v>40200.775055740334</v>
          </cell>
          <cell r="K42">
            <v>41811.200683506904</v>
          </cell>
          <cell r="L42">
            <v>43766.658023002979</v>
          </cell>
          <cell r="N42" t="str">
            <v>NET INCOME (LOSS)</v>
          </cell>
          <cell r="O42">
            <v>12155.315570000006</v>
          </cell>
          <cell r="P42">
            <v>26678.22200000002</v>
          </cell>
          <cell r="R42">
            <v>16237.959057253578</v>
          </cell>
          <cell r="S42">
            <v>23538.349291786781</v>
          </cell>
          <cell r="T42">
            <v>22128.365200578293</v>
          </cell>
          <cell r="U42">
            <v>41169.243590436294</v>
          </cell>
          <cell r="V42">
            <v>43445.700589151777</v>
          </cell>
          <cell r="W42">
            <v>44046.824547083328</v>
          </cell>
          <cell r="X42">
            <v>44541.902051220342</v>
          </cell>
          <cell r="Z42" t="str">
            <v>NET INCOME (LOSS)</v>
          </cell>
          <cell r="AB42">
            <v>-1641.8107940000036</v>
          </cell>
          <cell r="AC42">
            <v>-200.59584885976983</v>
          </cell>
          <cell r="AD42">
            <v>-245.19637227189023</v>
          </cell>
          <cell r="AE42">
            <v>1880.6910988150148</v>
          </cell>
          <cell r="AF42">
            <v>2272.4986525698905</v>
          </cell>
          <cell r="AG42">
            <v>2680.2506200482972</v>
          </cell>
          <cell r="AH42">
            <v>3092.5829649872935</v>
          </cell>
        </row>
        <row r="43">
          <cell r="B43" t="str">
            <v>Expense / Revenue</v>
          </cell>
          <cell r="C43">
            <v>0.65652259643967603</v>
          </cell>
          <cell r="D43">
            <v>0.63353168570922014</v>
          </cell>
          <cell r="F43">
            <v>0.65652259643967603</v>
          </cell>
          <cell r="G43">
            <v>0.63353168570922014</v>
          </cell>
          <cell r="H43">
            <v>0.59439884512310237</v>
          </cell>
          <cell r="I43">
            <v>0.54634951401082266</v>
          </cell>
          <cell r="J43">
            <v>0.53628335157357621</v>
          </cell>
          <cell r="K43">
            <v>0.52638025522624066</v>
          </cell>
          <cell r="L43">
            <v>0.51664390736726218</v>
          </cell>
          <cell r="N43" t="str">
            <v>Expense / Revenue</v>
          </cell>
          <cell r="O43">
            <v>0.64514952224665034</v>
          </cell>
          <cell r="P43">
            <v>0.72869958118031952</v>
          </cell>
          <cell r="R43">
            <v>0.64514952224665034</v>
          </cell>
          <cell r="S43">
            <v>0.72869958118031952</v>
          </cell>
          <cell r="T43">
            <v>0.61253073400856173</v>
          </cell>
          <cell r="U43">
            <v>0.47114094325937167</v>
          </cell>
          <cell r="V43">
            <v>0.45713524343999884</v>
          </cell>
          <cell r="W43">
            <v>0.4524144382923323</v>
          </cell>
          <cell r="X43">
            <v>0.44859258391588902</v>
          </cell>
          <cell r="Z43" t="str">
            <v>Expense / Revenue</v>
          </cell>
          <cell r="AB43">
            <v>0.78021256826147978</v>
          </cell>
          <cell r="AC43">
            <v>0.73867609053610406</v>
          </cell>
          <cell r="AD43">
            <v>0.71230116662545584</v>
          </cell>
          <cell r="AE43">
            <v>0.65643343294157985</v>
          </cell>
          <cell r="AF43">
            <v>0.6512907376070135</v>
          </cell>
          <cell r="AG43">
            <v>0.64613053989566815</v>
          </cell>
          <cell r="AH43">
            <v>0.64095368102345762</v>
          </cell>
        </row>
        <row r="44">
          <cell r="B44" t="str">
            <v>NOTE: EBITDA</v>
          </cell>
          <cell r="C44">
            <v>103262.00004</v>
          </cell>
          <cell r="D44">
            <v>120043.28825000016</v>
          </cell>
          <cell r="F44">
            <v>103262.00004</v>
          </cell>
          <cell r="G44">
            <v>120043.28825000016</v>
          </cell>
          <cell r="H44">
            <v>139062.04249450893</v>
          </cell>
          <cell r="I44">
            <v>161604.76853776484</v>
          </cell>
          <cell r="J44">
            <v>167266.96870621154</v>
          </cell>
          <cell r="K44">
            <v>165567.69245959423</v>
          </cell>
          <cell r="L44">
            <v>170704.15896114195</v>
          </cell>
          <cell r="N44" t="str">
            <v>NOTE: EBITDA</v>
          </cell>
          <cell r="O44">
            <v>52426.53856999999</v>
          </cell>
          <cell r="P44">
            <v>64225.495000000017</v>
          </cell>
          <cell r="R44">
            <v>52426.53856999999</v>
          </cell>
          <cell r="S44">
            <v>64225.49548000002</v>
          </cell>
          <cell r="T44">
            <v>64512.496196955464</v>
          </cell>
          <cell r="U44">
            <v>95201.463200270926</v>
          </cell>
          <cell r="V44">
            <v>99366.834807240346</v>
          </cell>
          <cell r="W44">
            <v>100738.63089608832</v>
          </cell>
          <cell r="X44">
            <v>101935.10295870862</v>
          </cell>
          <cell r="Z44" t="str">
            <v>NOTE: EBITDA</v>
          </cell>
          <cell r="AB44">
            <v>9962.1372399999946</v>
          </cell>
          <cell r="AC44">
            <v>11503.336360000001</v>
          </cell>
          <cell r="AD44">
            <v>12214.413649187203</v>
          </cell>
          <cell r="AE44">
            <v>15020.64563306653</v>
          </cell>
          <cell r="AF44">
            <v>15382.777960837599</v>
          </cell>
          <cell r="AG44">
            <v>15751.93679425393</v>
          </cell>
          <cell r="AH44">
            <v>16128.260437562238</v>
          </cell>
        </row>
        <row r="46">
          <cell r="B46" t="str">
            <v>TXU GAS DISTRIBUTION</v>
          </cell>
        </row>
        <row r="47">
          <cell r="B47" t="str">
            <v>BALANCE SHEET</v>
          </cell>
        </row>
        <row r="48">
          <cell r="B48" t="str">
            <v>(Dollar amounts in thousands)</v>
          </cell>
        </row>
        <row r="49">
          <cell r="C49" t="str">
            <v>Actual</v>
          </cell>
          <cell r="F49" t="str">
            <v>Pro forma</v>
          </cell>
          <cell r="O49" t="str">
            <v>Actual</v>
          </cell>
          <cell r="R49" t="str">
            <v>Pro forma</v>
          </cell>
          <cell r="AB49" t="str">
            <v>Pro forma</v>
          </cell>
        </row>
        <row r="50">
          <cell r="C50">
            <v>2002</v>
          </cell>
          <cell r="D50">
            <v>2003</v>
          </cell>
          <cell r="F50">
            <v>2002</v>
          </cell>
          <cell r="G50">
            <v>2003</v>
          </cell>
          <cell r="H50" t="str">
            <v xml:space="preserve"> Revised and updated balance sheet to be furnished separately</v>
          </cell>
          <cell r="O50">
            <v>2002</v>
          </cell>
          <cell r="P50">
            <v>2003</v>
          </cell>
          <cell r="R50">
            <v>2002</v>
          </cell>
          <cell r="S50">
            <v>2003</v>
          </cell>
          <cell r="AB50">
            <v>2002</v>
          </cell>
          <cell r="AC50">
            <v>2003</v>
          </cell>
        </row>
        <row r="51">
          <cell r="B51" t="str">
            <v>ASSETS</v>
          </cell>
          <cell r="N51" t="str">
            <v>ASSETS</v>
          </cell>
          <cell r="Z51" t="str">
            <v>ASSETS</v>
          </cell>
        </row>
        <row r="52">
          <cell r="B52" t="str">
            <v>Current assets</v>
          </cell>
          <cell r="N52" t="str">
            <v>Current assets</v>
          </cell>
          <cell r="Z52" t="str">
            <v>Current assets</v>
          </cell>
        </row>
        <row r="53">
          <cell r="B53" t="str">
            <v>Cash and cash equivalents</v>
          </cell>
          <cell r="C53">
            <v>2992.9079999999999</v>
          </cell>
          <cell r="D53">
            <v>2989</v>
          </cell>
          <cell r="F53">
            <v>2992.9079999999999</v>
          </cell>
          <cell r="G53">
            <v>2989</v>
          </cell>
          <cell r="N53" t="str">
            <v>Cash and cash equivalents</v>
          </cell>
          <cell r="O53">
            <v>1287.6606099999999</v>
          </cell>
          <cell r="P53">
            <v>419.61900000000003</v>
          </cell>
          <cell r="R53">
            <v>1287.6606099999999</v>
          </cell>
          <cell r="S53">
            <v>419.61900000000003</v>
          </cell>
          <cell r="Z53" t="str">
            <v>Cash and cash equivalents</v>
          </cell>
          <cell r="AB53">
            <v>1287.6606099999999</v>
          </cell>
          <cell r="AC53">
            <v>419.61900000000003</v>
          </cell>
        </row>
        <row r="54">
          <cell r="B54" t="str">
            <v>Accounts receivable</v>
          </cell>
          <cell r="C54">
            <v>108559.34300000001</v>
          </cell>
          <cell r="D54">
            <v>98995</v>
          </cell>
          <cell r="F54">
            <v>108559.34300000001</v>
          </cell>
          <cell r="G54">
            <v>98995</v>
          </cell>
          <cell r="N54" t="str">
            <v>Accounts receivable</v>
          </cell>
          <cell r="O54">
            <v>26607.402690000003</v>
          </cell>
          <cell r="P54">
            <v>18264.484</v>
          </cell>
          <cell r="R54">
            <v>4930.3714099999997</v>
          </cell>
          <cell r="S54">
            <v>18264.484</v>
          </cell>
          <cell r="Z54" t="str">
            <v>Accounts receivable</v>
          </cell>
          <cell r="AB54">
            <v>-2778.8005900000007</v>
          </cell>
          <cell r="AC54">
            <v>17066.484</v>
          </cell>
        </row>
        <row r="55">
          <cell r="B55" t="str">
            <v>Notes and temporary cash advances</v>
          </cell>
          <cell r="C55">
            <v>0</v>
          </cell>
          <cell r="D55">
            <v>18</v>
          </cell>
          <cell r="F55">
            <v>18</v>
          </cell>
          <cell r="G55">
            <v>18</v>
          </cell>
          <cell r="N55" t="str">
            <v>Notes and temporary cash advances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Z55" t="str">
            <v>Notes and temporary cash advances</v>
          </cell>
          <cell r="AB55">
            <v>0</v>
          </cell>
          <cell r="AC55">
            <v>0</v>
          </cell>
        </row>
        <row r="56">
          <cell r="B56" t="str">
            <v>Materials and supplies</v>
          </cell>
          <cell r="C56">
            <v>3900.6089999999999</v>
          </cell>
          <cell r="D56">
            <v>2173.6228799999999</v>
          </cell>
          <cell r="F56">
            <v>3900.6089999999999</v>
          </cell>
          <cell r="G56">
            <v>2173.6228799999999</v>
          </cell>
          <cell r="N56" t="str">
            <v>Materials and supplies</v>
          </cell>
          <cell r="O56">
            <v>3250.5504900000001</v>
          </cell>
          <cell r="P56">
            <v>2935.1180300000001</v>
          </cell>
          <cell r="R56">
            <v>3250.5504900000001</v>
          </cell>
          <cell r="S56">
            <v>2935.1180300000001</v>
          </cell>
          <cell r="Z56" t="str">
            <v>Materials and supplies</v>
          </cell>
          <cell r="AB56">
            <v>3251.9684900000002</v>
          </cell>
          <cell r="AC56">
            <v>2984.25803</v>
          </cell>
        </row>
        <row r="57">
          <cell r="B57" t="str">
            <v>Gas stored underground</v>
          </cell>
          <cell r="C57">
            <v>109389.94899999999</v>
          </cell>
          <cell r="D57">
            <v>127444.92271</v>
          </cell>
          <cell r="F57">
            <v>109389.94899999999</v>
          </cell>
          <cell r="G57">
            <v>127444.92271</v>
          </cell>
          <cell r="N57" t="str">
            <v>Gas stored underground</v>
          </cell>
          <cell r="O57">
            <v>8750.4075300000004</v>
          </cell>
          <cell r="P57">
            <v>11616.095369999999</v>
          </cell>
          <cell r="R57">
            <v>8750.4075300000004</v>
          </cell>
          <cell r="S57">
            <v>11616.095369999999</v>
          </cell>
          <cell r="Z57" t="str">
            <v>Gas stored underground</v>
          </cell>
          <cell r="AB57">
            <v>8750.4075300000004</v>
          </cell>
          <cell r="AC57">
            <v>11616.095369999999</v>
          </cell>
        </row>
        <row r="58">
          <cell r="B58" t="str">
            <v>Prepayments</v>
          </cell>
          <cell r="C58">
            <v>2287.431</v>
          </cell>
          <cell r="D58">
            <v>2658.2888499999999</v>
          </cell>
          <cell r="F58">
            <v>2287.431</v>
          </cell>
          <cell r="G58">
            <v>2658.2888499999999</v>
          </cell>
          <cell r="N58" t="str">
            <v>Prepayments</v>
          </cell>
          <cell r="O58">
            <v>308.67466000000002</v>
          </cell>
          <cell r="P58">
            <v>875.25699999999995</v>
          </cell>
          <cell r="R58">
            <v>308.67466000000002</v>
          </cell>
          <cell r="S58">
            <v>875.25699999999995</v>
          </cell>
          <cell r="Z58" t="str">
            <v>Prepayments</v>
          </cell>
          <cell r="AB58">
            <v>171.78166000000002</v>
          </cell>
          <cell r="AC58">
            <v>875.25699999999995</v>
          </cell>
        </row>
        <row r="59">
          <cell r="B59" t="str">
            <v>Other current assets</v>
          </cell>
          <cell r="C59">
            <v>0</v>
          </cell>
          <cell r="D59">
            <v>64.294449999999998</v>
          </cell>
          <cell r="F59">
            <v>0</v>
          </cell>
          <cell r="G59">
            <v>64.294449999999998</v>
          </cell>
          <cell r="N59" t="str">
            <v>Other current assets</v>
          </cell>
          <cell r="O59">
            <v>8354.3094799999999</v>
          </cell>
          <cell r="P59">
            <v>3013.3240000000001</v>
          </cell>
          <cell r="R59">
            <v>8354.3094799999999</v>
          </cell>
          <cell r="S59">
            <v>3013.3240000000001</v>
          </cell>
          <cell r="Z59" t="str">
            <v>Other current assets</v>
          </cell>
          <cell r="AB59">
            <v>8354.3094799999999</v>
          </cell>
          <cell r="AC59">
            <v>3013.3240000000001</v>
          </cell>
        </row>
        <row r="60">
          <cell r="B60" t="str">
            <v>Total current assets</v>
          </cell>
          <cell r="C60">
            <v>227130.23999999999</v>
          </cell>
          <cell r="D60">
            <v>234343.12888999999</v>
          </cell>
          <cell r="F60">
            <v>227148.24</v>
          </cell>
          <cell r="G60">
            <v>234343.12888999999</v>
          </cell>
          <cell r="N60" t="str">
            <v>Total current assets</v>
          </cell>
          <cell r="O60">
            <v>48559.00546</v>
          </cell>
          <cell r="P60">
            <v>37123.897399999994</v>
          </cell>
          <cell r="R60">
            <v>26881.974180000001</v>
          </cell>
          <cell r="S60">
            <v>37123.897399999994</v>
          </cell>
          <cell r="Z60" t="str">
            <v>Total current assets</v>
          </cell>
          <cell r="AB60">
            <v>19037.32718</v>
          </cell>
          <cell r="AC60">
            <v>35975.037400000001</v>
          </cell>
        </row>
        <row r="61">
          <cell r="B61" t="str">
            <v>Investments</v>
          </cell>
          <cell r="C61">
            <v>706.34400000000005</v>
          </cell>
          <cell r="D61">
            <v>2403</v>
          </cell>
          <cell r="F61">
            <v>706.34400000000005</v>
          </cell>
          <cell r="G61">
            <v>2403</v>
          </cell>
          <cell r="N61" t="str">
            <v>Investments</v>
          </cell>
          <cell r="O61">
            <v>288770.51199999999</v>
          </cell>
          <cell r="P61">
            <v>312311.48599999998</v>
          </cell>
          <cell r="R61">
            <v>2257.549</v>
          </cell>
          <cell r="S61">
            <v>1792.24065</v>
          </cell>
          <cell r="Z61" t="str">
            <v>Investments</v>
          </cell>
          <cell r="AB61">
            <v>1834.0430000000001</v>
          </cell>
          <cell r="AC61">
            <v>1613.0165850000001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F62">
            <v>0</v>
          </cell>
          <cell r="G62">
            <v>0</v>
          </cell>
          <cell r="N62" t="str">
            <v>Goodwill</v>
          </cell>
          <cell r="O62">
            <v>0</v>
          </cell>
          <cell r="P62">
            <v>0</v>
          </cell>
          <cell r="R62">
            <v>0</v>
          </cell>
          <cell r="S62">
            <v>0</v>
          </cell>
          <cell r="Z62" t="str">
            <v>Goodwill</v>
          </cell>
        </row>
        <row r="63">
          <cell r="B63" t="str">
            <v>Property, Plant and Equipment</v>
          </cell>
          <cell r="N63" t="str">
            <v>Property, Plant and Equipment</v>
          </cell>
          <cell r="Z63" t="str">
            <v>Property, Plant and Equipment</v>
          </cell>
        </row>
        <row r="64">
          <cell r="B64" t="str">
            <v>Gross plant in service</v>
          </cell>
          <cell r="C64">
            <v>1644068.1591099999</v>
          </cell>
          <cell r="D64">
            <v>1718007</v>
          </cell>
          <cell r="F64">
            <v>1644068.1591099999</v>
          </cell>
          <cell r="G64">
            <v>1718007</v>
          </cell>
          <cell r="N64" t="str">
            <v>Gross plant in service</v>
          </cell>
          <cell r="O64">
            <v>718506.05200000003</v>
          </cell>
          <cell r="P64">
            <v>721151</v>
          </cell>
          <cell r="R64">
            <v>718505</v>
          </cell>
          <cell r="S64">
            <v>739524.92</v>
          </cell>
          <cell r="Z64" t="str">
            <v>Gross plant in service</v>
          </cell>
          <cell r="AB64">
            <v>279099.84100000001</v>
          </cell>
          <cell r="AC64">
            <v>300223.67099999997</v>
          </cell>
        </row>
        <row r="65">
          <cell r="B65" t="str">
            <v>Accumulated deprec and amort</v>
          </cell>
          <cell r="C65">
            <v>-570084.54663</v>
          </cell>
          <cell r="D65">
            <v>-623052</v>
          </cell>
          <cell r="F65">
            <v>-570084.54663</v>
          </cell>
          <cell r="G65">
            <v>-623052</v>
          </cell>
          <cell r="N65" t="str">
            <v>Accumulated deprec and amort</v>
          </cell>
          <cell r="O65">
            <v>-328797.14399999997</v>
          </cell>
          <cell r="P65">
            <v>-322172</v>
          </cell>
          <cell r="R65">
            <v>-328797</v>
          </cell>
          <cell r="S65">
            <v>-340545.49099999998</v>
          </cell>
          <cell r="Z65" t="str">
            <v>Accumulated deprec and amort</v>
          </cell>
          <cell r="AB65">
            <v>-127813.93299999999</v>
          </cell>
          <cell r="AC65">
            <v>-131016.00100000002</v>
          </cell>
        </row>
        <row r="66">
          <cell r="B66" t="str">
            <v>Net plant in service</v>
          </cell>
          <cell r="C66">
            <v>1073983.6124799999</v>
          </cell>
          <cell r="D66">
            <v>1094955</v>
          </cell>
          <cell r="F66">
            <v>1073983.6124799999</v>
          </cell>
          <cell r="G66">
            <v>1094955</v>
          </cell>
          <cell r="N66" t="str">
            <v>Net plant in service</v>
          </cell>
          <cell r="O66">
            <v>389708.90800000005</v>
          </cell>
          <cell r="P66">
            <v>398979</v>
          </cell>
          <cell r="R66">
            <v>389708</v>
          </cell>
          <cell r="S66">
            <v>398979.42900000006</v>
          </cell>
          <cell r="Z66" t="str">
            <v>Net plant in service</v>
          </cell>
          <cell r="AB66">
            <v>151285.90800000002</v>
          </cell>
          <cell r="AC66">
            <v>169207.67</v>
          </cell>
        </row>
        <row r="67">
          <cell r="B67" t="str">
            <v xml:space="preserve">  Construction work in progress</v>
          </cell>
          <cell r="C67">
            <v>23469.420559999999</v>
          </cell>
          <cell r="D67">
            <v>27376</v>
          </cell>
          <cell r="F67">
            <v>23469.420559999999</v>
          </cell>
          <cell r="G67">
            <v>27376</v>
          </cell>
          <cell r="N67" t="str">
            <v xml:space="preserve">  Construction work in progress</v>
          </cell>
          <cell r="O67">
            <v>15922.28565</v>
          </cell>
          <cell r="P67">
            <v>18913.54782</v>
          </cell>
          <cell r="R67">
            <v>15922</v>
          </cell>
          <cell r="S67">
            <v>18913.5</v>
          </cell>
          <cell r="Z67" t="str">
            <v xml:space="preserve">  Construction work in progress</v>
          </cell>
          <cell r="AB67">
            <v>6888.7469999999994</v>
          </cell>
          <cell r="AC67">
            <v>12215.378000000001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F68">
            <v>0</v>
          </cell>
          <cell r="G68">
            <v>0</v>
          </cell>
          <cell r="N68" t="str">
            <v xml:space="preserve">  Plant held for future use</v>
          </cell>
          <cell r="O68">
            <v>0</v>
          </cell>
          <cell r="P68">
            <v>0</v>
          </cell>
          <cell r="R68">
            <v>0</v>
          </cell>
          <cell r="S68">
            <v>0</v>
          </cell>
          <cell r="Z68" t="str">
            <v xml:space="preserve">  Plant held for future use</v>
          </cell>
          <cell r="AB68">
            <v>0</v>
          </cell>
          <cell r="AC68">
            <v>0</v>
          </cell>
        </row>
        <row r="69">
          <cell r="B69" t="str">
            <v>Net Plant</v>
          </cell>
          <cell r="C69">
            <v>1097453.0330399999</v>
          </cell>
          <cell r="D69">
            <v>1122331</v>
          </cell>
          <cell r="F69">
            <v>1097453.0330399999</v>
          </cell>
          <cell r="G69">
            <v>1122331</v>
          </cell>
          <cell r="N69" t="str">
            <v>Net Plant</v>
          </cell>
          <cell r="O69">
            <v>405631.19365000003</v>
          </cell>
          <cell r="P69">
            <v>417892.54781999998</v>
          </cell>
          <cell r="R69">
            <v>405630</v>
          </cell>
          <cell r="S69">
            <v>417892.92900000006</v>
          </cell>
          <cell r="Z69" t="str">
            <v>Net Plant</v>
          </cell>
          <cell r="AB69">
            <v>158174.65500000003</v>
          </cell>
          <cell r="AC69">
            <v>181423.04799999995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N70" t="str">
            <v>Unamortized debt expense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  <cell r="Z70" t="str">
            <v>Unamortized debt expense</v>
          </cell>
          <cell r="AB70">
            <v>0</v>
          </cell>
          <cell r="AC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N71" t="str">
            <v>Deferred AMT asset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Z71" t="str">
            <v>Deferred AMT asset</v>
          </cell>
          <cell r="AB71">
            <v>0</v>
          </cell>
          <cell r="AC71">
            <v>0</v>
          </cell>
        </row>
        <row r="72">
          <cell r="B72" t="str">
            <v>Regulatory assets</v>
          </cell>
          <cell r="C72">
            <v>166264.66</v>
          </cell>
          <cell r="D72">
            <v>106335.102</v>
          </cell>
          <cell r="F72">
            <v>86264.66</v>
          </cell>
          <cell r="G72">
            <v>26335.101999999999</v>
          </cell>
          <cell r="N72" t="str">
            <v>Regulatory assets</v>
          </cell>
          <cell r="O72">
            <v>4766.4729100000004</v>
          </cell>
          <cell r="P72">
            <v>5985.3530000000001</v>
          </cell>
          <cell r="R72">
            <v>4766.4729100000004</v>
          </cell>
          <cell r="S72">
            <v>5985.3530000000001</v>
          </cell>
          <cell r="Z72" t="str">
            <v>Regulatory assets</v>
          </cell>
          <cell r="AB72">
            <v>2171.7399100000002</v>
          </cell>
          <cell r="AC72">
            <v>5696.1530000000002</v>
          </cell>
        </row>
        <row r="73">
          <cell r="B73" t="str">
            <v>Other assets</v>
          </cell>
          <cell r="C73">
            <v>3358.95973</v>
          </cell>
          <cell r="D73">
            <v>5157</v>
          </cell>
          <cell r="F73">
            <v>3358.95973</v>
          </cell>
          <cell r="G73">
            <v>5157</v>
          </cell>
          <cell r="N73" t="str">
            <v>Other assets</v>
          </cell>
          <cell r="O73">
            <v>3590.047</v>
          </cell>
          <cell r="P73">
            <v>6892.9449999999997</v>
          </cell>
          <cell r="R73">
            <v>3590.047</v>
          </cell>
          <cell r="S73">
            <v>6892.9449999999997</v>
          </cell>
          <cell r="Z73" t="str">
            <v>Other assets</v>
          </cell>
          <cell r="AB73">
            <v>3578.4749999999999</v>
          </cell>
          <cell r="AC73">
            <v>6892.9449999999997</v>
          </cell>
        </row>
        <row r="74">
          <cell r="B74" t="str">
            <v>TOTAL ASSETS</v>
          </cell>
          <cell r="C74">
            <v>1494913.2367699998</v>
          </cell>
          <cell r="D74">
            <v>1470569.23089</v>
          </cell>
          <cell r="F74">
            <v>1414931.2367699998</v>
          </cell>
          <cell r="G74">
            <v>1390569.23089</v>
          </cell>
          <cell r="N74" t="str">
            <v>TOTAL ASSETS</v>
          </cell>
          <cell r="O74">
            <v>751317.23102000006</v>
          </cell>
          <cell r="P74">
            <v>780206.22921999986</v>
          </cell>
          <cell r="R74">
            <v>443126.04309000005</v>
          </cell>
          <cell r="S74">
            <v>469687.36505000008</v>
          </cell>
          <cell r="Z74" t="str">
            <v>TOTAL ASSETS</v>
          </cell>
          <cell r="AB74">
            <v>184796.24009000004</v>
          </cell>
          <cell r="AC74">
            <v>231600.19998499996</v>
          </cell>
        </row>
        <row r="76">
          <cell r="B76" t="str">
            <v>LIABILITIES</v>
          </cell>
          <cell r="N76" t="str">
            <v>LIABILITIES</v>
          </cell>
          <cell r="Z76" t="str">
            <v>LIABILITIES</v>
          </cell>
        </row>
        <row r="77">
          <cell r="B77" t="str">
            <v>Current Liabilities</v>
          </cell>
          <cell r="N77" t="str">
            <v>Current Liabilities</v>
          </cell>
          <cell r="Z77" t="str">
            <v>Current Liabilities</v>
          </cell>
        </row>
        <row r="78">
          <cell r="B78" t="str">
            <v>Accounts payable</v>
          </cell>
          <cell r="C78">
            <v>144877.10072000002</v>
          </cell>
          <cell r="D78">
            <v>152527</v>
          </cell>
          <cell r="F78">
            <v>144877.10072000002</v>
          </cell>
          <cell r="G78">
            <v>152527</v>
          </cell>
          <cell r="N78" t="str">
            <v>Accounts payable</v>
          </cell>
          <cell r="O78">
            <v>23944.35053</v>
          </cell>
          <cell r="P78">
            <v>18204.099000000002</v>
          </cell>
          <cell r="R78">
            <v>23944.35053</v>
          </cell>
          <cell r="S78">
            <v>18204.099000000002</v>
          </cell>
          <cell r="Z78" t="str">
            <v>Accounts payable</v>
          </cell>
          <cell r="AB78">
            <v>17914.481530000001</v>
          </cell>
          <cell r="AC78">
            <v>16317.599000000002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F79">
            <v>0</v>
          </cell>
          <cell r="G79">
            <v>0</v>
          </cell>
          <cell r="N79" t="str">
            <v>Notes and advances payable</v>
          </cell>
          <cell r="O79">
            <v>0</v>
          </cell>
          <cell r="P79">
            <v>0</v>
          </cell>
          <cell r="R79">
            <v>0</v>
          </cell>
          <cell r="S79">
            <v>0</v>
          </cell>
          <cell r="Z79" t="str">
            <v>Notes and advances payable</v>
          </cell>
          <cell r="AB79">
            <v>0</v>
          </cell>
          <cell r="AC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F80">
            <v>5959.3973699999997</v>
          </cell>
          <cell r="G80">
            <v>6439</v>
          </cell>
          <cell r="N80" t="str">
            <v>Accrued Interest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Z80" t="str">
            <v>Accrued Interest</v>
          </cell>
          <cell r="AB80">
            <v>0</v>
          </cell>
          <cell r="AC80">
            <v>0</v>
          </cell>
        </row>
        <row r="81">
          <cell r="B81" t="str">
            <v>Federal income taxes accrued</v>
          </cell>
          <cell r="C81">
            <v>-11414.49343</v>
          </cell>
          <cell r="D81">
            <v>4105</v>
          </cell>
          <cell r="F81">
            <v>-11414.49343</v>
          </cell>
          <cell r="G81">
            <v>4105</v>
          </cell>
          <cell r="N81" t="str">
            <v>Federal income taxes accrued</v>
          </cell>
          <cell r="O81">
            <v>2970.2713699999999</v>
          </cell>
          <cell r="P81">
            <v>7630</v>
          </cell>
          <cell r="R81">
            <v>2970.2713699999999</v>
          </cell>
          <cell r="S81">
            <v>7630</v>
          </cell>
          <cell r="Z81" t="str">
            <v>Federal income taxes accrued</v>
          </cell>
          <cell r="AB81">
            <v>11609.66337</v>
          </cell>
          <cell r="AC81">
            <v>7630</v>
          </cell>
        </row>
        <row r="82">
          <cell r="B82" t="str">
            <v>Accrued taxes other than income taxes</v>
          </cell>
          <cell r="C82">
            <v>16097.50071</v>
          </cell>
          <cell r="D82">
            <v>15732</v>
          </cell>
          <cell r="F82">
            <v>16097.50071</v>
          </cell>
          <cell r="G82">
            <v>15732</v>
          </cell>
          <cell r="N82" t="str">
            <v>Accrued taxes other than income taxes</v>
          </cell>
          <cell r="O82">
            <v>4814.8879399999996</v>
          </cell>
          <cell r="P82">
            <v>4840</v>
          </cell>
          <cell r="R82">
            <v>4814.8879399999996</v>
          </cell>
          <cell r="S82">
            <v>4840</v>
          </cell>
          <cell r="Z82" t="str">
            <v>Accrued taxes other than income taxes</v>
          </cell>
          <cell r="AB82">
            <v>1742.1009399999998</v>
          </cell>
          <cell r="AC82">
            <v>14507.7</v>
          </cell>
        </row>
        <row r="83">
          <cell r="B83" t="str">
            <v>Other current liabilities</v>
          </cell>
          <cell r="C83">
            <v>16690.596020000001</v>
          </cell>
          <cell r="D83">
            <v>35571</v>
          </cell>
          <cell r="F83">
            <v>16690.596020000001</v>
          </cell>
          <cell r="G83">
            <v>35571</v>
          </cell>
          <cell r="N83" t="str">
            <v>Other current liabilities</v>
          </cell>
          <cell r="O83">
            <v>13126.416370000001</v>
          </cell>
          <cell r="P83">
            <v>11987.995999999999</v>
          </cell>
          <cell r="R83">
            <v>13126.416370000001</v>
          </cell>
          <cell r="S83">
            <v>11987.995999999999</v>
          </cell>
          <cell r="Z83" t="str">
            <v>Other current liabilities</v>
          </cell>
          <cell r="AB83">
            <v>11979.67337</v>
          </cell>
          <cell r="AC83">
            <v>10992.596</v>
          </cell>
        </row>
        <row r="84">
          <cell r="B84" t="str">
            <v>Total Current Liabilities</v>
          </cell>
          <cell r="C84">
            <v>172210.10139</v>
          </cell>
          <cell r="D84">
            <v>214374</v>
          </cell>
          <cell r="F84">
            <v>172210.10139</v>
          </cell>
          <cell r="G84">
            <v>214374</v>
          </cell>
          <cell r="N84" t="str">
            <v>Total Current Liabilities</v>
          </cell>
          <cell r="O84">
            <v>44855.926209999998</v>
          </cell>
          <cell r="P84">
            <v>42662.095000000001</v>
          </cell>
          <cell r="R84">
            <v>44855.926209999998</v>
          </cell>
          <cell r="S84">
            <v>42662.095000000001</v>
          </cell>
          <cell r="Z84" t="str">
            <v>Total Current Liabilities</v>
          </cell>
          <cell r="AB84">
            <v>43245.91921</v>
          </cell>
          <cell r="AC84">
            <v>49447.894999999997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F85">
            <v>0</v>
          </cell>
          <cell r="G85">
            <v>0</v>
          </cell>
          <cell r="N85" t="str">
            <v>Unamortized premium or discount on debt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Z85" t="str">
            <v>Unamortized premium or discount on debt</v>
          </cell>
          <cell r="AB85">
            <v>0</v>
          </cell>
          <cell r="AC85">
            <v>0</v>
          </cell>
        </row>
        <row r="86">
          <cell r="B86" t="str">
            <v>Debt</v>
          </cell>
          <cell r="C86">
            <v>590845.65450999991</v>
          </cell>
          <cell r="D86">
            <v>508966.00188999984</v>
          </cell>
          <cell r="F86">
            <v>486342.34058009996</v>
          </cell>
          <cell r="G86">
            <v>457964.30775390007</v>
          </cell>
          <cell r="N86" t="str">
            <v>Advances from money pool</v>
          </cell>
          <cell r="O86">
            <v>378509.34065000014</v>
          </cell>
          <cell r="P86">
            <v>384322.16121999989</v>
          </cell>
          <cell r="R86">
            <v>160098.07211460004</v>
          </cell>
          <cell r="S86">
            <v>175481.26565550006</v>
          </cell>
          <cell r="Z86" t="str">
            <v>Advances from money pool</v>
          </cell>
          <cell r="AB86">
            <v>42708.113786940055</v>
          </cell>
          <cell r="AC86">
            <v>76476.41494144997</v>
          </cell>
        </row>
        <row r="87">
          <cell r="B87" t="str">
            <v>Deferred Income Taxes</v>
          </cell>
          <cell r="C87">
            <v>132161</v>
          </cell>
          <cell r="D87">
            <v>132161</v>
          </cell>
          <cell r="F87">
            <v>132161</v>
          </cell>
          <cell r="G87">
            <v>132161</v>
          </cell>
          <cell r="N87" t="str">
            <v>Deferred Income Taxes</v>
          </cell>
          <cell r="O87">
            <v>58390.726999999999</v>
          </cell>
          <cell r="P87">
            <v>57258.71</v>
          </cell>
          <cell r="R87">
            <v>58390.726999999999</v>
          </cell>
          <cell r="S87">
            <v>57258.71</v>
          </cell>
          <cell r="Z87" t="str">
            <v>Deferred Income Taxes</v>
          </cell>
          <cell r="AB87">
            <v>10406.192999999999</v>
          </cell>
          <cell r="AC87">
            <v>17033.61</v>
          </cell>
        </row>
        <row r="88">
          <cell r="B88" t="str">
            <v xml:space="preserve">Accumulated deferred investment tax credits  </v>
          </cell>
          <cell r="C88">
            <v>1986.595</v>
          </cell>
          <cell r="D88">
            <v>1880</v>
          </cell>
          <cell r="F88">
            <v>1986.595</v>
          </cell>
          <cell r="G88">
            <v>1880</v>
          </cell>
          <cell r="N88" t="str">
            <v xml:space="preserve">Accumulated deferred investment tax credits  </v>
          </cell>
          <cell r="O88">
            <v>515.06047000000001</v>
          </cell>
          <cell r="P88">
            <v>487.69799999999998</v>
          </cell>
          <cell r="R88">
            <v>515.06047000000001</v>
          </cell>
          <cell r="S88">
            <v>487.69799999999998</v>
          </cell>
          <cell r="Z88" t="str">
            <v xml:space="preserve">Accumulated deferred investment tax credits  </v>
          </cell>
          <cell r="AB88">
            <v>211.20447000000001</v>
          </cell>
          <cell r="AC88">
            <v>199.99799999999999</v>
          </cell>
        </row>
        <row r="89">
          <cell r="B89" t="str">
            <v>Regulatory liabilities</v>
          </cell>
          <cell r="C89">
            <v>29192.061730000001</v>
          </cell>
          <cell r="D89">
            <v>17931</v>
          </cell>
          <cell r="F89">
            <v>29192.061730000001</v>
          </cell>
          <cell r="G89">
            <v>17931</v>
          </cell>
          <cell r="N89" t="str">
            <v>Regulatory liabilities</v>
          </cell>
          <cell r="O89">
            <v>277.33999999999997</v>
          </cell>
          <cell r="P89">
            <v>263.11</v>
          </cell>
          <cell r="R89">
            <v>277.34026</v>
          </cell>
          <cell r="S89">
            <v>263.11</v>
          </cell>
          <cell r="Z89" t="str">
            <v>Regulatory liabilities</v>
          </cell>
          <cell r="AB89">
            <v>113.70926</v>
          </cell>
          <cell r="AC89">
            <v>108.173</v>
          </cell>
        </row>
        <row r="90">
          <cell r="B90" t="str">
            <v>Other liabilities</v>
          </cell>
          <cell r="C90">
            <v>125769.04614000001</v>
          </cell>
          <cell r="D90">
            <v>126254</v>
          </cell>
          <cell r="F90">
            <v>125769.04614000001</v>
          </cell>
          <cell r="G90">
            <v>126254</v>
          </cell>
          <cell r="N90" t="str">
            <v>Other liabilities</v>
          </cell>
          <cell r="O90">
            <v>25169.200690000001</v>
          </cell>
          <cell r="P90">
            <v>24934.839</v>
          </cell>
          <cell r="R90">
            <v>25169.200690000001</v>
          </cell>
          <cell r="S90">
            <v>24934.839</v>
          </cell>
          <cell r="Z90" t="str">
            <v>Other liabilities</v>
          </cell>
          <cell r="AB90">
            <v>24658.004690000002</v>
          </cell>
          <cell r="AC90">
            <v>24549.219000000001</v>
          </cell>
        </row>
        <row r="91">
          <cell r="B91" t="str">
            <v>Total Liabilities</v>
          </cell>
          <cell r="C91">
            <v>1052164.4587699999</v>
          </cell>
          <cell r="D91">
            <v>1001566.0018899998</v>
          </cell>
          <cell r="F91">
            <v>947661.14484009985</v>
          </cell>
          <cell r="G91">
            <v>950564.30775390007</v>
          </cell>
          <cell r="N91" t="str">
            <v>Total Liabilities</v>
          </cell>
          <cell r="O91">
            <v>507717.59502000024</v>
          </cell>
          <cell r="P91">
            <v>509928.61321999977</v>
          </cell>
          <cell r="R91">
            <v>289306.32674460014</v>
          </cell>
          <cell r="S91">
            <v>301087.71765549999</v>
          </cell>
          <cell r="Z91" t="str">
            <v>Total Liabilities</v>
          </cell>
          <cell r="AB91">
            <v>121343.14441694005</v>
          </cell>
          <cell r="AC91">
            <v>167815.30994144996</v>
          </cell>
        </row>
        <row r="92">
          <cell r="B92" t="str">
            <v>Preference stock</v>
          </cell>
          <cell r="C92">
            <v>37500</v>
          </cell>
          <cell r="D92">
            <v>37500</v>
          </cell>
          <cell r="F92">
            <v>10489.736757609999</v>
          </cell>
          <cell r="G92">
            <v>9877.6615397899986</v>
          </cell>
          <cell r="N92" t="str">
            <v>Preference stock</v>
          </cell>
          <cell r="O92">
            <v>37500</v>
          </cell>
          <cell r="P92">
            <v>37500</v>
          </cell>
          <cell r="R92">
            <v>3453.0956730600005</v>
          </cell>
          <cell r="S92">
            <v>3784.8900435500009</v>
          </cell>
          <cell r="Z92" t="str">
            <v>Preference stock</v>
          </cell>
          <cell r="AB92">
            <v>3453.0956730600005</v>
          </cell>
          <cell r="AC92">
            <v>3784.8900435500009</v>
          </cell>
        </row>
        <row r="93">
          <cell r="B93" t="str">
            <v>Shareholders' Equity:</v>
          </cell>
          <cell r="N93" t="str">
            <v>Shareholders' Equity:</v>
          </cell>
          <cell r="Z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N94" t="str">
            <v>Preferred stock, not subject to mandatory redemption</v>
          </cell>
          <cell r="O94">
            <v>0</v>
          </cell>
          <cell r="P94">
            <v>0</v>
          </cell>
          <cell r="Z94" t="str">
            <v>Preferred stock, not subject to mandatory redemption</v>
          </cell>
          <cell r="AB94">
            <v>0</v>
          </cell>
          <cell r="AC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N95" t="str">
            <v>Common stock</v>
          </cell>
          <cell r="O95">
            <v>300</v>
          </cell>
          <cell r="P95">
            <v>300</v>
          </cell>
          <cell r="Z95" t="str">
            <v>Common stock</v>
          </cell>
          <cell r="AB95">
            <v>0</v>
          </cell>
          <cell r="AC95">
            <v>0</v>
          </cell>
        </row>
        <row r="96">
          <cell r="B96" t="str">
            <v>Additional paid in capital</v>
          </cell>
          <cell r="C96">
            <v>97731.434999999998</v>
          </cell>
          <cell r="D96">
            <v>97731.434999999998</v>
          </cell>
          <cell r="N96" t="str">
            <v>Additional paid in capital</v>
          </cell>
          <cell r="O96">
            <v>97780.274000000005</v>
          </cell>
          <cell r="P96">
            <v>97780.274000000005</v>
          </cell>
          <cell r="Z96" t="str">
            <v>Additional paid in capital</v>
          </cell>
          <cell r="AB96">
            <v>0</v>
          </cell>
          <cell r="AC96">
            <v>0</v>
          </cell>
        </row>
        <row r="97">
          <cell r="B97" t="str">
            <v>Retained Earnings</v>
          </cell>
          <cell r="C97">
            <v>319001.29100000003</v>
          </cell>
          <cell r="D97">
            <v>345255.74200000003</v>
          </cell>
          <cell r="F97">
            <v>456780.35517228994</v>
          </cell>
          <cell r="G97">
            <v>430127.26159631001</v>
          </cell>
          <cell r="N97" t="str">
            <v>Retained Earnings</v>
          </cell>
          <cell r="O97">
            <v>113246.213</v>
          </cell>
          <cell r="P97">
            <v>139924.193</v>
          </cell>
          <cell r="R97">
            <v>150366.62067234004</v>
          </cell>
          <cell r="S97">
            <v>164814.75735095004</v>
          </cell>
          <cell r="Z97" t="str">
            <v>Retained Earnings</v>
          </cell>
          <cell r="AB97">
            <v>60000</v>
          </cell>
          <cell r="AC97">
            <v>60000</v>
          </cell>
        </row>
        <row r="98">
          <cell r="B98" t="str">
            <v>Other comprehensive income</v>
          </cell>
          <cell r="C98">
            <v>-11483.948</v>
          </cell>
          <cell r="D98">
            <v>-11483.948</v>
          </cell>
          <cell r="N98" t="str">
            <v>Other comprehensive income</v>
          </cell>
          <cell r="O98">
            <v>-5226.8509999999997</v>
          </cell>
          <cell r="P98">
            <v>-5226.8509999999997</v>
          </cell>
          <cell r="Z98" t="str">
            <v>Other comprehensive income</v>
          </cell>
          <cell r="AB98">
            <v>0</v>
          </cell>
          <cell r="AC98">
            <v>0</v>
          </cell>
        </row>
        <row r="99">
          <cell r="B99" t="str">
            <v>TOTAL EQUITY</v>
          </cell>
          <cell r="C99">
            <v>405248.77800000005</v>
          </cell>
          <cell r="D99">
            <v>431503.22900000005</v>
          </cell>
          <cell r="F99">
            <v>456780.35517228994</v>
          </cell>
          <cell r="G99">
            <v>430127.26159631001</v>
          </cell>
          <cell r="N99" t="str">
            <v>TOTAL EQUITY</v>
          </cell>
          <cell r="O99">
            <v>206099.63600000003</v>
          </cell>
          <cell r="P99">
            <v>232777.61600000001</v>
          </cell>
          <cell r="R99">
            <v>150366.62067234004</v>
          </cell>
          <cell r="S99">
            <v>164814.75735095004</v>
          </cell>
          <cell r="Z99" t="str">
            <v>TOTAL EQUITY</v>
          </cell>
          <cell r="AB99">
            <v>60000</v>
          </cell>
          <cell r="AC99">
            <v>60000</v>
          </cell>
        </row>
        <row r="100">
          <cell r="B100" t="str">
            <v>TOTAL LIABILITIES AND EQUITY</v>
          </cell>
          <cell r="C100">
            <v>1494913.2367699998</v>
          </cell>
          <cell r="D100">
            <v>1470569.2308899998</v>
          </cell>
          <cell r="F100">
            <v>1414931.2367699998</v>
          </cell>
          <cell r="G100">
            <v>1390569.23089</v>
          </cell>
          <cell r="N100" t="str">
            <v>TOTAL LIABILITIES AND EQUITY</v>
          </cell>
          <cell r="O100">
            <v>751317.23102000018</v>
          </cell>
          <cell r="P100">
            <v>780206.22921999963</v>
          </cell>
          <cell r="R100">
            <v>443126.04309000017</v>
          </cell>
          <cell r="S100">
            <v>469687.36505000002</v>
          </cell>
          <cell r="Z100" t="str">
            <v>TOTAL LIABILITIES AND EQUITY</v>
          </cell>
          <cell r="AB100">
            <v>184796.24009000004</v>
          </cell>
          <cell r="AC100">
            <v>231600.19998499996</v>
          </cell>
        </row>
        <row r="104">
          <cell r="B104" t="str">
            <v>TXU GAS DISTRIBUTION</v>
          </cell>
        </row>
        <row r="105">
          <cell r="B105" t="str">
            <v>ECONOMIC SUMMARY</v>
          </cell>
        </row>
        <row r="106">
          <cell r="B106" t="str">
            <v>(Dollar amounts in thousands)</v>
          </cell>
        </row>
        <row r="107">
          <cell r="C107" t="str">
            <v>Actual</v>
          </cell>
          <cell r="F107" t="str">
            <v>Pro forma</v>
          </cell>
          <cell r="O107" t="str">
            <v>Actual</v>
          </cell>
          <cell r="R107" t="str">
            <v>Pro forma</v>
          </cell>
        </row>
        <row r="108">
          <cell r="C108">
            <v>2002</v>
          </cell>
          <cell r="D108">
            <v>2003</v>
          </cell>
          <cell r="F108">
            <v>2002</v>
          </cell>
          <cell r="G108">
            <v>2003</v>
          </cell>
          <cell r="O108">
            <v>2002</v>
          </cell>
          <cell r="P108">
            <v>2003</v>
          </cell>
          <cell r="S108">
            <v>2003</v>
          </cell>
        </row>
        <row r="109">
          <cell r="B109" t="str">
            <v>CAPITALIZATION:</v>
          </cell>
          <cell r="N109" t="str">
            <v>CAPITALIZATION:</v>
          </cell>
        </row>
        <row r="110">
          <cell r="B110" t="str">
            <v>Debt</v>
          </cell>
          <cell r="C110">
            <v>590845.65450999991</v>
          </cell>
          <cell r="D110">
            <v>508966.00188999984</v>
          </cell>
          <cell r="F110">
            <v>486342.34058009996</v>
          </cell>
          <cell r="G110">
            <v>457964.30775390007</v>
          </cell>
          <cell r="N110" t="str">
            <v>Debt</v>
          </cell>
          <cell r="O110">
            <v>378509.34065000014</v>
          </cell>
          <cell r="P110">
            <v>384322.16121999989</v>
          </cell>
          <cell r="R110">
            <v>160098.07211460004</v>
          </cell>
          <cell r="S110">
            <v>175481.26565550006</v>
          </cell>
        </row>
        <row r="111">
          <cell r="B111" t="str">
            <v>Preferred</v>
          </cell>
          <cell r="C111">
            <v>37500</v>
          </cell>
          <cell r="D111">
            <v>37500</v>
          </cell>
          <cell r="F111">
            <v>10489.736757609999</v>
          </cell>
          <cell r="G111">
            <v>9877.6615397899986</v>
          </cell>
          <cell r="N111" t="str">
            <v>Preferred</v>
          </cell>
          <cell r="O111">
            <v>37500</v>
          </cell>
          <cell r="P111">
            <v>37500</v>
          </cell>
          <cell r="R111">
            <v>3453.0956730600005</v>
          </cell>
          <cell r="S111">
            <v>3784.8900435500009</v>
          </cell>
        </row>
        <row r="112">
          <cell r="B112" t="str">
            <v>Equity</v>
          </cell>
          <cell r="C112">
            <v>405248.77800000005</v>
          </cell>
          <cell r="D112">
            <v>431503.22900000005</v>
          </cell>
          <cell r="F112">
            <v>456780.35517228994</v>
          </cell>
          <cell r="G112">
            <v>430127.26159631001</v>
          </cell>
          <cell r="N112" t="str">
            <v>Equity</v>
          </cell>
          <cell r="O112">
            <v>206099.63600000003</v>
          </cell>
          <cell r="P112">
            <v>232777.61600000001</v>
          </cell>
          <cell r="R112">
            <v>150366.62067234004</v>
          </cell>
          <cell r="S112">
            <v>164814.75735095004</v>
          </cell>
        </row>
        <row r="113">
          <cell r="B113" t="str">
            <v>Total Capitalization</v>
          </cell>
          <cell r="C113">
            <v>1033594.43251</v>
          </cell>
          <cell r="D113">
            <v>977969.23088999989</v>
          </cell>
          <cell r="F113">
            <v>953612.43250999996</v>
          </cell>
          <cell r="G113">
            <v>897969.23089000001</v>
          </cell>
          <cell r="N113" t="str">
            <v>Total Capitalization</v>
          </cell>
          <cell r="O113">
            <v>622108.9766500002</v>
          </cell>
          <cell r="P113">
            <v>654599.77721999993</v>
          </cell>
          <cell r="R113">
            <v>313917.78846000007</v>
          </cell>
          <cell r="S113">
            <v>344080.91305000009</v>
          </cell>
        </row>
        <row r="117">
          <cell r="B117" t="str">
            <v>TXU GAS DISTRIBUTION</v>
          </cell>
          <cell r="L117" t="str">
            <v>Base Case</v>
          </cell>
          <cell r="N117" t="str">
            <v>TXU GAS PIPELINE</v>
          </cell>
          <cell r="X117" t="str">
            <v>Base Case</v>
          </cell>
        </row>
        <row r="118">
          <cell r="B118" t="str">
            <v>TARIFF REVENUE</v>
          </cell>
          <cell r="L118" t="str">
            <v>DRAFT - CONFIDENTIAL</v>
          </cell>
          <cell r="N118" t="str">
            <v>CITY GATE TARIFF REVENUE CHARGED TO DISTRIBUTION</v>
          </cell>
          <cell r="X118" t="str">
            <v>DRAFT - CONFIDENTIAL</v>
          </cell>
        </row>
        <row r="119">
          <cell r="B119" t="str">
            <v>(Dollar amounts in thousands)</v>
          </cell>
          <cell r="N119" t="str">
            <v>(Dollar amounts in thousands)</v>
          </cell>
        </row>
        <row r="120">
          <cell r="H120" t="str">
            <v xml:space="preserve">P r o j e c t i o n </v>
          </cell>
          <cell r="T120" t="str">
            <v xml:space="preserve">P r o j e c t i o n </v>
          </cell>
        </row>
        <row r="121">
          <cell r="G121" t="str">
            <v>Initial</v>
          </cell>
          <cell r="H121">
            <v>2004</v>
          </cell>
          <cell r="I121">
            <v>2005</v>
          </cell>
          <cell r="J121">
            <v>2006</v>
          </cell>
          <cell r="K121">
            <v>2007</v>
          </cell>
          <cell r="L121">
            <v>2008</v>
          </cell>
          <cell r="S121" t="str">
            <v>Initial</v>
          </cell>
          <cell r="T121">
            <v>2004</v>
          </cell>
          <cell r="U121">
            <v>2005</v>
          </cell>
          <cell r="V121">
            <v>2006</v>
          </cell>
          <cell r="W121">
            <v>2007</v>
          </cell>
          <cell r="X121">
            <v>2008</v>
          </cell>
        </row>
        <row r="122">
          <cell r="B122" t="str">
            <v>BILLING DETERMINANTS</v>
          </cell>
          <cell r="N122" t="str">
            <v>BILLING DETERMINANTS</v>
          </cell>
        </row>
        <row r="123">
          <cell r="B123" t="str">
            <v>Number of Customer (monthly average)</v>
          </cell>
          <cell r="N123" t="str">
            <v>Number of meters (monthly average)</v>
          </cell>
          <cell r="S123">
            <v>773</v>
          </cell>
          <cell r="T123">
            <v>744.7702701873834</v>
          </cell>
          <cell r="U123">
            <v>754.93052839062295</v>
          </cell>
          <cell r="V123">
            <v>765.49635268081556</v>
          </cell>
          <cell r="W123">
            <v>776.26718717951076</v>
          </cell>
          <cell r="X123">
            <v>787.24706714746094</v>
          </cell>
        </row>
        <row r="124">
          <cell r="B124" t="str">
            <v>Residential</v>
          </cell>
          <cell r="G124">
            <v>1343101</v>
          </cell>
          <cell r="H124">
            <v>1372649.2220000001</v>
          </cell>
          <cell r="I124">
            <v>1402847.5048840002</v>
          </cell>
          <cell r="J124">
            <v>1433710.1499914483</v>
          </cell>
          <cell r="K124">
            <v>1465251.7732912602</v>
          </cell>
          <cell r="L124">
            <v>1497487.3123036679</v>
          </cell>
          <cell r="N124" t="str">
            <v>Capacity (MDU)</v>
          </cell>
          <cell r="S124">
            <v>29398.244999999999</v>
          </cell>
          <cell r="T124">
            <v>28324.629846940352</v>
          </cell>
          <cell r="U124">
            <v>28711.038333256129</v>
          </cell>
          <cell r="V124">
            <v>29112.87105138036</v>
          </cell>
          <cell r="W124">
            <v>29522.500587534429</v>
          </cell>
          <cell r="X124">
            <v>29940.080408192116</v>
          </cell>
        </row>
        <row r="125">
          <cell r="B125" t="str">
            <v>Commercial</v>
          </cell>
          <cell r="G125">
            <v>122799</v>
          </cell>
          <cell r="H125">
            <v>123044.598</v>
          </cell>
          <cell r="I125">
            <v>123659.82098999998</v>
          </cell>
          <cell r="J125">
            <v>124525.43973692997</v>
          </cell>
          <cell r="K125">
            <v>125397.11781508847</v>
          </cell>
          <cell r="L125">
            <v>126274.89763979407</v>
          </cell>
          <cell r="N125" t="str">
            <v>Sales and Transport Volumes (BBtu)</v>
          </cell>
          <cell r="S125">
            <v>211478.96833053135</v>
          </cell>
          <cell r="T125">
            <v>203755.81938224958</v>
          </cell>
          <cell r="U125">
            <v>206535.48422415502</v>
          </cell>
          <cell r="V125">
            <v>209426.1046904572</v>
          </cell>
          <cell r="W125">
            <v>212372.81228145715</v>
          </cell>
          <cell r="X125">
            <v>215376.7109722918</v>
          </cell>
        </row>
        <row r="126">
          <cell r="B126" t="str">
            <v>Industrial and Transport</v>
          </cell>
          <cell r="G126">
            <v>1319</v>
          </cell>
          <cell r="H126">
            <v>1109.8066000000001</v>
          </cell>
          <cell r="I126">
            <v>1109.8066000000001</v>
          </cell>
          <cell r="J126">
            <v>1109.8066000000001</v>
          </cell>
          <cell r="K126">
            <v>1109.8066000000001</v>
          </cell>
          <cell r="L126">
            <v>1109.8066000000001</v>
          </cell>
          <cell r="N126" t="str">
            <v>NOTE: Transport volume</v>
          </cell>
          <cell r="S126">
            <v>211478.96833053135</v>
          </cell>
          <cell r="T126">
            <v>203755.81938224958</v>
          </cell>
          <cell r="U126">
            <v>206535.48422415502</v>
          </cell>
          <cell r="V126">
            <v>209426.1046904572</v>
          </cell>
          <cell r="W126">
            <v>212372.81228145715</v>
          </cell>
          <cell r="X126">
            <v>215376.7109722918</v>
          </cell>
        </row>
        <row r="127">
          <cell r="B127" t="str">
            <v>Customer count</v>
          </cell>
          <cell r="G127">
            <v>1467219</v>
          </cell>
          <cell r="H127">
            <v>1496803.6266000001</v>
          </cell>
          <cell r="I127">
            <v>1527617.1324740001</v>
          </cell>
          <cell r="J127">
            <v>1559345.3963283782</v>
          </cell>
          <cell r="K127">
            <v>1591758.6977063487</v>
          </cell>
          <cell r="L127">
            <v>1624872.0165434619</v>
          </cell>
        </row>
        <row r="128">
          <cell r="B128" t="str">
            <v>Sales and Transport Volumes (MMcf)</v>
          </cell>
          <cell r="N128" t="str">
            <v>TARIFF REVENUE ($000s)</v>
          </cell>
          <cell r="S128" t="str">
            <v>Tariff Rate</v>
          </cell>
          <cell r="T128">
            <v>2004</v>
          </cell>
          <cell r="U128">
            <v>2005</v>
          </cell>
          <cell r="V128">
            <v>2006</v>
          </cell>
          <cell r="W128">
            <v>2007</v>
          </cell>
          <cell r="X128">
            <v>2008</v>
          </cell>
        </row>
        <row r="129">
          <cell r="B129" t="str">
            <v>Residential  Block 1</v>
          </cell>
          <cell r="G129">
            <v>34311.611412519647</v>
          </cell>
          <cell r="H129">
            <v>35032.155252182558</v>
          </cell>
          <cell r="I129">
            <v>35767.830512478387</v>
          </cell>
          <cell r="J129">
            <v>36518.954953240427</v>
          </cell>
          <cell r="K129">
            <v>37285.853007258476</v>
          </cell>
          <cell r="L129">
            <v>38068.855920410904</v>
          </cell>
          <cell r="N129" t="str">
            <v>Meter-based revenue</v>
          </cell>
          <cell r="S129" t="str">
            <v>($/Meter)</v>
          </cell>
        </row>
        <row r="130">
          <cell r="B130" t="str">
            <v>Residential  Block 2</v>
          </cell>
          <cell r="G130">
            <v>50209.231587480353</v>
          </cell>
          <cell r="H130">
            <v>51263.625450817439</v>
          </cell>
          <cell r="I130">
            <v>52340.161585284601</v>
          </cell>
          <cell r="J130">
            <v>53439.304978575572</v>
          </cell>
          <cell r="K130">
            <v>54561.530383125653</v>
          </cell>
          <cell r="L130">
            <v>55707.322521171285</v>
          </cell>
          <cell r="N130" t="str">
            <v>Total meter-based revenue</v>
          </cell>
          <cell r="S130">
            <v>200</v>
          </cell>
          <cell r="T130">
            <v>1787.4486484497204</v>
          </cell>
          <cell r="U130">
            <v>1811.833268137495</v>
          </cell>
          <cell r="V130">
            <v>1837.1912464339575</v>
          </cell>
          <cell r="W130">
            <v>1863.0412492308258</v>
          </cell>
          <cell r="X130">
            <v>1889.3929611539063</v>
          </cell>
        </row>
        <row r="131">
          <cell r="B131" t="str">
            <v>Sub-total, residential</v>
          </cell>
          <cell r="G131">
            <v>84520.842999999993</v>
          </cell>
          <cell r="H131">
            <v>86295.780702999997</v>
          </cell>
          <cell r="I131">
            <v>88107.992097762995</v>
          </cell>
          <cell r="J131">
            <v>89958.259931815992</v>
          </cell>
          <cell r="K131">
            <v>91847.38339038413</v>
          </cell>
          <cell r="L131">
            <v>93776.178441582189</v>
          </cell>
          <cell r="N131" t="str">
            <v>Demand-based revenue</v>
          </cell>
          <cell r="S131" t="str">
            <v>($/MDU)</v>
          </cell>
        </row>
        <row r="132">
          <cell r="B132" t="str">
            <v>Commercial Block 1</v>
          </cell>
          <cell r="G132">
            <v>15101.344291445252</v>
          </cell>
          <cell r="H132">
            <v>15312.763111525486</v>
          </cell>
          <cell r="I132">
            <v>15542.454558198368</v>
          </cell>
          <cell r="J132">
            <v>15791.133831129542</v>
          </cell>
          <cell r="K132">
            <v>16043.791972427614</v>
          </cell>
          <cell r="L132">
            <v>16300.492643986456</v>
          </cell>
          <cell r="N132" t="str">
            <v>Total demand-based revenue</v>
          </cell>
          <cell r="S132">
            <v>0.99880000000000002</v>
          </cell>
          <cell r="T132">
            <v>28290.640291124026</v>
          </cell>
          <cell r="U132">
            <v>28676.585087256222</v>
          </cell>
          <cell r="V132">
            <v>29077.935606118703</v>
          </cell>
          <cell r="W132">
            <v>29487.073586829389</v>
          </cell>
          <cell r="X132">
            <v>29904.152311702284</v>
          </cell>
        </row>
        <row r="133">
          <cell r="B133" t="str">
            <v>Commercial Block 2</v>
          </cell>
          <cell r="G133">
            <v>28287.891792343391</v>
          </cell>
          <cell r="H133">
            <v>28683.922277436199</v>
          </cell>
          <cell r="I133">
            <v>29114.18111159774</v>
          </cell>
          <cell r="J133">
            <v>29580.008009383306</v>
          </cell>
          <cell r="K133">
            <v>30053.28813753344</v>
          </cell>
          <cell r="L133">
            <v>30534.140747733974</v>
          </cell>
          <cell r="N133" t="str">
            <v>Volume-based revenue</v>
          </cell>
          <cell r="S133" t="str">
            <v>($/MMBtu)</v>
          </cell>
        </row>
        <row r="134">
          <cell r="B134" t="str">
            <v>Commercial Block 3</v>
          </cell>
          <cell r="G134">
            <v>9333.277916211362</v>
          </cell>
          <cell r="H134">
            <v>9463.9438070383221</v>
          </cell>
          <cell r="I134">
            <v>9605.9029641438956</v>
          </cell>
          <cell r="J134">
            <v>9759.5974115701974</v>
          </cell>
          <cell r="K134">
            <v>9915.7509701553208</v>
          </cell>
          <cell r="L134">
            <v>10074.402985677807</v>
          </cell>
          <cell r="N134" t="str">
            <v>Total Volume-Based Revenue</v>
          </cell>
          <cell r="S134">
            <v>0.21032000000000001</v>
          </cell>
          <cell r="T134">
            <v>42853.923932474732</v>
          </cell>
          <cell r="U134">
            <v>43438.543042024285</v>
          </cell>
          <cell r="V134">
            <v>44046.49833849696</v>
          </cell>
          <cell r="W134">
            <v>44666.24987903607</v>
          </cell>
          <cell r="X134">
            <v>45298.029851692409</v>
          </cell>
        </row>
        <row r="135">
          <cell r="B135" t="str">
            <v>Sub-total, commercial</v>
          </cell>
          <cell r="G135">
            <v>52722.51400000001</v>
          </cell>
          <cell r="H135">
            <v>53460.629196000009</v>
          </cell>
          <cell r="I135">
            <v>54262.538633940007</v>
          </cell>
          <cell r="J135">
            <v>55130.739252083047</v>
          </cell>
          <cell r="K135">
            <v>56012.831080116375</v>
          </cell>
          <cell r="L135">
            <v>56909.036377398239</v>
          </cell>
          <cell r="N135" t="str">
            <v>Total Tariff Revenue</v>
          </cell>
          <cell r="T135">
            <v>72932.012872048479</v>
          </cell>
          <cell r="U135">
            <v>73926.961397417996</v>
          </cell>
          <cell r="V135">
            <v>74961.625191049621</v>
          </cell>
          <cell r="W135">
            <v>76016.364715096279</v>
          </cell>
          <cell r="X135">
            <v>77091.575124548603</v>
          </cell>
        </row>
        <row r="136">
          <cell r="B136" t="str">
            <v>Total Residential and Commercial</v>
          </cell>
          <cell r="G136">
            <v>137243.35700000002</v>
          </cell>
          <cell r="H136">
            <v>139756.40989900002</v>
          </cell>
          <cell r="I136">
            <v>142370.53073170301</v>
          </cell>
          <cell r="J136">
            <v>145088.99918389902</v>
          </cell>
          <cell r="K136">
            <v>147860.2144705005</v>
          </cell>
          <cell r="L136">
            <v>150685.21481898043</v>
          </cell>
        </row>
        <row r="137">
          <cell r="B137" t="str">
            <v>Industrial Block 1</v>
          </cell>
          <cell r="G137">
            <v>8935.7839999999997</v>
          </cell>
          <cell r="H137">
            <v>7518.5686575999998</v>
          </cell>
          <cell r="I137">
            <v>7518.5686575999998</v>
          </cell>
          <cell r="J137">
            <v>7518.5686575999998</v>
          </cell>
          <cell r="K137">
            <v>7518.5686575999998</v>
          </cell>
          <cell r="L137">
            <v>7518.5686575999998</v>
          </cell>
        </row>
        <row r="138">
          <cell r="B138" t="str">
            <v>Industrial Block 2</v>
          </cell>
          <cell r="G138">
            <v>12905.297</v>
          </cell>
          <cell r="H138">
            <v>10858.516895800001</v>
          </cell>
          <cell r="I138">
            <v>10858.516895800001</v>
          </cell>
          <cell r="J138">
            <v>10858.516895800001</v>
          </cell>
          <cell r="K138">
            <v>10858.516895800001</v>
          </cell>
          <cell r="L138">
            <v>10858.516895800001</v>
          </cell>
        </row>
        <row r="139">
          <cell r="B139" t="str">
            <v>Industrial Block 3</v>
          </cell>
          <cell r="G139">
            <v>25863.736000000001</v>
          </cell>
          <cell r="H139">
            <v>21761.747470400001</v>
          </cell>
          <cell r="I139">
            <v>21761.747470400001</v>
          </cell>
          <cell r="J139">
            <v>21761.747470400001</v>
          </cell>
          <cell r="K139">
            <v>21761.747470400001</v>
          </cell>
          <cell r="L139">
            <v>21761.747470400001</v>
          </cell>
        </row>
        <row r="140">
          <cell r="B140" t="str">
            <v>Industrial Block 4</v>
          </cell>
          <cell r="G140">
            <v>13936.083000000001</v>
          </cell>
          <cell r="H140">
            <v>11725.820236200001</v>
          </cell>
          <cell r="I140">
            <v>11725.820236200001</v>
          </cell>
          <cell r="J140">
            <v>11725.820236200001</v>
          </cell>
          <cell r="K140">
            <v>11725.820236200001</v>
          </cell>
          <cell r="L140">
            <v>11725.820236200001</v>
          </cell>
        </row>
        <row r="141">
          <cell r="B141" t="str">
            <v>Sub-total, industrial</v>
          </cell>
          <cell r="G141">
            <v>61640.9</v>
          </cell>
          <cell r="H141">
            <v>51864.653260000006</v>
          </cell>
          <cell r="I141">
            <v>51864.653260000006</v>
          </cell>
          <cell r="J141">
            <v>51864.653260000006</v>
          </cell>
          <cell r="K141">
            <v>51864.653260000006</v>
          </cell>
          <cell r="L141">
            <v>51864.653260000006</v>
          </cell>
        </row>
        <row r="142">
          <cell r="B142" t="str">
            <v>Total Sales and Transport Volume</v>
          </cell>
          <cell r="G142">
            <v>198884.25700000001</v>
          </cell>
          <cell r="H142">
            <v>191621.06315900001</v>
          </cell>
          <cell r="I142">
            <v>194235.18399170303</v>
          </cell>
          <cell r="J142">
            <v>196953.65244389902</v>
          </cell>
          <cell r="K142">
            <v>199724.86773050053</v>
          </cell>
          <cell r="L142">
            <v>202549.86807898042</v>
          </cell>
        </row>
        <row r="143">
          <cell r="B143" t="str">
            <v>NOTE: Transport volume</v>
          </cell>
          <cell r="G143">
            <v>58727.771999999997</v>
          </cell>
          <cell r="H143">
            <v>41576.558749377124</v>
          </cell>
          <cell r="I143">
            <v>41576.558749377124</v>
          </cell>
          <cell r="J143">
            <v>41576.558749377124</v>
          </cell>
          <cell r="K143">
            <v>41576.558749377124</v>
          </cell>
          <cell r="L143">
            <v>41576.558749377124</v>
          </cell>
        </row>
        <row r="144">
          <cell r="B144" t="str">
            <v>TARIFF REVENUE ($000s)</v>
          </cell>
          <cell r="G144" t="str">
            <v>Tariff Rates</v>
          </cell>
          <cell r="H144">
            <v>2004</v>
          </cell>
          <cell r="I144">
            <v>2005</v>
          </cell>
          <cell r="J144">
            <v>2006</v>
          </cell>
          <cell r="K144">
            <v>2007</v>
          </cell>
          <cell r="L144">
            <v>2008</v>
          </cell>
        </row>
        <row r="145">
          <cell r="B145" t="str">
            <v>Customer-based revenue</v>
          </cell>
          <cell r="G145" t="str">
            <v>($/Customer)</v>
          </cell>
        </row>
        <row r="146">
          <cell r="B146" t="str">
            <v>Residential</v>
          </cell>
          <cell r="G146">
            <v>9</v>
          </cell>
          <cell r="H146">
            <v>148246.115976</v>
          </cell>
          <cell r="I146">
            <v>151507.53052747203</v>
          </cell>
          <cell r="J146">
            <v>154840.69619907642</v>
          </cell>
          <cell r="K146">
            <v>158247.1915154561</v>
          </cell>
          <cell r="L146">
            <v>161728.62972879614</v>
          </cell>
        </row>
        <row r="147">
          <cell r="B147" t="str">
            <v>Commercial</v>
          </cell>
          <cell r="G147">
            <v>15.5</v>
          </cell>
          <cell r="H147">
            <v>22886.295227999999</v>
          </cell>
          <cell r="I147">
            <v>23000.726704139997</v>
          </cell>
          <cell r="J147">
            <v>23161.731791068971</v>
          </cell>
          <cell r="K147">
            <v>23323.863913606452</v>
          </cell>
          <cell r="L147">
            <v>23487.130961001694</v>
          </cell>
        </row>
        <row r="148">
          <cell r="B148" t="str">
            <v>Industrial</v>
          </cell>
          <cell r="G148">
            <v>150</v>
          </cell>
          <cell r="H148">
            <v>1997.6518800000003</v>
          </cell>
          <cell r="I148">
            <v>1997.6518800000003</v>
          </cell>
          <cell r="J148">
            <v>1997.6518800000003</v>
          </cell>
          <cell r="K148">
            <v>1997.6518800000003</v>
          </cell>
          <cell r="L148">
            <v>1997.6518800000003</v>
          </cell>
        </row>
        <row r="149">
          <cell r="B149" t="str">
            <v>Total Customer-Based Revenue</v>
          </cell>
          <cell r="H149">
            <v>173130.06308399999</v>
          </cell>
          <cell r="I149">
            <v>176505.90911161201</v>
          </cell>
          <cell r="J149">
            <v>180000.07987014539</v>
          </cell>
          <cell r="K149">
            <v>183568.70730906253</v>
          </cell>
          <cell r="L149">
            <v>187213.41256979783</v>
          </cell>
        </row>
        <row r="150">
          <cell r="B150" t="str">
            <v>Volume-based revenue</v>
          </cell>
          <cell r="G150" t="str">
            <v>($/Mcf)</v>
          </cell>
        </row>
        <row r="151">
          <cell r="B151" t="str">
            <v>Residential  Block 1</v>
          </cell>
          <cell r="G151">
            <v>1.2390000000000001</v>
          </cell>
          <cell r="H151">
            <v>43404.840357454195</v>
          </cell>
          <cell r="I151">
            <v>44316.342004960723</v>
          </cell>
          <cell r="J151">
            <v>45246.985187064893</v>
          </cell>
          <cell r="K151">
            <v>46197.171875993256</v>
          </cell>
          <cell r="L151">
            <v>47167.312485389113</v>
          </cell>
        </row>
        <row r="152">
          <cell r="B152" t="str">
            <v>Residential  Block 2</v>
          </cell>
          <cell r="G152">
            <v>0.98899999999999999</v>
          </cell>
          <cell r="H152">
            <v>50699.725570858449</v>
          </cell>
          <cell r="I152">
            <v>51764.419807846469</v>
          </cell>
          <cell r="J152">
            <v>52851.472623811242</v>
          </cell>
          <cell r="K152">
            <v>53961.353548911269</v>
          </cell>
          <cell r="L152">
            <v>55094.541973438398</v>
          </cell>
        </row>
        <row r="153">
          <cell r="B153" t="str">
            <v>Sub-total, residential</v>
          </cell>
          <cell r="H153">
            <v>94104.565928312644</v>
          </cell>
          <cell r="I153">
            <v>96080.761812807192</v>
          </cell>
          <cell r="J153">
            <v>98098.457810876134</v>
          </cell>
          <cell r="K153">
            <v>100158.52542490452</v>
          </cell>
          <cell r="L153">
            <v>102261.85445882751</v>
          </cell>
        </row>
        <row r="154">
          <cell r="B154" t="str">
            <v>Commercial Block 1</v>
          </cell>
          <cell r="G154">
            <v>0.78939999999999999</v>
          </cell>
          <cell r="H154">
            <v>12087.895200238219</v>
          </cell>
          <cell r="I154">
            <v>12269.213628241791</v>
          </cell>
          <cell r="J154">
            <v>12465.521046293661</v>
          </cell>
          <cell r="K154">
            <v>12664.969383034359</v>
          </cell>
          <cell r="L154">
            <v>12867.608893162907</v>
          </cell>
        </row>
        <row r="155">
          <cell r="B155" t="str">
            <v>Commercial Block 2</v>
          </cell>
          <cell r="G155">
            <v>0.53939999999999999</v>
          </cell>
          <cell r="H155">
            <v>15472.107676449084</v>
          </cell>
          <cell r="I155">
            <v>15704.18929159582</v>
          </cell>
          <cell r="J155">
            <v>15955.456320261355</v>
          </cell>
          <cell r="K155">
            <v>16210.743621385538</v>
          </cell>
          <cell r="L155">
            <v>16470.115519327705</v>
          </cell>
        </row>
        <row r="156">
          <cell r="B156" t="str">
            <v>Commercial Block 3</v>
          </cell>
          <cell r="G156">
            <v>0.28939999999999999</v>
          </cell>
          <cell r="H156">
            <v>2738.8653377568903</v>
          </cell>
          <cell r="I156">
            <v>2779.9483178232431</v>
          </cell>
          <cell r="J156">
            <v>2824.4274909084152</v>
          </cell>
          <cell r="K156">
            <v>2869.6183307629499</v>
          </cell>
          <cell r="L156">
            <v>2915.5322240551573</v>
          </cell>
        </row>
        <row r="157">
          <cell r="B157" t="str">
            <v>Sub-total, commercial</v>
          </cell>
          <cell r="H157">
            <v>30298.868214444195</v>
          </cell>
          <cell r="I157">
            <v>30753.351237660852</v>
          </cell>
          <cell r="J157">
            <v>31245.404857463433</v>
          </cell>
          <cell r="K157">
            <v>31745.331335182847</v>
          </cell>
          <cell r="L157">
            <v>32253.256636545771</v>
          </cell>
        </row>
        <row r="158">
          <cell r="B158" t="str">
            <v>Industrial &amp; Transport Block 1</v>
          </cell>
          <cell r="G158">
            <v>0.48820000000000002</v>
          </cell>
          <cell r="H158">
            <v>3670.5652186403199</v>
          </cell>
          <cell r="I158">
            <v>3670.5652186403199</v>
          </cell>
          <cell r="J158">
            <v>3670.5652186403199</v>
          </cell>
          <cell r="K158">
            <v>3670.5652186403199</v>
          </cell>
          <cell r="L158">
            <v>3670.5652186403199</v>
          </cell>
        </row>
        <row r="159">
          <cell r="B159" t="str">
            <v>Industrial &amp; Transport Block 2</v>
          </cell>
          <cell r="G159">
            <v>0.3382</v>
          </cell>
          <cell r="H159">
            <v>3672.3504141595604</v>
          </cell>
          <cell r="I159">
            <v>3672.3504141595604</v>
          </cell>
          <cell r="J159">
            <v>3672.3504141595604</v>
          </cell>
          <cell r="K159">
            <v>3672.3504141595604</v>
          </cell>
          <cell r="L159">
            <v>3672.3504141595604</v>
          </cell>
        </row>
        <row r="160">
          <cell r="B160" t="str">
            <v>Industrial &amp; Transport Block 3</v>
          </cell>
          <cell r="G160">
            <v>0.18820000000000001</v>
          </cell>
          <cell r="H160">
            <v>4095.5608739292802</v>
          </cell>
          <cell r="I160">
            <v>4095.5608739292802</v>
          </cell>
          <cell r="J160">
            <v>4095.5608739292802</v>
          </cell>
          <cell r="K160">
            <v>4095.5608739292802</v>
          </cell>
          <cell r="L160">
            <v>4095.5608739292802</v>
          </cell>
        </row>
        <row r="161">
          <cell r="B161" t="str">
            <v>Industrial &amp; Transport Block 4</v>
          </cell>
          <cell r="G161">
            <v>3.8199999999999998E-2</v>
          </cell>
          <cell r="H161">
            <v>447.92633302284003</v>
          </cell>
          <cell r="I161">
            <v>447.92633302284003</v>
          </cell>
          <cell r="J161">
            <v>447.92633302284003</v>
          </cell>
          <cell r="K161">
            <v>447.92633302284003</v>
          </cell>
          <cell r="L161">
            <v>447.92633302284003</v>
          </cell>
        </row>
        <row r="162">
          <cell r="B162" t="str">
            <v>Sub-total, industrial</v>
          </cell>
          <cell r="H162">
            <v>11886.402839752001</v>
          </cell>
          <cell r="I162">
            <v>11886.402839752001</v>
          </cell>
          <cell r="J162">
            <v>11886.402839752001</v>
          </cell>
          <cell r="K162">
            <v>11886.402839752001</v>
          </cell>
          <cell r="L162">
            <v>11886.402839752001</v>
          </cell>
        </row>
        <row r="163">
          <cell r="B163" t="str">
            <v>Total Volume-Based Revenue</v>
          </cell>
          <cell r="H163">
            <v>136289.83698250883</v>
          </cell>
          <cell r="I163">
            <v>138720.51589022006</v>
          </cell>
          <cell r="J163">
            <v>141230.26550809157</v>
          </cell>
          <cell r="K163">
            <v>143790.25959983937</v>
          </cell>
          <cell r="L163">
            <v>146401.51393512529</v>
          </cell>
        </row>
        <row r="164">
          <cell r="B164" t="str">
            <v>Total Tariff Revenue</v>
          </cell>
          <cell r="H164">
            <v>309419.9000665088</v>
          </cell>
          <cell r="I164">
            <v>315226.42500183207</v>
          </cell>
          <cell r="J164">
            <v>321230.34537823696</v>
          </cell>
          <cell r="K164">
            <v>327358.96690890193</v>
          </cell>
          <cell r="L164">
            <v>333614.92650492315</v>
          </cell>
        </row>
        <row r="165">
          <cell r="B165" t="str">
            <v>Revenue summary by customer type:</v>
          </cell>
        </row>
        <row r="166">
          <cell r="B166" t="str">
            <v>Residential</v>
          </cell>
          <cell r="H166">
            <v>242350.68190431263</v>
          </cell>
          <cell r="I166">
            <v>247588.29234027921</v>
          </cell>
          <cell r="J166">
            <v>252939.15400995256</v>
          </cell>
          <cell r="K166">
            <v>258405.71694036061</v>
          </cell>
          <cell r="L166">
            <v>263990.48418762366</v>
          </cell>
        </row>
        <row r="167">
          <cell r="B167" t="str">
            <v>Commercial</v>
          </cell>
          <cell r="H167">
            <v>53185.163442444195</v>
          </cell>
          <cell r="I167">
            <v>53754.077941800846</v>
          </cell>
          <cell r="J167">
            <v>54407.136648532403</v>
          </cell>
          <cell r="K167">
            <v>55069.1952487893</v>
          </cell>
          <cell r="L167">
            <v>55740.387597547466</v>
          </cell>
        </row>
        <row r="168">
          <cell r="B168" t="str">
            <v>Industrial and transport</v>
          </cell>
          <cell r="H168">
            <v>13884.054719752003</v>
          </cell>
          <cell r="I168">
            <v>13884.054719752003</v>
          </cell>
          <cell r="J168">
            <v>13884.054719752003</v>
          </cell>
          <cell r="K168">
            <v>13884.054719752003</v>
          </cell>
          <cell r="L168">
            <v>13884.054719752003</v>
          </cell>
        </row>
        <row r="169">
          <cell r="B169" t="str">
            <v>Total Tariff Revenue</v>
          </cell>
          <cell r="H169">
            <v>309419.9000665088</v>
          </cell>
          <cell r="I169">
            <v>315226.42500183202</v>
          </cell>
          <cell r="J169">
            <v>321230.34537823696</v>
          </cell>
          <cell r="K169">
            <v>327358.96690890187</v>
          </cell>
          <cell r="L169">
            <v>333614.92650492309</v>
          </cell>
        </row>
        <row r="171">
          <cell r="N171" t="str">
            <v>TXU GAS PIPELINE</v>
          </cell>
          <cell r="X171" t="str">
            <v>Base Case</v>
          </cell>
        </row>
        <row r="172">
          <cell r="N172" t="str">
            <v>TRANSPORT TARIFF REVENUE</v>
          </cell>
          <cell r="X172" t="str">
            <v>DRAFT - CONFIDENTIAL</v>
          </cell>
        </row>
        <row r="173">
          <cell r="N173" t="str">
            <v>(Dollar amounts in thousands)</v>
          </cell>
        </row>
        <row r="174">
          <cell r="S174" t="str">
            <v>Initial</v>
          </cell>
          <cell r="T174">
            <v>2004</v>
          </cell>
          <cell r="U174">
            <v>2005</v>
          </cell>
          <cell r="V174">
            <v>2006</v>
          </cell>
          <cell r="W174">
            <v>2007</v>
          </cell>
          <cell r="X174">
            <v>2008</v>
          </cell>
        </row>
        <row r="175">
          <cell r="N175" t="str">
            <v>BILLING DETERMINANTS</v>
          </cell>
        </row>
        <row r="176">
          <cell r="N176" t="str">
            <v>Number of Meters (annual average)</v>
          </cell>
        </row>
        <row r="177">
          <cell r="N177" t="str">
            <v>Bulk Transmission</v>
          </cell>
          <cell r="S177">
            <v>37</v>
          </cell>
          <cell r="T177">
            <v>29.3521</v>
          </cell>
          <cell r="U177">
            <v>29.3521</v>
          </cell>
          <cell r="V177">
            <v>29.3521</v>
          </cell>
          <cell r="W177">
            <v>29.3521</v>
          </cell>
          <cell r="X177">
            <v>29.3521</v>
          </cell>
        </row>
        <row r="178">
          <cell r="N178" t="str">
            <v>Network Transmission</v>
          </cell>
          <cell r="S178">
            <v>174</v>
          </cell>
          <cell r="T178">
            <v>138.0342</v>
          </cell>
          <cell r="U178">
            <v>138.0342</v>
          </cell>
          <cell r="V178">
            <v>138.0342</v>
          </cell>
          <cell r="W178">
            <v>138.0342</v>
          </cell>
          <cell r="X178">
            <v>138.0342</v>
          </cell>
        </row>
        <row r="179">
          <cell r="N179" t="str">
            <v>Customer count (annual average)</v>
          </cell>
          <cell r="S179">
            <v>211</v>
          </cell>
          <cell r="T179">
            <v>167.38630000000001</v>
          </cell>
          <cell r="U179">
            <v>167.38630000000001</v>
          </cell>
          <cell r="V179">
            <v>167.38630000000001</v>
          </cell>
          <cell r="W179">
            <v>167.38630000000001</v>
          </cell>
          <cell r="X179">
            <v>167.38630000000001</v>
          </cell>
        </row>
        <row r="180">
          <cell r="N180" t="str">
            <v>Capacity (MDU)</v>
          </cell>
        </row>
        <row r="181">
          <cell r="N181" t="str">
            <v>Bulk Transmission</v>
          </cell>
          <cell r="S181">
            <v>4786.5060000000003</v>
          </cell>
          <cell r="T181">
            <v>3797.1352098000002</v>
          </cell>
          <cell r="U181">
            <v>3797.1352098000002</v>
          </cell>
          <cell r="V181">
            <v>3797.1352098000002</v>
          </cell>
          <cell r="W181">
            <v>3797.1352098000002</v>
          </cell>
          <cell r="X181">
            <v>3797.1352098000002</v>
          </cell>
        </row>
        <row r="182">
          <cell r="N182" t="str">
            <v>Network Transmission</v>
          </cell>
          <cell r="S182">
            <v>9358.2350000000006</v>
          </cell>
          <cell r="T182">
            <v>7423.8878255000009</v>
          </cell>
          <cell r="U182">
            <v>7423.8878255000009</v>
          </cell>
          <cell r="V182">
            <v>7423.8878255000009</v>
          </cell>
          <cell r="W182">
            <v>7423.8878255000009</v>
          </cell>
          <cell r="X182">
            <v>7423.8878255000009</v>
          </cell>
        </row>
        <row r="183">
          <cell r="N183" t="str">
            <v>Total MDU</v>
          </cell>
          <cell r="S183">
            <v>14144.741000000002</v>
          </cell>
          <cell r="T183">
            <v>11221.023035300001</v>
          </cell>
          <cell r="U183">
            <v>11221.023035300001</v>
          </cell>
          <cell r="V183">
            <v>11221.023035300001</v>
          </cell>
          <cell r="W183">
            <v>11221.023035300001</v>
          </cell>
          <cell r="X183">
            <v>11221.023035300001</v>
          </cell>
        </row>
        <row r="184">
          <cell r="N184" t="str">
            <v>Transport Volumes (BBtu)</v>
          </cell>
        </row>
        <row r="185">
          <cell r="N185" t="str">
            <v>Bulk Transmission Block 1</v>
          </cell>
          <cell r="S185">
            <v>41247.19</v>
          </cell>
          <cell r="T185">
            <v>32721.395827</v>
          </cell>
          <cell r="U185">
            <v>32721.395827</v>
          </cell>
          <cell r="V185">
            <v>32721.395827</v>
          </cell>
          <cell r="W185">
            <v>32721.395827</v>
          </cell>
          <cell r="X185">
            <v>32721.395827</v>
          </cell>
        </row>
        <row r="186">
          <cell r="N186" t="str">
            <v>Bulk Transmission Block 2</v>
          </cell>
          <cell r="S186">
            <v>17794.272000000001</v>
          </cell>
          <cell r="T186">
            <v>14116.1959776</v>
          </cell>
          <cell r="U186">
            <v>14116.1959776</v>
          </cell>
          <cell r="V186">
            <v>14116.1959776</v>
          </cell>
          <cell r="W186">
            <v>14116.1959776</v>
          </cell>
          <cell r="X186">
            <v>14116.1959776</v>
          </cell>
        </row>
        <row r="187">
          <cell r="N187" t="str">
            <v>Sub-total, bulk transmission</v>
          </cell>
          <cell r="S187">
            <v>59041.462</v>
          </cell>
          <cell r="T187">
            <v>46837.591804600001</v>
          </cell>
          <cell r="U187">
            <v>46837.591804600001</v>
          </cell>
          <cell r="V187">
            <v>46837.591804600001</v>
          </cell>
          <cell r="W187">
            <v>46837.591804600001</v>
          </cell>
          <cell r="X187">
            <v>46837.591804600001</v>
          </cell>
        </row>
        <row r="188">
          <cell r="N188" t="str">
            <v>Network Transmission Block 1</v>
          </cell>
          <cell r="S188">
            <v>78057.33</v>
          </cell>
          <cell r="T188">
            <v>61922.879889000003</v>
          </cell>
          <cell r="U188">
            <v>61922.879889000003</v>
          </cell>
          <cell r="V188">
            <v>61922.879889000003</v>
          </cell>
          <cell r="W188">
            <v>61922.879889000003</v>
          </cell>
          <cell r="X188">
            <v>61922.879889000003</v>
          </cell>
        </row>
        <row r="189">
          <cell r="N189" t="str">
            <v>Network Transmission Block 2</v>
          </cell>
          <cell r="S189">
            <v>26023.822</v>
          </cell>
          <cell r="T189">
            <v>20644.697992599999</v>
          </cell>
          <cell r="U189">
            <v>20644.697992599999</v>
          </cell>
          <cell r="V189">
            <v>20644.697992599999</v>
          </cell>
          <cell r="W189">
            <v>20644.697992599999</v>
          </cell>
          <cell r="X189">
            <v>20644.697992599999</v>
          </cell>
        </row>
        <row r="190">
          <cell r="N190" t="str">
            <v>Sub-total, network transmission</v>
          </cell>
          <cell r="S190">
            <v>104081.152</v>
          </cell>
          <cell r="T190">
            <v>82567.577881600009</v>
          </cell>
          <cell r="U190">
            <v>82567.577881600009</v>
          </cell>
          <cell r="V190">
            <v>82567.577881600009</v>
          </cell>
          <cell r="W190">
            <v>82567.577881600009</v>
          </cell>
          <cell r="X190">
            <v>82567.577881600009</v>
          </cell>
        </row>
        <row r="191">
          <cell r="N191" t="str">
            <v>Total Transport Volume</v>
          </cell>
          <cell r="S191">
            <v>163122.614</v>
          </cell>
          <cell r="T191">
            <v>129405.16968620001</v>
          </cell>
          <cell r="U191">
            <v>129405.16968620001</v>
          </cell>
          <cell r="V191">
            <v>129405.16968620001</v>
          </cell>
          <cell r="W191">
            <v>129405.16968620001</v>
          </cell>
          <cell r="X191">
            <v>129405.16968620001</v>
          </cell>
        </row>
        <row r="192">
          <cell r="N192" t="str">
            <v>NOTE: Transport volume</v>
          </cell>
          <cell r="S192">
            <v>163122.614</v>
          </cell>
          <cell r="T192">
            <v>129405.16968620001</v>
          </cell>
          <cell r="U192">
            <v>129405.16968620001</v>
          </cell>
          <cell r="V192">
            <v>129405.16968620001</v>
          </cell>
          <cell r="W192">
            <v>129405.16968620001</v>
          </cell>
          <cell r="X192">
            <v>129405.16968620001</v>
          </cell>
        </row>
        <row r="193">
          <cell r="N193" t="str">
            <v>TARIFF REVENUE</v>
          </cell>
          <cell r="T193">
            <v>2004</v>
          </cell>
          <cell r="U193">
            <v>2005</v>
          </cell>
          <cell r="V193">
            <v>2006</v>
          </cell>
          <cell r="W193">
            <v>2007</v>
          </cell>
          <cell r="X193">
            <v>2008</v>
          </cell>
        </row>
        <row r="194">
          <cell r="N194" t="str">
            <v>Customer-based revenue</v>
          </cell>
          <cell r="S194" t="str">
            <v>Tariff Rate</v>
          </cell>
        </row>
        <row r="195">
          <cell r="N195" t="str">
            <v>Bulk Transmission</v>
          </cell>
          <cell r="S195">
            <v>200</v>
          </cell>
          <cell r="T195">
            <v>70.445040000000006</v>
          </cell>
          <cell r="U195">
            <v>70.445040000000006</v>
          </cell>
          <cell r="V195">
            <v>70.445040000000006</v>
          </cell>
          <cell r="W195">
            <v>70.445040000000006</v>
          </cell>
          <cell r="X195">
            <v>70.445040000000006</v>
          </cell>
        </row>
        <row r="196">
          <cell r="N196" t="str">
            <v>Network Transmission</v>
          </cell>
          <cell r="S196">
            <v>200</v>
          </cell>
          <cell r="T196">
            <v>331.28208000000001</v>
          </cell>
          <cell r="U196">
            <v>331.28208000000001</v>
          </cell>
          <cell r="V196">
            <v>331.28208000000001</v>
          </cell>
          <cell r="W196">
            <v>331.28208000000001</v>
          </cell>
          <cell r="X196">
            <v>331.28208000000001</v>
          </cell>
        </row>
        <row r="197">
          <cell r="N197" t="str">
            <v>Total Customer-Based Revenue</v>
          </cell>
          <cell r="T197">
            <v>401.72712000000001</v>
          </cell>
          <cell r="U197">
            <v>401.72712000000001</v>
          </cell>
          <cell r="V197">
            <v>401.72712000000001</v>
          </cell>
          <cell r="W197">
            <v>401.72712000000001</v>
          </cell>
          <cell r="X197">
            <v>401.72712000000001</v>
          </cell>
        </row>
        <row r="198">
          <cell r="N198" t="str">
            <v>Capacity-based revenue</v>
          </cell>
          <cell r="S198" t="str">
            <v>($/MMBtu)</v>
          </cell>
        </row>
        <row r="199">
          <cell r="N199" t="str">
            <v>Bulk Transmission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N200" t="str">
            <v>Network Transmission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N201" t="str">
            <v>Total Capacity-Based Revenue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N202" t="str">
            <v>Volume-based revenue</v>
          </cell>
        </row>
        <row r="203">
          <cell r="N203" t="str">
            <v>Bulk Transmission Block 1</v>
          </cell>
          <cell r="S203">
            <v>0.1739</v>
          </cell>
          <cell r="T203">
            <v>5690.2507343153002</v>
          </cell>
          <cell r="U203">
            <v>5690.2507343153002</v>
          </cell>
          <cell r="V203">
            <v>5690.2507343153002</v>
          </cell>
          <cell r="W203">
            <v>5690.2507343153002</v>
          </cell>
          <cell r="X203">
            <v>5690.2507343153002</v>
          </cell>
        </row>
        <row r="204">
          <cell r="N204" t="str">
            <v>Bulk Transmission Block 2</v>
          </cell>
          <cell r="S204">
            <v>0.15790000000000001</v>
          </cell>
          <cell r="T204">
            <v>2228.9473448630401</v>
          </cell>
          <cell r="U204">
            <v>2228.9473448630401</v>
          </cell>
          <cell r="V204">
            <v>2228.9473448630401</v>
          </cell>
          <cell r="W204">
            <v>2228.9473448630401</v>
          </cell>
          <cell r="X204">
            <v>2228.9473448630401</v>
          </cell>
        </row>
        <row r="205">
          <cell r="N205" t="str">
            <v>Sub-total, bulk transmission</v>
          </cell>
          <cell r="T205">
            <v>7919.1980791783408</v>
          </cell>
          <cell r="U205">
            <v>7919.1980791783408</v>
          </cell>
          <cell r="V205">
            <v>7919.1980791783408</v>
          </cell>
          <cell r="W205">
            <v>7919.1980791783408</v>
          </cell>
          <cell r="X205">
            <v>7919.1980791783408</v>
          </cell>
        </row>
        <row r="206">
          <cell r="N206" t="str">
            <v>Network Transmission Block 1</v>
          </cell>
          <cell r="S206">
            <v>0.1739</v>
          </cell>
          <cell r="T206">
            <v>10768.3888126971</v>
          </cell>
          <cell r="U206">
            <v>10768.3888126971</v>
          </cell>
          <cell r="V206">
            <v>10768.3888126971</v>
          </cell>
          <cell r="W206">
            <v>10768.3888126971</v>
          </cell>
          <cell r="X206">
            <v>10768.3888126971</v>
          </cell>
        </row>
        <row r="207">
          <cell r="N207" t="str">
            <v>Network Transmission Block 2</v>
          </cell>
          <cell r="S207">
            <v>0.15790000000000001</v>
          </cell>
          <cell r="T207">
            <v>3259.79781303154</v>
          </cell>
          <cell r="U207">
            <v>3259.79781303154</v>
          </cell>
          <cell r="V207">
            <v>3259.79781303154</v>
          </cell>
          <cell r="W207">
            <v>3259.79781303154</v>
          </cell>
          <cell r="X207">
            <v>3259.79781303154</v>
          </cell>
        </row>
        <row r="208">
          <cell r="N208" t="str">
            <v>Sub-total, network transmission</v>
          </cell>
          <cell r="T208">
            <v>14028.18662572864</v>
          </cell>
          <cell r="U208">
            <v>14028.18662572864</v>
          </cell>
          <cell r="V208">
            <v>14028.18662572864</v>
          </cell>
          <cell r="W208">
            <v>14028.18662572864</v>
          </cell>
          <cell r="X208">
            <v>14028.18662572864</v>
          </cell>
        </row>
        <row r="209">
          <cell r="N209" t="str">
            <v>Total Volume-Based Revenue</v>
          </cell>
          <cell r="T209">
            <v>21947.384704906981</v>
          </cell>
          <cell r="U209">
            <v>21947.384704906981</v>
          </cell>
          <cell r="V209">
            <v>21947.384704906981</v>
          </cell>
          <cell r="W209">
            <v>21947.384704906981</v>
          </cell>
          <cell r="X209">
            <v>21947.384704906981</v>
          </cell>
        </row>
        <row r="210">
          <cell r="N210" t="str">
            <v>Total Tariff Revenue</v>
          </cell>
          <cell r="T210">
            <v>22349.11182490698</v>
          </cell>
          <cell r="U210">
            <v>22349.11182490698</v>
          </cell>
          <cell r="V210">
            <v>22349.11182490698</v>
          </cell>
          <cell r="W210">
            <v>22349.11182490698</v>
          </cell>
          <cell r="X210">
            <v>22349.11182490698</v>
          </cell>
        </row>
        <row r="211">
          <cell r="N211" t="str">
            <v>Revenue summary by customer type:</v>
          </cell>
        </row>
        <row r="212">
          <cell r="N212" t="str">
            <v>Bulk Transmission</v>
          </cell>
          <cell r="T212">
            <v>7989.6431191783404</v>
          </cell>
          <cell r="U212">
            <v>7989.6431191783404</v>
          </cell>
          <cell r="V212">
            <v>7989.6431191783404</v>
          </cell>
          <cell r="W212">
            <v>7989.6431191783404</v>
          </cell>
          <cell r="X212">
            <v>7989.6431191783404</v>
          </cell>
        </row>
        <row r="213">
          <cell r="N213" t="str">
            <v>Network Transmission</v>
          </cell>
          <cell r="T213">
            <v>14359.468705728641</v>
          </cell>
          <cell r="U213">
            <v>14359.468705728641</v>
          </cell>
          <cell r="V213">
            <v>14359.468705728641</v>
          </cell>
          <cell r="W213">
            <v>14359.468705728641</v>
          </cell>
          <cell r="X213">
            <v>14359.468705728641</v>
          </cell>
        </row>
        <row r="214">
          <cell r="N214" t="str">
            <v>Total Tariff Revenue</v>
          </cell>
          <cell r="T214">
            <v>22349.11182490698</v>
          </cell>
          <cell r="U214">
            <v>22349.11182490698</v>
          </cell>
          <cell r="V214">
            <v>22349.11182490698</v>
          </cell>
          <cell r="W214">
            <v>22349.11182490698</v>
          </cell>
          <cell r="X214">
            <v>22349.11182490698</v>
          </cell>
        </row>
        <row r="235">
          <cell r="B235" t="str">
            <v>TXU GAS DISTRIBUTION</v>
          </cell>
          <cell r="L235" t="str">
            <v>Base Case</v>
          </cell>
        </row>
        <row r="236">
          <cell r="B236" t="str">
            <v>SERVICE  CHARGES (Schedule M Rates)</v>
          </cell>
          <cell r="L236" t="str">
            <v>DRAFT - CONFIDENTIAL</v>
          </cell>
        </row>
        <row r="237">
          <cell r="B237" t="str">
            <v>(Dollar amounts in thousands)</v>
          </cell>
        </row>
        <row r="238">
          <cell r="G238" t="str">
            <v>Amounts per 
Rate Case</v>
          </cell>
          <cell r="H238">
            <v>2004</v>
          </cell>
          <cell r="I238">
            <v>2005</v>
          </cell>
          <cell r="J238">
            <v>2006</v>
          </cell>
          <cell r="K238">
            <v>2007</v>
          </cell>
          <cell r="L238">
            <v>2008</v>
          </cell>
        </row>
        <row r="239">
          <cell r="B239" t="str">
            <v>BILLING DETERMINANTS</v>
          </cell>
        </row>
        <row r="240">
          <cell r="B240" t="str">
            <v>Number of Orders:</v>
          </cell>
        </row>
        <row r="241">
          <cell r="B241" t="str">
            <v>Connect charge</v>
          </cell>
          <cell r="G241">
            <v>173932</v>
          </cell>
          <cell r="H241">
            <v>177758.50400000002</v>
          </cell>
          <cell r="I241">
            <v>181669.19108800002</v>
          </cell>
          <cell r="J241">
            <v>185665.91329193601</v>
          </cell>
          <cell r="K241">
            <v>189750.5633843586</v>
          </cell>
          <cell r="L241">
            <v>193925.0757788145</v>
          </cell>
        </row>
        <row r="242">
          <cell r="B242" t="str">
            <v>Service call</v>
          </cell>
          <cell r="G242">
            <v>35676</v>
          </cell>
          <cell r="H242">
            <v>36460.872000000003</v>
          </cell>
          <cell r="I242">
            <v>37263.011184000003</v>
          </cell>
          <cell r="J242">
            <v>38082.797430048005</v>
          </cell>
          <cell r="K242">
            <v>38920.618973509059</v>
          </cell>
          <cell r="L242">
            <v>39776.872590926258</v>
          </cell>
        </row>
        <row r="243">
          <cell r="B243" t="str">
            <v>Returned check charge</v>
          </cell>
          <cell r="G243">
            <v>13289</v>
          </cell>
          <cell r="H243">
            <v>13581.358</v>
          </cell>
          <cell r="I243">
            <v>13880.147876000001</v>
          </cell>
          <cell r="J243">
            <v>14185.511129272001</v>
          </cell>
          <cell r="K243">
            <v>14497.592374115986</v>
          </cell>
          <cell r="L243">
            <v>14816.539406346537</v>
          </cell>
        </row>
        <row r="244">
          <cell r="B244" t="str">
            <v>Field read of meter charge</v>
          </cell>
          <cell r="G244">
            <v>88477</v>
          </cell>
          <cell r="H244">
            <v>90423.494000000006</v>
          </cell>
          <cell r="I244">
            <v>92412.810868000015</v>
          </cell>
          <cell r="J244">
            <v>94445.89270709602</v>
          </cell>
          <cell r="K244">
            <v>96523.702346652135</v>
          </cell>
          <cell r="L244">
            <v>98647.223798278486</v>
          </cell>
        </row>
        <row r="245">
          <cell r="B245" t="str">
            <v>Tampering charge</v>
          </cell>
          <cell r="G245">
            <v>624</v>
          </cell>
          <cell r="H245">
            <v>637.72800000000007</v>
          </cell>
          <cell r="I245">
            <v>651.75801600000011</v>
          </cell>
          <cell r="J245">
            <v>666.0966923520001</v>
          </cell>
          <cell r="K245">
            <v>680.75081958374415</v>
          </cell>
          <cell r="L245">
            <v>695.72733761458653</v>
          </cell>
        </row>
        <row r="246">
          <cell r="B246" t="str">
            <v>SERVICE CHARGE REVENUE</v>
          </cell>
          <cell r="G246" t="str">
            <v>Service Fee:</v>
          </cell>
        </row>
        <row r="247">
          <cell r="B247" t="str">
            <v>Connect charge</v>
          </cell>
          <cell r="G247">
            <v>65</v>
          </cell>
          <cell r="H247">
            <v>11554.302760000002</v>
          </cell>
          <cell r="I247">
            <v>11808.497420720001</v>
          </cell>
          <cell r="J247">
            <v>12068.284363975841</v>
          </cell>
          <cell r="K247">
            <v>12333.786619983308</v>
          </cell>
          <cell r="L247">
            <v>12605.129925622941</v>
          </cell>
        </row>
        <row r="248">
          <cell r="B248" t="str">
            <v>Service call</v>
          </cell>
          <cell r="G248">
            <v>26</v>
          </cell>
          <cell r="H248">
            <v>947.98267199999998</v>
          </cell>
          <cell r="I248">
            <v>968.83829078400004</v>
          </cell>
          <cell r="J248">
            <v>990.15273318124821</v>
          </cell>
          <cell r="K248">
            <v>1011.9360933112356</v>
          </cell>
          <cell r="L248">
            <v>1034.1986873640826</v>
          </cell>
        </row>
        <row r="249">
          <cell r="B249" t="str">
            <v>Returned check charge</v>
          </cell>
          <cell r="G249">
            <v>20</v>
          </cell>
          <cell r="H249">
            <v>271.62716000000006</v>
          </cell>
          <cell r="I249">
            <v>277.60295752000002</v>
          </cell>
          <cell r="J249">
            <v>283.71022258544002</v>
          </cell>
          <cell r="K249">
            <v>289.95184748231969</v>
          </cell>
          <cell r="L249">
            <v>296.33078812693077</v>
          </cell>
        </row>
        <row r="250">
          <cell r="B250" t="str">
            <v>Field read of meter charge</v>
          </cell>
          <cell r="G250">
            <v>19</v>
          </cell>
          <cell r="H250">
            <v>1718.0463860000002</v>
          </cell>
          <cell r="I250">
            <v>1755.8434064920002</v>
          </cell>
          <cell r="J250">
            <v>1794.4719614348244</v>
          </cell>
          <cell r="K250">
            <v>1833.9503445863904</v>
          </cell>
          <cell r="L250">
            <v>1874.2972521672912</v>
          </cell>
        </row>
        <row r="251">
          <cell r="B251" t="str">
            <v>Tampering charge</v>
          </cell>
          <cell r="G251">
            <v>125</v>
          </cell>
          <cell r="H251">
            <v>79.716000000000008</v>
          </cell>
          <cell r="I251">
            <v>81.469752000000014</v>
          </cell>
          <cell r="J251">
            <v>83.262086544000013</v>
          </cell>
          <cell r="K251">
            <v>85.093852447968018</v>
          </cell>
          <cell r="L251">
            <v>86.965917201823316</v>
          </cell>
        </row>
        <row r="252">
          <cell r="B252" t="str">
            <v>Total Service Charge Revenue</v>
          </cell>
          <cell r="H252">
            <v>14571.674978000003</v>
          </cell>
          <cell r="I252">
            <v>14892.251827516004</v>
          </cell>
          <cell r="J252">
            <v>15219.881367721355</v>
          </cell>
          <cell r="K252">
            <v>15554.718757811221</v>
          </cell>
          <cell r="L252">
            <v>15896.92257048307</v>
          </cell>
        </row>
        <row r="254">
          <cell r="B254" t="str">
            <v>TXU GAS DISTRIBUTION</v>
          </cell>
          <cell r="L254" t="str">
            <v>Base Case</v>
          </cell>
          <cell r="N254" t="str">
            <v>TXU GAS PIPELINE</v>
          </cell>
          <cell r="X254" t="str">
            <v>Base Case</v>
          </cell>
        </row>
        <row r="255">
          <cell r="B255" t="str">
            <v>REVENUE - RECOVERED COSTS</v>
          </cell>
          <cell r="L255" t="str">
            <v>DRAFT - CONFIDENTIAL</v>
          </cell>
          <cell r="N255" t="str">
            <v>REVENUE - RECOVERED COSTS</v>
          </cell>
          <cell r="X255" t="str">
            <v>DRAFT - CONFIDENTIAL</v>
          </cell>
        </row>
        <row r="256">
          <cell r="B256" t="str">
            <v>(Dollar amounts in thousands)</v>
          </cell>
          <cell r="N256" t="str">
            <v>(Dollar amounts in thousands)</v>
          </cell>
        </row>
        <row r="257">
          <cell r="H257">
            <v>2004</v>
          </cell>
          <cell r="I257">
            <v>2005</v>
          </cell>
          <cell r="J257">
            <v>2006</v>
          </cell>
          <cell r="K257">
            <v>2007</v>
          </cell>
          <cell r="L257">
            <v>2008</v>
          </cell>
          <cell r="T257">
            <v>2004</v>
          </cell>
          <cell r="U257">
            <v>2005</v>
          </cell>
          <cell r="V257">
            <v>2006</v>
          </cell>
          <cell r="W257">
            <v>2007</v>
          </cell>
          <cell r="X257">
            <v>2008</v>
          </cell>
        </row>
        <row r="258">
          <cell r="B258" t="str">
            <v>GAS COST RECOVERY</v>
          </cell>
          <cell r="N258" t="str">
            <v>GAS COST RECOVERY</v>
          </cell>
        </row>
        <row r="259">
          <cell r="B259" t="str">
            <v>Total Sales and Transport Volume (MMcf)</v>
          </cell>
          <cell r="H259">
            <v>191621.06315900001</v>
          </cell>
          <cell r="I259">
            <v>194235.18399170303</v>
          </cell>
          <cell r="J259">
            <v>196953.65244389902</v>
          </cell>
          <cell r="K259">
            <v>199724.86773050053</v>
          </cell>
          <cell r="L259">
            <v>202549.86807898042</v>
          </cell>
          <cell r="N259" t="str">
            <v>Total Sales and Transport Volume (MMcf)</v>
          </cell>
          <cell r="T259">
            <v>203755.81938224958</v>
          </cell>
          <cell r="U259">
            <v>206535.48422415502</v>
          </cell>
          <cell r="V259">
            <v>209426.1046904572</v>
          </cell>
          <cell r="W259">
            <v>212372.81228145715</v>
          </cell>
          <cell r="X259">
            <v>215376.7109722918</v>
          </cell>
        </row>
        <row r="260">
          <cell r="B260" t="str">
            <v>Less: Transport only volume (MMcf)</v>
          </cell>
          <cell r="H260">
            <v>41576.558749377124</v>
          </cell>
          <cell r="I260">
            <v>41576.558749377124</v>
          </cell>
          <cell r="J260">
            <v>41576.558749377124</v>
          </cell>
          <cell r="K260">
            <v>41576.558749377124</v>
          </cell>
          <cell r="L260">
            <v>41576.558749377124</v>
          </cell>
          <cell r="N260" t="str">
            <v>Less: Transport only volume (MMcf)</v>
          </cell>
          <cell r="T260">
            <v>203755.81938224958</v>
          </cell>
          <cell r="U260">
            <v>206535.48422415502</v>
          </cell>
          <cell r="V260">
            <v>209426.1046904572</v>
          </cell>
          <cell r="W260">
            <v>212372.81228145715</v>
          </cell>
          <cell r="X260">
            <v>215376.7109722918</v>
          </cell>
        </row>
        <row r="261">
          <cell r="B261" t="str">
            <v>Sales Volume (MMcf)</v>
          </cell>
          <cell r="H261">
            <v>150044.5044096229</v>
          </cell>
          <cell r="I261">
            <v>152658.62524232591</v>
          </cell>
          <cell r="J261">
            <v>155377.0936945219</v>
          </cell>
          <cell r="K261">
            <v>158148.30898112341</v>
          </cell>
          <cell r="L261">
            <v>160973.3093296033</v>
          </cell>
          <cell r="N261" t="str">
            <v>Sales Volume (MMcf)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B262" t="str">
            <v>Average Gas Price ($/Mcf)</v>
          </cell>
          <cell r="H262">
            <v>5.4</v>
          </cell>
          <cell r="I262">
            <v>5.4</v>
          </cell>
          <cell r="J262">
            <v>5.4</v>
          </cell>
          <cell r="K262">
            <v>5.4</v>
          </cell>
          <cell r="L262">
            <v>5.4</v>
          </cell>
          <cell r="N262" t="str">
            <v>Average Gas Price ($/Mcf)</v>
          </cell>
        </row>
        <row r="263">
          <cell r="B263" t="str">
            <v>Transportation cost from TXU Pipeline</v>
          </cell>
          <cell r="H263">
            <v>72932.012872048479</v>
          </cell>
          <cell r="I263">
            <v>73926.961397417996</v>
          </cell>
          <cell r="J263">
            <v>74961.625191049621</v>
          </cell>
          <cell r="K263">
            <v>76016.364715096279</v>
          </cell>
          <cell r="L263">
            <v>77091.575124548603</v>
          </cell>
        </row>
        <row r="264">
          <cell r="B264" t="str">
            <v>Gas Recovery Revenue</v>
          </cell>
          <cell r="H264">
            <v>883172.33668401209</v>
          </cell>
          <cell r="I264">
            <v>898283.53770597791</v>
          </cell>
          <cell r="J264">
            <v>913997.931141468</v>
          </cell>
          <cell r="K264">
            <v>930017.23321316275</v>
          </cell>
          <cell r="L264">
            <v>946347.44550440658</v>
          </cell>
          <cell r="N264" t="str">
            <v>Gas Recovery Revenue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B265" t="str">
            <v>LUG RECOVERY</v>
          </cell>
          <cell r="N265" t="str">
            <v>LUG RECOVERY</v>
          </cell>
        </row>
        <row r="266">
          <cell r="B266" t="str">
            <v>Gas Recovery Revenue</v>
          </cell>
          <cell r="H266">
            <v>883172.33668401209</v>
          </cell>
          <cell r="I266">
            <v>898283.53770597791</v>
          </cell>
          <cell r="J266">
            <v>913997.931141468</v>
          </cell>
          <cell r="K266">
            <v>930017.23321316275</v>
          </cell>
          <cell r="L266">
            <v>946347.44550440658</v>
          </cell>
          <cell r="N266" t="str">
            <v>Gas Recovery Revenue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</row>
        <row r="267">
          <cell r="B267" t="str">
            <v>LUG Factor</v>
          </cell>
          <cell r="H267">
            <v>3.0099999999999998E-2</v>
          </cell>
          <cell r="I267">
            <v>3.0099999999999998E-2</v>
          </cell>
          <cell r="J267">
            <v>3.0099999999999998E-2</v>
          </cell>
          <cell r="K267">
            <v>3.0099999999999998E-2</v>
          </cell>
          <cell r="L267">
            <v>3.0099999999999998E-2</v>
          </cell>
          <cell r="N267" t="str">
            <v>LUG Factor</v>
          </cell>
          <cell r="T267">
            <v>3.0099999999999998E-2</v>
          </cell>
          <cell r="U267">
            <v>3.0099999999999998E-2</v>
          </cell>
          <cell r="V267">
            <v>3.0099999999999998E-2</v>
          </cell>
          <cell r="W267">
            <v>3.0099999999999998E-2</v>
          </cell>
          <cell r="X267">
            <v>3.0099999999999998E-2</v>
          </cell>
        </row>
        <row r="268">
          <cell r="B268" t="str">
            <v>LUG Recovery Revenue</v>
          </cell>
          <cell r="H268">
            <v>26583.487334188761</v>
          </cell>
          <cell r="I268">
            <v>27038.334484949934</v>
          </cell>
          <cell r="J268">
            <v>27511.337727358186</v>
          </cell>
          <cell r="K268">
            <v>27993.518719716198</v>
          </cell>
          <cell r="L268">
            <v>28485.058109682635</v>
          </cell>
          <cell r="N268" t="str">
            <v>LUG Recovery Revenue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</row>
        <row r="270">
          <cell r="B270" t="str">
            <v>REVENUE-RELATED TAX RECOVERY</v>
          </cell>
          <cell r="N270" t="str">
            <v>REVENUE-RELATED TAX RECOVERY</v>
          </cell>
        </row>
        <row r="271">
          <cell r="B271" t="str">
            <v>Tariff revenue</v>
          </cell>
          <cell r="H271">
            <v>309419.9000665088</v>
          </cell>
          <cell r="I271">
            <v>315226.42500183207</v>
          </cell>
          <cell r="J271">
            <v>321230.34537823696</v>
          </cell>
          <cell r="K271">
            <v>327358.96690890193</v>
          </cell>
          <cell r="L271">
            <v>333614.92650492315</v>
          </cell>
          <cell r="N271" t="str">
            <v>Tariff revenue</v>
          </cell>
          <cell r="T271">
            <v>95281.124696955463</v>
          </cell>
          <cell r="U271">
            <v>96276.07322232498</v>
          </cell>
          <cell r="V271">
            <v>97310.737015956605</v>
          </cell>
          <cell r="W271">
            <v>98365.476540003263</v>
          </cell>
          <cell r="X271">
            <v>99440.686949455587</v>
          </cell>
        </row>
        <row r="272">
          <cell r="B272" t="str">
            <v>Service charges</v>
          </cell>
          <cell r="H272">
            <v>14571.674978000003</v>
          </cell>
          <cell r="I272">
            <v>14892.251827516004</v>
          </cell>
          <cell r="J272">
            <v>15219.881367721355</v>
          </cell>
          <cell r="K272">
            <v>15554.718757811221</v>
          </cell>
          <cell r="L272">
            <v>15896.92257048307</v>
          </cell>
          <cell r="N272" t="str">
            <v>Service charges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</row>
        <row r="273">
          <cell r="B273" t="str">
            <v>Gas cost recovery</v>
          </cell>
          <cell r="H273">
            <v>883172.33668401209</v>
          </cell>
          <cell r="I273">
            <v>898283.53770597791</v>
          </cell>
          <cell r="J273">
            <v>913997.931141468</v>
          </cell>
          <cell r="K273">
            <v>930017.23321316275</v>
          </cell>
          <cell r="L273">
            <v>946347.44550440658</v>
          </cell>
          <cell r="N273" t="str">
            <v>Gas cost recovery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</row>
        <row r="274">
          <cell r="B274" t="str">
            <v>LUG recovery</v>
          </cell>
          <cell r="H274">
            <v>26583.487334188761</v>
          </cell>
          <cell r="I274">
            <v>27038.334484949934</v>
          </cell>
          <cell r="J274">
            <v>27511.337727358186</v>
          </cell>
          <cell r="K274">
            <v>27993.518719716198</v>
          </cell>
          <cell r="L274">
            <v>28485.058109682635</v>
          </cell>
          <cell r="N274" t="str">
            <v>LUG recovery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B275" t="str">
            <v>Revenue</v>
          </cell>
          <cell r="H275">
            <v>1233747.3990627097</v>
          </cell>
          <cell r="I275">
            <v>1255440.5490202759</v>
          </cell>
          <cell r="J275">
            <v>1277959.4956147843</v>
          </cell>
          <cell r="K275">
            <v>1300924.4375995921</v>
          </cell>
          <cell r="L275">
            <v>1324344.3526894953</v>
          </cell>
          <cell r="N275" t="str">
            <v>Revenue</v>
          </cell>
          <cell r="T275">
            <v>95281.124696955463</v>
          </cell>
          <cell r="U275">
            <v>96276.07322232498</v>
          </cell>
          <cell r="V275">
            <v>97310.737015956605</v>
          </cell>
          <cell r="W275">
            <v>98365.476540003263</v>
          </cell>
          <cell r="X275">
            <v>99440.686949455587</v>
          </cell>
        </row>
        <row r="276">
          <cell r="B276" t="str">
            <v>Revenue taxes as % of Revenue</v>
          </cell>
          <cell r="H276">
            <v>5.8400000000000001E-2</v>
          </cell>
          <cell r="I276">
            <v>5.8400000000000001E-2</v>
          </cell>
          <cell r="J276">
            <v>5.8400000000000001E-2</v>
          </cell>
          <cell r="K276">
            <v>5.8400000000000001E-2</v>
          </cell>
          <cell r="L276">
            <v>5.8400000000000001E-2</v>
          </cell>
          <cell r="N276" t="str">
            <v>Revenue taxes as % of Revenue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</row>
        <row r="277">
          <cell r="B277" t="str">
            <v>Revenue-tax Recovery</v>
          </cell>
          <cell r="H277">
            <v>72050.848105262237</v>
          </cell>
          <cell r="I277">
            <v>73317.72806278411</v>
          </cell>
          <cell r="J277">
            <v>74632.834543903402</v>
          </cell>
          <cell r="K277">
            <v>75973.987155816183</v>
          </cell>
          <cell r="L277">
            <v>77341.710197066524</v>
          </cell>
          <cell r="N277" t="str">
            <v>Revenue-tax Recovery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</row>
        <row r="278">
          <cell r="B278" t="str">
            <v>INTERIM UPDATE OF COSTS (GRIP)</v>
          </cell>
          <cell r="N278" t="str">
            <v>INTERIM UPDATE OF COSTS (GRIP)</v>
          </cell>
        </row>
        <row r="279">
          <cell r="G279" t="str">
            <v>Amounts per 
Rate Case</v>
          </cell>
          <cell r="S279" t="str">
            <v>Amounts per 
Rate Case</v>
          </cell>
        </row>
        <row r="280">
          <cell r="B280" t="str">
            <v>Net Plant in Service</v>
          </cell>
          <cell r="G280">
            <v>1079185.442</v>
          </cell>
          <cell r="H280">
            <v>1093202.2991486192</v>
          </cell>
          <cell r="I280">
            <v>1083425.9149119193</v>
          </cell>
          <cell r="J280">
            <v>1076627.7216703193</v>
          </cell>
          <cell r="K280">
            <v>1067727.7532333429</v>
          </cell>
          <cell r="L280">
            <v>1056726.00960099</v>
          </cell>
          <cell r="N280" t="str">
            <v>Net Plant in Service</v>
          </cell>
          <cell r="S280">
            <v>372006.36499999999</v>
          </cell>
          <cell r="T280">
            <v>439028.69838784746</v>
          </cell>
          <cell r="U280">
            <v>445844.37086376135</v>
          </cell>
          <cell r="V280">
            <v>447243.47892563557</v>
          </cell>
          <cell r="W280">
            <v>448267.23834305978</v>
          </cell>
          <cell r="X280">
            <v>448915.64911603392</v>
          </cell>
        </row>
        <row r="281">
          <cell r="B281" t="str">
            <v>Change in net plant in service</v>
          </cell>
          <cell r="H281">
            <v>14016.857148619136</v>
          </cell>
          <cell r="I281">
            <v>-9776.3842366999015</v>
          </cell>
          <cell r="J281">
            <v>-6798.1932415999472</v>
          </cell>
          <cell r="K281">
            <v>-8899.9684369764291</v>
          </cell>
          <cell r="L281">
            <v>-11001.743632352911</v>
          </cell>
          <cell r="N281" t="str">
            <v>Change in net plant in service</v>
          </cell>
          <cell r="T281">
            <v>67022.333387847466</v>
          </cell>
          <cell r="U281">
            <v>6815.6724759138888</v>
          </cell>
          <cell r="V281">
            <v>1399.1080618742271</v>
          </cell>
          <cell r="W281">
            <v>1023.7594174242113</v>
          </cell>
          <cell r="X281">
            <v>648.41077297413722</v>
          </cell>
        </row>
        <row r="283">
          <cell r="B283" t="str">
            <v>Cost recovery items (not covered elsewhere):</v>
          </cell>
          <cell r="N283" t="str">
            <v>Cost recovery items (not covered elsewhere):</v>
          </cell>
        </row>
        <row r="284">
          <cell r="B284" t="str">
            <v>Return on net plant in service</v>
          </cell>
          <cell r="G284">
            <v>8.2580000000000001E-2</v>
          </cell>
          <cell r="H284">
            <v>1157.5120633329682</v>
          </cell>
          <cell r="I284">
            <v>-807.33381026667792</v>
          </cell>
          <cell r="J284">
            <v>-561.39479789132361</v>
          </cell>
          <cell r="K284">
            <v>-734.95939352551352</v>
          </cell>
          <cell r="L284">
            <v>-908.52398915970343</v>
          </cell>
          <cell r="N284" t="str">
            <v>Return on net plant in service</v>
          </cell>
          <cell r="S284">
            <v>8.2580000000000001E-2</v>
          </cell>
          <cell r="T284">
            <v>5534.7042911684439</v>
          </cell>
          <cell r="U284">
            <v>562.83823306096895</v>
          </cell>
          <cell r="V284">
            <v>115.53834374957368</v>
          </cell>
          <cell r="W284">
            <v>84.542052690891367</v>
          </cell>
          <cell r="X284">
            <v>53.545761632204254</v>
          </cell>
        </row>
        <row r="285">
          <cell r="B285" t="str">
            <v>Depreciation expense</v>
          </cell>
          <cell r="G285">
            <v>3.5000000000000003E-2</v>
          </cell>
          <cell r="H285">
            <v>490.5900002016698</v>
          </cell>
          <cell r="I285">
            <v>-342.1734482844966</v>
          </cell>
          <cell r="J285">
            <v>-237.93676345599818</v>
          </cell>
          <cell r="K285">
            <v>-311.49889529417504</v>
          </cell>
          <cell r="L285">
            <v>-385.06102713235191</v>
          </cell>
          <cell r="N285" t="str">
            <v>Depreciation expense</v>
          </cell>
          <cell r="S285">
            <v>0.02</v>
          </cell>
          <cell r="T285">
            <v>1340.4466677569494</v>
          </cell>
          <cell r="U285">
            <v>136.31344951827776</v>
          </cell>
          <cell r="V285">
            <v>27.982161237484544</v>
          </cell>
          <cell r="W285">
            <v>20.475188348484227</v>
          </cell>
          <cell r="X285">
            <v>12.968215459482744</v>
          </cell>
        </row>
        <row r="286">
          <cell r="B286" t="str">
            <v>Revenue-related taxes</v>
          </cell>
          <cell r="G286">
            <v>5.8400000000000001E-2</v>
          </cell>
          <cell r="H286">
            <v>134.78969096943078</v>
          </cell>
          <cell r="I286">
            <v>-94.01221658258909</v>
          </cell>
          <cell r="J286">
            <v>-65.373168640446693</v>
          </cell>
          <cell r="K286">
            <v>-85.584377620337023</v>
          </cell>
          <cell r="L286">
            <v>-105.79558660022737</v>
          </cell>
          <cell r="N286" t="str">
            <v>Revenue-related taxes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</row>
        <row r="287">
          <cell r="B287" t="str">
            <v>Ad valorem taxes</v>
          </cell>
          <cell r="G287">
            <v>0.02</v>
          </cell>
          <cell r="H287">
            <v>280.33714297238271</v>
          </cell>
          <cell r="I287">
            <v>-195.52768473399803</v>
          </cell>
          <cell r="J287">
            <v>-135.96386483199893</v>
          </cell>
          <cell r="K287">
            <v>-177.99936873952859</v>
          </cell>
          <cell r="L287">
            <v>-220.03487264705822</v>
          </cell>
          <cell r="N287" t="str">
            <v>Ad valorem taxes</v>
          </cell>
          <cell r="S287">
            <v>0.02</v>
          </cell>
          <cell r="T287">
            <v>1340.4466677569494</v>
          </cell>
          <cell r="U287">
            <v>136.31344951827776</v>
          </cell>
          <cell r="V287">
            <v>27.982161237484544</v>
          </cell>
          <cell r="W287">
            <v>20.475188348484227</v>
          </cell>
          <cell r="X287">
            <v>12.968215459482744</v>
          </cell>
        </row>
        <row r="288">
          <cell r="B288" t="str">
            <v>Federal income taxes</v>
          </cell>
          <cell r="G288">
            <v>0.35</v>
          </cell>
          <cell r="H288">
            <v>379.60344707912276</v>
          </cell>
          <cell r="I288">
            <v>-264.76328586875002</v>
          </cell>
          <cell r="J288">
            <v>-184.10814643106809</v>
          </cell>
          <cell r="K288">
            <v>-241.02826059723893</v>
          </cell>
          <cell r="L288">
            <v>-297.94837476340979</v>
          </cell>
          <cell r="N288" t="str">
            <v>Federal income taxes</v>
          </cell>
          <cell r="S288">
            <v>0.35</v>
          </cell>
          <cell r="T288">
            <v>1815.093677245578</v>
          </cell>
          <cell r="U288">
            <v>184.58151771020175</v>
          </cell>
          <cell r="V288">
            <v>37.890536907980746</v>
          </cell>
          <cell r="W288">
            <v>27.72537379195807</v>
          </cell>
          <cell r="X288">
            <v>17.560210675933817</v>
          </cell>
        </row>
        <row r="289">
          <cell r="B289" t="str">
            <v>Totals</v>
          </cell>
          <cell r="H289">
            <v>2442.8323445555743</v>
          </cell>
          <cell r="I289">
            <v>-1703.8104457365118</v>
          </cell>
          <cell r="J289">
            <v>-1184.7767412508354</v>
          </cell>
          <cell r="K289">
            <v>-1551.070295776793</v>
          </cell>
          <cell r="L289">
            <v>-1917.3638503027505</v>
          </cell>
          <cell r="N289" t="str">
            <v>Totals</v>
          </cell>
          <cell r="T289">
            <v>10030.691303927921</v>
          </cell>
          <cell r="U289">
            <v>1020.0466498077262</v>
          </cell>
          <cell r="V289">
            <v>209.39320313252352</v>
          </cell>
          <cell r="W289">
            <v>153.21780317981788</v>
          </cell>
          <cell r="X289">
            <v>97.042403227103563</v>
          </cell>
        </row>
        <row r="291">
          <cell r="B291" t="str">
            <v>Revenue impact of interim tariff updates:</v>
          </cell>
          <cell r="N291" t="str">
            <v>Revenue impact of interim tariff updates:</v>
          </cell>
        </row>
        <row r="292">
          <cell r="H292" t="str">
            <v>Year 0</v>
          </cell>
          <cell r="I292" t="str">
            <v>Year 1</v>
          </cell>
          <cell r="J292" t="str">
            <v>Year 2</v>
          </cell>
          <cell r="K292" t="str">
            <v>Year 3</v>
          </cell>
          <cell r="L292" t="str">
            <v>Year 4</v>
          </cell>
          <cell r="T292" t="str">
            <v>Year 0</v>
          </cell>
          <cell r="U292" t="str">
            <v>Year 1</v>
          </cell>
          <cell r="V292" t="str">
            <v>Year 2</v>
          </cell>
          <cell r="W292" t="str">
            <v>Year 3</v>
          </cell>
          <cell r="X292" t="str">
            <v>Year 4</v>
          </cell>
        </row>
        <row r="293">
          <cell r="B293" t="str">
            <v xml:space="preserve">Percent of tariff adjustment realized </v>
          </cell>
          <cell r="H293">
            <v>0</v>
          </cell>
          <cell r="I293">
            <v>0.75</v>
          </cell>
          <cell r="J293">
            <v>1</v>
          </cell>
          <cell r="K293">
            <v>1</v>
          </cell>
          <cell r="L293">
            <v>1</v>
          </cell>
          <cell r="N293" t="str">
            <v xml:space="preserve">Percent of tariff adjustment realized </v>
          </cell>
          <cell r="T293">
            <v>0</v>
          </cell>
          <cell r="U293">
            <v>0.75</v>
          </cell>
          <cell r="V293">
            <v>1</v>
          </cell>
          <cell r="W293">
            <v>1</v>
          </cell>
          <cell r="X293">
            <v>1</v>
          </cell>
        </row>
        <row r="294">
          <cell r="B294" t="str">
            <v>Interim Tariff Update Revenue</v>
          </cell>
          <cell r="N294" t="str">
            <v>Interim Tariff Update Revenue</v>
          </cell>
        </row>
        <row r="295">
          <cell r="B295" t="str">
            <v>2004 Update</v>
          </cell>
          <cell r="H295">
            <v>0</v>
          </cell>
          <cell r="I295">
            <v>1832.1242584166807</v>
          </cell>
          <cell r="J295">
            <v>2442.8323445555743</v>
          </cell>
          <cell r="K295">
            <v>2442.8323445555743</v>
          </cell>
          <cell r="L295">
            <v>2442.8323445555743</v>
          </cell>
          <cell r="N295" t="str">
            <v>2004 Update</v>
          </cell>
          <cell r="T295">
            <v>0</v>
          </cell>
          <cell r="U295">
            <v>7523.0184779459405</v>
          </cell>
          <cell r="V295">
            <v>10030.691303927921</v>
          </cell>
          <cell r="W295">
            <v>10030.691303927921</v>
          </cell>
          <cell r="X295">
            <v>10030.691303927921</v>
          </cell>
        </row>
        <row r="296">
          <cell r="B296" t="str">
            <v>2005 Update</v>
          </cell>
          <cell r="I296">
            <v>0</v>
          </cell>
          <cell r="J296">
            <v>-1277.8578343023839</v>
          </cell>
          <cell r="K296">
            <v>-1703.8104457365118</v>
          </cell>
          <cell r="L296">
            <v>-1703.8104457365118</v>
          </cell>
          <cell r="N296" t="str">
            <v>2005 Update</v>
          </cell>
          <cell r="U296">
            <v>0</v>
          </cell>
          <cell r="V296">
            <v>765.03498735579467</v>
          </cell>
          <cell r="W296">
            <v>1020.0466498077262</v>
          </cell>
          <cell r="X296">
            <v>1020.0466498077262</v>
          </cell>
        </row>
        <row r="297">
          <cell r="B297" t="str">
            <v>2006 Update</v>
          </cell>
          <cell r="J297">
            <v>0</v>
          </cell>
          <cell r="K297">
            <v>-888.58255593812646</v>
          </cell>
          <cell r="L297">
            <v>-1184.7767412508354</v>
          </cell>
          <cell r="N297" t="str">
            <v>2006 Update</v>
          </cell>
          <cell r="V297">
            <v>0</v>
          </cell>
          <cell r="W297">
            <v>157.04490234939266</v>
          </cell>
          <cell r="X297">
            <v>209.39320313252352</v>
          </cell>
        </row>
        <row r="298">
          <cell r="B298" t="str">
            <v>2007 Update</v>
          </cell>
          <cell r="K298">
            <v>0</v>
          </cell>
          <cell r="L298">
            <v>-1163.3027218325947</v>
          </cell>
          <cell r="N298" t="str">
            <v>2007 Update</v>
          </cell>
          <cell r="W298">
            <v>0</v>
          </cell>
          <cell r="X298">
            <v>114.9133523848634</v>
          </cell>
        </row>
        <row r="299">
          <cell r="B299" t="str">
            <v>2008 Update</v>
          </cell>
          <cell r="L299">
            <v>0</v>
          </cell>
          <cell r="N299" t="str">
            <v>2008 Update</v>
          </cell>
          <cell r="X299">
            <v>0</v>
          </cell>
        </row>
        <row r="300">
          <cell r="B300" t="str">
            <v>Total Interim Tariff Update Revenue</v>
          </cell>
          <cell r="H300">
            <v>0</v>
          </cell>
          <cell r="I300">
            <v>1832.1242584166807</v>
          </cell>
          <cell r="J300">
            <v>1164.9745102531904</v>
          </cell>
          <cell r="K300">
            <v>-149.56065711906399</v>
          </cell>
          <cell r="L300">
            <v>-1609.0575642643676</v>
          </cell>
          <cell r="N300" t="str">
            <v>Total Interim Tariff Update Revenue</v>
          </cell>
          <cell r="T300">
            <v>0</v>
          </cell>
          <cell r="U300">
            <v>7523.0184779459405</v>
          </cell>
          <cell r="V300">
            <v>10795.726291283716</v>
          </cell>
          <cell r="W300">
            <v>11207.782856085039</v>
          </cell>
          <cell r="X300">
            <v>11375.044509253034</v>
          </cell>
        </row>
        <row r="303">
          <cell r="B303" t="str">
            <v>TXU GAS DISTRIBUTION</v>
          </cell>
          <cell r="L303" t="str">
            <v>Base Case</v>
          </cell>
          <cell r="N303" t="str">
            <v>TXU GAS PIPELINE</v>
          </cell>
          <cell r="X303" t="str">
            <v>Base Case</v>
          </cell>
        </row>
        <row r="304">
          <cell r="B304" t="str">
            <v>SUPPLEMENT - Property</v>
          </cell>
          <cell r="L304" t="str">
            <v>DRAFT - CONFIDENTIAL</v>
          </cell>
          <cell r="N304" t="str">
            <v>SUPPLEMENT - Property</v>
          </cell>
          <cell r="X304" t="str">
            <v>DRAFT - CONFIDENTIAL</v>
          </cell>
        </row>
        <row r="305">
          <cell r="B305" t="str">
            <v>(Dollar amounts in thousands)</v>
          </cell>
          <cell r="N305" t="str">
            <v>(Dollar amounts in thousands)</v>
          </cell>
        </row>
        <row r="306">
          <cell r="F306">
            <v>2002</v>
          </cell>
          <cell r="G306">
            <v>2003</v>
          </cell>
          <cell r="H306">
            <v>2004</v>
          </cell>
          <cell r="I306">
            <v>2005</v>
          </cell>
          <cell r="J306">
            <v>2006</v>
          </cell>
          <cell r="K306">
            <v>2007</v>
          </cell>
          <cell r="L306">
            <v>2008</v>
          </cell>
          <cell r="R306">
            <v>2002</v>
          </cell>
          <cell r="S306">
            <v>2003</v>
          </cell>
          <cell r="T306">
            <v>2004</v>
          </cell>
          <cell r="U306">
            <v>2005</v>
          </cell>
          <cell r="V306">
            <v>2006</v>
          </cell>
          <cell r="W306">
            <v>2007</v>
          </cell>
          <cell r="X306">
            <v>2008</v>
          </cell>
        </row>
        <row r="307">
          <cell r="B307" t="str">
            <v>Gross Plant in Service (Beginning)</v>
          </cell>
          <cell r="N307" t="str">
            <v>Gross Plant in Service (Beginning)</v>
          </cell>
        </row>
        <row r="308">
          <cell r="B308" t="str">
            <v>Pipeline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 t="str">
            <v>Pipeline</v>
          </cell>
          <cell r="S308">
            <v>564784</v>
          </cell>
          <cell r="T308">
            <v>584619</v>
          </cell>
          <cell r="U308">
            <v>642989.02099999995</v>
          </cell>
          <cell r="V308">
            <v>668859.0419999999</v>
          </cell>
          <cell r="W308">
            <v>689729.06299999985</v>
          </cell>
          <cell r="X308">
            <v>710599.0839999998</v>
          </cell>
        </row>
        <row r="309">
          <cell r="B309" t="str">
            <v>Distribution</v>
          </cell>
          <cell r="G309">
            <v>1553503.2462899999</v>
          </cell>
          <cell r="H309">
            <v>1624448</v>
          </cell>
          <cell r="I309">
            <v>1684948</v>
          </cell>
          <cell r="J309">
            <v>1739448</v>
          </cell>
          <cell r="K309">
            <v>1798948</v>
          </cell>
          <cell r="L309">
            <v>1858448</v>
          </cell>
          <cell r="N309" t="str">
            <v>Distribution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B310" t="str">
            <v>Gathering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 t="str">
            <v>Gathering</v>
          </cell>
          <cell r="S310">
            <v>16995</v>
          </cell>
          <cell r="T310">
            <v>15227</v>
          </cell>
          <cell r="U310">
            <v>15227</v>
          </cell>
          <cell r="V310">
            <v>15227</v>
          </cell>
          <cell r="W310">
            <v>15227</v>
          </cell>
          <cell r="X310">
            <v>15227</v>
          </cell>
        </row>
        <row r="311">
          <cell r="B311" t="str">
            <v>Underground storage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 t="str">
            <v>Underground storage</v>
          </cell>
          <cell r="S311">
            <v>77764</v>
          </cell>
          <cell r="T311">
            <v>78114</v>
          </cell>
          <cell r="U311">
            <v>78114</v>
          </cell>
          <cell r="V311">
            <v>78114</v>
          </cell>
          <cell r="W311">
            <v>78114</v>
          </cell>
          <cell r="X311">
            <v>78114</v>
          </cell>
        </row>
        <row r="312">
          <cell r="B312" t="str">
            <v>General</v>
          </cell>
          <cell r="G312">
            <v>90564.912819999998</v>
          </cell>
          <cell r="H312">
            <v>93559</v>
          </cell>
          <cell r="I312">
            <v>94059.4</v>
          </cell>
          <cell r="J312">
            <v>94559.4</v>
          </cell>
          <cell r="K312">
            <v>95059.4</v>
          </cell>
          <cell r="L312">
            <v>95559.4</v>
          </cell>
          <cell r="N312" t="str">
            <v>General</v>
          </cell>
          <cell r="S312">
            <v>58962</v>
          </cell>
          <cell r="T312">
            <v>61564.92</v>
          </cell>
          <cell r="U312">
            <v>61565.32</v>
          </cell>
          <cell r="V312">
            <v>61565.32</v>
          </cell>
          <cell r="W312">
            <v>61565.32</v>
          </cell>
          <cell r="X312">
            <v>61565.32</v>
          </cell>
        </row>
        <row r="313">
          <cell r="B313" t="str">
            <v>Gross plant in service, Beginning</v>
          </cell>
          <cell r="G313">
            <v>1644068.1591099999</v>
          </cell>
          <cell r="H313">
            <v>1718007</v>
          </cell>
          <cell r="I313">
            <v>1779007.4</v>
          </cell>
          <cell r="J313">
            <v>1834007.4</v>
          </cell>
          <cell r="K313">
            <v>1894007.4</v>
          </cell>
          <cell r="L313">
            <v>1954007.4</v>
          </cell>
          <cell r="N313" t="str">
            <v>Gross plant in service, Beginning</v>
          </cell>
          <cell r="S313">
            <v>718505</v>
          </cell>
          <cell r="T313">
            <v>739524.92</v>
          </cell>
          <cell r="U313">
            <v>797895.3409999999</v>
          </cell>
          <cell r="V313">
            <v>823765.36199999985</v>
          </cell>
          <cell r="W313">
            <v>844635.3829999998</v>
          </cell>
          <cell r="X313">
            <v>865505.40399999975</v>
          </cell>
        </row>
        <row r="314">
          <cell r="B314" t="str">
            <v>Additions to Plant in Service</v>
          </cell>
          <cell r="N314" t="str">
            <v>Additions to Plant in Service</v>
          </cell>
          <cell r="T314">
            <v>54770.021000000001</v>
          </cell>
          <cell r="U314">
            <v>25870.021000000001</v>
          </cell>
          <cell r="V314">
            <v>20870.021000000001</v>
          </cell>
          <cell r="W314">
            <v>20870.021000000001</v>
          </cell>
          <cell r="X314">
            <v>20870.021000000001</v>
          </cell>
        </row>
        <row r="315">
          <cell r="B315" t="str">
            <v>Pipeline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 t="str">
            <v>Pipeline</v>
          </cell>
          <cell r="S315">
            <v>19835</v>
          </cell>
          <cell r="T315">
            <v>58370.021000000001</v>
          </cell>
          <cell r="U315">
            <v>25870.021000000001</v>
          </cell>
          <cell r="V315">
            <v>20870.021000000001</v>
          </cell>
          <cell r="W315">
            <v>20870.021000000001</v>
          </cell>
          <cell r="X315">
            <v>20870.021000000001</v>
          </cell>
        </row>
        <row r="316">
          <cell r="B316" t="str">
            <v>Distribution</v>
          </cell>
          <cell r="G316">
            <v>75536.837220000074</v>
          </cell>
          <cell r="H316">
            <v>60500</v>
          </cell>
          <cell r="I316">
            <v>54500</v>
          </cell>
          <cell r="J316">
            <v>59500</v>
          </cell>
          <cell r="K316">
            <v>59500</v>
          </cell>
          <cell r="L316">
            <v>59500</v>
          </cell>
          <cell r="N316" t="str">
            <v>Distribution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</row>
        <row r="317">
          <cell r="B317" t="str">
            <v>Gathering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 t="str">
            <v>Gathering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B318" t="str">
            <v>Underground storage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 t="str">
            <v>Underground storage</v>
          </cell>
          <cell r="S318">
            <v>350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 t="str">
            <v>General</v>
          </cell>
          <cell r="G319">
            <v>2805.7079300000023</v>
          </cell>
          <cell r="H319">
            <v>500</v>
          </cell>
          <cell r="I319">
            <v>500</v>
          </cell>
          <cell r="J319">
            <v>500</v>
          </cell>
          <cell r="K319">
            <v>500</v>
          </cell>
          <cell r="L319">
            <v>500</v>
          </cell>
          <cell r="N319" t="str">
            <v>General</v>
          </cell>
          <cell r="S319">
            <v>2602.92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B320" t="str">
            <v>Sub-total, addition to plant in service</v>
          </cell>
          <cell r="G320">
            <v>78342.545150000078</v>
          </cell>
          <cell r="H320">
            <v>61000</v>
          </cell>
          <cell r="I320">
            <v>55000</v>
          </cell>
          <cell r="J320">
            <v>60000</v>
          </cell>
          <cell r="K320">
            <v>60000</v>
          </cell>
          <cell r="L320">
            <v>60000</v>
          </cell>
          <cell r="N320" t="str">
            <v>Sub-total, addition to plant in service</v>
          </cell>
          <cell r="T320">
            <v>58370.021000000001</v>
          </cell>
          <cell r="U320">
            <v>25870.021000000001</v>
          </cell>
          <cell r="V320">
            <v>20870.021000000001</v>
          </cell>
          <cell r="W320">
            <v>20870.021000000001</v>
          </cell>
          <cell r="X320">
            <v>20870.021000000001</v>
          </cell>
        </row>
        <row r="321">
          <cell r="B321" t="str">
            <v>Retirements</v>
          </cell>
          <cell r="N321" t="str">
            <v>Retirements</v>
          </cell>
        </row>
        <row r="322">
          <cell r="B322" t="str">
            <v>Pipeline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 t="str">
            <v>Pipeline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</row>
        <row r="323">
          <cell r="B323" t="str">
            <v>Distribution</v>
          </cell>
          <cell r="G323">
            <v>-4592.0835100000004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 t="str">
            <v>Distribution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</row>
        <row r="324">
          <cell r="B324" t="str">
            <v>Gathering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 t="str">
            <v>Gathering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</row>
        <row r="325">
          <cell r="B325" t="str">
            <v>Underground storage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 t="str">
            <v>Underground storage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</row>
        <row r="326">
          <cell r="B326" t="str">
            <v>General</v>
          </cell>
          <cell r="G326">
            <v>188.37925000000001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 t="str">
            <v>General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</row>
        <row r="327">
          <cell r="B327" t="str">
            <v>Sub-total, retirements</v>
          </cell>
          <cell r="F327">
            <v>0</v>
          </cell>
          <cell r="G327">
            <v>-4403.7042600000004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 t="str">
            <v>Sub-total, retirements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</row>
        <row r="328">
          <cell r="B328" t="str">
            <v>Other Adjustments (including transfers)</v>
          </cell>
          <cell r="N328" t="str">
            <v>Other Adjustments (including transfers)</v>
          </cell>
        </row>
        <row r="329">
          <cell r="B329" t="str">
            <v>Pipeline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 t="str">
            <v>Pipeline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</row>
        <row r="330">
          <cell r="B330" t="str">
            <v>Distribution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 t="str">
            <v>Distribution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</row>
        <row r="331">
          <cell r="B331" t="str">
            <v>Gathering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 t="str">
            <v>Gathering</v>
          </cell>
          <cell r="S331">
            <v>-1768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</row>
        <row r="332">
          <cell r="B332" t="str">
            <v>Underground storage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 t="str">
            <v>Underground storage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B333" t="str">
            <v>General</v>
          </cell>
          <cell r="H333">
            <v>0.39999999998835811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 t="str">
            <v>General</v>
          </cell>
          <cell r="T333">
            <v>0.39999999998835811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</row>
        <row r="334">
          <cell r="B334" t="str">
            <v>Sub-total, other property adjustments</v>
          </cell>
          <cell r="H334">
            <v>0.39999999998835811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 t="str">
            <v>Sub-total, other property adjustments</v>
          </cell>
          <cell r="T334">
            <v>0.39999999998835811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B335" t="str">
            <v>Gross Plant in Service (Ending)</v>
          </cell>
          <cell r="N335" t="str">
            <v>Gross Plant in Service (Ending)</v>
          </cell>
        </row>
        <row r="336">
          <cell r="B336" t="str">
            <v>Pipeline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 t="str">
            <v>Pipeline</v>
          </cell>
          <cell r="R336">
            <v>564784</v>
          </cell>
          <cell r="S336">
            <v>584619</v>
          </cell>
          <cell r="T336">
            <v>642989.02099999995</v>
          </cell>
          <cell r="U336">
            <v>668859.0419999999</v>
          </cell>
          <cell r="V336">
            <v>689729.06299999985</v>
          </cell>
          <cell r="W336">
            <v>710599.0839999998</v>
          </cell>
          <cell r="X336">
            <v>731469.10499999975</v>
          </cell>
        </row>
        <row r="337">
          <cell r="B337" t="str">
            <v>Distribution</v>
          </cell>
          <cell r="F337">
            <v>1553503.2462899999</v>
          </cell>
          <cell r="G337">
            <v>1624448</v>
          </cell>
          <cell r="H337">
            <v>1684948</v>
          </cell>
          <cell r="I337">
            <v>1739448</v>
          </cell>
          <cell r="J337">
            <v>1798948</v>
          </cell>
          <cell r="K337">
            <v>1858448</v>
          </cell>
          <cell r="L337">
            <v>1917948</v>
          </cell>
          <cell r="N337" t="str">
            <v>Distribution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</row>
        <row r="338">
          <cell r="B338" t="str">
            <v>Gathering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 t="str">
            <v>Gathering</v>
          </cell>
          <cell r="R338">
            <v>16995</v>
          </cell>
          <cell r="S338">
            <v>15227</v>
          </cell>
          <cell r="T338">
            <v>15227</v>
          </cell>
          <cell r="U338">
            <v>15227</v>
          </cell>
          <cell r="V338">
            <v>15227</v>
          </cell>
          <cell r="W338">
            <v>15227</v>
          </cell>
          <cell r="X338">
            <v>15227</v>
          </cell>
        </row>
        <row r="339">
          <cell r="B339" t="str">
            <v>Underground storage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 t="str">
            <v>Underground storage</v>
          </cell>
          <cell r="R339">
            <v>77764</v>
          </cell>
          <cell r="S339">
            <v>78114</v>
          </cell>
          <cell r="T339">
            <v>78114</v>
          </cell>
          <cell r="U339">
            <v>78114</v>
          </cell>
          <cell r="V339">
            <v>78114</v>
          </cell>
          <cell r="W339">
            <v>78114</v>
          </cell>
          <cell r="X339">
            <v>78114</v>
          </cell>
        </row>
        <row r="340">
          <cell r="B340" t="str">
            <v>General</v>
          </cell>
          <cell r="F340">
            <v>90564.912819999998</v>
          </cell>
          <cell r="G340">
            <v>93559</v>
          </cell>
          <cell r="H340">
            <v>94059.4</v>
          </cell>
          <cell r="I340">
            <v>94559.4</v>
          </cell>
          <cell r="J340">
            <v>95059.4</v>
          </cell>
          <cell r="K340">
            <v>95559.4</v>
          </cell>
          <cell r="L340">
            <v>96059.4</v>
          </cell>
          <cell r="N340" t="str">
            <v>General</v>
          </cell>
          <cell r="R340">
            <v>58962</v>
          </cell>
          <cell r="S340">
            <v>61564.92</v>
          </cell>
          <cell r="T340">
            <v>61565.32</v>
          </cell>
          <cell r="U340">
            <v>61565.32</v>
          </cell>
          <cell r="V340">
            <v>61565.32</v>
          </cell>
          <cell r="W340">
            <v>61565.32</v>
          </cell>
          <cell r="X340">
            <v>61565.32</v>
          </cell>
        </row>
        <row r="341">
          <cell r="B341" t="str">
            <v>Gross plant in service, Ending</v>
          </cell>
          <cell r="F341">
            <v>1644068.1591099999</v>
          </cell>
          <cell r="G341">
            <v>1718007</v>
          </cell>
          <cell r="H341">
            <v>1779007.4</v>
          </cell>
          <cell r="I341">
            <v>1834007.4</v>
          </cell>
          <cell r="J341">
            <v>1894007.4</v>
          </cell>
          <cell r="K341">
            <v>1954007.4</v>
          </cell>
          <cell r="L341">
            <v>2014007.4</v>
          </cell>
          <cell r="N341" t="str">
            <v>Gross plant in service, Ending</v>
          </cell>
          <cell r="R341">
            <v>718505</v>
          </cell>
          <cell r="S341">
            <v>739524.92</v>
          </cell>
          <cell r="T341">
            <v>797895.3409999999</v>
          </cell>
          <cell r="U341">
            <v>823765.36199999985</v>
          </cell>
          <cell r="V341">
            <v>844635.3829999998</v>
          </cell>
          <cell r="W341">
            <v>865505.40399999975</v>
          </cell>
          <cell r="X341">
            <v>886375.4249999997</v>
          </cell>
        </row>
        <row r="343">
          <cell r="B343" t="str">
            <v>TXU GAS DISTRIBUTION</v>
          </cell>
          <cell r="L343" t="str">
            <v>Base Case</v>
          </cell>
          <cell r="N343" t="str">
            <v>TXU GAS PIPELINE</v>
          </cell>
          <cell r="X343" t="str">
            <v>Base Case</v>
          </cell>
        </row>
        <row r="344">
          <cell r="B344" t="str">
            <v>SUPPLEMENT - PROPERTY</v>
          </cell>
          <cell r="L344" t="str">
            <v>DRAFT - CONFIDENTIAL</v>
          </cell>
          <cell r="N344" t="str">
            <v>SUPPLEMENT - PROPERTY</v>
          </cell>
          <cell r="X344" t="str">
            <v>DRAFT - CONFIDENTIAL</v>
          </cell>
        </row>
        <row r="345">
          <cell r="B345" t="str">
            <v>(Dollar amounts in thousands)</v>
          </cell>
          <cell r="N345" t="str">
            <v>(Dollar amounts in thousands)</v>
          </cell>
        </row>
        <row r="346">
          <cell r="F346">
            <v>2002</v>
          </cell>
          <cell r="G346">
            <v>2003</v>
          </cell>
          <cell r="H346">
            <v>2004</v>
          </cell>
          <cell r="I346">
            <v>2005</v>
          </cell>
          <cell r="J346">
            <v>2006</v>
          </cell>
          <cell r="K346">
            <v>2007</v>
          </cell>
          <cell r="L346">
            <v>2008</v>
          </cell>
          <cell r="R346">
            <v>2002</v>
          </cell>
          <cell r="S346">
            <v>2003</v>
          </cell>
          <cell r="T346">
            <v>2004</v>
          </cell>
          <cell r="U346">
            <v>2005</v>
          </cell>
          <cell r="V346">
            <v>2006</v>
          </cell>
          <cell r="W346">
            <v>2007</v>
          </cell>
          <cell r="X346">
            <v>2008</v>
          </cell>
        </row>
        <row r="347">
          <cell r="B347" t="str">
            <v>Accumulated Depreciation (Beginning)</v>
          </cell>
          <cell r="N347" t="str">
            <v>Accumulated Depreciation (Beginning)</v>
          </cell>
        </row>
        <row r="348">
          <cell r="B348" t="str">
            <v>Pipeline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 t="str">
            <v>Pipeline</v>
          </cell>
          <cell r="S348">
            <v>271208</v>
          </cell>
          <cell r="T348">
            <v>278053</v>
          </cell>
          <cell r="U348">
            <v>289136.04504389234</v>
          </cell>
          <cell r="V348">
            <v>300952.26655003481</v>
          </cell>
          <cell r="W348">
            <v>313185.05247021688</v>
          </cell>
          <cell r="X348">
            <v>325793.18703484902</v>
          </cell>
        </row>
        <row r="349">
          <cell r="B349" t="str">
            <v>Distribution</v>
          </cell>
          <cell r="G349">
            <v>0</v>
          </cell>
          <cell r="H349">
            <v>558910</v>
          </cell>
          <cell r="I349">
            <v>616737.5535510988</v>
          </cell>
          <cell r="J349">
            <v>676562.80793337955</v>
          </cell>
          <cell r="K349">
            <v>738384.30921610631</v>
          </cell>
          <cell r="L349">
            <v>802282.02358975587</v>
          </cell>
          <cell r="N349" t="str">
            <v>Distribution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</row>
        <row r="350">
          <cell r="B350" t="str">
            <v>Gathering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 t="str">
            <v>Gathering</v>
          </cell>
          <cell r="S350">
            <v>3104</v>
          </cell>
          <cell r="T350">
            <v>3686</v>
          </cell>
          <cell r="U350">
            <v>6005.0717622844531</v>
          </cell>
          <cell r="V350">
            <v>8324.1435245689063</v>
          </cell>
          <cell r="W350">
            <v>10643.215286853359</v>
          </cell>
          <cell r="X350">
            <v>12962.287049137813</v>
          </cell>
        </row>
        <row r="351">
          <cell r="B351" t="str">
            <v>Underground storage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 t="str">
            <v>Underground storage</v>
          </cell>
          <cell r="S351">
            <v>28516</v>
          </cell>
          <cell r="T351">
            <v>30204</v>
          </cell>
          <cell r="U351">
            <v>31975.576974518459</v>
          </cell>
          <cell r="V351">
            <v>33747.153949036918</v>
          </cell>
          <cell r="W351">
            <v>35518.730923555377</v>
          </cell>
          <cell r="X351">
            <v>37290.307898073836</v>
          </cell>
        </row>
        <row r="352">
          <cell r="B352" t="str">
            <v>General</v>
          </cell>
          <cell r="G352">
            <v>0</v>
          </cell>
          <cell r="H352">
            <v>64142</v>
          </cell>
          <cell r="I352">
            <v>69067.547300281934</v>
          </cell>
          <cell r="J352">
            <v>74018.677154701218</v>
          </cell>
          <cell r="K352">
            <v>78995.36911357427</v>
          </cell>
          <cell r="L352">
            <v>83997.623176901106</v>
          </cell>
          <cell r="N352" t="str">
            <v>General</v>
          </cell>
          <cell r="S352">
            <v>25969</v>
          </cell>
          <cell r="T352">
            <v>28602.491000000002</v>
          </cell>
          <cell r="U352">
            <v>31749.948831457157</v>
          </cell>
          <cell r="V352">
            <v>34897.42711259787</v>
          </cell>
          <cell r="W352">
            <v>38044.905393738583</v>
          </cell>
          <cell r="X352">
            <v>41192.383674879296</v>
          </cell>
        </row>
        <row r="353">
          <cell r="B353" t="str">
            <v>Accumulated depreciation, ending</v>
          </cell>
          <cell r="G353">
            <v>0</v>
          </cell>
          <cell r="H353">
            <v>623052</v>
          </cell>
          <cell r="I353">
            <v>685805.10085138073</v>
          </cell>
          <cell r="J353">
            <v>750581.48508808075</v>
          </cell>
          <cell r="K353">
            <v>817379.67832968058</v>
          </cell>
          <cell r="L353">
            <v>886279.64676665701</v>
          </cell>
          <cell r="N353" t="str">
            <v>Accumulated depreciation, ending</v>
          </cell>
          <cell r="R353">
            <v>0</v>
          </cell>
          <cell r="S353">
            <v>328797</v>
          </cell>
          <cell r="T353">
            <v>340545.49099999998</v>
          </cell>
          <cell r="U353">
            <v>358866.64261215244</v>
          </cell>
          <cell r="V353">
            <v>377920.9911362385</v>
          </cell>
          <cell r="W353">
            <v>397391.90407436423</v>
          </cell>
          <cell r="X353">
            <v>417238.16565693996</v>
          </cell>
        </row>
        <row r="354">
          <cell r="B354" t="str">
            <v>Depreciation Expense</v>
          </cell>
          <cell r="N354" t="str">
            <v>Depreciation Expense</v>
          </cell>
        </row>
        <row r="355">
          <cell r="B355" t="str">
            <v>Pipeline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 t="str">
            <v>Pipeline</v>
          </cell>
          <cell r="S355">
            <v>11353.582179999999</v>
          </cell>
          <cell r="T355">
            <v>11083.045043892353</v>
          </cell>
          <cell r="U355">
            <v>11816.221506142476</v>
          </cell>
          <cell r="V355">
            <v>12232.785920182079</v>
          </cell>
          <cell r="W355">
            <v>12608.134564632152</v>
          </cell>
          <cell r="X355">
            <v>12983.483209082222</v>
          </cell>
        </row>
        <row r="356">
          <cell r="B356" t="str">
            <v>Distribution</v>
          </cell>
          <cell r="G356">
            <v>49290.296829999999</v>
          </cell>
          <cell r="H356">
            <v>57827.553551098819</v>
          </cell>
          <cell r="I356">
            <v>59825.254382280778</v>
          </cell>
          <cell r="J356">
            <v>61821.5012827268</v>
          </cell>
          <cell r="K356">
            <v>63897.714373649542</v>
          </cell>
          <cell r="L356">
            <v>65973.927464572291</v>
          </cell>
          <cell r="N356" t="str">
            <v>Distribution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B357" t="str">
            <v>Gathering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 t="str">
            <v>Gathering</v>
          </cell>
          <cell r="S357">
            <v>1695.99494</v>
          </cell>
          <cell r="T357">
            <v>2319.0717622844527</v>
          </cell>
          <cell r="U357">
            <v>2319.0717622844527</v>
          </cell>
          <cell r="V357">
            <v>2319.0717622844527</v>
          </cell>
          <cell r="W357">
            <v>2319.0717622844527</v>
          </cell>
          <cell r="X357">
            <v>2319.0717622844527</v>
          </cell>
        </row>
        <row r="358">
          <cell r="B358" t="str">
            <v>Underground storage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 t="str">
            <v>Underground storage</v>
          </cell>
          <cell r="S358">
            <v>1878.77325</v>
          </cell>
          <cell r="T358">
            <v>1771.5769745184584</v>
          </cell>
          <cell r="U358">
            <v>1771.5769745184584</v>
          </cell>
          <cell r="V358">
            <v>1771.5769745184584</v>
          </cell>
          <cell r="W358">
            <v>1771.5769745184584</v>
          </cell>
          <cell r="X358">
            <v>1771.5769745184584</v>
          </cell>
        </row>
        <row r="359">
          <cell r="B359" t="str">
            <v>General</v>
          </cell>
          <cell r="G359">
            <v>4441.5279799999998</v>
          </cell>
          <cell r="H359">
            <v>4925.5473002819353</v>
          </cell>
          <cell r="I359">
            <v>4951.1298544192778</v>
          </cell>
          <cell r="J359">
            <v>4976.691958873057</v>
          </cell>
          <cell r="K359">
            <v>5002.2540633268372</v>
          </cell>
          <cell r="L359">
            <v>5027.8161677806165</v>
          </cell>
          <cell r="N359" t="str">
            <v>General</v>
          </cell>
          <cell r="S359">
            <v>1382.3545100000001</v>
          </cell>
          <cell r="T359">
            <v>3147.4578314571536</v>
          </cell>
          <cell r="U359">
            <v>3147.4782811407158</v>
          </cell>
          <cell r="V359">
            <v>3147.4782811407158</v>
          </cell>
          <cell r="W359">
            <v>3147.4782811407158</v>
          </cell>
          <cell r="X359">
            <v>3147.4782811407158</v>
          </cell>
        </row>
        <row r="360">
          <cell r="B360" t="str">
            <v>Total depreciation expense</v>
          </cell>
          <cell r="G360">
            <v>53731.824809999998</v>
          </cell>
          <cell r="H360">
            <v>62753.100851380754</v>
          </cell>
          <cell r="I360">
            <v>64776.384236700054</v>
          </cell>
          <cell r="J360">
            <v>66798.19324159986</v>
          </cell>
          <cell r="K360">
            <v>68899.968436976385</v>
          </cell>
          <cell r="L360">
            <v>71001.743632352911</v>
          </cell>
          <cell r="N360" t="str">
            <v>Total depreciation expense</v>
          </cell>
          <cell r="R360">
            <v>0</v>
          </cell>
          <cell r="S360">
            <v>16310.704880000001</v>
          </cell>
          <cell r="T360">
            <v>18321.151612152418</v>
          </cell>
          <cell r="U360">
            <v>19054.348524086105</v>
          </cell>
          <cell r="V360">
            <v>19470.912938125708</v>
          </cell>
          <cell r="W360">
            <v>19846.261582575778</v>
          </cell>
          <cell r="X360">
            <v>20221.610227025849</v>
          </cell>
        </row>
        <row r="361">
          <cell r="B361" t="str">
            <v>Retirements</v>
          </cell>
          <cell r="N361" t="str">
            <v>Retirements</v>
          </cell>
        </row>
        <row r="362">
          <cell r="B362" t="str">
            <v>Pipeline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 t="str">
            <v>Pipeline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</row>
        <row r="363">
          <cell r="B363" t="str">
            <v>Distribution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 t="str">
            <v>Distribution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</row>
        <row r="364">
          <cell r="B364" t="str">
            <v>Gathering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 t="str">
            <v>Gathering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</row>
        <row r="365">
          <cell r="B365" t="str">
            <v>Underground storage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 t="str">
            <v>Underground storage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</row>
        <row r="366">
          <cell r="B366" t="str">
            <v>General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 t="str">
            <v>General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</row>
        <row r="367">
          <cell r="B367" t="str">
            <v>Total retirements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 t="str">
            <v>Total retirements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</row>
        <row r="368">
          <cell r="B368" t="str">
            <v>Other recoveries and removal costs, net</v>
          </cell>
          <cell r="N368" t="str">
            <v>Other recoveries and removal costs, net</v>
          </cell>
        </row>
        <row r="369">
          <cell r="B369" t="str">
            <v>Pipeline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 t="str">
            <v>Pipeline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</row>
        <row r="370">
          <cell r="B370" t="str">
            <v>Distribution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 t="str">
            <v>Distribution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</row>
        <row r="371">
          <cell r="B371" t="str">
            <v>Gathering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 t="str">
            <v>Gathering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B372" t="str">
            <v>Underground storage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 t="str">
            <v>Underground storage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</row>
        <row r="373">
          <cell r="B373" t="str">
            <v>General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 t="str">
            <v>General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</row>
        <row r="374">
          <cell r="B374" t="str">
            <v>Total oth rec. and removal costs, nets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 t="str">
            <v>Total oth rec. and removal costs, nets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</row>
        <row r="375">
          <cell r="B375" t="str">
            <v>Accumulated Depreciation (Ending)</v>
          </cell>
          <cell r="N375" t="str">
            <v>Accumulated Depreciation (Ending)</v>
          </cell>
        </row>
        <row r="376">
          <cell r="B376" t="str">
            <v>Pipeline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 t="str">
            <v>Pipeline</v>
          </cell>
          <cell r="R376">
            <v>271208</v>
          </cell>
          <cell r="S376">
            <v>278053</v>
          </cell>
          <cell r="T376">
            <v>289136.04504389234</v>
          </cell>
          <cell r="U376">
            <v>300952.26655003481</v>
          </cell>
          <cell r="V376">
            <v>313185.05247021688</v>
          </cell>
          <cell r="W376">
            <v>325793.18703484902</v>
          </cell>
          <cell r="X376">
            <v>338776.67024393124</v>
          </cell>
        </row>
        <row r="377">
          <cell r="B377" t="str">
            <v>Distribution</v>
          </cell>
          <cell r="G377">
            <v>558910</v>
          </cell>
          <cell r="H377">
            <v>616737.5535510988</v>
          </cell>
          <cell r="I377">
            <v>676562.80793337955</v>
          </cell>
          <cell r="J377">
            <v>738384.30921610631</v>
          </cell>
          <cell r="K377">
            <v>802282.02358975587</v>
          </cell>
          <cell r="L377">
            <v>868255.95105432812</v>
          </cell>
          <cell r="N377" t="str">
            <v>Distribution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</row>
        <row r="378">
          <cell r="B378" t="str">
            <v>Gathering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 t="str">
            <v>Gathering</v>
          </cell>
          <cell r="R378">
            <v>3104</v>
          </cell>
          <cell r="S378">
            <v>3686</v>
          </cell>
          <cell r="T378">
            <v>6005.0717622844531</v>
          </cell>
          <cell r="U378">
            <v>8324.1435245689063</v>
          </cell>
          <cell r="V378">
            <v>10643.215286853359</v>
          </cell>
          <cell r="W378">
            <v>12962.287049137813</v>
          </cell>
          <cell r="X378">
            <v>15281.358811422266</v>
          </cell>
        </row>
        <row r="379">
          <cell r="B379" t="str">
            <v>Underground storage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 t="str">
            <v>Underground storage</v>
          </cell>
          <cell r="R379">
            <v>28516</v>
          </cell>
          <cell r="S379">
            <v>30204</v>
          </cell>
          <cell r="T379">
            <v>31975.576974518459</v>
          </cell>
          <cell r="U379">
            <v>33747.153949036918</v>
          </cell>
          <cell r="V379">
            <v>35518.730923555377</v>
          </cell>
          <cell r="W379">
            <v>37290.307898073836</v>
          </cell>
          <cell r="X379">
            <v>39061.884872592294</v>
          </cell>
        </row>
        <row r="380">
          <cell r="B380" t="str">
            <v>General</v>
          </cell>
          <cell r="G380">
            <v>64142</v>
          </cell>
          <cell r="H380">
            <v>69067.547300281934</v>
          </cell>
          <cell r="I380">
            <v>74018.677154701218</v>
          </cell>
          <cell r="J380">
            <v>78995.36911357427</v>
          </cell>
          <cell r="K380">
            <v>83997.623176901106</v>
          </cell>
          <cell r="L380">
            <v>89025.439344681727</v>
          </cell>
          <cell r="N380" t="str">
            <v>General</v>
          </cell>
          <cell r="R380">
            <v>25969</v>
          </cell>
          <cell r="S380">
            <v>28602.491000000002</v>
          </cell>
          <cell r="T380">
            <v>31749.948831457157</v>
          </cell>
          <cell r="U380">
            <v>34897.42711259787</v>
          </cell>
          <cell r="V380">
            <v>38044.905393738583</v>
          </cell>
          <cell r="W380">
            <v>41192.383674879296</v>
          </cell>
          <cell r="X380">
            <v>44339.86195602001</v>
          </cell>
        </row>
        <row r="381">
          <cell r="B381" t="str">
            <v>Accumulated depreciation, ending</v>
          </cell>
          <cell r="G381">
            <v>623052</v>
          </cell>
          <cell r="H381">
            <v>685805.10085138073</v>
          </cell>
          <cell r="I381">
            <v>750581.48508808075</v>
          </cell>
          <cell r="J381">
            <v>817379.67832968058</v>
          </cell>
          <cell r="K381">
            <v>886279.64676665701</v>
          </cell>
          <cell r="L381">
            <v>957281.3903990098</v>
          </cell>
          <cell r="N381" t="str">
            <v>Accumulated depreciation, ending</v>
          </cell>
          <cell r="R381">
            <v>328797</v>
          </cell>
          <cell r="S381">
            <v>340545.49099999998</v>
          </cell>
          <cell r="T381">
            <v>358866.64261215244</v>
          </cell>
          <cell r="U381">
            <v>377920.9911362385</v>
          </cell>
          <cell r="V381">
            <v>397391.90407436423</v>
          </cell>
          <cell r="W381">
            <v>417238.16565693996</v>
          </cell>
          <cell r="X381">
            <v>437459.77588396578</v>
          </cell>
        </row>
        <row r="383">
          <cell r="B383" t="str">
            <v>TXU GAS DISTRIBUTION</v>
          </cell>
          <cell r="L383" t="str">
            <v>Base Case</v>
          </cell>
          <cell r="N383" t="str">
            <v>TXU GAS PIPELINE</v>
          </cell>
          <cell r="X383" t="str">
            <v>Base Case</v>
          </cell>
        </row>
        <row r="384">
          <cell r="B384" t="str">
            <v>SUPPLEMENT - PROPERTY</v>
          </cell>
          <cell r="L384" t="str">
            <v>DRAFT - CONFIDENTIAL</v>
          </cell>
          <cell r="N384" t="str">
            <v>SUPPLEMENT - PROPERTY</v>
          </cell>
          <cell r="X384" t="str">
            <v>DRAFT - CONFIDENTIAL</v>
          </cell>
        </row>
        <row r="385">
          <cell r="B385" t="str">
            <v>(Dollar amounts in thousands)</v>
          </cell>
          <cell r="N385" t="str">
            <v>(Dollar amounts in thousands)</v>
          </cell>
        </row>
        <row r="386">
          <cell r="G386">
            <v>2003</v>
          </cell>
          <cell r="H386">
            <v>2004</v>
          </cell>
          <cell r="I386">
            <v>2005</v>
          </cell>
          <cell r="J386">
            <v>2006</v>
          </cell>
          <cell r="K386">
            <v>2007</v>
          </cell>
          <cell r="L386">
            <v>2008</v>
          </cell>
          <cell r="R386">
            <v>2002</v>
          </cell>
          <cell r="S386">
            <v>2003</v>
          </cell>
          <cell r="T386">
            <v>2004</v>
          </cell>
          <cell r="U386">
            <v>2005</v>
          </cell>
          <cell r="V386">
            <v>2006</v>
          </cell>
          <cell r="W386">
            <v>2007</v>
          </cell>
          <cell r="X386">
            <v>2008</v>
          </cell>
        </row>
        <row r="387">
          <cell r="B387" t="str">
            <v>Capital Expenditures:</v>
          </cell>
          <cell r="N387" t="str">
            <v>Capital Expenditures:</v>
          </cell>
        </row>
        <row r="388">
          <cell r="B388" t="str">
            <v>Pipeline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 t="str">
            <v>Pipeline</v>
          </cell>
          <cell r="S388">
            <v>31960</v>
          </cell>
          <cell r="T388">
            <v>57500</v>
          </cell>
          <cell r="U388">
            <v>25000</v>
          </cell>
          <cell r="V388">
            <v>20000</v>
          </cell>
          <cell r="W388">
            <v>20000</v>
          </cell>
          <cell r="X388">
            <v>20000</v>
          </cell>
        </row>
        <row r="389">
          <cell r="B389" t="str">
            <v>Distribution</v>
          </cell>
          <cell r="G389">
            <v>81303</v>
          </cell>
          <cell r="H389">
            <v>60500</v>
          </cell>
          <cell r="I389">
            <v>54500</v>
          </cell>
          <cell r="J389">
            <v>59500</v>
          </cell>
          <cell r="K389">
            <v>59500</v>
          </cell>
          <cell r="L389">
            <v>59500</v>
          </cell>
          <cell r="N389" t="str">
            <v>Distribution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</row>
        <row r="390">
          <cell r="B390" t="str">
            <v>Gathering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 t="str">
            <v>Gathering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</row>
        <row r="391">
          <cell r="B391" t="str">
            <v>Underground storage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 t="str">
            <v>Underground storage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</row>
        <row r="392">
          <cell r="B392" t="str">
            <v>General</v>
          </cell>
          <cell r="G392">
            <v>1000</v>
          </cell>
          <cell r="H392">
            <v>500</v>
          </cell>
          <cell r="I392">
            <v>500</v>
          </cell>
          <cell r="J392">
            <v>500</v>
          </cell>
          <cell r="K392">
            <v>500</v>
          </cell>
          <cell r="L392">
            <v>500</v>
          </cell>
          <cell r="N392" t="str">
            <v>General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</row>
        <row r="393">
          <cell r="B393" t="str">
            <v>Sub-total, additions at cost</v>
          </cell>
          <cell r="G393">
            <v>82303</v>
          </cell>
          <cell r="H393">
            <v>61000</v>
          </cell>
          <cell r="I393">
            <v>55000</v>
          </cell>
          <cell r="J393">
            <v>60000</v>
          </cell>
          <cell r="K393">
            <v>60000</v>
          </cell>
          <cell r="L393">
            <v>60000</v>
          </cell>
          <cell r="N393" t="str">
            <v>Sub-total, additions at cost</v>
          </cell>
          <cell r="R393">
            <v>0</v>
          </cell>
          <cell r="S393">
            <v>31960</v>
          </cell>
          <cell r="T393">
            <v>57500</v>
          </cell>
          <cell r="U393">
            <v>25000</v>
          </cell>
          <cell r="V393">
            <v>20000</v>
          </cell>
          <cell r="W393">
            <v>20000</v>
          </cell>
          <cell r="X393">
            <v>20000</v>
          </cell>
        </row>
        <row r="394">
          <cell r="B394" t="str">
            <v>AFUDC:</v>
          </cell>
          <cell r="N394" t="str">
            <v>AFUDC:</v>
          </cell>
        </row>
        <row r="395">
          <cell r="B395" t="str">
            <v>AFUDC - Equity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 t="str">
            <v>AFUDC - Equity</v>
          </cell>
          <cell r="R395">
            <v>92.431740000000005</v>
          </cell>
          <cell r="S395">
            <v>418.75504000000001</v>
          </cell>
          <cell r="T395">
            <v>435.01049999999998</v>
          </cell>
          <cell r="U395">
            <v>435.01050000000015</v>
          </cell>
          <cell r="V395">
            <v>435.01050000000015</v>
          </cell>
          <cell r="W395">
            <v>435.01050000000015</v>
          </cell>
          <cell r="X395">
            <v>435.01050000000015</v>
          </cell>
        </row>
        <row r="396">
          <cell r="B396" t="str">
            <v>AFUDC - Debt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 t="str">
            <v>AFUDC - Debt</v>
          </cell>
          <cell r="R396">
            <v>216.32423</v>
          </cell>
          <cell r="S396">
            <v>424.1927</v>
          </cell>
          <cell r="T396">
            <v>435.01049999999998</v>
          </cell>
          <cell r="U396">
            <v>435.01050000000015</v>
          </cell>
          <cell r="V396">
            <v>435.01050000000015</v>
          </cell>
          <cell r="W396">
            <v>435.01050000000015</v>
          </cell>
          <cell r="X396">
            <v>435.01050000000015</v>
          </cell>
        </row>
        <row r="397">
          <cell r="B397" t="str">
            <v>Sub-total, AFUDC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 t="str">
            <v>Sub-total, AFUDC</v>
          </cell>
          <cell r="R397">
            <v>308.75596999999999</v>
          </cell>
          <cell r="S397">
            <v>842.94774000000007</v>
          </cell>
          <cell r="T397">
            <v>870.02099999999996</v>
          </cell>
          <cell r="U397">
            <v>870.0210000000003</v>
          </cell>
          <cell r="V397">
            <v>870.0210000000003</v>
          </cell>
          <cell r="W397">
            <v>870.0210000000003</v>
          </cell>
          <cell r="X397">
            <v>870.0210000000003</v>
          </cell>
        </row>
        <row r="398">
          <cell r="B398" t="str">
            <v>Capital Expenditures</v>
          </cell>
          <cell r="G398">
            <v>82303</v>
          </cell>
          <cell r="H398">
            <v>61000</v>
          </cell>
          <cell r="I398">
            <v>55000</v>
          </cell>
          <cell r="J398">
            <v>60000</v>
          </cell>
          <cell r="K398">
            <v>60000</v>
          </cell>
          <cell r="L398">
            <v>60000</v>
          </cell>
          <cell r="N398" t="str">
            <v>Capital Expenditures</v>
          </cell>
          <cell r="R398">
            <v>308.75596999999999</v>
          </cell>
          <cell r="S398">
            <v>32802.947740000003</v>
          </cell>
          <cell r="T398">
            <v>58370.021000000001</v>
          </cell>
          <cell r="U398">
            <v>25870.021000000001</v>
          </cell>
          <cell r="V398">
            <v>20870.021000000001</v>
          </cell>
          <cell r="W398">
            <v>20870.021000000001</v>
          </cell>
          <cell r="X398">
            <v>20870.021000000001</v>
          </cell>
        </row>
        <row r="399">
          <cell r="B399" t="str">
            <v>Construction Work in Progress:</v>
          </cell>
          <cell r="N399" t="str">
            <v>Construction Work in Progress:</v>
          </cell>
        </row>
        <row r="400">
          <cell r="B400" t="str">
            <v>Beginning CWIP Balance</v>
          </cell>
          <cell r="H400">
            <v>27376</v>
          </cell>
          <cell r="I400">
            <v>27376</v>
          </cell>
          <cell r="J400">
            <v>27376</v>
          </cell>
          <cell r="K400">
            <v>27376</v>
          </cell>
          <cell r="L400">
            <v>27376</v>
          </cell>
          <cell r="N400" t="str">
            <v>Beginning CWIP Balance</v>
          </cell>
          <cell r="R400">
            <v>14827</v>
          </cell>
          <cell r="S400">
            <v>15922</v>
          </cell>
          <cell r="T400">
            <v>18913.5</v>
          </cell>
          <cell r="U400">
            <v>18913.5</v>
          </cell>
          <cell r="V400">
            <v>18913.5</v>
          </cell>
          <cell r="W400">
            <v>18913.5</v>
          </cell>
          <cell r="X400">
            <v>18913.5</v>
          </cell>
        </row>
        <row r="401">
          <cell r="B401" t="str">
            <v>Additions to CWIP</v>
          </cell>
          <cell r="G401">
            <v>82303</v>
          </cell>
          <cell r="H401">
            <v>61000</v>
          </cell>
          <cell r="I401">
            <v>55000</v>
          </cell>
          <cell r="J401">
            <v>60000</v>
          </cell>
          <cell r="K401">
            <v>60000</v>
          </cell>
          <cell r="L401">
            <v>60000</v>
          </cell>
          <cell r="N401" t="str">
            <v>Additions to CWIP</v>
          </cell>
          <cell r="S401">
            <v>32802.947740000003</v>
          </cell>
          <cell r="T401">
            <v>58370.021000000001</v>
          </cell>
          <cell r="U401">
            <v>25870.021000000001</v>
          </cell>
          <cell r="V401">
            <v>20870.021000000001</v>
          </cell>
          <cell r="W401">
            <v>20870.021000000001</v>
          </cell>
          <cell r="X401">
            <v>20870.021000000001</v>
          </cell>
        </row>
        <row r="402">
          <cell r="B402" t="str">
            <v>Transfers to Plant in Service</v>
          </cell>
          <cell r="H402">
            <v>-61000</v>
          </cell>
          <cell r="I402">
            <v>-55000</v>
          </cell>
          <cell r="J402">
            <v>-60000</v>
          </cell>
          <cell r="K402">
            <v>-60000</v>
          </cell>
          <cell r="L402">
            <v>-60000</v>
          </cell>
          <cell r="N402" t="str">
            <v>Transfers to Plant in Service</v>
          </cell>
          <cell r="T402">
            <v>-58370.021000000001</v>
          </cell>
          <cell r="U402">
            <v>-25870.021000000001</v>
          </cell>
          <cell r="V402">
            <v>-20870.021000000001</v>
          </cell>
          <cell r="W402">
            <v>-20870.021000000001</v>
          </cell>
          <cell r="X402">
            <v>-20870.021000000001</v>
          </cell>
        </row>
        <row r="403">
          <cell r="B403" t="str">
            <v>Ending CWIP Balance</v>
          </cell>
          <cell r="G403">
            <v>27376</v>
          </cell>
          <cell r="H403">
            <v>27376</v>
          </cell>
          <cell r="I403">
            <v>27376</v>
          </cell>
          <cell r="J403">
            <v>27376</v>
          </cell>
          <cell r="K403">
            <v>27376</v>
          </cell>
          <cell r="L403">
            <v>27376</v>
          </cell>
          <cell r="N403" t="str">
            <v>Ending CWIP Balance</v>
          </cell>
          <cell r="R403">
            <v>15922</v>
          </cell>
          <cell r="S403">
            <v>18913.5</v>
          </cell>
          <cell r="T403">
            <v>18913.5</v>
          </cell>
          <cell r="U403">
            <v>18913.5</v>
          </cell>
          <cell r="V403">
            <v>18913.5</v>
          </cell>
          <cell r="W403">
            <v>18913.5</v>
          </cell>
          <cell r="X403">
            <v>18913.5</v>
          </cell>
        </row>
        <row r="405">
          <cell r="B405" t="str">
            <v>Plant Held for Future Use:</v>
          </cell>
          <cell r="N405" t="str">
            <v>Plant Held for Future Use:</v>
          </cell>
        </row>
        <row r="406">
          <cell r="B406" t="str">
            <v>Beginning PHFU Balance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 t="str">
            <v>Beginning PHFU Balance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</row>
        <row r="407">
          <cell r="B407" t="str">
            <v>Additions to PHFU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 t="str">
            <v>Additions to PHFU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</row>
        <row r="408">
          <cell r="B408" t="str">
            <v>Transfers to Plant in Service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 t="str">
            <v>Transfers to Plant in Service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</row>
        <row r="409">
          <cell r="B409" t="str">
            <v>Ending PHFU Balance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 t="str">
            <v>Ending PHFU Balance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</row>
        <row r="411">
          <cell r="B411" t="str">
            <v>TXU GAS DISTRIBUTION</v>
          </cell>
          <cell r="L411" t="str">
            <v>Base Case</v>
          </cell>
        </row>
        <row r="412">
          <cell r="B412" t="str">
            <v>SUPPLEMENTAL CALCULATIONS</v>
          </cell>
          <cell r="L412" t="str">
            <v>DRAFT - CONFIDENTIAL</v>
          </cell>
        </row>
        <row r="413">
          <cell r="B413" t="str">
            <v>(Dollar amounts in thousands)</v>
          </cell>
        </row>
        <row r="414">
          <cell r="F414">
            <v>2002</v>
          </cell>
          <cell r="G414">
            <v>2003</v>
          </cell>
          <cell r="H414">
            <v>2004</v>
          </cell>
          <cell r="I414">
            <v>2005</v>
          </cell>
          <cell r="J414">
            <v>2006</v>
          </cell>
          <cell r="K414">
            <v>2007</v>
          </cell>
          <cell r="L414">
            <v>2008</v>
          </cell>
        </row>
        <row r="415">
          <cell r="B415" t="str">
            <v>DEPRECIATION AND OTHER AMORTIZATION:</v>
          </cell>
        </row>
        <row r="416">
          <cell r="B416" t="str">
            <v>Depreciation and amortization of plant in service</v>
          </cell>
          <cell r="F416">
            <v>0</v>
          </cell>
          <cell r="G416">
            <v>53731.824809999998</v>
          </cell>
          <cell r="H416">
            <v>62753.100851380754</v>
          </cell>
          <cell r="I416">
            <v>64776.384236700054</v>
          </cell>
          <cell r="J416">
            <v>66798.19324159986</v>
          </cell>
          <cell r="K416">
            <v>68899.968436976385</v>
          </cell>
          <cell r="L416">
            <v>71001.743632352911</v>
          </cell>
        </row>
        <row r="417">
          <cell r="B417" t="str">
            <v>D&amp;A charged to nonoperating D&amp;A</v>
          </cell>
          <cell r="H417">
            <v>-750</v>
          </cell>
          <cell r="I417">
            <v>-750</v>
          </cell>
          <cell r="J417">
            <v>-750</v>
          </cell>
          <cell r="K417">
            <v>-750</v>
          </cell>
          <cell r="L417">
            <v>-750</v>
          </cell>
        </row>
        <row r="418">
          <cell r="B418" t="str">
            <v>Amortization of regulatory assets (poly1)</v>
          </cell>
          <cell r="F418">
            <v>127.15661</v>
          </cell>
          <cell r="G418">
            <v>2371.19823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 t="str">
            <v>Other amortization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 t="str">
            <v>Depreciation and other amortization</v>
          </cell>
          <cell r="F420">
            <v>127.15661</v>
          </cell>
          <cell r="G420">
            <v>56103.02304</v>
          </cell>
          <cell r="H420">
            <v>62003.100851380754</v>
          </cell>
          <cell r="I420">
            <v>64026.384236700054</v>
          </cell>
          <cell r="J420">
            <v>66048.19324159986</v>
          </cell>
          <cell r="K420">
            <v>68149.968436976385</v>
          </cell>
          <cell r="L420">
            <v>70251.743632352911</v>
          </cell>
        </row>
        <row r="421">
          <cell r="B421" t="str">
            <v>Reg Assets</v>
          </cell>
          <cell r="H421">
            <v>7483</v>
          </cell>
          <cell r="I421">
            <v>7483</v>
          </cell>
          <cell r="J421">
            <v>7483</v>
          </cell>
          <cell r="K421">
            <v>1112</v>
          </cell>
          <cell r="L421">
            <v>1112</v>
          </cell>
        </row>
        <row r="422">
          <cell r="B422" t="str">
            <v>Non-operating depreciation and amortization (property)</v>
          </cell>
          <cell r="F422">
            <v>761.56218000000001</v>
          </cell>
          <cell r="H422">
            <v>750</v>
          </cell>
          <cell r="I422">
            <v>750</v>
          </cell>
          <cell r="J422">
            <v>750</v>
          </cell>
          <cell r="K422">
            <v>750</v>
          </cell>
          <cell r="L422">
            <v>750</v>
          </cell>
        </row>
        <row r="423">
          <cell r="B423" t="str">
            <v>Non-operating depreciation and amortization</v>
          </cell>
          <cell r="F423">
            <v>761.56218000000001</v>
          </cell>
          <cell r="G423">
            <v>0</v>
          </cell>
          <cell r="H423">
            <v>8233</v>
          </cell>
          <cell r="I423">
            <v>8233</v>
          </cell>
          <cell r="J423">
            <v>8233</v>
          </cell>
          <cell r="K423">
            <v>1862</v>
          </cell>
          <cell r="L423">
            <v>1862</v>
          </cell>
        </row>
        <row r="425">
          <cell r="H425">
            <v>2004</v>
          </cell>
          <cell r="I425">
            <v>2005</v>
          </cell>
          <cell r="J425">
            <v>2006</v>
          </cell>
          <cell r="K425">
            <v>2007</v>
          </cell>
          <cell r="L425">
            <v>2008</v>
          </cell>
        </row>
        <row r="426">
          <cell r="B426" t="str">
            <v>FEDERAL INCOME TAX CALCULATIONS:</v>
          </cell>
        </row>
        <row r="427">
          <cell r="B427" t="str">
            <v>Earnings before taxes</v>
          </cell>
          <cell r="H427">
            <v>37599.742485347087</v>
          </cell>
          <cell r="I427">
            <v>58117.069304302335</v>
          </cell>
          <cell r="J427">
            <v>61642.423162677442</v>
          </cell>
          <cell r="K427">
            <v>64120.001051549072</v>
          </cell>
          <cell r="L427">
            <v>67128.396958466124</v>
          </cell>
        </row>
        <row r="428">
          <cell r="B428" t="str">
            <v>Add: Book depreciation and amortization</v>
          </cell>
          <cell r="H428">
            <v>62003.100851380754</v>
          </cell>
          <cell r="I428">
            <v>64026.384236700054</v>
          </cell>
          <cell r="J428">
            <v>66048.19324159986</v>
          </cell>
          <cell r="K428">
            <v>68149.968436976385</v>
          </cell>
          <cell r="L428">
            <v>70251.743632352911</v>
          </cell>
        </row>
        <row r="429">
          <cell r="B429" t="str">
            <v>Add: Normalized additions</v>
          </cell>
          <cell r="H429">
            <v>50500</v>
          </cell>
          <cell r="I429">
            <v>50500</v>
          </cell>
          <cell r="J429">
            <v>50500</v>
          </cell>
          <cell r="K429">
            <v>50500</v>
          </cell>
          <cell r="L429">
            <v>50500</v>
          </cell>
        </row>
        <row r="430">
          <cell r="B430" t="str">
            <v>Add: Non-normalized additions</v>
          </cell>
          <cell r="H430">
            <v>460</v>
          </cell>
          <cell r="I430">
            <v>460</v>
          </cell>
          <cell r="J430">
            <v>460</v>
          </cell>
          <cell r="K430">
            <v>460</v>
          </cell>
          <cell r="L430">
            <v>460</v>
          </cell>
        </row>
        <row r="431">
          <cell r="B431" t="str">
            <v>Less: Tax depreciation (existing assets)</v>
          </cell>
          <cell r="H431">
            <v>-57485.877099999998</v>
          </cell>
          <cell r="I431">
            <v>-52256.456439999994</v>
          </cell>
          <cell r="J431">
            <v>-50201.024359999996</v>
          </cell>
          <cell r="K431">
            <v>-48024.363020000004</v>
          </cell>
          <cell r="L431">
            <v>-45736.817889999998</v>
          </cell>
        </row>
        <row r="432">
          <cell r="B432" t="str">
            <v>Less: Tax depreciation (new assets)</v>
          </cell>
          <cell r="H432">
            <v>-31643.75</v>
          </cell>
          <cell r="I432">
            <v>-4264.21875</v>
          </cell>
          <cell r="J432">
            <v>-8256.90234375</v>
          </cell>
          <cell r="K432">
            <v>-12137.63466796875</v>
          </cell>
          <cell r="L432">
            <v>-15727.312067871095</v>
          </cell>
        </row>
        <row r="433">
          <cell r="B433" t="str">
            <v>Less: Debt issue costs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 t="str">
            <v>Less: Expenditures on intangibles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B435" t="str">
            <v>Less: Normalized reductions</v>
          </cell>
          <cell r="H435">
            <v>-21800</v>
          </cell>
          <cell r="I435">
            <v>-21800</v>
          </cell>
          <cell r="J435">
            <v>-21800</v>
          </cell>
          <cell r="K435">
            <v>-21800</v>
          </cell>
          <cell r="L435">
            <v>-21800</v>
          </cell>
        </row>
        <row r="436">
          <cell r="B436" t="str">
            <v>Less: Non-normalized reductions</v>
          </cell>
          <cell r="H436">
            <v>-2700</v>
          </cell>
          <cell r="I436">
            <v>-2700</v>
          </cell>
          <cell r="J436">
            <v>-2700</v>
          </cell>
          <cell r="K436">
            <v>-2700</v>
          </cell>
          <cell r="L436">
            <v>-2700</v>
          </cell>
        </row>
        <row r="437">
          <cell r="B437" t="str">
            <v>Taxable Income Before NOL</v>
          </cell>
          <cell r="H437">
            <v>36933.216236727851</v>
          </cell>
          <cell r="I437">
            <v>92082.778351002387</v>
          </cell>
          <cell r="J437">
            <v>95692.689700527306</v>
          </cell>
          <cell r="K437">
            <v>98567.971800556727</v>
          </cell>
          <cell r="L437">
            <v>102376.01063294793</v>
          </cell>
        </row>
        <row r="439">
          <cell r="B439" t="str">
            <v>Current FIT</v>
          </cell>
          <cell r="H439">
            <v>12926.625682854747</v>
          </cell>
          <cell r="I439">
            <v>32228.972422850835</v>
          </cell>
          <cell r="J439">
            <v>33492.441395184556</v>
          </cell>
          <cell r="K439">
            <v>34498.790130194851</v>
          </cell>
          <cell r="L439">
            <v>35831.60372153177</v>
          </cell>
        </row>
        <row r="440">
          <cell r="B440" t="str">
            <v>Deferred FIT</v>
          </cell>
          <cell r="H440">
            <v>233.28418701673399</v>
          </cell>
          <cell r="I440">
            <v>-11887.99816634502</v>
          </cell>
          <cell r="J440">
            <v>-11917.593288247452</v>
          </cell>
          <cell r="K440">
            <v>-12056.789762152679</v>
          </cell>
          <cell r="L440">
            <v>-12336.664786068628</v>
          </cell>
        </row>
        <row r="441">
          <cell r="B441" t="str">
            <v>Net Income tax expense (benefit) @ 35%</v>
          </cell>
          <cell r="H441">
            <v>13159.909869871481</v>
          </cell>
          <cell r="I441">
            <v>20340.974256505815</v>
          </cell>
          <cell r="J441">
            <v>21574.848106937105</v>
          </cell>
          <cell r="K441">
            <v>22442.000368042172</v>
          </cell>
          <cell r="L441">
            <v>23494.938935463142</v>
          </cell>
        </row>
        <row r="442">
          <cell r="B442" t="str">
            <v>Investment tax credits</v>
          </cell>
          <cell r="H442">
            <v>-133.19999999999999</v>
          </cell>
          <cell r="I442">
            <v>-133.19999999999999</v>
          </cell>
          <cell r="J442">
            <v>-133.19999999999999</v>
          </cell>
          <cell r="K442">
            <v>-133.19999999999999</v>
          </cell>
          <cell r="L442">
            <v>-133.19999999999999</v>
          </cell>
        </row>
        <row r="443">
          <cell r="B443" t="str">
            <v>Net income tax expense (benefit)</v>
          </cell>
          <cell r="H443">
            <v>13026.70986987148</v>
          </cell>
          <cell r="I443">
            <v>20207.774256505814</v>
          </cell>
          <cell r="J443">
            <v>21441.648106937104</v>
          </cell>
          <cell r="K443">
            <v>22308.800368042172</v>
          </cell>
          <cell r="L443">
            <v>23361.738935463141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T-Graphs"/>
      <sheetName val="UT-IncStmt-MTD"/>
      <sheetName val="UT-IncStmt-QTD"/>
      <sheetName val="UT-IncStmt-YTD"/>
      <sheetName val="UT-IncStmt-Comp"/>
      <sheetName val="UT-OperItems"/>
      <sheetName val="UT-O&amp;MExp"/>
      <sheetName val="UT-Metrics"/>
      <sheetName val="CK-Summary"/>
      <sheetName val="CK-IncStmt"/>
      <sheetName val="CK-OperItems"/>
      <sheetName val="CK-O&amp;MExp"/>
      <sheetName val="CK-BS Accts"/>
      <sheetName val="KY-Summary"/>
      <sheetName val="KY-IncStmt"/>
      <sheetName val="KY-OperItems"/>
      <sheetName val="KY-O&amp;MExp"/>
      <sheetName val="KY-BS Accts"/>
      <sheetName val="LA-Summary"/>
      <sheetName val="LA-IncStmt"/>
      <sheetName val="LA-OperItems"/>
      <sheetName val="LA-O&amp;MExp"/>
      <sheetName val="LA-BS Accts"/>
      <sheetName val="MD-Summary"/>
      <sheetName val="MD-IncStmt"/>
      <sheetName val="MD-OperItems"/>
      <sheetName val="MD-O&amp;MExp"/>
      <sheetName val="MD-BS Accts"/>
      <sheetName val="MS-Summary"/>
      <sheetName val="MS-IncStmt"/>
      <sheetName val="MS-OperItems"/>
      <sheetName val="MS-O&amp;MExp"/>
      <sheetName val="MS-BS Accts"/>
      <sheetName val="TX-Summary"/>
      <sheetName val="TX-IncStmt"/>
      <sheetName val="TX-OperItems"/>
      <sheetName val="TX-O&amp;MExp"/>
      <sheetName val="TX-BS Accts"/>
      <sheetName val="TXU-Summary"/>
      <sheetName val="TXU-IncStmt"/>
      <sheetName val="TXU-OperItems"/>
      <sheetName val="TXU-O&amp;MExp"/>
      <sheetName val="TXU-BS Accts"/>
      <sheetName val="DateInput"/>
      <sheetName val="Essbase"/>
      <sheetName val="EssBalS"/>
      <sheetName val="DataMART"/>
      <sheetName val="UtOpStat"/>
      <sheetName val="CapBu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>
        <row r="20">
          <cell r="B20" t="str">
            <v>Tot Utility</v>
          </cell>
          <cell r="O20" t="str">
            <v>SSU</v>
          </cell>
          <cell r="AB20" t="str">
            <v>West Texas</v>
          </cell>
          <cell r="AO20" t="str">
            <v>ColKans</v>
          </cell>
          <cell r="BB20" t="str">
            <v>Louisiana</v>
          </cell>
          <cell r="BO20" t="str">
            <v>MVG</v>
          </cell>
          <cell r="CB20" t="str">
            <v>MidStates</v>
          </cell>
          <cell r="CO20" t="str">
            <v>Kentucky</v>
          </cell>
          <cell r="DB20" t="str">
            <v>Non-Utility</v>
          </cell>
          <cell r="DO20" t="str">
            <v>Mid-Tex</v>
          </cell>
        </row>
        <row r="21">
          <cell r="B21" t="str">
            <v>2006 FINAL Budget</v>
          </cell>
          <cell r="C21" t="str">
            <v>Oct FY2005</v>
          </cell>
          <cell r="D21" t="str">
            <v>Nov FY2005</v>
          </cell>
          <cell r="E21" t="str">
            <v>Dec FY2005</v>
          </cell>
          <cell r="F21" t="str">
            <v>Jan FY2006</v>
          </cell>
          <cell r="G21" t="str">
            <v>Feb FY2006</v>
          </cell>
          <cell r="H21" t="str">
            <v>Mar FY2006</v>
          </cell>
          <cell r="I21" t="str">
            <v>Apr FY2006</v>
          </cell>
          <cell r="J21" t="str">
            <v>May FY2006</v>
          </cell>
          <cell r="K21" t="str">
            <v>Jun FY2006</v>
          </cell>
          <cell r="L21" t="str">
            <v>Jul FY2006</v>
          </cell>
          <cell r="M21" t="str">
            <v>Aug FY2006</v>
          </cell>
          <cell r="N21" t="str">
            <v>Sep FY2006</v>
          </cell>
          <cell r="O21" t="str">
            <v>2006 FINAL Budget</v>
          </cell>
          <cell r="P21" t="str">
            <v>Oct FY2005</v>
          </cell>
          <cell r="Q21" t="str">
            <v>Nov FY2005</v>
          </cell>
          <cell r="R21" t="str">
            <v>Dec FY2005</v>
          </cell>
          <cell r="S21" t="str">
            <v>Jan FY2006</v>
          </cell>
          <cell r="T21" t="str">
            <v>Feb FY2006</v>
          </cell>
          <cell r="U21" t="str">
            <v>Mar FY2006</v>
          </cell>
          <cell r="V21" t="str">
            <v>Apr FY2006</v>
          </cell>
          <cell r="W21" t="str">
            <v>May FY2006</v>
          </cell>
          <cell r="X21" t="str">
            <v>Jun FY2006</v>
          </cell>
          <cell r="Y21" t="str">
            <v>Jul FY2006</v>
          </cell>
          <cell r="Z21" t="str">
            <v>Aug FY2006</v>
          </cell>
          <cell r="AA21" t="str">
            <v>Sep FY2006</v>
          </cell>
          <cell r="AB21" t="str">
            <v>2006 FINAL Budget</v>
          </cell>
          <cell r="AC21" t="str">
            <v>Oct FY2005</v>
          </cell>
          <cell r="AD21" t="str">
            <v>Nov FY2005</v>
          </cell>
          <cell r="AE21" t="str">
            <v>Dec FY2005</v>
          </cell>
          <cell r="AF21" t="str">
            <v>Jan FY2006</v>
          </cell>
          <cell r="AG21" t="str">
            <v>Feb FY2006</v>
          </cell>
          <cell r="AH21" t="str">
            <v>Mar FY2006</v>
          </cell>
          <cell r="AI21" t="str">
            <v>Apr FY2006</v>
          </cell>
          <cell r="AJ21" t="str">
            <v>May FY2006</v>
          </cell>
          <cell r="AK21" t="str">
            <v>Jun FY2006</v>
          </cell>
          <cell r="AL21" t="str">
            <v>Jul FY2006</v>
          </cell>
          <cell r="AM21" t="str">
            <v>Aug FY2006</v>
          </cell>
          <cell r="AN21" t="str">
            <v>Sep FY2006</v>
          </cell>
          <cell r="AO21" t="str">
            <v>2006 FINAL Budget</v>
          </cell>
          <cell r="AP21" t="str">
            <v>Oct FY2005</v>
          </cell>
          <cell r="AQ21" t="str">
            <v>Nov FY2005</v>
          </cell>
          <cell r="AR21" t="str">
            <v>Dec FY2005</v>
          </cell>
          <cell r="AS21" t="str">
            <v>Jan FY2006</v>
          </cell>
          <cell r="AT21" t="str">
            <v>Feb FY2006</v>
          </cell>
          <cell r="AU21" t="str">
            <v>Mar FY2006</v>
          </cell>
          <cell r="AV21" t="str">
            <v>Apr FY2006</v>
          </cell>
          <cell r="AW21" t="str">
            <v>May FY2006</v>
          </cell>
          <cell r="AX21" t="str">
            <v>Jun FY2006</v>
          </cell>
          <cell r="AY21" t="str">
            <v>Jul FY2006</v>
          </cell>
          <cell r="AZ21" t="str">
            <v>Aug FY2006</v>
          </cell>
          <cell r="BA21" t="str">
            <v>Sep FY2006</v>
          </cell>
          <cell r="BB21" t="str">
            <v>2006 FINAL Budget</v>
          </cell>
          <cell r="BC21" t="str">
            <v>Oct FY2005</v>
          </cell>
          <cell r="BD21" t="str">
            <v>Nov FY2005</v>
          </cell>
          <cell r="BE21" t="str">
            <v>Dec FY2005</v>
          </cell>
          <cell r="BF21" t="str">
            <v>Jan FY2006</v>
          </cell>
          <cell r="BG21" t="str">
            <v>Feb FY2006</v>
          </cell>
          <cell r="BH21" t="str">
            <v>Mar FY2006</v>
          </cell>
          <cell r="BI21" t="str">
            <v>Apr FY2006</v>
          </cell>
          <cell r="BJ21" t="str">
            <v>May FY2006</v>
          </cell>
          <cell r="BK21" t="str">
            <v>Jun FY2006</v>
          </cell>
          <cell r="BL21" t="str">
            <v>Jul FY2006</v>
          </cell>
          <cell r="BM21" t="str">
            <v>Aug FY2006</v>
          </cell>
          <cell r="BN21" t="str">
            <v>Sep FY2006</v>
          </cell>
          <cell r="BO21" t="str">
            <v>2006 FINAL Budget</v>
          </cell>
          <cell r="BP21" t="str">
            <v>Oct FY2005</v>
          </cell>
          <cell r="BQ21" t="str">
            <v>Nov FY2005</v>
          </cell>
          <cell r="BR21" t="str">
            <v>Dec FY2005</v>
          </cell>
          <cell r="BS21" t="str">
            <v>Jan FY2006</v>
          </cell>
          <cell r="BT21" t="str">
            <v>Feb FY2006</v>
          </cell>
          <cell r="BU21" t="str">
            <v>Mar FY2006</v>
          </cell>
          <cell r="BV21" t="str">
            <v>Apr FY2006</v>
          </cell>
          <cell r="BW21" t="str">
            <v>May FY2006</v>
          </cell>
          <cell r="BX21" t="str">
            <v>Jun FY2006</v>
          </cell>
          <cell r="BY21" t="str">
            <v>Jul FY2006</v>
          </cell>
          <cell r="BZ21" t="str">
            <v>Aug FY2006</v>
          </cell>
          <cell r="CA21" t="str">
            <v>Sep FY2006</v>
          </cell>
          <cell r="CB21" t="str">
            <v>2006 FINAL Budget</v>
          </cell>
          <cell r="CC21" t="str">
            <v>Oct FY2005</v>
          </cell>
          <cell r="CD21" t="str">
            <v>Nov FY2005</v>
          </cell>
          <cell r="CE21" t="str">
            <v>Dec FY2005</v>
          </cell>
          <cell r="CF21" t="str">
            <v>Jan FY2006</v>
          </cell>
          <cell r="CG21" t="str">
            <v>Feb FY2006</v>
          </cell>
          <cell r="CH21" t="str">
            <v>Mar FY2006</v>
          </cell>
          <cell r="CI21" t="str">
            <v>Apr FY2006</v>
          </cell>
          <cell r="CJ21" t="str">
            <v>May FY2006</v>
          </cell>
          <cell r="CK21" t="str">
            <v>Jun FY2006</v>
          </cell>
          <cell r="CL21" t="str">
            <v>Jul FY2006</v>
          </cell>
          <cell r="CM21" t="str">
            <v>Aug FY2006</v>
          </cell>
          <cell r="CN21" t="str">
            <v>Sep FY2006</v>
          </cell>
          <cell r="CO21" t="str">
            <v>2006 FINAL Budget</v>
          </cell>
          <cell r="CP21" t="str">
            <v>Oct FY2005</v>
          </cell>
          <cell r="CQ21" t="str">
            <v>Nov FY2005</v>
          </cell>
          <cell r="CR21" t="str">
            <v>Dec FY2005</v>
          </cell>
          <cell r="CS21" t="str">
            <v>Jan FY2006</v>
          </cell>
          <cell r="CT21" t="str">
            <v>Feb FY2006</v>
          </cell>
          <cell r="CU21" t="str">
            <v>Mar FY2006</v>
          </cell>
          <cell r="CV21" t="str">
            <v>Apr FY2006</v>
          </cell>
          <cell r="CW21" t="str">
            <v>May FY2006</v>
          </cell>
          <cell r="CX21" t="str">
            <v>Jun FY2006</v>
          </cell>
          <cell r="CY21" t="str">
            <v>Jul FY2006</v>
          </cell>
          <cell r="CZ21" t="str">
            <v>Aug FY2006</v>
          </cell>
          <cell r="DA21" t="str">
            <v>Sep FY2006</v>
          </cell>
          <cell r="DB21" t="str">
            <v>2006 FINAL Budget</v>
          </cell>
          <cell r="DC21" t="str">
            <v>Oct FY2005</v>
          </cell>
          <cell r="DD21" t="str">
            <v>Nov FY2005</v>
          </cell>
          <cell r="DE21" t="str">
            <v>Dec FY2005</v>
          </cell>
          <cell r="DF21" t="str">
            <v>Jan FY2006</v>
          </cell>
          <cell r="DG21" t="str">
            <v>Feb FY2006</v>
          </cell>
          <cell r="DH21" t="str">
            <v>Mar FY2006</v>
          </cell>
          <cell r="DI21" t="str">
            <v>Apr FY2006</v>
          </cell>
          <cell r="DJ21" t="str">
            <v>May FY2006</v>
          </cell>
          <cell r="DK21" t="str">
            <v>Jun FY2006</v>
          </cell>
          <cell r="DL21" t="str">
            <v>Jul FY2006</v>
          </cell>
          <cell r="DM21" t="str">
            <v>Aug FY2006</v>
          </cell>
          <cell r="DN21" t="str">
            <v>Sep FY2006</v>
          </cell>
          <cell r="DO21" t="str">
            <v>2006 FINAL Budget</v>
          </cell>
          <cell r="DP21" t="str">
            <v>Oct FY2005</v>
          </cell>
          <cell r="DQ21" t="str">
            <v>Nov FY2005</v>
          </cell>
          <cell r="DR21" t="str">
            <v>Dec FY2005</v>
          </cell>
          <cell r="DS21" t="str">
            <v>Jan FY2006</v>
          </cell>
          <cell r="DT21" t="str">
            <v>Feb FY2006</v>
          </cell>
          <cell r="DU21" t="str">
            <v>Mar FY2006</v>
          </cell>
          <cell r="DV21" t="str">
            <v>Apr FY2006</v>
          </cell>
          <cell r="DW21" t="str">
            <v>May FY2006</v>
          </cell>
          <cell r="DX21" t="str">
            <v>Jun FY2006</v>
          </cell>
          <cell r="DY21" t="str">
            <v>Jul FY2006</v>
          </cell>
          <cell r="DZ21" t="str">
            <v>Aug FY2006</v>
          </cell>
          <cell r="EA21" t="str">
            <v>Sep FY2006</v>
          </cell>
        </row>
        <row r="23">
          <cell r="A23" t="str">
            <v>Unapplied Overhead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 t="str">
            <v>Unassigned Labor</v>
          </cell>
        </row>
        <row r="25">
          <cell r="A25" t="str">
            <v>Unapplied Labor Transfers</v>
          </cell>
        </row>
        <row r="26">
          <cell r="A26" t="str">
            <v xml:space="preserve">  Growth</v>
          </cell>
          <cell r="B26">
            <v>93274785</v>
          </cell>
          <cell r="C26">
            <v>8842523</v>
          </cell>
          <cell r="D26">
            <v>8644537</v>
          </cell>
          <cell r="E26">
            <v>8080087</v>
          </cell>
          <cell r="F26">
            <v>7614891</v>
          </cell>
          <cell r="G26">
            <v>7923973</v>
          </cell>
          <cell r="H26">
            <v>7569205</v>
          </cell>
          <cell r="I26">
            <v>7692239</v>
          </cell>
          <cell r="J26">
            <v>7414097</v>
          </cell>
          <cell r="K26">
            <v>7805913</v>
          </cell>
          <cell r="L26">
            <v>7182173</v>
          </cell>
          <cell r="M26">
            <v>7433533</v>
          </cell>
          <cell r="N26">
            <v>7071614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5638694</v>
          </cell>
          <cell r="AC26">
            <v>564005</v>
          </cell>
          <cell r="AD26">
            <v>537476</v>
          </cell>
          <cell r="AE26">
            <v>528773</v>
          </cell>
          <cell r="AF26">
            <v>475657</v>
          </cell>
          <cell r="AG26">
            <v>544733</v>
          </cell>
          <cell r="AH26">
            <v>523438</v>
          </cell>
          <cell r="AI26">
            <v>453362</v>
          </cell>
          <cell r="AJ26">
            <v>460727</v>
          </cell>
          <cell r="AK26">
            <v>406975</v>
          </cell>
          <cell r="AL26">
            <v>495362</v>
          </cell>
          <cell r="AM26">
            <v>394453</v>
          </cell>
          <cell r="AN26">
            <v>253733</v>
          </cell>
          <cell r="AO26">
            <v>4694267</v>
          </cell>
          <cell r="AP26">
            <v>767285</v>
          </cell>
          <cell r="AQ26">
            <v>438757</v>
          </cell>
          <cell r="AR26">
            <v>491127</v>
          </cell>
          <cell r="AS26">
            <v>342689</v>
          </cell>
          <cell r="AT26">
            <v>235960</v>
          </cell>
          <cell r="AU26">
            <v>368333</v>
          </cell>
          <cell r="AV26">
            <v>321108</v>
          </cell>
          <cell r="AW26">
            <v>350334</v>
          </cell>
          <cell r="AX26">
            <v>341726</v>
          </cell>
          <cell r="AY26">
            <v>321291</v>
          </cell>
          <cell r="AZ26">
            <v>384375</v>
          </cell>
          <cell r="BA26">
            <v>331282</v>
          </cell>
          <cell r="BB26">
            <v>9960591</v>
          </cell>
          <cell r="BC26">
            <v>833596</v>
          </cell>
          <cell r="BD26">
            <v>744380</v>
          </cell>
          <cell r="BE26">
            <v>789704</v>
          </cell>
          <cell r="BF26">
            <v>846156</v>
          </cell>
          <cell r="BG26">
            <v>935036</v>
          </cell>
          <cell r="BH26">
            <v>954085</v>
          </cell>
          <cell r="BI26">
            <v>833762</v>
          </cell>
          <cell r="BJ26">
            <v>858959</v>
          </cell>
          <cell r="BK26">
            <v>893306</v>
          </cell>
          <cell r="BL26">
            <v>714370</v>
          </cell>
          <cell r="BM26">
            <v>799041</v>
          </cell>
          <cell r="BN26">
            <v>758196</v>
          </cell>
          <cell r="BO26">
            <v>5951295</v>
          </cell>
          <cell r="BP26">
            <v>504318</v>
          </cell>
          <cell r="BQ26">
            <v>560577</v>
          </cell>
          <cell r="BR26">
            <v>566893</v>
          </cell>
          <cell r="BS26">
            <v>408909</v>
          </cell>
          <cell r="BT26">
            <v>554639</v>
          </cell>
          <cell r="BU26">
            <v>533142</v>
          </cell>
          <cell r="BV26">
            <v>426341</v>
          </cell>
          <cell r="BW26">
            <v>471626</v>
          </cell>
          <cell r="BX26">
            <v>456801</v>
          </cell>
          <cell r="BY26">
            <v>510598</v>
          </cell>
          <cell r="BZ26">
            <v>531654</v>
          </cell>
          <cell r="CA26">
            <v>425797</v>
          </cell>
          <cell r="CB26">
            <v>12140900</v>
          </cell>
          <cell r="CC26">
            <v>1117645</v>
          </cell>
          <cell r="CD26">
            <v>1097601</v>
          </cell>
          <cell r="CE26">
            <v>1030094</v>
          </cell>
          <cell r="CF26">
            <v>489179</v>
          </cell>
          <cell r="CG26">
            <v>1016913</v>
          </cell>
          <cell r="CH26">
            <v>1159851</v>
          </cell>
          <cell r="CI26">
            <v>1335907</v>
          </cell>
          <cell r="CJ26">
            <v>1050175</v>
          </cell>
          <cell r="CK26">
            <v>1094115</v>
          </cell>
          <cell r="CL26">
            <v>920673</v>
          </cell>
          <cell r="CM26">
            <v>926913</v>
          </cell>
          <cell r="CN26">
            <v>901834</v>
          </cell>
          <cell r="CO26">
            <v>4957187</v>
          </cell>
          <cell r="CP26">
            <v>696375</v>
          </cell>
          <cell r="CQ26">
            <v>375357</v>
          </cell>
          <cell r="CR26">
            <v>363890</v>
          </cell>
          <cell r="CS26">
            <v>394382</v>
          </cell>
          <cell r="CT26">
            <v>339449</v>
          </cell>
          <cell r="CU26">
            <v>419623</v>
          </cell>
          <cell r="CV26">
            <v>497511</v>
          </cell>
          <cell r="CW26">
            <v>398073</v>
          </cell>
          <cell r="CX26">
            <v>339579</v>
          </cell>
          <cell r="CY26">
            <v>395629</v>
          </cell>
          <cell r="CZ26">
            <v>352911</v>
          </cell>
          <cell r="DA26">
            <v>384408</v>
          </cell>
          <cell r="DB26">
            <v>89730474</v>
          </cell>
          <cell r="DC26">
            <v>5200830</v>
          </cell>
          <cell r="DD26">
            <v>5200899</v>
          </cell>
          <cell r="DE26">
            <v>29398182</v>
          </cell>
          <cell r="DF26">
            <v>5200899</v>
          </cell>
          <cell r="DG26">
            <v>5200899</v>
          </cell>
          <cell r="DH26">
            <v>26446321</v>
          </cell>
          <cell r="DI26">
            <v>2249111</v>
          </cell>
          <cell r="DJ26">
            <v>2166667</v>
          </cell>
          <cell r="DK26">
            <v>2166667</v>
          </cell>
          <cell r="DL26">
            <v>2166667</v>
          </cell>
          <cell r="DM26">
            <v>2166667</v>
          </cell>
          <cell r="DN26">
            <v>2166665</v>
          </cell>
          <cell r="DO26">
            <v>49931851</v>
          </cell>
          <cell r="DP26">
            <v>4359299</v>
          </cell>
          <cell r="DQ26">
            <v>4890389</v>
          </cell>
          <cell r="DR26">
            <v>4309606</v>
          </cell>
          <cell r="DS26">
            <v>4657919</v>
          </cell>
          <cell r="DT26">
            <v>4297243</v>
          </cell>
          <cell r="DU26">
            <v>3610733</v>
          </cell>
          <cell r="DV26">
            <v>3824248</v>
          </cell>
          <cell r="DW26">
            <v>3824203</v>
          </cell>
          <cell r="DX26">
            <v>4273411</v>
          </cell>
          <cell r="DY26">
            <v>3824250</v>
          </cell>
          <cell r="DZ26">
            <v>4044186</v>
          </cell>
          <cell r="EA26">
            <v>4016364</v>
          </cell>
        </row>
        <row r="28">
          <cell r="A28" t="str">
            <v>Total System Integrity Projects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Total System Improvement Project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30" t="str">
            <v>Total Public Improvements Projects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A31" t="str">
            <v>Total Equipment Projects</v>
          </cell>
        </row>
        <row r="32">
          <cell r="A32" t="str">
            <v>Total Structure Projects</v>
          </cell>
        </row>
        <row r="33">
          <cell r="A33" t="str">
            <v>Total Vehicle Projects</v>
          </cell>
        </row>
        <row r="34">
          <cell r="A34" t="str">
            <v>Total Information Technology Projects</v>
          </cell>
        </row>
        <row r="35">
          <cell r="A35" t="str">
            <v>Total Power Generation Projects</v>
          </cell>
        </row>
        <row r="36">
          <cell r="A36" t="str">
            <v xml:space="preserve">  Non-Growth</v>
          </cell>
          <cell r="B36">
            <v>187366226.66</v>
          </cell>
          <cell r="C36">
            <v>26536264.780000001</v>
          </cell>
          <cell r="D36">
            <v>14740449.07</v>
          </cell>
          <cell r="E36">
            <v>14888025.59</v>
          </cell>
          <cell r="F36">
            <v>14452332.82</v>
          </cell>
          <cell r="G36">
            <v>12720490.210000001</v>
          </cell>
          <cell r="H36">
            <v>13073199.84</v>
          </cell>
          <cell r="I36">
            <v>15918597.300000001</v>
          </cell>
          <cell r="J36">
            <v>15824588.529999999</v>
          </cell>
          <cell r="K36">
            <v>15109007.460000001</v>
          </cell>
          <cell r="L36">
            <v>15067073.800000001</v>
          </cell>
          <cell r="M36">
            <v>15152125.809999999</v>
          </cell>
          <cell r="N36">
            <v>13884071.449999999</v>
          </cell>
          <cell r="O36">
            <v>16320607</v>
          </cell>
          <cell r="P36">
            <v>6628199</v>
          </cell>
          <cell r="Q36">
            <v>2038979</v>
          </cell>
          <cell r="R36">
            <v>2388185</v>
          </cell>
          <cell r="S36">
            <v>776723</v>
          </cell>
          <cell r="T36">
            <v>913900</v>
          </cell>
          <cell r="U36">
            <v>1190665</v>
          </cell>
          <cell r="V36">
            <v>960676</v>
          </cell>
          <cell r="W36">
            <v>397604</v>
          </cell>
          <cell r="X36">
            <v>357469</v>
          </cell>
          <cell r="Y36">
            <v>365723</v>
          </cell>
          <cell r="Z36">
            <v>154953</v>
          </cell>
          <cell r="AA36">
            <v>147531</v>
          </cell>
          <cell r="AB36">
            <v>20786694.210000001</v>
          </cell>
          <cell r="AC36">
            <v>2666390.7000000002</v>
          </cell>
          <cell r="AD36">
            <v>1497759.89</v>
          </cell>
          <cell r="AE36">
            <v>1770383.74</v>
          </cell>
          <cell r="AF36">
            <v>1941436.61</v>
          </cell>
          <cell r="AG36">
            <v>1307600.1000000001</v>
          </cell>
          <cell r="AH36">
            <v>1666006.83</v>
          </cell>
          <cell r="AI36">
            <v>1698660.8</v>
          </cell>
          <cell r="AJ36">
            <v>1673265.32</v>
          </cell>
          <cell r="AK36">
            <v>1477553.68</v>
          </cell>
          <cell r="AL36">
            <v>1555816.64</v>
          </cell>
          <cell r="AM36">
            <v>2052455.81</v>
          </cell>
          <cell r="AN36">
            <v>1479364.09</v>
          </cell>
          <cell r="AO36">
            <v>13520222.720000001</v>
          </cell>
          <cell r="AP36">
            <v>2081686.65</v>
          </cell>
          <cell r="AQ36">
            <v>1757606.38</v>
          </cell>
          <cell r="AR36">
            <v>1193122.71</v>
          </cell>
          <cell r="AS36">
            <v>777729.82</v>
          </cell>
          <cell r="AT36">
            <v>957163.59</v>
          </cell>
          <cell r="AU36">
            <v>1076958.29</v>
          </cell>
          <cell r="AV36">
            <v>899217.03</v>
          </cell>
          <cell r="AW36">
            <v>965172.01</v>
          </cell>
          <cell r="AX36">
            <v>1069291.33</v>
          </cell>
          <cell r="AY36">
            <v>950662.17</v>
          </cell>
          <cell r="AZ36">
            <v>927362</v>
          </cell>
          <cell r="BA36">
            <v>864250.74</v>
          </cell>
          <cell r="BB36">
            <v>19714137.009999998</v>
          </cell>
          <cell r="BC36">
            <v>3076924.47</v>
          </cell>
          <cell r="BD36">
            <v>1653911.46</v>
          </cell>
          <cell r="BE36">
            <v>1997143.12</v>
          </cell>
          <cell r="BF36">
            <v>1631475.36</v>
          </cell>
          <cell r="BG36">
            <v>1123538.8500000001</v>
          </cell>
          <cell r="BH36">
            <v>1360468.58</v>
          </cell>
          <cell r="BI36">
            <v>1264549.1100000001</v>
          </cell>
          <cell r="BJ36">
            <v>1571693.58</v>
          </cell>
          <cell r="BK36">
            <v>1472855.9</v>
          </cell>
          <cell r="BL36">
            <v>1583244.37</v>
          </cell>
          <cell r="BM36">
            <v>1510958.29</v>
          </cell>
          <cell r="BN36">
            <v>1467373.92</v>
          </cell>
          <cell r="BO36">
            <v>10086198.35</v>
          </cell>
          <cell r="BP36">
            <v>2093554.17</v>
          </cell>
          <cell r="BQ36">
            <v>1430298.5</v>
          </cell>
          <cell r="BR36">
            <v>608931.94999999995</v>
          </cell>
          <cell r="BS36">
            <v>288192.03000000003</v>
          </cell>
          <cell r="BT36">
            <v>695013.2</v>
          </cell>
          <cell r="BU36">
            <v>511325.54</v>
          </cell>
          <cell r="BV36">
            <v>359049.21</v>
          </cell>
          <cell r="BW36">
            <v>721322.68</v>
          </cell>
          <cell r="BX36">
            <v>597071.25</v>
          </cell>
          <cell r="BY36">
            <v>1108337.8999999999</v>
          </cell>
          <cell r="BZ36">
            <v>1010798.28</v>
          </cell>
          <cell r="CA36">
            <v>662303.64</v>
          </cell>
          <cell r="CB36">
            <v>18668847</v>
          </cell>
          <cell r="CC36">
            <v>2704323</v>
          </cell>
          <cell r="CD36">
            <v>2560397</v>
          </cell>
          <cell r="CE36">
            <v>2259892</v>
          </cell>
          <cell r="CF36">
            <v>1589289</v>
          </cell>
          <cell r="CG36">
            <v>1361047</v>
          </cell>
          <cell r="CH36">
            <v>706312</v>
          </cell>
          <cell r="CI36">
            <v>1683252</v>
          </cell>
          <cell r="CJ36">
            <v>1519432</v>
          </cell>
          <cell r="CK36">
            <v>1323739</v>
          </cell>
          <cell r="CL36">
            <v>974380</v>
          </cell>
          <cell r="CM36">
            <v>1046097</v>
          </cell>
          <cell r="CN36">
            <v>940687</v>
          </cell>
          <cell r="CO36">
            <v>9228057.9799999986</v>
          </cell>
          <cell r="CP36">
            <v>1755880.16</v>
          </cell>
          <cell r="CQ36">
            <v>711723.31</v>
          </cell>
          <cell r="CR36">
            <v>701871.22</v>
          </cell>
          <cell r="CS36">
            <v>643080.65</v>
          </cell>
          <cell r="CT36">
            <v>609905.52</v>
          </cell>
          <cell r="CU36">
            <v>641705.1</v>
          </cell>
          <cell r="CV36">
            <v>799698.58</v>
          </cell>
          <cell r="CW36">
            <v>719861.09</v>
          </cell>
          <cell r="CX36">
            <v>718863.35</v>
          </cell>
          <cell r="CY36">
            <v>645438.04</v>
          </cell>
          <cell r="CZ36">
            <v>682612.96</v>
          </cell>
          <cell r="DA36">
            <v>597418</v>
          </cell>
          <cell r="DB36">
            <v>37954760.889999993</v>
          </cell>
          <cell r="DC36">
            <v>5852868.8300000001</v>
          </cell>
          <cell r="DD36">
            <v>3492157.92</v>
          </cell>
          <cell r="DE36">
            <v>3565744.02</v>
          </cell>
          <cell r="DF36">
            <v>2181323.2000000002</v>
          </cell>
          <cell r="DG36">
            <v>2181323.2000000002</v>
          </cell>
          <cell r="DH36">
            <v>2378048.8199999998</v>
          </cell>
          <cell r="DI36">
            <v>2919399.43</v>
          </cell>
          <cell r="DJ36">
            <v>3247329.17</v>
          </cell>
          <cell r="DK36">
            <v>3321101.13</v>
          </cell>
          <cell r="DL36">
            <v>3247329.17</v>
          </cell>
          <cell r="DM36">
            <v>2919399.43</v>
          </cell>
          <cell r="DN36">
            <v>2648736.5699999998</v>
          </cell>
          <cell r="DO36">
            <v>79041462.390000001</v>
          </cell>
          <cell r="DP36">
            <v>5529306.6299999999</v>
          </cell>
          <cell r="DQ36">
            <v>3089773.53</v>
          </cell>
          <cell r="DR36">
            <v>3968495.85</v>
          </cell>
          <cell r="DS36">
            <v>6804406.3499999996</v>
          </cell>
          <cell r="DT36">
            <v>5752321.9500000002</v>
          </cell>
          <cell r="DU36">
            <v>5919758.5</v>
          </cell>
          <cell r="DV36">
            <v>8253494.5700000003</v>
          </cell>
          <cell r="DW36">
            <v>8256237.8499999996</v>
          </cell>
          <cell r="DX36">
            <v>8092163.9500000002</v>
          </cell>
          <cell r="DY36">
            <v>7883471.6799999997</v>
          </cell>
          <cell r="DZ36">
            <v>7766888.4699999997</v>
          </cell>
          <cell r="EA36">
            <v>7725143.0599999996</v>
          </cell>
        </row>
        <row r="38">
          <cell r="A38" t="str">
            <v>Capital expenditures</v>
          </cell>
          <cell r="B38">
            <v>280641011.65999997</v>
          </cell>
          <cell r="C38">
            <v>35378787.780000001</v>
          </cell>
          <cell r="D38">
            <v>23384986.07</v>
          </cell>
          <cell r="E38">
            <v>22968112.59</v>
          </cell>
          <cell r="F38">
            <v>22067223.82</v>
          </cell>
          <cell r="G38">
            <v>20644463.210000001</v>
          </cell>
          <cell r="H38">
            <v>20642404.84</v>
          </cell>
          <cell r="I38">
            <v>23610836.300000001</v>
          </cell>
          <cell r="J38">
            <v>23238685.530000001</v>
          </cell>
          <cell r="K38">
            <v>22914920.460000001</v>
          </cell>
          <cell r="L38">
            <v>22249246.800000001</v>
          </cell>
          <cell r="M38">
            <v>22585658.809999999</v>
          </cell>
          <cell r="N38">
            <v>20955685.449999999</v>
          </cell>
          <cell r="O38">
            <v>16320607</v>
          </cell>
          <cell r="P38">
            <v>6628199</v>
          </cell>
          <cell r="Q38">
            <v>2038979</v>
          </cell>
          <cell r="R38">
            <v>2388185</v>
          </cell>
          <cell r="S38">
            <v>776723</v>
          </cell>
          <cell r="T38">
            <v>913900</v>
          </cell>
          <cell r="U38">
            <v>1190665</v>
          </cell>
          <cell r="V38">
            <v>960676</v>
          </cell>
          <cell r="W38">
            <v>397604</v>
          </cell>
          <cell r="X38">
            <v>357469</v>
          </cell>
          <cell r="Y38">
            <v>365723</v>
          </cell>
          <cell r="Z38">
            <v>154953</v>
          </cell>
          <cell r="AA38">
            <v>147531</v>
          </cell>
          <cell r="AB38">
            <v>26425388.210000001</v>
          </cell>
          <cell r="AC38">
            <v>3230395.7</v>
          </cell>
          <cell r="AD38">
            <v>2035235.89</v>
          </cell>
          <cell r="AE38">
            <v>2299156.7400000002</v>
          </cell>
          <cell r="AF38">
            <v>2417093.6100000003</v>
          </cell>
          <cell r="AG38">
            <v>1852333.1</v>
          </cell>
          <cell r="AH38">
            <v>2189444.83</v>
          </cell>
          <cell r="AI38">
            <v>2152022.7999999998</v>
          </cell>
          <cell r="AJ38">
            <v>2133992.3200000003</v>
          </cell>
          <cell r="AK38">
            <v>1884528.68</v>
          </cell>
          <cell r="AL38">
            <v>2051178.64</v>
          </cell>
          <cell r="AM38">
            <v>2446908.81</v>
          </cell>
          <cell r="AN38">
            <v>1733097.09</v>
          </cell>
          <cell r="AO38">
            <v>18214489.719999999</v>
          </cell>
          <cell r="AP38">
            <v>2848971.65</v>
          </cell>
          <cell r="AQ38">
            <v>2196363.38</v>
          </cell>
          <cell r="AR38">
            <v>1684249.71</v>
          </cell>
          <cell r="AS38">
            <v>1120418.8199999998</v>
          </cell>
          <cell r="AT38">
            <v>1193123.5899999999</v>
          </cell>
          <cell r="AU38">
            <v>1445291.29</v>
          </cell>
          <cell r="AV38">
            <v>1220325.03</v>
          </cell>
          <cell r="AW38">
            <v>1315506.01</v>
          </cell>
          <cell r="AX38">
            <v>1411017.33</v>
          </cell>
          <cell r="AY38">
            <v>1271953.17</v>
          </cell>
          <cell r="AZ38">
            <v>1311737</v>
          </cell>
          <cell r="BA38">
            <v>1195532.74</v>
          </cell>
          <cell r="BB38">
            <v>29674728.009999998</v>
          </cell>
          <cell r="BC38">
            <v>3910520.47</v>
          </cell>
          <cell r="BD38">
            <v>2398291.46</v>
          </cell>
          <cell r="BE38">
            <v>2786847.12</v>
          </cell>
          <cell r="BF38">
            <v>2477631.3600000003</v>
          </cell>
          <cell r="BG38">
            <v>2058574.85</v>
          </cell>
          <cell r="BH38">
            <v>2314553.58</v>
          </cell>
          <cell r="BI38">
            <v>2098311.1100000003</v>
          </cell>
          <cell r="BJ38">
            <v>2430652.58</v>
          </cell>
          <cell r="BK38">
            <v>2366161.9</v>
          </cell>
          <cell r="BL38">
            <v>2297614.37</v>
          </cell>
          <cell r="BM38">
            <v>2309999.29</v>
          </cell>
          <cell r="BN38">
            <v>2225569.92</v>
          </cell>
          <cell r="BO38">
            <v>16037493.35</v>
          </cell>
          <cell r="BP38">
            <v>2597872.17</v>
          </cell>
          <cell r="BQ38">
            <v>1990875.5</v>
          </cell>
          <cell r="BR38">
            <v>1175824.95</v>
          </cell>
          <cell r="BS38">
            <v>697101.03</v>
          </cell>
          <cell r="BT38">
            <v>1249652.2</v>
          </cell>
          <cell r="BU38">
            <v>1044467.54</v>
          </cell>
          <cell r="BV38">
            <v>785390.21</v>
          </cell>
          <cell r="BW38">
            <v>1192948.6800000002</v>
          </cell>
          <cell r="BX38">
            <v>1053872.25</v>
          </cell>
          <cell r="BY38">
            <v>1618935.9</v>
          </cell>
          <cell r="BZ38">
            <v>1542452.28</v>
          </cell>
          <cell r="CA38">
            <v>1088100.6400000001</v>
          </cell>
          <cell r="CB38">
            <v>30809747</v>
          </cell>
          <cell r="CC38">
            <v>3821968</v>
          </cell>
          <cell r="CD38">
            <v>3657998</v>
          </cell>
          <cell r="CE38">
            <v>3289986</v>
          </cell>
          <cell r="CF38">
            <v>2078468</v>
          </cell>
          <cell r="CG38">
            <v>2377960</v>
          </cell>
          <cell r="CH38">
            <v>1866163</v>
          </cell>
          <cell r="CI38">
            <v>3019159</v>
          </cell>
          <cell r="CJ38">
            <v>2569607</v>
          </cell>
          <cell r="CK38">
            <v>2417854</v>
          </cell>
          <cell r="CL38">
            <v>1895053</v>
          </cell>
          <cell r="CM38">
            <v>1973010</v>
          </cell>
          <cell r="CN38">
            <v>1842521</v>
          </cell>
          <cell r="CO38">
            <v>14185244.979999999</v>
          </cell>
          <cell r="CP38">
            <v>2452255.16</v>
          </cell>
          <cell r="CQ38">
            <v>1087080.31</v>
          </cell>
          <cell r="CR38">
            <v>1065761.22</v>
          </cell>
          <cell r="CS38">
            <v>1037462.65</v>
          </cell>
          <cell r="CT38">
            <v>949354.52</v>
          </cell>
          <cell r="CU38">
            <v>1061328.1000000001</v>
          </cell>
          <cell r="CV38">
            <v>1297209.58</v>
          </cell>
          <cell r="CW38">
            <v>1117934.0899999999</v>
          </cell>
          <cell r="CX38">
            <v>1058442.3500000001</v>
          </cell>
          <cell r="CY38">
            <v>1041067.04</v>
          </cell>
          <cell r="CZ38">
            <v>1035523.96</v>
          </cell>
          <cell r="DA38">
            <v>981826</v>
          </cell>
          <cell r="DB38">
            <v>127685234.88999999</v>
          </cell>
          <cell r="DC38">
            <v>11053698.83</v>
          </cell>
          <cell r="DD38">
            <v>8693056.9199999999</v>
          </cell>
          <cell r="DE38">
            <v>32963926.02</v>
          </cell>
          <cell r="DF38">
            <v>7382222.2000000002</v>
          </cell>
          <cell r="DG38">
            <v>7382222.2000000002</v>
          </cell>
          <cell r="DH38">
            <v>28824369.82</v>
          </cell>
          <cell r="DI38">
            <v>5168510.43</v>
          </cell>
          <cell r="DJ38">
            <v>5413996.1699999999</v>
          </cell>
          <cell r="DK38">
            <v>5487768.1299999999</v>
          </cell>
          <cell r="DL38">
            <v>5413996.1699999999</v>
          </cell>
          <cell r="DM38">
            <v>5086066.43</v>
          </cell>
          <cell r="DN38">
            <v>4815401.57</v>
          </cell>
          <cell r="DO38">
            <v>128973313.39</v>
          </cell>
          <cell r="DP38">
            <v>9888605.629999999</v>
          </cell>
          <cell r="DQ38">
            <v>7980162.5299999993</v>
          </cell>
          <cell r="DR38">
            <v>8278101.8499999996</v>
          </cell>
          <cell r="DS38">
            <v>11462325.35</v>
          </cell>
          <cell r="DT38">
            <v>10049564.949999999</v>
          </cell>
          <cell r="DU38">
            <v>9530491.5</v>
          </cell>
          <cell r="DV38">
            <v>12077742.57</v>
          </cell>
          <cell r="DW38">
            <v>12080440.85</v>
          </cell>
          <cell r="DX38">
            <v>12365574.949999999</v>
          </cell>
          <cell r="DY38">
            <v>11707721.68</v>
          </cell>
          <cell r="DZ38">
            <v>11811074.469999999</v>
          </cell>
          <cell r="EA38">
            <v>11741507.059999999</v>
          </cell>
        </row>
        <row r="40">
          <cell r="A40" t="str">
            <v>ACTUAL</v>
          </cell>
          <cell r="B40" t="str">
            <v>YTD</v>
          </cell>
          <cell r="O40" t="str">
            <v>YTD</v>
          </cell>
          <cell r="AB40" t="str">
            <v>YTD</v>
          </cell>
          <cell r="AO40" t="str">
            <v>YTD</v>
          </cell>
          <cell r="BB40" t="str">
            <v>YTD</v>
          </cell>
          <cell r="BO40" t="str">
            <v>YTD</v>
          </cell>
          <cell r="CB40" t="str">
            <v>YTD</v>
          </cell>
          <cell r="CO40" t="str">
            <v>YTD</v>
          </cell>
          <cell r="DB40" t="str">
            <v>YTD</v>
          </cell>
          <cell r="DO40" t="str">
            <v>YTD</v>
          </cell>
        </row>
        <row r="42">
          <cell r="A42" t="str">
            <v xml:space="preserve">  Growth</v>
          </cell>
          <cell r="B42">
            <v>34098721</v>
          </cell>
          <cell r="C42">
            <v>5742496</v>
          </cell>
          <cell r="D42">
            <v>6146736</v>
          </cell>
          <cell r="E42">
            <v>7328876</v>
          </cell>
          <cell r="F42">
            <v>7937258</v>
          </cell>
          <cell r="G42">
            <v>6943355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AB42">
            <v>2899822</v>
          </cell>
          <cell r="AC42">
            <v>519333</v>
          </cell>
          <cell r="AD42">
            <v>513268</v>
          </cell>
          <cell r="AE42">
            <v>847815</v>
          </cell>
          <cell r="AF42">
            <v>420168</v>
          </cell>
          <cell r="AG42">
            <v>599238</v>
          </cell>
          <cell r="AO42">
            <v>2105720</v>
          </cell>
          <cell r="AP42">
            <v>275312</v>
          </cell>
          <cell r="AQ42">
            <v>768229</v>
          </cell>
          <cell r="AR42">
            <v>-158721</v>
          </cell>
          <cell r="AS42">
            <v>455136</v>
          </cell>
          <cell r="AT42">
            <v>765764</v>
          </cell>
          <cell r="BB42">
            <v>4141339</v>
          </cell>
          <cell r="BC42">
            <v>484167</v>
          </cell>
          <cell r="BD42">
            <v>707767</v>
          </cell>
          <cell r="BE42">
            <v>1242154</v>
          </cell>
          <cell r="BF42">
            <v>671764</v>
          </cell>
          <cell r="BG42">
            <v>1035487</v>
          </cell>
          <cell r="BO42">
            <v>2804548</v>
          </cell>
          <cell r="BP42">
            <v>628256</v>
          </cell>
          <cell r="BQ42">
            <v>463827</v>
          </cell>
          <cell r="BR42">
            <v>597371</v>
          </cell>
          <cell r="BS42">
            <v>608186</v>
          </cell>
          <cell r="BT42">
            <v>506908</v>
          </cell>
          <cell r="CB42">
            <v>6374369</v>
          </cell>
          <cell r="CC42">
            <v>1037766</v>
          </cell>
          <cell r="CD42">
            <v>1100677</v>
          </cell>
          <cell r="CE42">
            <v>1339848</v>
          </cell>
          <cell r="CF42">
            <v>1727799</v>
          </cell>
          <cell r="CG42">
            <v>1168279</v>
          </cell>
          <cell r="CO42">
            <v>2087228</v>
          </cell>
          <cell r="CP42">
            <v>422048</v>
          </cell>
          <cell r="CQ42">
            <v>441879</v>
          </cell>
          <cell r="CR42">
            <v>592050</v>
          </cell>
          <cell r="CS42">
            <v>491876</v>
          </cell>
          <cell r="CT42">
            <v>139375</v>
          </cell>
          <cell r="DB42">
            <v>17136849</v>
          </cell>
          <cell r="DC42">
            <v>125790</v>
          </cell>
          <cell r="DD42">
            <v>266503</v>
          </cell>
          <cell r="DE42">
            <v>14962601</v>
          </cell>
          <cell r="DF42">
            <v>1390484</v>
          </cell>
          <cell r="DG42">
            <v>391471</v>
          </cell>
          <cell r="DO42">
            <v>13685695</v>
          </cell>
          <cell r="DP42">
            <v>2375614</v>
          </cell>
          <cell r="DQ42">
            <v>2151089</v>
          </cell>
          <cell r="DR42">
            <v>2868359</v>
          </cell>
          <cell r="DS42">
            <v>3562329</v>
          </cell>
          <cell r="DT42">
            <v>2728304</v>
          </cell>
        </row>
        <row r="43">
          <cell r="A43" t="str">
            <v xml:space="preserve">  Non-Growth</v>
          </cell>
          <cell r="B43">
            <v>94688843</v>
          </cell>
          <cell r="C43">
            <v>17500166</v>
          </cell>
          <cell r="D43">
            <v>16441408</v>
          </cell>
          <cell r="E43">
            <v>19255658</v>
          </cell>
          <cell r="F43">
            <v>18579298</v>
          </cell>
          <cell r="G43">
            <v>22912313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14650367</v>
          </cell>
          <cell r="P43">
            <v>4132412</v>
          </cell>
          <cell r="Q43">
            <v>2584057</v>
          </cell>
          <cell r="R43">
            <v>1048306</v>
          </cell>
          <cell r="S43">
            <v>1841911</v>
          </cell>
          <cell r="T43">
            <v>5043681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8033416</v>
          </cell>
          <cell r="AC43">
            <v>1481006</v>
          </cell>
          <cell r="AD43">
            <v>1554953</v>
          </cell>
          <cell r="AE43">
            <v>1429874</v>
          </cell>
          <cell r="AF43">
            <v>1766480</v>
          </cell>
          <cell r="AG43">
            <v>1801103</v>
          </cell>
          <cell r="AO43">
            <v>5474955</v>
          </cell>
          <cell r="AP43">
            <v>956691</v>
          </cell>
          <cell r="AQ43">
            <v>1013980</v>
          </cell>
          <cell r="AR43">
            <v>1421135</v>
          </cell>
          <cell r="AS43">
            <v>1187513</v>
          </cell>
          <cell r="AT43">
            <v>895636</v>
          </cell>
          <cell r="BB43">
            <v>6915514</v>
          </cell>
          <cell r="BC43">
            <v>1887831</v>
          </cell>
          <cell r="BD43">
            <v>1407540</v>
          </cell>
          <cell r="BE43">
            <v>779692</v>
          </cell>
          <cell r="BF43">
            <v>1980009</v>
          </cell>
          <cell r="BG43">
            <v>860442</v>
          </cell>
          <cell r="BO43">
            <v>3178117</v>
          </cell>
          <cell r="BP43">
            <v>506051</v>
          </cell>
          <cell r="BQ43">
            <v>529708</v>
          </cell>
          <cell r="BR43">
            <v>427400</v>
          </cell>
          <cell r="BS43">
            <v>671103</v>
          </cell>
          <cell r="BT43">
            <v>1043855</v>
          </cell>
          <cell r="CB43">
            <v>7540830</v>
          </cell>
          <cell r="CC43">
            <v>1825578</v>
          </cell>
          <cell r="CD43">
            <v>1375877</v>
          </cell>
          <cell r="CE43">
            <v>2053796</v>
          </cell>
          <cell r="CF43">
            <v>1388474</v>
          </cell>
          <cell r="CG43">
            <v>897105</v>
          </cell>
          <cell r="CO43">
            <v>4111433</v>
          </cell>
          <cell r="CP43">
            <v>728744</v>
          </cell>
          <cell r="CQ43">
            <v>862115</v>
          </cell>
          <cell r="CR43">
            <v>654359</v>
          </cell>
          <cell r="CS43">
            <v>1074923</v>
          </cell>
          <cell r="CT43">
            <v>791292</v>
          </cell>
          <cell r="DB43">
            <v>35442967</v>
          </cell>
          <cell r="DC43">
            <v>4677187</v>
          </cell>
          <cell r="DD43">
            <v>3441756</v>
          </cell>
          <cell r="DE43">
            <v>6575629</v>
          </cell>
          <cell r="DF43">
            <v>11289612</v>
          </cell>
          <cell r="DG43">
            <v>9458783</v>
          </cell>
          <cell r="DO43">
            <v>44784211</v>
          </cell>
          <cell r="DP43">
            <v>5981853</v>
          </cell>
          <cell r="DQ43">
            <v>7113178</v>
          </cell>
          <cell r="DR43">
            <v>11441096</v>
          </cell>
          <cell r="DS43">
            <v>8668885</v>
          </cell>
          <cell r="DT43">
            <v>11579199</v>
          </cell>
        </row>
        <row r="44">
          <cell r="A44" t="str">
            <v>Capital expenditures</v>
          </cell>
          <cell r="B44">
            <v>128787564</v>
          </cell>
          <cell r="C44">
            <v>23242662</v>
          </cell>
          <cell r="D44">
            <v>22588144</v>
          </cell>
          <cell r="E44">
            <v>26584534</v>
          </cell>
          <cell r="F44">
            <v>26516556</v>
          </cell>
          <cell r="G44">
            <v>29855668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14650367</v>
          </cell>
          <cell r="P44">
            <v>4132412</v>
          </cell>
          <cell r="Q44">
            <v>2584057</v>
          </cell>
          <cell r="R44">
            <v>1048306</v>
          </cell>
          <cell r="S44">
            <v>1841911</v>
          </cell>
          <cell r="T44">
            <v>5043681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B44">
            <v>10933238</v>
          </cell>
          <cell r="AC44">
            <v>2000339</v>
          </cell>
          <cell r="AD44">
            <v>2068221</v>
          </cell>
          <cell r="AE44">
            <v>2277689</v>
          </cell>
          <cell r="AF44">
            <v>2186648</v>
          </cell>
          <cell r="AG44">
            <v>2400341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7580675</v>
          </cell>
          <cell r="AP44">
            <v>1232003</v>
          </cell>
          <cell r="AQ44">
            <v>1782209</v>
          </cell>
          <cell r="AR44">
            <v>1262414</v>
          </cell>
          <cell r="AS44">
            <v>1642649</v>
          </cell>
          <cell r="AT44">
            <v>1661400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11056853</v>
          </cell>
          <cell r="BC44">
            <v>2371998</v>
          </cell>
          <cell r="BD44">
            <v>2115307</v>
          </cell>
          <cell r="BE44">
            <v>2021846</v>
          </cell>
          <cell r="BF44">
            <v>2651773</v>
          </cell>
          <cell r="BG44">
            <v>1895929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5982665</v>
          </cell>
          <cell r="BP44">
            <v>1134307</v>
          </cell>
          <cell r="BQ44">
            <v>993535</v>
          </cell>
          <cell r="BR44">
            <v>1024771</v>
          </cell>
          <cell r="BS44">
            <v>1279289</v>
          </cell>
          <cell r="BT44">
            <v>1550763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13915199</v>
          </cell>
          <cell r="CC44">
            <v>2863344</v>
          </cell>
          <cell r="CD44">
            <v>2476554</v>
          </cell>
          <cell r="CE44">
            <v>3393644</v>
          </cell>
          <cell r="CF44">
            <v>3116273</v>
          </cell>
          <cell r="CG44">
            <v>2065384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6198661</v>
          </cell>
          <cell r="CP44">
            <v>1150792</v>
          </cell>
          <cell r="CQ44">
            <v>1303994</v>
          </cell>
          <cell r="CR44">
            <v>1246409</v>
          </cell>
          <cell r="CS44">
            <v>1566799</v>
          </cell>
          <cell r="CT44">
            <v>930667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52579816</v>
          </cell>
          <cell r="DC44">
            <v>4802977</v>
          </cell>
          <cell r="DD44">
            <v>3708259</v>
          </cell>
          <cell r="DE44">
            <v>21538230</v>
          </cell>
          <cell r="DF44">
            <v>12680096</v>
          </cell>
          <cell r="DG44">
            <v>9850254</v>
          </cell>
          <cell r="DO44">
            <v>58469906</v>
          </cell>
          <cell r="DP44">
            <v>8357467</v>
          </cell>
          <cell r="DQ44">
            <v>9264267</v>
          </cell>
          <cell r="DR44">
            <v>14309455</v>
          </cell>
          <cell r="DS44">
            <v>12231214</v>
          </cell>
          <cell r="DT44">
            <v>14307503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enter Menu"/>
      <sheetName val="Capital Spread Chart"/>
      <sheetName val="Tech Serv Mgr Data Entry"/>
      <sheetName val="Cost Centers"/>
      <sheetName val="Capital Summary"/>
      <sheetName val="Equipment summary"/>
      <sheetName val="Data Sheet"/>
      <sheetName val="Oracle Data Entry"/>
      <sheetName val="Detail Summary"/>
      <sheetName val="CC (1)"/>
      <sheetName val="CC (2)"/>
      <sheetName val="CC (3)"/>
      <sheetName val="CC (4)"/>
      <sheetName val="CC (5)"/>
      <sheetName val="CC (6)"/>
      <sheetName val="CC (7)"/>
      <sheetName val="CC (8)"/>
      <sheetName val="CC (9)"/>
      <sheetName val="CC (10)"/>
      <sheetName val="CC (11)"/>
      <sheetName val="CC (12)"/>
      <sheetName val="AEL Capital Budget"/>
    </sheetNames>
    <sheetDataSet>
      <sheetData sheetId="0"/>
      <sheetData sheetId="1"/>
      <sheetData sheetId="2" refreshError="1">
        <row r="35">
          <cell r="F35" t="str">
            <v>October</v>
          </cell>
          <cell r="G35" t="str">
            <v>November</v>
          </cell>
          <cell r="H35" t="str">
            <v>December</v>
          </cell>
          <cell r="I35" t="str">
            <v>January</v>
          </cell>
          <cell r="J35" t="str">
            <v>February</v>
          </cell>
          <cell r="K35" t="str">
            <v>March</v>
          </cell>
          <cell r="L35" t="str">
            <v>April</v>
          </cell>
          <cell r="M35" t="str">
            <v>May</v>
          </cell>
          <cell r="N35" t="str">
            <v>June</v>
          </cell>
          <cell r="O35" t="str">
            <v>July</v>
          </cell>
          <cell r="P35" t="str">
            <v>August</v>
          </cell>
          <cell r="Q35" t="str">
            <v>September</v>
          </cell>
        </row>
        <row r="36">
          <cell r="E36" t="str">
            <v>Even Over 12 Months</v>
          </cell>
          <cell r="F36">
            <v>8.3333333333333329E-2</v>
          </cell>
          <cell r="G36">
            <v>8.3333333333333329E-2</v>
          </cell>
          <cell r="H36">
            <v>8.3333333333333329E-2</v>
          </cell>
          <cell r="I36">
            <v>8.3333333333333329E-2</v>
          </cell>
          <cell r="J36">
            <v>8.3333333333333329E-2</v>
          </cell>
          <cell r="K36">
            <v>8.3333333333333329E-2</v>
          </cell>
          <cell r="L36">
            <v>8.3333333333333329E-2</v>
          </cell>
          <cell r="M36">
            <v>8.3333333333333329E-2</v>
          </cell>
          <cell r="N36">
            <v>8.3333333333333329E-2</v>
          </cell>
          <cell r="O36">
            <v>8.3333333333333329E-2</v>
          </cell>
          <cell r="P36">
            <v>8.3333333333333329E-2</v>
          </cell>
          <cell r="Q36">
            <v>8.3333333333333329E-2</v>
          </cell>
        </row>
        <row r="37">
          <cell r="E37" t="str">
            <v>Seasonal Summer</v>
          </cell>
          <cell r="F37">
            <v>8.1499999999999989E-2</v>
          </cell>
          <cell r="G37">
            <v>5.1499999999999997E-2</v>
          </cell>
          <cell r="H37">
            <v>7.5499999999999998E-2</v>
          </cell>
          <cell r="I37">
            <v>5.8499999999999996E-2</v>
          </cell>
          <cell r="J37">
            <v>6.1499999999999999E-2</v>
          </cell>
          <cell r="K37">
            <v>7.1499999999999994E-2</v>
          </cell>
          <cell r="L37">
            <v>8.4499999999999992E-2</v>
          </cell>
          <cell r="M37">
            <v>0.10049999999999999</v>
          </cell>
          <cell r="N37">
            <v>0.1045</v>
          </cell>
          <cell r="O37">
            <v>0.1055</v>
          </cell>
          <cell r="P37">
            <v>0.1045</v>
          </cell>
          <cell r="Q37">
            <v>0.10049999999999999</v>
          </cell>
        </row>
        <row r="38">
          <cell r="E38" t="str">
            <v>Seasonal Winter</v>
          </cell>
          <cell r="F38">
            <v>7.6833333333333323E-2</v>
          </cell>
          <cell r="G38">
            <v>9.0833333333333321E-2</v>
          </cell>
          <cell r="H38">
            <v>9.0833333333333321E-2</v>
          </cell>
          <cell r="I38">
            <v>9.2833333333333323E-2</v>
          </cell>
          <cell r="J38">
            <v>9.3833333333333324E-2</v>
          </cell>
          <cell r="K38">
            <v>9.1833333333333322E-2</v>
          </cell>
          <cell r="L38">
            <v>8.8833333333333334E-2</v>
          </cell>
          <cell r="M38">
            <v>8.483333333333333E-2</v>
          </cell>
          <cell r="N38">
            <v>7.4833333333333335E-2</v>
          </cell>
          <cell r="O38">
            <v>7.2833333333333333E-2</v>
          </cell>
          <cell r="P38">
            <v>7.0833333333333331E-2</v>
          </cell>
          <cell r="Q38">
            <v>7.0833333333333331E-2</v>
          </cell>
        </row>
        <row r="39">
          <cell r="E39" t="str">
            <v>Type your description here</v>
          </cell>
          <cell r="F39">
            <v>8.3333333333333329E-2</v>
          </cell>
          <cell r="G39">
            <v>8.3333333333333329E-2</v>
          </cell>
          <cell r="H39">
            <v>8.3333333333333329E-2</v>
          </cell>
          <cell r="I39">
            <v>8.3333333333333329E-2</v>
          </cell>
          <cell r="J39">
            <v>8.3333333333333329E-2</v>
          </cell>
          <cell r="K39">
            <v>8.3333333333333329E-2</v>
          </cell>
          <cell r="L39">
            <v>8.3333333333333329E-2</v>
          </cell>
          <cell r="M39">
            <v>8.3333333333333329E-2</v>
          </cell>
          <cell r="N39">
            <v>8.3333333333333329E-2</v>
          </cell>
          <cell r="O39">
            <v>8.3333333333333329E-2</v>
          </cell>
          <cell r="P39">
            <v>8.3333333333333329E-2</v>
          </cell>
          <cell r="Q39">
            <v>8.3333333333333329E-2</v>
          </cell>
        </row>
        <row r="40">
          <cell r="E40" t="str">
            <v>Type your description here</v>
          </cell>
          <cell r="F40">
            <v>8.3333333333333329E-2</v>
          </cell>
          <cell r="G40">
            <v>8.3333333333333329E-2</v>
          </cell>
          <cell r="H40">
            <v>8.3333333333333329E-2</v>
          </cell>
          <cell r="I40">
            <v>8.3333333333333329E-2</v>
          </cell>
          <cell r="J40">
            <v>8.3333333333333329E-2</v>
          </cell>
          <cell r="K40">
            <v>8.3333333333333329E-2</v>
          </cell>
          <cell r="L40">
            <v>8.3333333333333329E-2</v>
          </cell>
          <cell r="M40">
            <v>8.3333333333333329E-2</v>
          </cell>
          <cell r="N40">
            <v>8.3333333333333329E-2</v>
          </cell>
          <cell r="O40">
            <v>8.3333333333333329E-2</v>
          </cell>
          <cell r="P40">
            <v>8.3333333333333329E-2</v>
          </cell>
          <cell r="Q40">
            <v>8.3333333333333329E-2</v>
          </cell>
        </row>
        <row r="53">
          <cell r="F53" t="str">
            <v>By Cost Center</v>
          </cell>
          <cell r="I53" t="str">
            <v>By Cost Center</v>
          </cell>
        </row>
        <row r="54">
          <cell r="C54">
            <v>1</v>
          </cell>
          <cell r="D54" t="str">
            <v>LACO</v>
          </cell>
          <cell r="E54" t="str">
            <v>Atmos Louisiana Company</v>
          </cell>
        </row>
        <row r="55">
          <cell r="C55">
            <v>2</v>
          </cell>
          <cell r="D55" t="str">
            <v>LAEG</v>
          </cell>
          <cell r="E55" t="str">
            <v>Louisiana Engineering Summary</v>
          </cell>
        </row>
        <row r="56">
          <cell r="C56">
            <v>3</v>
          </cell>
          <cell r="D56">
            <v>2406</v>
          </cell>
          <cell r="E56" t="str">
            <v>AE Louisiana Engineering Services</v>
          </cell>
          <cell r="I56">
            <v>3356013</v>
          </cell>
        </row>
        <row r="57">
          <cell r="C57">
            <v>4</v>
          </cell>
          <cell r="D57" t="str">
            <v>2415</v>
          </cell>
          <cell r="E57" t="str">
            <v>AE Louisiana Compliance</v>
          </cell>
          <cell r="I57">
            <v>300000</v>
          </cell>
        </row>
        <row r="58">
          <cell r="C58">
            <v>5</v>
          </cell>
          <cell r="D58" t="str">
            <v>2515</v>
          </cell>
          <cell r="E58" t="str">
            <v>AE Louisiana Monroe Compliance</v>
          </cell>
        </row>
        <row r="59">
          <cell r="C59">
            <v>6</v>
          </cell>
          <cell r="D59" t="str">
            <v>LARS</v>
          </cell>
          <cell r="E59" t="str">
            <v>Louisiana Region Summary</v>
          </cell>
        </row>
        <row r="60">
          <cell r="C60">
            <v>7</v>
          </cell>
          <cell r="D60" t="str">
            <v>2535</v>
          </cell>
          <cell r="E60" t="str">
            <v>AE Louisiana Monroe Operations</v>
          </cell>
          <cell r="I60">
            <v>1003606</v>
          </cell>
        </row>
        <row r="61">
          <cell r="C61">
            <v>8</v>
          </cell>
          <cell r="D61" t="str">
            <v>2470</v>
          </cell>
          <cell r="E61" t="str">
            <v>AE Louisiana North Lake Operations</v>
          </cell>
          <cell r="I61">
            <v>825000</v>
          </cell>
        </row>
        <row r="62">
          <cell r="C62">
            <v>9</v>
          </cell>
          <cell r="D62" t="str">
            <v>2450</v>
          </cell>
          <cell r="E62" t="str">
            <v>AE Louisiana Lafayette Operations</v>
          </cell>
          <cell r="I62">
            <v>800000</v>
          </cell>
        </row>
        <row r="63">
          <cell r="C63">
            <v>10</v>
          </cell>
          <cell r="D63" t="str">
            <v>2454</v>
          </cell>
          <cell r="E63" t="str">
            <v>AE Louisiana Natchitoches Operations</v>
          </cell>
          <cell r="I63">
            <v>268535</v>
          </cell>
        </row>
        <row r="64">
          <cell r="C64">
            <v>11</v>
          </cell>
          <cell r="D64" t="str">
            <v>4050</v>
          </cell>
          <cell r="E64" t="str">
            <v>AE Louisiana New Orleans Operations - Se</v>
          </cell>
          <cell r="I64">
            <v>615516</v>
          </cell>
        </row>
        <row r="65">
          <cell r="C65">
            <v>12</v>
          </cell>
          <cell r="D65" t="str">
            <v>4051</v>
          </cell>
          <cell r="E65" t="str">
            <v>AE Louisiana New Orleans Operations C&amp;M</v>
          </cell>
          <cell r="I65">
            <v>1031619</v>
          </cell>
        </row>
        <row r="66">
          <cell r="C66">
            <v>13</v>
          </cell>
          <cell r="D66" t="str">
            <v/>
          </cell>
          <cell r="E66" t="str">
            <v/>
          </cell>
        </row>
        <row r="67">
          <cell r="C67">
            <v>14</v>
          </cell>
          <cell r="D67" t="str">
            <v/>
          </cell>
          <cell r="E67" t="str">
            <v/>
          </cell>
        </row>
        <row r="68">
          <cell r="C68">
            <v>15</v>
          </cell>
          <cell r="D68" t="str">
            <v/>
          </cell>
          <cell r="E68" t="str">
            <v/>
          </cell>
        </row>
        <row r="69">
          <cell r="C69">
            <v>16</v>
          </cell>
          <cell r="D69" t="str">
            <v/>
          </cell>
          <cell r="E69" t="str">
            <v/>
          </cell>
        </row>
        <row r="70">
          <cell r="C70">
            <v>17</v>
          </cell>
          <cell r="D70" t="str">
            <v/>
          </cell>
          <cell r="E70" t="str">
            <v/>
          </cell>
        </row>
        <row r="71">
          <cell r="C71">
            <v>18</v>
          </cell>
          <cell r="D71" t="str">
            <v/>
          </cell>
          <cell r="E71" t="str">
            <v/>
          </cell>
        </row>
        <row r="72">
          <cell r="C72">
            <v>19</v>
          </cell>
          <cell r="D72" t="str">
            <v/>
          </cell>
          <cell r="E72" t="str">
            <v/>
          </cell>
        </row>
        <row r="73">
          <cell r="C73">
            <v>20</v>
          </cell>
          <cell r="D73" t="str">
            <v/>
          </cell>
          <cell r="E73" t="str">
            <v/>
          </cell>
        </row>
        <row r="74">
          <cell r="C74">
            <v>21</v>
          </cell>
          <cell r="D74" t="str">
            <v/>
          </cell>
          <cell r="E74" t="str">
            <v/>
          </cell>
        </row>
        <row r="75">
          <cell r="C75">
            <v>22</v>
          </cell>
          <cell r="D75" t="str">
            <v/>
          </cell>
          <cell r="E75" t="str">
            <v/>
          </cell>
        </row>
        <row r="76">
          <cell r="C76">
            <v>23</v>
          </cell>
          <cell r="D76" t="str">
            <v/>
          </cell>
          <cell r="E76" t="str">
            <v/>
          </cell>
        </row>
        <row r="77">
          <cell r="C77">
            <v>24</v>
          </cell>
          <cell r="D77" t="str">
            <v/>
          </cell>
          <cell r="E77" t="str">
            <v/>
          </cell>
        </row>
        <row r="78">
          <cell r="C78">
            <v>25</v>
          </cell>
          <cell r="D78" t="str">
            <v/>
          </cell>
          <cell r="E78" t="str">
            <v/>
          </cell>
        </row>
        <row r="79">
          <cell r="C79">
            <v>26</v>
          </cell>
          <cell r="D79" t="str">
            <v/>
          </cell>
          <cell r="E79" t="str">
            <v/>
          </cell>
        </row>
        <row r="80">
          <cell r="C80">
            <v>27</v>
          </cell>
          <cell r="D80" t="str">
            <v/>
          </cell>
          <cell r="E80" t="str">
            <v/>
          </cell>
        </row>
        <row r="81">
          <cell r="C81">
            <v>28</v>
          </cell>
          <cell r="D81" t="str">
            <v/>
          </cell>
          <cell r="E81" t="str">
            <v/>
          </cell>
        </row>
        <row r="82">
          <cell r="C82">
            <v>29</v>
          </cell>
          <cell r="D82" t="str">
            <v/>
          </cell>
          <cell r="E82" t="str">
            <v/>
          </cell>
        </row>
        <row r="83">
          <cell r="C83">
            <v>30</v>
          </cell>
          <cell r="D83" t="str">
            <v/>
          </cell>
          <cell r="E83" t="str">
            <v/>
          </cell>
        </row>
        <row r="84">
          <cell r="C84">
            <v>31</v>
          </cell>
          <cell r="D84" t="str">
            <v/>
          </cell>
          <cell r="E84" t="str">
            <v/>
          </cell>
        </row>
        <row r="85">
          <cell r="C85">
            <v>32</v>
          </cell>
          <cell r="D85" t="str">
            <v/>
          </cell>
          <cell r="E85" t="str">
            <v/>
          </cell>
        </row>
        <row r="86">
          <cell r="C86">
            <v>33</v>
          </cell>
          <cell r="D86" t="str">
            <v/>
          </cell>
          <cell r="E86" t="str">
            <v/>
          </cell>
        </row>
        <row r="87">
          <cell r="C87">
            <v>34</v>
          </cell>
          <cell r="D87" t="str">
            <v/>
          </cell>
          <cell r="E87" t="str">
            <v/>
          </cell>
        </row>
        <row r="88">
          <cell r="C88">
            <v>35</v>
          </cell>
          <cell r="D88" t="str">
            <v/>
          </cell>
          <cell r="E88" t="str">
            <v/>
          </cell>
        </row>
        <row r="89">
          <cell r="C89">
            <v>36</v>
          </cell>
          <cell r="D89" t="str">
            <v/>
          </cell>
          <cell r="E89" t="str">
            <v/>
          </cell>
        </row>
        <row r="90">
          <cell r="C90">
            <v>37</v>
          </cell>
          <cell r="D90" t="str">
            <v/>
          </cell>
          <cell r="E90" t="str">
            <v/>
          </cell>
        </row>
        <row r="91">
          <cell r="C91">
            <v>38</v>
          </cell>
          <cell r="D91" t="str">
            <v/>
          </cell>
          <cell r="E91" t="str">
            <v/>
          </cell>
        </row>
        <row r="92">
          <cell r="C92">
            <v>39</v>
          </cell>
          <cell r="D92" t="str">
            <v/>
          </cell>
          <cell r="E92" t="str">
            <v/>
          </cell>
        </row>
        <row r="93">
          <cell r="C93">
            <v>40</v>
          </cell>
          <cell r="D93" t="str">
            <v/>
          </cell>
          <cell r="E93" t="str">
            <v/>
          </cell>
        </row>
        <row r="94">
          <cell r="C94">
            <v>41</v>
          </cell>
          <cell r="D94" t="str">
            <v/>
          </cell>
          <cell r="E94" t="str">
            <v/>
          </cell>
        </row>
        <row r="95">
          <cell r="C95">
            <v>42</v>
          </cell>
          <cell r="D95" t="str">
            <v/>
          </cell>
          <cell r="E95" t="str">
            <v/>
          </cell>
        </row>
        <row r="96">
          <cell r="C96">
            <v>43</v>
          </cell>
          <cell r="D96" t="str">
            <v/>
          </cell>
          <cell r="E96" t="str">
            <v/>
          </cell>
        </row>
        <row r="97">
          <cell r="C97">
            <v>44</v>
          </cell>
          <cell r="D97" t="str">
            <v/>
          </cell>
          <cell r="E97" t="str">
            <v/>
          </cell>
        </row>
        <row r="98">
          <cell r="C98">
            <v>45</v>
          </cell>
          <cell r="D98" t="str">
            <v/>
          </cell>
          <cell r="E98" t="str">
            <v/>
          </cell>
        </row>
        <row r="99">
          <cell r="C99">
            <v>46</v>
          </cell>
          <cell r="D99" t="str">
            <v/>
          </cell>
          <cell r="E99" t="str">
            <v/>
          </cell>
        </row>
        <row r="100">
          <cell r="C100">
            <v>47</v>
          </cell>
          <cell r="D100" t="str">
            <v/>
          </cell>
          <cell r="E100" t="str">
            <v/>
          </cell>
        </row>
        <row r="101">
          <cell r="C101">
            <v>48</v>
          </cell>
          <cell r="D101" t="str">
            <v/>
          </cell>
          <cell r="E101" t="str">
            <v/>
          </cell>
        </row>
        <row r="102">
          <cell r="C102">
            <v>49</v>
          </cell>
          <cell r="D102" t="str">
            <v/>
          </cell>
          <cell r="E102" t="str">
            <v/>
          </cell>
        </row>
        <row r="103">
          <cell r="C103">
            <v>50</v>
          </cell>
          <cell r="D103" t="str">
            <v/>
          </cell>
          <cell r="E103" t="str">
            <v/>
          </cell>
        </row>
        <row r="104">
          <cell r="C104">
            <v>51</v>
          </cell>
          <cell r="D104" t="str">
            <v/>
          </cell>
          <cell r="E104" t="str">
            <v/>
          </cell>
        </row>
        <row r="105">
          <cell r="C105">
            <v>52</v>
          </cell>
          <cell r="D105" t="str">
            <v/>
          </cell>
          <cell r="E105" t="str">
            <v/>
          </cell>
        </row>
        <row r="106">
          <cell r="C106">
            <v>53</v>
          </cell>
          <cell r="D106" t="str">
            <v/>
          </cell>
          <cell r="E106" t="str">
            <v/>
          </cell>
        </row>
        <row r="107">
          <cell r="C107">
            <v>54</v>
          </cell>
          <cell r="D107" t="str">
            <v/>
          </cell>
          <cell r="E107" t="str">
            <v/>
          </cell>
        </row>
        <row r="108">
          <cell r="C108">
            <v>55</v>
          </cell>
          <cell r="D108" t="str">
            <v/>
          </cell>
          <cell r="E108" t="str">
            <v/>
          </cell>
        </row>
        <row r="109">
          <cell r="C109">
            <v>56</v>
          </cell>
          <cell r="D109" t="str">
            <v/>
          </cell>
          <cell r="E109" t="str">
            <v/>
          </cell>
        </row>
        <row r="110">
          <cell r="C110">
            <v>57</v>
          </cell>
          <cell r="D110" t="str">
            <v/>
          </cell>
          <cell r="E110" t="str">
            <v/>
          </cell>
        </row>
        <row r="111">
          <cell r="C111">
            <v>58</v>
          </cell>
          <cell r="D111" t="str">
            <v/>
          </cell>
          <cell r="E111" t="str">
            <v/>
          </cell>
        </row>
        <row r="112">
          <cell r="C112">
            <v>59</v>
          </cell>
          <cell r="D112" t="str">
            <v/>
          </cell>
          <cell r="E112" t="str">
            <v/>
          </cell>
        </row>
        <row r="113">
          <cell r="C113">
            <v>60</v>
          </cell>
          <cell r="D113" t="str">
            <v/>
          </cell>
          <cell r="E113" t="str">
            <v/>
          </cell>
        </row>
        <row r="114">
          <cell r="C114">
            <v>61</v>
          </cell>
          <cell r="D114" t="str">
            <v/>
          </cell>
          <cell r="E114" t="str">
            <v/>
          </cell>
        </row>
        <row r="115">
          <cell r="C115">
            <v>62</v>
          </cell>
          <cell r="D115" t="str">
            <v/>
          </cell>
          <cell r="E115" t="str">
            <v/>
          </cell>
        </row>
        <row r="116">
          <cell r="C116">
            <v>63</v>
          </cell>
          <cell r="D116" t="str">
            <v/>
          </cell>
          <cell r="E116" t="str">
            <v/>
          </cell>
        </row>
        <row r="117">
          <cell r="C117">
            <v>64</v>
          </cell>
          <cell r="D117" t="str">
            <v/>
          </cell>
          <cell r="E117" t="str">
            <v/>
          </cell>
        </row>
        <row r="118">
          <cell r="C118">
            <v>65</v>
          </cell>
          <cell r="D118" t="str">
            <v/>
          </cell>
          <cell r="E118" t="str">
            <v/>
          </cell>
        </row>
        <row r="119">
          <cell r="C119">
            <v>66</v>
          </cell>
          <cell r="D119" t="str">
            <v/>
          </cell>
          <cell r="E119" t="str">
            <v/>
          </cell>
        </row>
        <row r="120">
          <cell r="C120">
            <v>67</v>
          </cell>
          <cell r="D120" t="str">
            <v/>
          </cell>
          <cell r="E120" t="str">
            <v/>
          </cell>
        </row>
        <row r="121">
          <cell r="C121">
            <v>68</v>
          </cell>
          <cell r="D121" t="str">
            <v/>
          </cell>
          <cell r="E121" t="str">
            <v/>
          </cell>
        </row>
        <row r="122">
          <cell r="C122">
            <v>69</v>
          </cell>
          <cell r="D122" t="str">
            <v/>
          </cell>
          <cell r="E122" t="str">
            <v/>
          </cell>
        </row>
        <row r="123">
          <cell r="C123">
            <v>70</v>
          </cell>
          <cell r="D123" t="str">
            <v/>
          </cell>
          <cell r="E123" t="str">
            <v/>
          </cell>
        </row>
        <row r="124">
          <cell r="C124">
            <v>71</v>
          </cell>
          <cell r="D124" t="str">
            <v/>
          </cell>
          <cell r="E124" t="str">
            <v/>
          </cell>
        </row>
        <row r="125">
          <cell r="C125">
            <v>72</v>
          </cell>
          <cell r="D125" t="str">
            <v/>
          </cell>
          <cell r="E125" t="str">
            <v/>
          </cell>
        </row>
        <row r="126">
          <cell r="C126">
            <v>73</v>
          </cell>
          <cell r="D126" t="str">
            <v/>
          </cell>
          <cell r="E126" t="str">
            <v/>
          </cell>
        </row>
        <row r="127">
          <cell r="C127">
            <v>74</v>
          </cell>
          <cell r="D127" t="str">
            <v/>
          </cell>
          <cell r="E127" t="str">
            <v/>
          </cell>
        </row>
        <row r="128">
          <cell r="C128">
            <v>75</v>
          </cell>
          <cell r="D128" t="str">
            <v/>
          </cell>
          <cell r="E128" t="str">
            <v/>
          </cell>
        </row>
        <row r="129">
          <cell r="C129">
            <v>76</v>
          </cell>
          <cell r="D129" t="str">
            <v/>
          </cell>
          <cell r="E129" t="str">
            <v/>
          </cell>
        </row>
        <row r="130">
          <cell r="C130">
            <v>77</v>
          </cell>
          <cell r="D130" t="str">
            <v/>
          </cell>
          <cell r="E130" t="str">
            <v/>
          </cell>
        </row>
        <row r="131">
          <cell r="C131">
            <v>78</v>
          </cell>
          <cell r="D131" t="str">
            <v/>
          </cell>
          <cell r="E131" t="str">
            <v/>
          </cell>
        </row>
        <row r="132">
          <cell r="C132">
            <v>79</v>
          </cell>
          <cell r="D132" t="str">
            <v/>
          </cell>
          <cell r="E132" t="str">
            <v/>
          </cell>
        </row>
        <row r="133">
          <cell r="C133">
            <v>80</v>
          </cell>
          <cell r="D133" t="str">
            <v/>
          </cell>
          <cell r="E133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1-1-2007 trust info"/>
      <sheetName val="Salary-Bonus Info"/>
      <sheetName val="New Officers Info"/>
      <sheetName val="Lookup"/>
      <sheetName val="Raw Data"/>
      <sheetName val="TPACT"/>
      <sheetName val="TPActV3"/>
      <sheetName val="Calculations"/>
      <sheetName val="Valuation"/>
      <sheetName val="CIC"/>
      <sheetName val="CovC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51">
          <cell r="B851" t="str">
            <v>S&amp;U-Q</v>
          </cell>
        </row>
        <row r="852">
          <cell r="B852">
            <v>1</v>
          </cell>
        </row>
        <row r="853">
          <cell r="B853">
            <v>125</v>
          </cell>
        </row>
        <row r="854">
          <cell r="B854">
            <v>1</v>
          </cell>
        </row>
        <row r="855">
          <cell r="B855">
            <v>126</v>
          </cell>
        </row>
        <row r="856">
          <cell r="B856">
            <v>-1</v>
          </cell>
        </row>
        <row r="857">
          <cell r="B857">
            <v>1</v>
          </cell>
        </row>
        <row r="858">
          <cell r="B858">
            <v>0</v>
          </cell>
        </row>
        <row r="859">
          <cell r="B859">
            <v>1</v>
          </cell>
        </row>
        <row r="860">
          <cell r="B860">
            <v>1</v>
          </cell>
        </row>
        <row r="861">
          <cell r="B861">
            <v>120</v>
          </cell>
        </row>
        <row r="862">
          <cell r="B862">
            <v>2</v>
          </cell>
        </row>
        <row r="863">
          <cell r="B863">
            <v>10000000</v>
          </cell>
        </row>
        <row r="864">
          <cell r="B864">
            <v>9994800</v>
          </cell>
        </row>
        <row r="865">
          <cell r="B865">
            <v>9991291.8252000008</v>
          </cell>
        </row>
        <row r="866">
          <cell r="B866">
            <v>9988374.3679870423</v>
          </cell>
        </row>
        <row r="867">
          <cell r="B867">
            <v>9986107.007005509</v>
          </cell>
        </row>
        <row r="868">
          <cell r="B868">
            <v>9984029.8967480529</v>
          </cell>
        </row>
        <row r="869">
          <cell r="B869">
            <v>9982043.0747986007</v>
          </cell>
        </row>
        <row r="870">
          <cell r="B870">
            <v>9980136.504571313</v>
          </cell>
        </row>
        <row r="871">
          <cell r="B871">
            <v>9978380.0005465094</v>
          </cell>
        </row>
        <row r="872">
          <cell r="B872">
            <v>9976673.6975664161</v>
          </cell>
        </row>
        <row r="873">
          <cell r="B873">
            <v>9974947.7330167368</v>
          </cell>
        </row>
        <row r="874">
          <cell r="B874">
            <v>9973162.2173725255</v>
          </cell>
        </row>
        <row r="875">
          <cell r="B875">
            <v>9971307.2092000935</v>
          </cell>
        </row>
        <row r="876">
          <cell r="B876">
            <v>9969352.8329870906</v>
          </cell>
        </row>
        <row r="877">
          <cell r="B877">
            <v>9967259.2688921634</v>
          </cell>
        </row>
        <row r="878">
          <cell r="B878">
            <v>9965046.5373344701</v>
          </cell>
        </row>
        <row r="879">
          <cell r="B879">
            <v>9962714.7164447345</v>
          </cell>
        </row>
        <row r="880">
          <cell r="B880">
            <v>9960243.9631950557</v>
          </cell>
        </row>
        <row r="881">
          <cell r="B881">
            <v>9957644.339520663</v>
          </cell>
        </row>
        <row r="882">
          <cell r="B882">
            <v>9954925.9026159737</v>
          </cell>
        </row>
        <row r="883">
          <cell r="B883">
            <v>9952088.7487337291</v>
          </cell>
        </row>
        <row r="884">
          <cell r="B884">
            <v>9949123.0262866057</v>
          </cell>
        </row>
        <row r="885">
          <cell r="B885">
            <v>9946058.6963945106</v>
          </cell>
        </row>
        <row r="886">
          <cell r="B886">
            <v>9942866.0115529671</v>
          </cell>
        </row>
        <row r="887">
          <cell r="B887">
            <v>9939584.8657691535</v>
          </cell>
        </row>
        <row r="888">
          <cell r="B888">
            <v>9936205.4069147911</v>
          </cell>
        </row>
        <row r="889">
          <cell r="B889">
            <v>9932668.1177899297</v>
          </cell>
        </row>
        <row r="890">
          <cell r="B890">
            <v>9929062.5592631716</v>
          </cell>
        </row>
        <row r="891">
          <cell r="B891">
            <v>9925349.0898660067</v>
          </cell>
        </row>
        <row r="892">
          <cell r="B892">
            <v>9921458.3530227803</v>
          </cell>
        </row>
        <row r="893">
          <cell r="B893">
            <v>9918124.7430161647</v>
          </cell>
        </row>
        <row r="894">
          <cell r="B894">
            <v>9914464.954985993</v>
          </cell>
        </row>
        <row r="895">
          <cell r="B895">
            <v>9910400.0243544485</v>
          </cell>
        </row>
        <row r="896">
          <cell r="B896">
            <v>9905870.9715433177</v>
          </cell>
        </row>
        <row r="897">
          <cell r="B897">
            <v>9900838.7890897747</v>
          </cell>
        </row>
        <row r="898">
          <cell r="B898">
            <v>9895274.5176903065</v>
          </cell>
        </row>
        <row r="899">
          <cell r="B899">
            <v>9889169.1333128922</v>
          </cell>
        </row>
        <row r="900">
          <cell r="B900">
            <v>9882523.6116553061</v>
          </cell>
        </row>
        <row r="901">
          <cell r="B901">
            <v>9875398.3121313024</v>
          </cell>
        </row>
        <row r="902">
          <cell r="B902">
            <v>9867784.3800326493</v>
          </cell>
        </row>
        <row r="903">
          <cell r="B903">
            <v>9859682.9290566426</v>
          </cell>
        </row>
        <row r="904">
          <cell r="B904">
            <v>9851055.7064937185</v>
          </cell>
        </row>
        <row r="905">
          <cell r="B905">
            <v>9841835.1183524393</v>
          </cell>
        </row>
        <row r="906">
          <cell r="B906">
            <v>9831934.2322233766</v>
          </cell>
        </row>
        <row r="907">
          <cell r="B907">
            <v>9821256.7516471818</v>
          </cell>
        </row>
        <row r="908">
          <cell r="B908">
            <v>9809697.1324504931</v>
          </cell>
        </row>
        <row r="909">
          <cell r="B909">
            <v>9797278.0558808111</v>
          </cell>
        </row>
        <row r="910">
          <cell r="B910">
            <v>9783943.9604467582</v>
          </cell>
        </row>
        <row r="911">
          <cell r="B911">
            <v>9769698.5380403474</v>
          </cell>
        </row>
        <row r="912">
          <cell r="B912">
            <v>9754526.1962107699</v>
          </cell>
        </row>
        <row r="913">
          <cell r="B913">
            <v>9738440.9825132191</v>
          </cell>
        </row>
        <row r="914">
          <cell r="B914">
            <v>9719928.2062054612</v>
          </cell>
        </row>
        <row r="915">
          <cell r="B915">
            <v>9700089.8327365965</v>
          </cell>
        </row>
        <row r="916">
          <cell r="B916">
            <v>9678575.0334875863</v>
          </cell>
        </row>
        <row r="917">
          <cell r="B917">
            <v>9655259.3462319151</v>
          </cell>
        </row>
        <row r="918">
          <cell r="B918">
            <v>9628939.1092540864</v>
          </cell>
        </row>
        <row r="919">
          <cell r="B919">
            <v>9598839.0455985591</v>
          </cell>
        </row>
        <row r="920">
          <cell r="B920">
            <v>9565761.4462474268</v>
          </cell>
        </row>
        <row r="921">
          <cell r="B921">
            <v>9529229.8032842074</v>
          </cell>
        </row>
        <row r="922">
          <cell r="B922">
            <v>9488949.7489057258</v>
          </cell>
        </row>
        <row r="923">
          <cell r="B923">
            <v>9443867.7486486752</v>
          </cell>
        </row>
        <row r="924">
          <cell r="B924">
            <v>9392285.3430055566</v>
          </cell>
        </row>
        <row r="925">
          <cell r="B925">
            <v>9333226.6527687386</v>
          </cell>
        </row>
        <row r="926">
          <cell r="B926">
            <v>9264515.4381510559</v>
          </cell>
        </row>
        <row r="927">
          <cell r="B927">
            <v>9186545.2762235776</v>
          </cell>
        </row>
        <row r="928">
          <cell r="B928">
            <v>9098299.3223001733</v>
          </cell>
        </row>
        <row r="929">
          <cell r="B929">
            <v>8997872.2943806238</v>
          </cell>
        </row>
        <row r="930">
          <cell r="B930">
            <v>8887063.4970753267</v>
          </cell>
        </row>
        <row r="931">
          <cell r="B931">
            <v>8766883.7374043781</v>
          </cell>
        </row>
        <row r="932">
          <cell r="B932">
            <v>8635959.0956699811</v>
          </cell>
        </row>
        <row r="933">
          <cell r="B933">
            <v>8492852.6174956337</v>
          </cell>
        </row>
        <row r="934">
          <cell r="B934">
            <v>8336601.1150389491</v>
          </cell>
        </row>
        <row r="935">
          <cell r="B935">
            <v>8165509.0503550051</v>
          </cell>
        </row>
        <row r="936">
          <cell r="B936">
            <v>7978004.4660317032</v>
          </cell>
        </row>
        <row r="937">
          <cell r="B937">
            <v>7772459.1589688621</v>
          </cell>
        </row>
        <row r="938">
          <cell r="B938">
            <v>7545417.8544762228</v>
          </cell>
        </row>
        <row r="939">
          <cell r="B939">
            <v>7297822.5129994396</v>
          </cell>
        </row>
        <row r="940">
          <cell r="B940">
            <v>7026628.130593867</v>
          </cell>
        </row>
        <row r="941">
          <cell r="B941">
            <v>6730919.5123459548</v>
          </cell>
        </row>
        <row r="942">
          <cell r="B942">
            <v>6410467.165282676</v>
          </cell>
        </row>
        <row r="943">
          <cell r="B943">
            <v>6066026.3540248731</v>
          </cell>
        </row>
        <row r="944">
          <cell r="B944">
            <v>5695944.1521921698</v>
          </cell>
        </row>
        <row r="945">
          <cell r="B945">
            <v>5302075.3100122334</v>
          </cell>
        </row>
        <row r="946">
          <cell r="B946">
            <v>4891190.9838628359</v>
          </cell>
        </row>
        <row r="947">
          <cell r="B947">
            <v>4463554.1561437082</v>
          </cell>
        </row>
        <row r="948">
          <cell r="B948">
            <v>4028067.4948995472</v>
          </cell>
        </row>
        <row r="949">
          <cell r="B949">
            <v>3589580.1235397724</v>
          </cell>
        </row>
        <row r="950">
          <cell r="B950">
            <v>3149537.0857751551</v>
          </cell>
        </row>
        <row r="951">
          <cell r="B951">
            <v>2715578.1184116253</v>
          </cell>
        </row>
        <row r="952">
          <cell r="B952">
            <v>2299499.9546867143</v>
          </cell>
        </row>
        <row r="953">
          <cell r="B953">
            <v>1905666.8969474754</v>
          </cell>
        </row>
        <row r="954">
          <cell r="B954">
            <v>1548706.902145759</v>
          </cell>
        </row>
        <row r="955">
          <cell r="B955">
            <v>1230013.9958222047</v>
          </cell>
        </row>
        <row r="956">
          <cell r="B956">
            <v>956132.92944245355</v>
          </cell>
        </row>
        <row r="957">
          <cell r="B957">
            <v>727486.16909437359</v>
          </cell>
        </row>
        <row r="958">
          <cell r="B958">
            <v>539799.10238503967</v>
          </cell>
        </row>
        <row r="959">
          <cell r="B959">
            <v>389584.88777153561</v>
          </cell>
        </row>
        <row r="960">
          <cell r="B960">
            <v>275082.38299149135</v>
          </cell>
        </row>
        <row r="961">
          <cell r="B961">
            <v>189213.49156401638</v>
          </cell>
        </row>
        <row r="962">
          <cell r="B962">
            <v>127355.81690190815</v>
          </cell>
        </row>
        <row r="963">
          <cell r="B963">
            <v>83911.436505427831</v>
          </cell>
        </row>
        <row r="964">
          <cell r="B964">
            <v>53818.445854359263</v>
          </cell>
        </row>
        <row r="965">
          <cell r="B965">
            <v>33814.936806981736</v>
          </cell>
        </row>
        <row r="966">
          <cell r="B966">
            <v>20862.463412435449</v>
          </cell>
        </row>
        <row r="967">
          <cell r="B967">
            <v>12684.315167370516</v>
          </cell>
        </row>
        <row r="968">
          <cell r="B968">
            <v>7637.4037426861314</v>
          </cell>
        </row>
        <row r="969">
          <cell r="B969">
            <v>4582.442245611679</v>
          </cell>
        </row>
        <row r="970">
          <cell r="B970">
            <v>2749.4653473670073</v>
          </cell>
        </row>
        <row r="971">
          <cell r="B971">
            <v>1649.6792084202043</v>
          </cell>
        </row>
        <row r="972">
          <cell r="B972">
            <v>989.80752505212251</v>
          </cell>
        </row>
        <row r="973">
          <cell r="B973">
            <v>593.88451503127351</v>
          </cell>
        </row>
        <row r="974">
          <cell r="B974">
            <v>356.33070901876408</v>
          </cell>
        </row>
        <row r="975">
          <cell r="B975">
            <v>213.79842541125845</v>
          </cell>
        </row>
        <row r="976">
          <cell r="B976">
            <v>128.27905524675506</v>
          </cell>
        </row>
        <row r="977">
          <cell r="B977">
            <v>76.967433148053033</v>
          </cell>
        </row>
        <row r="978">
          <cell r="B978">
            <v>46.18045988883182</v>
          </cell>
        </row>
        <row r="979">
          <cell r="B979">
            <v>27.708275933299092</v>
          </cell>
        </row>
        <row r="980">
          <cell r="B980">
            <v>16.624965559979454</v>
          </cell>
        </row>
        <row r="981">
          <cell r="B981">
            <v>9.9749793359876726</v>
          </cell>
        </row>
        <row r="982">
          <cell r="B982">
            <v>5.9849876015926036</v>
          </cell>
        </row>
        <row r="983">
          <cell r="B983">
            <v>0</v>
          </cell>
        </row>
        <row r="984">
          <cell r="B984">
            <v>0</v>
          </cell>
        </row>
        <row r="985">
          <cell r="B985">
            <v>0</v>
          </cell>
        </row>
        <row r="986">
          <cell r="B986">
            <v>0</v>
          </cell>
        </row>
        <row r="987">
          <cell r="B987">
            <v>0</v>
          </cell>
        </row>
        <row r="992">
          <cell r="B992" t="str">
            <v>S&amp;U-Q</v>
          </cell>
        </row>
        <row r="993">
          <cell r="B993">
            <v>1</v>
          </cell>
        </row>
        <row r="994">
          <cell r="B994">
            <v>125</v>
          </cell>
        </row>
        <row r="995">
          <cell r="B995">
            <v>1</v>
          </cell>
        </row>
        <row r="996">
          <cell r="B996">
            <v>126</v>
          </cell>
        </row>
        <row r="997">
          <cell r="B997">
            <v>-1</v>
          </cell>
        </row>
        <row r="998">
          <cell r="B998">
            <v>1</v>
          </cell>
        </row>
        <row r="999">
          <cell r="B999">
            <v>0</v>
          </cell>
        </row>
        <row r="1000">
          <cell r="B1000">
            <v>1</v>
          </cell>
        </row>
        <row r="1001">
          <cell r="B1001">
            <v>1</v>
          </cell>
        </row>
        <row r="1002">
          <cell r="B1002">
            <v>120</v>
          </cell>
        </row>
        <row r="1003">
          <cell r="B1003">
            <v>2</v>
          </cell>
        </row>
        <row r="1004">
          <cell r="B1004">
            <v>10000000</v>
          </cell>
        </row>
        <row r="1005">
          <cell r="B1005">
            <v>9995330</v>
          </cell>
        </row>
        <row r="1006">
          <cell r="B1006">
            <v>9992291.4196800012</v>
          </cell>
        </row>
        <row r="1007">
          <cell r="B1007">
            <v>9990023.1695277337</v>
          </cell>
        </row>
        <row r="1008">
          <cell r="B1008">
            <v>9988324.8655889146</v>
          </cell>
        </row>
        <row r="1009">
          <cell r="B1009">
            <v>9986786.6635596137</v>
          </cell>
        </row>
        <row r="1010">
          <cell r="B1010">
            <v>9985348.5662800614</v>
          </cell>
        </row>
        <row r="1011">
          <cell r="B1011">
            <v>9984000.544223614</v>
          </cell>
        </row>
        <row r="1012">
          <cell r="B1012">
            <v>9982802.4641583078</v>
          </cell>
        </row>
        <row r="1013">
          <cell r="B1013">
            <v>9981664.4246773943</v>
          </cell>
        </row>
        <row r="1014">
          <cell r="B1014">
            <v>9980516.533268556</v>
          </cell>
        </row>
        <row r="1015">
          <cell r="B1015">
            <v>9979348.8128341641</v>
          </cell>
        </row>
        <row r="1016">
          <cell r="B1016">
            <v>9978141.3116278108</v>
          </cell>
        </row>
        <row r="1017">
          <cell r="B1017">
            <v>9976874.0876812339</v>
          </cell>
        </row>
        <row r="1018">
          <cell r="B1018">
            <v>9975527.2096793968</v>
          </cell>
        </row>
        <row r="1019">
          <cell r="B1019">
            <v>9974080.7582339942</v>
          </cell>
        </row>
        <row r="1020">
          <cell r="B1020">
            <v>9972564.6979587432</v>
          </cell>
        </row>
        <row r="1021">
          <cell r="B1021">
            <v>9970969.0876070689</v>
          </cell>
        </row>
        <row r="1022">
          <cell r="B1022">
            <v>9969343.8196457885</v>
          </cell>
        </row>
        <row r="1023">
          <cell r="B1023">
            <v>9967718.8166031856</v>
          </cell>
        </row>
        <row r="1024">
          <cell r="B1024">
            <v>9966094.0784360785</v>
          </cell>
        </row>
        <row r="1025">
          <cell r="B1025">
            <v>9964479.5711953714</v>
          </cell>
        </row>
        <row r="1026">
          <cell r="B1026">
            <v>9962855.3610252663</v>
          </cell>
        </row>
        <row r="1027">
          <cell r="B1027">
            <v>9961181.6013246141</v>
          </cell>
        </row>
        <row r="1028">
          <cell r="B1028">
            <v>9959458.3169075847</v>
          </cell>
        </row>
        <row r="1029">
          <cell r="B1029">
            <v>9957665.614410542</v>
          </cell>
        </row>
        <row r="1030">
          <cell r="B1030">
            <v>9955773.6579438038</v>
          </cell>
        </row>
        <row r="1031">
          <cell r="B1031">
            <v>9953802.4147595298</v>
          </cell>
        </row>
        <row r="1032">
          <cell r="B1032">
            <v>9951732.0238572601</v>
          </cell>
        </row>
        <row r="1033">
          <cell r="B1033">
            <v>9949542.6428120118</v>
          </cell>
        </row>
        <row r="1034">
          <cell r="B1034">
            <v>9946985.6103528105</v>
          </cell>
        </row>
        <row r="1035">
          <cell r="B1035">
            <v>9944001.5146697052</v>
          </cell>
        </row>
        <row r="1036">
          <cell r="B1036">
            <v>9940670.2741622906</v>
          </cell>
        </row>
        <row r="1037">
          <cell r="B1037">
            <v>9937031.9888419472</v>
          </cell>
        </row>
        <row r="1038">
          <cell r="B1038">
            <v>9933126.7352703325</v>
          </cell>
        </row>
        <row r="1039">
          <cell r="B1039">
            <v>9928984.6214217246</v>
          </cell>
        </row>
        <row r="1040">
          <cell r="B1040">
            <v>9924615.8681882992</v>
          </cell>
        </row>
        <row r="1041">
          <cell r="B1041">
            <v>9920030.6956571974</v>
          </cell>
        </row>
        <row r="1042">
          <cell r="B1042">
            <v>9915189.7206777167</v>
          </cell>
        </row>
        <row r="1043">
          <cell r="B1043">
            <v>9910083.3979715668</v>
          </cell>
        </row>
        <row r="1044">
          <cell r="B1044">
            <v>9904583.3016856927</v>
          </cell>
        </row>
        <row r="1045">
          <cell r="B1045">
            <v>9898630.6471213792</v>
          </cell>
        </row>
        <row r="1046">
          <cell r="B1046">
            <v>9892137.145416867</v>
          </cell>
        </row>
        <row r="1047">
          <cell r="B1047">
            <v>9885014.806672167</v>
          </cell>
        </row>
        <row r="1048">
          <cell r="B1048">
            <v>9877175.9899304751</v>
          </cell>
        </row>
        <row r="1049">
          <cell r="B1049">
            <v>9868632.2326991856</v>
          </cell>
        </row>
        <row r="1050">
          <cell r="B1050">
            <v>9859326.1125037502</v>
          </cell>
        </row>
        <row r="1051">
          <cell r="B1051">
            <v>9849220.3032384329</v>
          </cell>
        </row>
        <row r="1052">
          <cell r="B1052">
            <v>9838179.3272785023</v>
          </cell>
        </row>
        <row r="1053">
          <cell r="B1053">
            <v>9826176.7484992221</v>
          </cell>
        </row>
        <row r="1054">
          <cell r="B1054">
            <v>9813019.4978329819</v>
          </cell>
        </row>
        <row r="1055">
          <cell r="B1055">
            <v>9798260.7165082414</v>
          </cell>
        </row>
        <row r="1056">
          <cell r="B1056">
            <v>9781887.8228509557</v>
          </cell>
        </row>
        <row r="1057">
          <cell r="B1057">
            <v>9763693.5115004536</v>
          </cell>
        </row>
        <row r="1058">
          <cell r="B1058">
            <v>9743355.7379159983</v>
          </cell>
        </row>
        <row r="1059">
          <cell r="B1059">
            <v>9720108.09112533</v>
          </cell>
        </row>
        <row r="1060">
          <cell r="B1060">
            <v>9693095.9107400924</v>
          </cell>
        </row>
        <row r="1061">
          <cell r="B1061">
            <v>9662523.8862376176</v>
          </cell>
        </row>
        <row r="1062">
          <cell r="B1062">
            <v>9628347.5392519943</v>
          </cell>
        </row>
        <row r="1063">
          <cell r="B1063">
            <v>9590190.3979539387</v>
          </cell>
        </row>
        <row r="1064">
          <cell r="B1064">
            <v>9547533.231063839</v>
          </cell>
        </row>
        <row r="1065">
          <cell r="B1065">
            <v>9499413.6635792777</v>
          </cell>
        </row>
        <row r="1066">
          <cell r="B1066">
            <v>9445314.5027651936</v>
          </cell>
        </row>
        <row r="1067">
          <cell r="B1067">
            <v>9384099.4194727726</v>
          </cell>
        </row>
        <row r="1068">
          <cell r="B1068">
            <v>9315642.4142077174</v>
          </cell>
        </row>
        <row r="1069">
          <cell r="B1069">
            <v>9238993.308423616</v>
          </cell>
        </row>
        <row r="1070">
          <cell r="B1070">
            <v>9152969.041728884</v>
          </cell>
        </row>
        <row r="1071">
          <cell r="B1071">
            <v>9057686.6340044867</v>
          </cell>
        </row>
        <row r="1072">
          <cell r="B1072">
            <v>8952889.1996490546</v>
          </cell>
        </row>
        <row r="1073">
          <cell r="B1073">
            <v>8837871.4321011622</v>
          </cell>
        </row>
        <row r="1074">
          <cell r="B1074">
            <v>8710226.0550073255</v>
          </cell>
        </row>
        <row r="1075">
          <cell r="B1075">
            <v>8571864.1141235344</v>
          </cell>
        </row>
        <row r="1076">
          <cell r="B1076">
            <v>8420253.5535370316</v>
          </cell>
        </row>
        <row r="1077">
          <cell r="B1077">
            <v>8256184.9130463628</v>
          </cell>
        </row>
        <row r="1078">
          <cell r="B1078">
            <v>8077496.3029733002</v>
          </cell>
        </row>
        <row r="1079">
          <cell r="B1079">
            <v>7885801.1607111385</v>
          </cell>
        </row>
        <row r="1080">
          <cell r="B1080">
            <v>7678483.4481960423</v>
          </cell>
        </row>
        <row r="1081">
          <cell r="B1081">
            <v>7452682.2854349418</v>
          </cell>
        </row>
        <row r="1082">
          <cell r="B1082">
            <v>7209791.9170703311</v>
          </cell>
        </row>
        <row r="1083">
          <cell r="B1083">
            <v>6949251.6665631607</v>
          </cell>
        </row>
        <row r="1084">
          <cell r="B1084">
            <v>6670183.6181373168</v>
          </cell>
        </row>
        <row r="1085">
          <cell r="B1085">
            <v>6372133.1333444696</v>
          </cell>
        </row>
        <row r="1086">
          <cell r="B1086">
            <v>6055138.6263599824</v>
          </cell>
        </row>
        <row r="1087">
          <cell r="B1087">
            <v>5719266.1418944206</v>
          </cell>
        </row>
        <row r="1088">
          <cell r="B1088">
            <v>5365329.3567032842</v>
          </cell>
        </row>
        <row r="1089">
          <cell r="B1089">
            <v>4990507.4478439922</v>
          </cell>
        </row>
        <row r="1090">
          <cell r="B1090">
            <v>4597330.3185656033</v>
          </cell>
        </row>
        <row r="1091">
          <cell r="B1091">
            <v>4188852.9224307309</v>
          </cell>
        </row>
        <row r="1092">
          <cell r="B1092">
            <v>3774307.281815296</v>
          </cell>
        </row>
        <row r="1093">
          <cell r="B1093">
            <v>3355785.6702566436</v>
          </cell>
        </row>
        <row r="1094">
          <cell r="B1094">
            <v>2944980.455860836</v>
          </cell>
        </row>
        <row r="1095">
          <cell r="B1095">
            <v>2549083.788199008</v>
          </cell>
        </row>
        <row r="1096">
          <cell r="B1096">
            <v>2175569.0897979955</v>
          </cell>
        </row>
        <row r="1097">
          <cell r="B1097">
            <v>1827032.0437669079</v>
          </cell>
        </row>
        <row r="1098">
          <cell r="B1098">
            <v>1512766.0889506058</v>
          </cell>
        </row>
        <row r="1099">
          <cell r="B1099">
            <v>1235600.1116652538</v>
          </cell>
        </row>
        <row r="1100">
          <cell r="B1100">
            <v>986863.92438614485</v>
          </cell>
        </row>
        <row r="1101">
          <cell r="B1101">
            <v>776566.18269123056</v>
          </cell>
        </row>
        <row r="1102">
          <cell r="B1102">
            <v>604387.48179729632</v>
          </cell>
        </row>
        <row r="1103">
          <cell r="B1103">
            <v>465931.97991724446</v>
          </cell>
        </row>
        <row r="1104">
          <cell r="B1104">
            <v>356389.97364276048</v>
          </cell>
        </row>
        <row r="1105">
          <cell r="B1105">
            <v>269133.59083590884</v>
          </cell>
        </row>
        <row r="1106">
          <cell r="B1106">
            <v>200639.63023535171</v>
          </cell>
        </row>
        <row r="1107">
          <cell r="B1107">
            <v>147260.6604490178</v>
          </cell>
        </row>
        <row r="1108">
          <cell r="B1108">
            <v>106166.83684741713</v>
          </cell>
        </row>
        <row r="1109">
          <cell r="B1109">
            <v>75047.638298049613</v>
          </cell>
        </row>
        <row r="1110">
          <cell r="B1110">
            <v>51947.14970588866</v>
          </cell>
        </row>
        <row r="1111">
          <cell r="B1111">
            <v>35182.505817055746</v>
          </cell>
        </row>
        <row r="1112">
          <cell r="B1112">
            <v>23310.485871642639</v>
          </cell>
        </row>
        <row r="1113">
          <cell r="B1113">
            <v>15115.824426381898</v>
          </cell>
        </row>
        <row r="1114">
          <cell r="B1114">
            <v>9604.3378715078106</v>
          </cell>
        </row>
        <row r="1115">
          <cell r="B1115">
            <v>5990.7441647044825</v>
          </cell>
        </row>
        <row r="1116">
          <cell r="B1116">
            <v>3678.2270559660815</v>
          </cell>
        </row>
        <row r="1117">
          <cell r="B1117">
            <v>2230.8189618540364</v>
          </cell>
        </row>
        <row r="1118">
          <cell r="B1118">
            <v>1342.2659227958789</v>
          </cell>
        </row>
        <row r="1119">
          <cell r="B1119">
            <v>805.35955367752729</v>
          </cell>
        </row>
        <row r="1120">
          <cell r="B1120">
            <v>483.21573220651635</v>
          </cell>
        </row>
        <row r="1121">
          <cell r="B1121">
            <v>289.92943932390978</v>
          </cell>
        </row>
        <row r="1122">
          <cell r="B1122">
            <v>173.95766359434586</v>
          </cell>
        </row>
        <row r="1123">
          <cell r="B1123">
            <v>104.37459815660752</v>
          </cell>
        </row>
        <row r="1124">
          <cell r="B1124">
            <v>0</v>
          </cell>
        </row>
        <row r="1125">
          <cell r="B1125">
            <v>0</v>
          </cell>
        </row>
        <row r="1126">
          <cell r="B1126">
            <v>0</v>
          </cell>
        </row>
        <row r="1127">
          <cell r="B1127">
            <v>0</v>
          </cell>
        </row>
        <row r="1128">
          <cell r="B1128">
            <v>0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Statement"/>
      <sheetName val="Raw Data"/>
      <sheetName val="TPACT"/>
      <sheetName val="Calculations"/>
      <sheetName val="Valuation"/>
      <sheetName val="CIC"/>
      <sheetName val="CovComp"/>
    </sheetNames>
    <sheetDataSet>
      <sheetData sheetId="0"/>
      <sheetData sheetId="1"/>
      <sheetData sheetId="2"/>
      <sheetData sheetId="3">
        <row r="569">
          <cell r="B569" t="str">
            <v>S&amp;U-Q</v>
          </cell>
        </row>
        <row r="570">
          <cell r="B570">
            <v>1</v>
          </cell>
        </row>
        <row r="571">
          <cell r="B571">
            <v>125</v>
          </cell>
        </row>
        <row r="572">
          <cell r="B572">
            <v>1</v>
          </cell>
        </row>
        <row r="573">
          <cell r="B573">
            <v>126</v>
          </cell>
        </row>
        <row r="574">
          <cell r="B574">
            <v>-1</v>
          </cell>
        </row>
        <row r="575">
          <cell r="B575">
            <v>1</v>
          </cell>
        </row>
        <row r="576">
          <cell r="B576">
            <v>0</v>
          </cell>
        </row>
        <row r="577">
          <cell r="B577">
            <v>1</v>
          </cell>
        </row>
        <row r="578">
          <cell r="B578">
            <v>1</v>
          </cell>
        </row>
        <row r="579">
          <cell r="B579">
            <v>120</v>
          </cell>
        </row>
        <row r="580">
          <cell r="B580">
            <v>2</v>
          </cell>
        </row>
        <row r="581">
          <cell r="B581">
            <v>10000000</v>
          </cell>
        </row>
        <row r="582">
          <cell r="B582">
            <v>9994080</v>
          </cell>
        </row>
        <row r="583">
          <cell r="B583">
            <v>9990082.3680000007</v>
          </cell>
        </row>
        <row r="584">
          <cell r="B584">
            <v>9986765.660653824</v>
          </cell>
        </row>
        <row r="585">
          <cell r="B585">
            <v>9984179.0883477144</v>
          </cell>
        </row>
        <row r="586">
          <cell r="B586">
            <v>9981812.8379037753</v>
          </cell>
        </row>
        <row r="587">
          <cell r="B587">
            <v>9979546.9663895722</v>
          </cell>
        </row>
        <row r="588">
          <cell r="B588">
            <v>9977381.4046978652</v>
          </cell>
        </row>
        <row r="589">
          <cell r="B589">
            <v>9975375.9510355201</v>
          </cell>
        </row>
        <row r="590">
          <cell r="B590">
            <v>9973440.7281010188</v>
          </cell>
        </row>
        <row r="591">
          <cell r="B591">
            <v>9971475.9602775835</v>
          </cell>
        </row>
        <row r="592">
          <cell r="B592">
            <v>9969401.8932778463</v>
          </cell>
        </row>
        <row r="593">
          <cell r="B593">
            <v>9967148.8084499668</v>
          </cell>
        </row>
        <row r="594">
          <cell r="B594">
            <v>9964607.1855038125</v>
          </cell>
        </row>
        <row r="595">
          <cell r="B595">
            <v>9961647.6971697174</v>
          </cell>
        </row>
        <row r="596">
          <cell r="B596">
            <v>9958210.9287141934</v>
          </cell>
        </row>
        <row r="597">
          <cell r="B597">
            <v>9954317.2682410665</v>
          </cell>
        </row>
        <row r="598">
          <cell r="B598">
            <v>9950036.9118157215</v>
          </cell>
        </row>
        <row r="599">
          <cell r="B599">
            <v>9945459.8948362861</v>
          </cell>
        </row>
        <row r="600">
          <cell r="B600">
            <v>9940646.2922471855</v>
          </cell>
        </row>
        <row r="601">
          <cell r="B601">
            <v>9935606.3845770154</v>
          </cell>
        </row>
        <row r="602">
          <cell r="B602">
            <v>9930340.5131931901</v>
          </cell>
        </row>
        <row r="603">
          <cell r="B603">
            <v>9924819.2438678555</v>
          </cell>
        </row>
        <row r="604">
          <cell r="B604">
            <v>9918973.5253332183</v>
          </cell>
        </row>
        <row r="605">
          <cell r="B605">
            <v>9912784.0858534109</v>
          </cell>
        </row>
        <row r="606">
          <cell r="B606">
            <v>9906231.7355726622</v>
          </cell>
        </row>
        <row r="607">
          <cell r="B607">
            <v>9899336.9982847031</v>
          </cell>
        </row>
        <row r="608">
          <cell r="B608">
            <v>9892140.1802869495</v>
          </cell>
        </row>
        <row r="609">
          <cell r="B609">
            <v>9884681.5065910127</v>
          </cell>
        </row>
        <row r="610">
          <cell r="B610">
            <v>9876981.3396973778</v>
          </cell>
        </row>
        <row r="611">
          <cell r="B611">
            <v>9869069.87764428</v>
          </cell>
        </row>
        <row r="612">
          <cell r="B612">
            <v>9860967.3712747339</v>
          </cell>
        </row>
        <row r="613">
          <cell r="B613">
            <v>9852694.0196502339</v>
          </cell>
        </row>
        <row r="614">
          <cell r="B614">
            <v>9844338.9351215716</v>
          </cell>
        </row>
        <row r="615">
          <cell r="B615">
            <v>9835981.091365654</v>
          </cell>
        </row>
        <row r="616">
          <cell r="B616">
            <v>9827610.6714569014</v>
          </cell>
        </row>
        <row r="617">
          <cell r="B617">
            <v>9819139.2710581049</v>
          </cell>
        </row>
        <row r="618">
          <cell r="B618">
            <v>9810390.4179675933</v>
          </cell>
        </row>
        <row r="619">
          <cell r="B619">
            <v>9801178.4613651223</v>
          </cell>
        </row>
        <row r="620">
          <cell r="B620">
            <v>9791387.0840822197</v>
          </cell>
        </row>
        <row r="621">
          <cell r="B621">
            <v>9780890.7171280831</v>
          </cell>
        </row>
        <row r="622">
          <cell r="B622">
            <v>9769584.0074590817</v>
          </cell>
        </row>
        <row r="623">
          <cell r="B623">
            <v>9757352.4882817417</v>
          </cell>
        </row>
        <row r="624">
          <cell r="B624">
            <v>9744160.5477175843</v>
          </cell>
        </row>
        <row r="625">
          <cell r="B625">
            <v>9729953.5616390128</v>
          </cell>
        </row>
        <row r="626">
          <cell r="B626">
            <v>9714599.6949187461</v>
          </cell>
        </row>
        <row r="627">
          <cell r="B627">
            <v>9697871.1542440969</v>
          </cell>
        </row>
        <row r="628">
          <cell r="B628">
            <v>9679454.8969221879</v>
          </cell>
        </row>
        <row r="629">
          <cell r="B629">
            <v>9659108.6827288568</v>
          </cell>
        </row>
        <row r="630">
          <cell r="B630">
            <v>9636641.5959328283</v>
          </cell>
        </row>
        <row r="631">
          <cell r="B631">
            <v>9611788.6972569171</v>
          </cell>
        </row>
        <row r="632">
          <cell r="B632">
            <v>9584183.6401183959</v>
          </cell>
        </row>
        <row r="633">
          <cell r="B633">
            <v>9553389.6580826957</v>
          </cell>
        </row>
        <row r="634">
          <cell r="B634">
            <v>9519150.3095481265</v>
          </cell>
        </row>
        <row r="635">
          <cell r="B635">
            <v>9481273.6104664356</v>
          </cell>
        </row>
        <row r="636">
          <cell r="B636">
            <v>9439318.9747401215</v>
          </cell>
        </row>
        <row r="637">
          <cell r="B637">
            <v>9392603.785134133</v>
          </cell>
        </row>
        <row r="638">
          <cell r="B638">
            <v>9340183.6634093001</v>
          </cell>
        </row>
        <row r="639">
          <cell r="B639">
            <v>9281340.5063298214</v>
          </cell>
        </row>
        <row r="640">
          <cell r="B640">
            <v>9215535.8021399435</v>
          </cell>
        </row>
        <row r="641">
          <cell r="B641">
            <v>9142032.6885820758</v>
          </cell>
        </row>
        <row r="642">
          <cell r="B642">
            <v>9059882.3828424774</v>
          </cell>
        </row>
        <row r="643">
          <cell r="B643">
            <v>8967951.7563037742</v>
          </cell>
        </row>
        <row r="644">
          <cell r="B644">
            <v>8865080.3817072138</v>
          </cell>
        </row>
        <row r="645">
          <cell r="B645">
            <v>8750366.2415679228</v>
          </cell>
        </row>
        <row r="646">
          <cell r="B646">
            <v>8623179.668246733</v>
          </cell>
        </row>
        <row r="647">
          <cell r="B647">
            <v>8483147.8536140751</v>
          </cell>
        </row>
        <row r="648">
          <cell r="B648">
            <v>8330162.765221999</v>
          </cell>
        </row>
        <row r="649">
          <cell r="B649">
            <v>8164734.0628674561</v>
          </cell>
        </row>
        <row r="650">
          <cell r="B650">
            <v>7987322.5564154088</v>
          </cell>
        </row>
        <row r="651">
          <cell r="B651">
            <v>7797783.3921516705</v>
          </cell>
        </row>
        <row r="652">
          <cell r="B652">
            <v>7595423.1153419428</v>
          </cell>
        </row>
        <row r="653">
          <cell r="B653">
            <v>7379097.8695938895</v>
          </cell>
        </row>
        <row r="654">
          <cell r="B654">
            <v>7148862.6369646899</v>
          </cell>
        </row>
        <row r="655">
          <cell r="B655">
            <v>6905436.7153134048</v>
          </cell>
        </row>
        <row r="656">
          <cell r="B656">
            <v>6648478.5096998774</v>
          </cell>
        </row>
        <row r="657">
          <cell r="B657">
            <v>6376834.9747505598</v>
          </cell>
        </row>
        <row r="658">
          <cell r="B658">
            <v>6088786.9621061021</v>
          </cell>
        </row>
        <row r="659">
          <cell r="B659">
            <v>5783062.8799517928</v>
          </cell>
        </row>
        <row r="660">
          <cell r="B660">
            <v>5460015.2044148054</v>
          </cell>
        </row>
        <row r="661">
          <cell r="B661">
            <v>5121346.8413305683</v>
          </cell>
        </row>
        <row r="662">
          <cell r="B662">
            <v>4769945.6278126715</v>
          </cell>
        </row>
        <row r="663">
          <cell r="B663">
            <v>4409662.0946527245</v>
          </cell>
        </row>
        <row r="664">
          <cell r="B664">
            <v>4045820.8752229284</v>
          </cell>
        </row>
        <row r="665">
          <cell r="B665">
            <v>3683262.7291315761</v>
          </cell>
        </row>
        <row r="666">
          <cell r="B666">
            <v>3325102.2613508217</v>
          </cell>
        </row>
        <row r="667">
          <cell r="B667">
            <v>2973333.0429179957</v>
          </cell>
        </row>
        <row r="668">
          <cell r="B668">
            <v>2629404.6365106283</v>
          </cell>
        </row>
        <row r="669">
          <cell r="B669">
            <v>2295522.8357665087</v>
          </cell>
        </row>
        <row r="670">
          <cell r="B670">
            <v>1975407.5852731974</v>
          </cell>
        </row>
        <row r="671">
          <cell r="B671">
            <v>1673306.527849782</v>
          </cell>
        </row>
        <row r="672">
          <cell r="B672">
            <v>1393429.2780016277</v>
          </cell>
        </row>
        <row r="673">
          <cell r="B673">
            <v>1139433.5957782129</v>
          </cell>
        </row>
        <row r="674">
          <cell r="B674">
            <v>913379.08584458171</v>
          </cell>
        </row>
        <row r="675">
          <cell r="B675">
            <v>716363.2170279054</v>
          </cell>
        </row>
        <row r="676">
          <cell r="B676">
            <v>549016.47135088453</v>
          </cell>
        </row>
        <row r="677">
          <cell r="B677">
            <v>410933.33864142356</v>
          </cell>
        </row>
        <row r="678">
          <cell r="B678">
            <v>300468.29321452929</v>
          </cell>
        </row>
        <row r="679">
          <cell r="B679">
            <v>214751.59993116802</v>
          </cell>
        </row>
        <row r="680">
          <cell r="B680">
            <v>150047.37237510693</v>
          </cell>
        </row>
        <row r="681">
          <cell r="B681">
            <v>102446.64405757276</v>
          </cell>
        </row>
        <row r="682">
          <cell r="B682">
            <v>68284.683683490497</v>
          </cell>
        </row>
        <row r="683">
          <cell r="B683">
            <v>44362.510448653273</v>
          </cell>
        </row>
        <row r="684">
          <cell r="B684">
            <v>28013.062122885702</v>
          </cell>
        </row>
        <row r="685">
          <cell r="B685">
            <v>17148.055913213866</v>
          </cell>
        </row>
        <row r="686">
          <cell r="B686">
            <v>10164.955992011262</v>
          </cell>
        </row>
        <row r="687">
          <cell r="B687">
            <v>5838.7608867672607</v>
          </cell>
        </row>
        <row r="688">
          <cell r="B688">
            <v>3258.4080942737714</v>
          </cell>
        </row>
        <row r="689">
          <cell r="B689">
            <v>1767.5136955145244</v>
          </cell>
        </row>
        <row r="690">
          <cell r="B690">
            <v>931.21459048182726</v>
          </cell>
        </row>
        <row r="691">
          <cell r="B691">
            <v>477.95054463775028</v>
          </cell>
        </row>
        <row r="692">
          <cell r="B692">
            <v>240.71692410353509</v>
          </cell>
        </row>
        <row r="693">
          <cell r="B693">
            <v>120.35846205176755</v>
          </cell>
        </row>
        <row r="694">
          <cell r="B694">
            <v>60.179231025883773</v>
          </cell>
        </row>
        <row r="695">
          <cell r="B695">
            <v>30.089615512941887</v>
          </cell>
        </row>
        <row r="696">
          <cell r="B696">
            <v>15.044807756470943</v>
          </cell>
        </row>
        <row r="697">
          <cell r="B697">
            <v>7.5224038782354716</v>
          </cell>
        </row>
        <row r="698">
          <cell r="B698">
            <v>3.7612019391177358</v>
          </cell>
        </row>
        <row r="699">
          <cell r="B699">
            <v>1.8806009695588679</v>
          </cell>
        </row>
        <row r="700">
          <cell r="B700">
            <v>0.94030048477943395</v>
          </cell>
        </row>
        <row r="701">
          <cell r="B701">
            <v>0</v>
          </cell>
        </row>
        <row r="702">
          <cell r="B702">
            <v>0</v>
          </cell>
        </row>
        <row r="703">
          <cell r="B703">
            <v>0</v>
          </cell>
        </row>
        <row r="704">
          <cell r="B704">
            <v>0</v>
          </cell>
        </row>
        <row r="705">
          <cell r="B705">
            <v>0</v>
          </cell>
        </row>
        <row r="710">
          <cell r="B710" t="str">
            <v>S&amp;U-Q</v>
          </cell>
        </row>
        <row r="711">
          <cell r="B711">
            <v>1</v>
          </cell>
        </row>
        <row r="712">
          <cell r="B712">
            <v>125</v>
          </cell>
        </row>
        <row r="713">
          <cell r="B713">
            <v>1</v>
          </cell>
        </row>
        <row r="714">
          <cell r="B714">
            <v>126</v>
          </cell>
        </row>
        <row r="715">
          <cell r="B715">
            <v>-1</v>
          </cell>
        </row>
        <row r="716">
          <cell r="B716">
            <v>1</v>
          </cell>
        </row>
        <row r="717">
          <cell r="B717">
            <v>0</v>
          </cell>
        </row>
        <row r="718">
          <cell r="B718">
            <v>1</v>
          </cell>
        </row>
        <row r="719">
          <cell r="B719">
            <v>1</v>
          </cell>
        </row>
        <row r="720">
          <cell r="B720">
            <v>120</v>
          </cell>
        </row>
        <row r="721">
          <cell r="B721">
            <v>2</v>
          </cell>
        </row>
        <row r="722">
          <cell r="B722">
            <v>10000000</v>
          </cell>
        </row>
        <row r="723">
          <cell r="B723">
            <v>9994690</v>
          </cell>
        </row>
        <row r="724">
          <cell r="B724">
            <v>9991231.8372600004</v>
          </cell>
        </row>
        <row r="725">
          <cell r="B725">
            <v>9988654.0994459875</v>
          </cell>
        </row>
        <row r="726">
          <cell r="B726">
            <v>9986716.3005506955</v>
          </cell>
        </row>
        <row r="727">
          <cell r="B727">
            <v>9984968.6251980979</v>
          </cell>
        </row>
        <row r="728">
          <cell r="B728">
            <v>9983341.0753121898</v>
          </cell>
        </row>
        <row r="729">
          <cell r="B729">
            <v>9981813.6241276674</v>
          </cell>
        </row>
        <row r="730">
          <cell r="B730">
            <v>9980446.115661161</v>
          </cell>
        </row>
        <row r="731">
          <cell r="B731">
            <v>9979148.6576661263</v>
          </cell>
        </row>
        <row r="732">
          <cell r="B732">
            <v>9977841.3891919721</v>
          </cell>
        </row>
        <row r="733">
          <cell r="B733">
            <v>9976464.4470802639</v>
          </cell>
        </row>
        <row r="734">
          <cell r="B734">
            <v>9974987.930342095</v>
          </cell>
        </row>
        <row r="735">
          <cell r="B735">
            <v>9973352.0323215183</v>
          </cell>
        </row>
        <row r="736">
          <cell r="B736">
            <v>9971467.068787409</v>
          </cell>
        </row>
        <row r="737">
          <cell r="B737">
            <v>9969313.2319005504</v>
          </cell>
        </row>
        <row r="738">
          <cell r="B738">
            <v>9966900.6580984313</v>
          </cell>
        </row>
        <row r="739">
          <cell r="B739">
            <v>9964289.3301260099</v>
          </cell>
        </row>
        <row r="740">
          <cell r="B740">
            <v>9961569.0791388862</v>
          </cell>
        </row>
        <row r="741">
          <cell r="B741">
            <v>9958779.8397967275</v>
          </cell>
        </row>
        <row r="742">
          <cell r="B742">
            <v>9955951.5463222265</v>
          </cell>
        </row>
        <row r="743">
          <cell r="B743">
            <v>9953104.1441799775</v>
          </cell>
        </row>
        <row r="744">
          <cell r="B744">
            <v>9950227.6970823091</v>
          </cell>
        </row>
        <row r="745">
          <cell r="B745">
            <v>9947322.2305947617</v>
          </cell>
        </row>
        <row r="746">
          <cell r="B746">
            <v>9944427.5598256588</v>
          </cell>
        </row>
        <row r="747">
          <cell r="B747">
            <v>9941533.7314057499</v>
          </cell>
        </row>
        <row r="748">
          <cell r="B748">
            <v>9938610.920488717</v>
          </cell>
        </row>
        <row r="749">
          <cell r="B749">
            <v>9935609.4599907286</v>
          </cell>
        </row>
        <row r="750">
          <cell r="B750">
            <v>9932489.6786202919</v>
          </cell>
        </row>
        <row r="751">
          <cell r="B751">
            <v>9929202.0245366693</v>
          </cell>
        </row>
        <row r="752">
          <cell r="B752">
            <v>9925716.8746260572</v>
          </cell>
        </row>
        <row r="753">
          <cell r="B753">
            <v>9922014.5822318215</v>
          </cell>
        </row>
        <row r="754">
          <cell r="B754">
            <v>9918075.5424426757</v>
          </cell>
        </row>
        <row r="755">
          <cell r="B755">
            <v>9913890.114563765</v>
          </cell>
        </row>
        <row r="756">
          <cell r="B756">
            <v>9909438.7779023256</v>
          </cell>
        </row>
        <row r="757">
          <cell r="B757">
            <v>9904702.0661664885</v>
          </cell>
        </row>
        <row r="758">
          <cell r="B758">
            <v>9899630.8587086108</v>
          </cell>
        </row>
        <row r="759">
          <cell r="B759">
            <v>9894176.1621054634</v>
          </cell>
        </row>
        <row r="760">
          <cell r="B760">
            <v>9888259.4447605237</v>
          </cell>
        </row>
        <row r="761">
          <cell r="B761">
            <v>9881812.2996025402</v>
          </cell>
        </row>
        <row r="762">
          <cell r="B762">
            <v>9874806.0946821216</v>
          </cell>
        </row>
        <row r="763">
          <cell r="B763">
            <v>9867222.243601406</v>
          </cell>
        </row>
        <row r="764">
          <cell r="B764">
            <v>9859081.7852504347</v>
          </cell>
        </row>
        <row r="765">
          <cell r="B765">
            <v>9850435.3705247696</v>
          </cell>
        </row>
        <row r="766">
          <cell r="B766">
            <v>9841343.4186777752</v>
          </cell>
        </row>
        <row r="767">
          <cell r="B767">
            <v>9831767.7915314026</v>
          </cell>
        </row>
        <row r="768">
          <cell r="B768">
            <v>9821611.5754027516</v>
          </cell>
        </row>
        <row r="769">
          <cell r="B769">
            <v>9810689.9433309045</v>
          </cell>
        </row>
        <row r="770">
          <cell r="B770">
            <v>9798858.2512592468</v>
          </cell>
        </row>
        <row r="771">
          <cell r="B771">
            <v>9786021.7469500974</v>
          </cell>
        </row>
        <row r="772">
          <cell r="B772">
            <v>9772047.3078954536</v>
          </cell>
        </row>
        <row r="773">
          <cell r="B773">
            <v>9756724.7377166729</v>
          </cell>
        </row>
        <row r="774">
          <cell r="B774">
            <v>9739806.5770214722</v>
          </cell>
        </row>
        <row r="775">
          <cell r="B775">
            <v>9721232.7658790927</v>
          </cell>
        </row>
        <row r="776">
          <cell r="B776">
            <v>9700973.7167950012</v>
          </cell>
        </row>
        <row r="777">
          <cell r="B777">
            <v>9678719.6830886733</v>
          </cell>
        </row>
        <row r="778">
          <cell r="B778">
            <v>9653913.1245409176</v>
          </cell>
        </row>
        <row r="779">
          <cell r="B779">
            <v>9625733.3521303833</v>
          </cell>
        </row>
        <row r="780">
          <cell r="B780">
            <v>9593400.5138005782</v>
          </cell>
        </row>
        <row r="781">
          <cell r="B781">
            <v>9556341.2076157667</v>
          </cell>
        </row>
        <row r="782">
          <cell r="B782">
            <v>9513920.6089951601</v>
          </cell>
        </row>
        <row r="783">
          <cell r="B783">
            <v>9465466.2113335468</v>
          </cell>
        </row>
        <row r="784">
          <cell r="B784">
            <v>9410263.6123890504</v>
          </cell>
        </row>
        <row r="785">
          <cell r="B785">
            <v>9347431.2822491284</v>
          </cell>
        </row>
        <row r="786">
          <cell r="B786">
            <v>9276194.5084471088</v>
          </cell>
        </row>
        <row r="787">
          <cell r="B787">
            <v>9196085.2926721592</v>
          </cell>
        </row>
        <row r="788">
          <cell r="B788">
            <v>9106938.4418449961</v>
          </cell>
        </row>
        <row r="789">
          <cell r="B789">
            <v>9008911.3564569764</v>
          </cell>
        </row>
        <row r="790">
          <cell r="B790">
            <v>8902939.5321709737</v>
          </cell>
        </row>
        <row r="791">
          <cell r="B791">
            <v>8789792.073656613</v>
          </cell>
        </row>
        <row r="792">
          <cell r="B792">
            <v>8669108.2284853067</v>
          </cell>
        </row>
        <row r="793">
          <cell r="B793">
            <v>8539479.053144766</v>
          </cell>
        </row>
        <row r="794">
          <cell r="B794">
            <v>8398526.4118935578</v>
          </cell>
        </row>
        <row r="795">
          <cell r="B795">
            <v>8244463.8433937822</v>
          </cell>
        </row>
        <row r="796">
          <cell r="B796">
            <v>8076433.4258015733</v>
          </cell>
        </row>
        <row r="797">
          <cell r="B797">
            <v>7893211.4571038391</v>
          </cell>
        </row>
        <row r="798">
          <cell r="B798">
            <v>7693315.8769526845</v>
          </cell>
        </row>
        <row r="799">
          <cell r="B799">
            <v>7475087.2787870448</v>
          </cell>
        </row>
        <row r="800">
          <cell r="B800">
            <v>7237925.1846929686</v>
          </cell>
        </row>
        <row r="801">
          <cell r="B801">
            <v>6981977.6743118558</v>
          </cell>
        </row>
        <row r="802">
          <cell r="B802">
            <v>6706915.6818546662</v>
          </cell>
        </row>
        <row r="803">
          <cell r="B803">
            <v>6412133.3238057904</v>
          </cell>
        </row>
        <row r="804">
          <cell r="B804">
            <v>6096957.7345407642</v>
          </cell>
        </row>
        <row r="805">
          <cell r="B805">
            <v>5762496.9240970612</v>
          </cell>
        </row>
        <row r="806">
          <cell r="B806">
            <v>5411105.6241625464</v>
          </cell>
        </row>
        <row r="807">
          <cell r="B807">
            <v>5044568.1513930243</v>
          </cell>
        </row>
        <row r="808">
          <cell r="B808">
            <v>4664475.0748900138</v>
          </cell>
        </row>
        <row r="809">
          <cell r="B809">
            <v>4272551.8856725302</v>
          </cell>
        </row>
        <row r="810">
          <cell r="B810">
            <v>3871701.0677587334</v>
          </cell>
        </row>
        <row r="811">
          <cell r="B811">
            <v>3466744.3662775764</v>
          </cell>
        </row>
        <row r="812">
          <cell r="B812">
            <v>3063683.3325323141</v>
          </cell>
        </row>
        <row r="813">
          <cell r="B813">
            <v>2669231.0397854461</v>
          </cell>
        </row>
        <row r="814">
          <cell r="B814">
            <v>2290272.301373987</v>
          </cell>
        </row>
        <row r="815">
          <cell r="B815">
            <v>1933147.8511484398</v>
          </cell>
        </row>
        <row r="816">
          <cell r="B816">
            <v>1603203.9753579777</v>
          </cell>
        </row>
        <row r="817">
          <cell r="B817">
            <v>1304666.5534946427</v>
          </cell>
        </row>
        <row r="818">
          <cell r="B818">
            <v>1040421.9990829448</v>
          </cell>
        </row>
        <row r="819">
          <cell r="B819">
            <v>811888.10487438063</v>
          </cell>
        </row>
        <row r="820">
          <cell r="B820">
            <v>618891.74780037696</v>
          </cell>
        </row>
        <row r="821">
          <cell r="B821">
            <v>460014.80943904654</v>
          </cell>
        </row>
        <row r="822">
          <cell r="B822">
            <v>332854.29571023921</v>
          </cell>
        </row>
        <row r="823">
          <cell r="B823">
            <v>234120.05882800664</v>
          </cell>
        </row>
        <row r="824">
          <cell r="B824">
            <v>159882.22701405751</v>
          </cell>
        </row>
        <row r="825">
          <cell r="B825">
            <v>105761.29375866396</v>
          </cell>
        </row>
        <row r="826">
          <cell r="B826">
            <v>67579.774531086136</v>
          </cell>
        </row>
        <row r="827">
          <cell r="B827">
            <v>41656.375760285089</v>
          </cell>
        </row>
        <row r="828">
          <cell r="B828">
            <v>24776.50414382965</v>
          </cell>
        </row>
        <row r="829">
          <cell r="B829">
            <v>14250.305464340197</v>
          </cell>
        </row>
        <row r="830">
          <cell r="B830">
            <v>7917.925725762273</v>
          </cell>
        </row>
        <row r="831">
          <cell r="B831">
            <v>4240.2946818431956</v>
          </cell>
        </row>
        <row r="832">
          <cell r="B832">
            <v>2195.0945494231764</v>
          </cell>
        </row>
        <row r="833">
          <cell r="B833">
            <v>1108.2812870582677</v>
          </cell>
        </row>
        <row r="834">
          <cell r="B834">
            <v>554.14064352913385</v>
          </cell>
        </row>
        <row r="835">
          <cell r="B835">
            <v>277.07032176456693</v>
          </cell>
        </row>
        <row r="836">
          <cell r="B836">
            <v>138.53516088228346</v>
          </cell>
        </row>
        <row r="837">
          <cell r="B837">
            <v>69.267580441141732</v>
          </cell>
        </row>
        <row r="838">
          <cell r="B838">
            <v>34.633790220570866</v>
          </cell>
        </row>
        <row r="839">
          <cell r="B839">
            <v>17.316895110285433</v>
          </cell>
        </row>
        <row r="840">
          <cell r="B840">
            <v>8.6584475551427165</v>
          </cell>
        </row>
        <row r="841">
          <cell r="B841">
            <v>4.3292237775713582</v>
          </cell>
        </row>
        <row r="842">
          <cell r="B842">
            <v>0</v>
          </cell>
        </row>
        <row r="843">
          <cell r="B843">
            <v>0</v>
          </cell>
        </row>
        <row r="844">
          <cell r="B844">
            <v>0</v>
          </cell>
        </row>
        <row r="845">
          <cell r="B845">
            <v>0</v>
          </cell>
        </row>
        <row r="846">
          <cell r="B846">
            <v>0</v>
          </cell>
        </row>
      </sheetData>
      <sheetData sheetId="4"/>
      <sheetData sheetId="5"/>
      <sheetData sheetId="6"/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tayl12a\AppData\Local\Microsoft\Windows\INetCache\Content.Outlook\777X71R9\Melissa%20Workpaper%20Restricted%20Stock%20for%20G3%20Kentucky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tayl12a\AppData\Local\Microsoft\Windows\INetCache\Content.Outlook\777X71R9\Melissa%20Workpaper%20Restricted%20Stock%20for%20G3%20Kentucky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elissa  Cheng" refreshedDate="42940.459285763885" createdVersion="4" refreshedVersion="4" minRefreshableVersion="3" recordCount="1609">
  <cacheSource type="worksheet">
    <worksheetSource ref="A5:CV1614" sheet="T1.3 Database (Jul16-Sep16)" r:id="rId2"/>
  </cacheSource>
  <cacheFields count="100">
    <cacheField name="New Seq" numFmtId="0">
      <sharedItems containsMixedTypes="1" containsNumber="1" containsInteger="1" minValue="1" maxValue="1608"/>
    </cacheField>
    <cacheField name="EE#" numFmtId="0">
      <sharedItems containsMixedTypes="1" containsNumber="1" containsInteger="1" minValue="10005" maxValue="26516"/>
    </cacheField>
    <cacheField name="EASI Combined" numFmtId="0">
      <sharedItems/>
    </cacheField>
    <cacheField name="Code" numFmtId="0">
      <sharedItems/>
    </cacheField>
    <cacheField name="Name" numFmtId="0">
      <sharedItems count="221">
        <s v="AmbroseBonnie"/>
        <s v="WomerScott"/>
        <s v="MartinMark"/>
        <s v="HawkinsTom"/>
        <s v="WatkinsPaul"/>
        <s v="AllbrittenPhillip"/>
        <s v="GrimesKelly"/>
        <s v="CashClay"/>
        <s v="JohnsonSuzanne"/>
        <s v="PerrymanJeffrey"/>
        <s v="MervickerFarren"/>
        <s v="HollowayJohn"/>
        <s v="FrihartMatthew"/>
        <s v="ArmstrongBarton"/>
        <s v="BuchananRebecca"/>
        <s v="WaltherDouglas"/>
        <s v="PetersenThomas"/>
        <s v="AckerRonald"/>
        <s v="GoodDavid"/>
        <s v="StroudBryan"/>
        <s v="MancilMichael"/>
        <s v="SmithKenneth"/>
        <s v="GregoryGary"/>
        <s v="ElliotShon"/>
        <s v="BetzenKelvin"/>
        <s v="AldersonDaniel"/>
        <s v="AstonVerlon"/>
        <s v="GatesDavid"/>
        <s v="ParisJohn"/>
        <s v="ChristianJoe"/>
        <s v="WilkesKaren"/>
        <s v="SenterWilliam"/>
        <s v="AkersJohn"/>
        <s v="KissingerRichard"/>
        <s v="LoyalStephen"/>
        <s v="SmithGary"/>
        <s v="DobbsJay"/>
        <s v="DoggetteDavid"/>
        <s v="WillisJohn"/>
        <s v="GruberConrad"/>
        <s v="HillSam"/>
        <s v="MarinoFrank"/>
        <s v="BroussardBrian"/>
        <s v="HebertDavid"/>
        <s v="BowersMellisa"/>
        <s v="YoungDenise"/>
        <s v="GreerWilliam"/>
        <s v="EllisMichael"/>
        <s v="KerleyRobert"/>
        <s v="SadlerWennetta"/>
        <s v="ChildersPatricia"/>
        <s v="NapierEarnest"/>
        <s v="AnglinDavid"/>
        <s v="BlodgettBronson"/>
        <s v="ConnerBrian"/>
        <s v="HicksRandy"/>
        <s v="SweetinMarvin"/>
        <s v="GregoryLouis"/>
        <s v="ReynoldsMichael"/>
        <s v="HoweyDouglas"/>
        <s v="BurkeRicky"/>
        <s v="OrdemannMarshall"/>
        <s v="StrainGeorge"/>
        <s v="HunterGerald"/>
        <s v="KappesGilesSusan"/>
        <s v="QuachChi"/>
        <s v="McDonaldEdward"/>
        <s v="MeziereDaniel"/>
        <s v="RoweSheri"/>
        <s v="GilbertCullen"/>
        <s v="McDillJohn"/>
        <s v="CumminsKaren"/>
        <s v="TreadwayLawrence "/>
        <s v="ButlerJohnnie"/>
        <s v="SouthJane"/>
        <s v="MossSteven"/>
        <s v="RehmGary"/>
        <s v="BradshawJoel"/>
        <s v="FoleyJeffrey "/>
        <s v="ForsytheChristopher"/>
        <s v="WallerGregory"/>
        <s v="CookRobert"/>
        <s v="SchneiderJason"/>
        <s v="KnightsJeffrey"/>
        <s v="RodgersRobert"/>
        <s v="MyersBarbara"/>
        <s v="DicksonMichael"/>
        <s v="WeaverEllen"/>
        <s v="YarbroughCharles"/>
        <s v="ErskineRichard"/>
        <s v="WrightTony"/>
        <s v="PowellScott"/>
        <s v="SmirinJeff"/>
        <s v="WhiteJason"/>
        <s v="KelleySherry"/>
        <s v="StamportDarwin"/>
        <s v="AndrewsLance"/>
        <s v="MartinezJeffery"/>
        <s v="MartinTed"/>
        <s v="StadlerJohn"/>
        <s v="ThigpenGary"/>
        <s v="RothbauerMarc"/>
        <s v="MasonGary"/>
        <s v="BrockTommy"/>
        <s v="SlaughterKyle"/>
        <s v="EasleyStephen"/>
        <s v="VinsonFred"/>
        <s v="WeathersbeeBarbara"/>
        <s v="DavisMatthew"/>
        <s v="GordonDennis"/>
        <s v="HardgraveJohn"/>
        <s v="FletcherRalyn"/>
        <s v="ParkDavid"/>
        <s v="BrownRussell"/>
        <s v="GreenwoodDavid (Mike)"/>
        <s v="ErickstadBradley"/>
        <s v="WalkerOric"/>
        <s v="MatthewsStephen"/>
        <s v="TrivediBharat"/>
        <s v="MurdockPhillip"/>
        <s v="JohnsonDanny"/>
        <s v="KlinkovskyFrank"/>
        <s v="DoyleSandra"/>
        <s v="HockinRyan"/>
        <s v="WhiteCraig"/>
        <s v="DeVincenzoVictor"/>
        <s v="PalmerBecky"/>
        <s v="GintyRyan"/>
        <s v="PartrickHoward"/>
        <s v="HofmannHarold(Nick)"/>
        <s v="DensmanJosh"/>
        <s v="AudibertShawn"/>
        <s v="BahrRonald"/>
        <s v="BergeronMark"/>
        <s v="BoeckmanClarence"/>
        <s v="DavidsonMathew"/>
        <s v="EllisIIIRobert"/>
        <s v="FelgerBrian"/>
        <s v="LeeWilliam"/>
        <s v="LittrellZachary"/>
        <s v="MalterKenneth"/>
        <s v="MarieaJude"/>
        <s v="RandelRandy"/>
        <s v="ReidHarold"/>
        <s v="RoseJoseph"/>
        <s v="RozellTerri"/>
        <s v="RuffingPatrick"/>
        <s v="SadlerJames(Wade)"/>
        <s v="TuckerDavid"/>
        <s v="VilasGary"/>
        <s v="Wellman, Jr.Gerald"/>
        <s v="White,JJames"/>
        <s v="EricksonDon"/>
        <s v="FelanChristopher"/>
        <s v="CocklinKim"/>
        <s v="AtkinsTrevor"/>
        <s v="StoryJennifer"/>
        <s v="McWhortherAndrew"/>
        <s v="HabererMatthew"/>
        <s v="McAhrenDavid"/>
        <s v="GiusRichard"/>
        <s v="FogleKendall"/>
        <s v="MitschkeRichard"/>
        <s v="EstesAndrew"/>
        <s v="HaefnerMichael"/>
        <s v="JohnsonAshley"/>
        <s v="EngelRachael"/>
        <s v="MartinKelli "/>
        <s v="KlabenesKyle"/>
        <s v="GilmoreCindy"/>
        <s v="McNairPaula"/>
        <s v="LittlejohnPhilip"/>
        <s v="PriceJames"/>
        <s v="HefnerMichelle"/>
        <s v="WebbRobert"/>
        <s v="NewcombBethany"/>
        <s v="SandersonDean"/>
        <s v="LanceStamportTamara"/>
        <s v="LelandEdwin"/>
        <s v="SaenzArturo"/>
        <s v="HartleySheila"/>
        <s v="SandersMorgan"/>
        <s v="BoydDerek"/>
        <s v="FrankKevin "/>
        <s v="MainpriceJennifer"/>
        <s v="EckertBret J"/>
        <s v="RobbinsJohn"/>
        <s v="ThomasRichard"/>
        <s v="BerryJoseph"/>
        <s v="FloodRaphael"/>
        <s v="CockerellPhillip"/>
        <s v="HarpoleMaureen "/>
        <s v="BeauchampElizabeth "/>
        <s v="HartsfieldKaren"/>
        <s v="PearsonDevery"/>
        <s v="RiesJennifer"/>
        <s v="ConnelyMelanie"/>
        <s v="GarciaCarlos"/>
        <s v="JarzombekMarlan"/>
        <s v="BaldwinRick"/>
        <s v="GovoniMarco"/>
        <s v="HardyJulie"/>
        <s v="HawkinsJerry(Allen)"/>
        <s v="LittleJim"/>
        <s v="LeonMikala"/>
        <s v="NewcombJerry(Scott)"/>
        <s v="YoungTrisha"/>
        <s v="MeadeJim"/>
        <s v="SprinklePhil"/>
        <s v="JollyKodey"/>
        <s v="SuttonMarlo"/>
        <s v="DeArmondMike"/>
        <s v="SingletaryEric"/>
        <s v="WestTristan"/>
        <s v="HarmonStephen"/>
        <s v="TaborChristine"/>
        <s v="ChapmanMarcus"/>
        <e v="#N/A"/>
        <s v="BestRobert"/>
        <s v="RichardsPatsy"/>
        <s v="&gt;&gt;&gt;&gt;&gt;"/>
      </sharedItems>
    </cacheField>
    <cacheField name="Description" numFmtId="0">
      <sharedItems/>
    </cacheField>
    <cacheField name="Sub Acct" numFmtId="0">
      <sharedItems containsMixedTypes="1" containsNumber="1" containsInteger="1" minValue="10257" maxValue="10265"/>
    </cacheField>
    <cacheField name="Co" numFmtId="0">
      <sharedItems containsMixedTypes="1" containsNumber="1" containsInteger="1" minValue="10" maxValue="303"/>
    </cacheField>
    <cacheField name="Cost Center" numFmtId="0">
      <sharedItems containsMixedTypes="1" containsNumber="1" containsInteger="1" minValue="1001" maxValue="9650" count="146">
        <n v="1403"/>
        <n v="1134"/>
        <n v="2604"/>
        <n v="2401"/>
        <n v="1135"/>
        <n v="1501"/>
        <n v="2231"/>
        <n v="1226"/>
        <n v="8566"/>
        <n v="9612"/>
        <n v="3131"/>
        <n v="1829"/>
        <n v="1154"/>
        <n v="3031"/>
        <n v="1130"/>
        <n v="2516"/>
        <n v="5031"/>
        <n v="3001"/>
        <n v="2008"/>
        <n v="2131"/>
        <n v="1508"/>
        <n v="1503"/>
        <n v="5001"/>
        <n v="4101"/>
        <n v="3004"/>
        <n v="5004"/>
        <n v="3301"/>
        <n v="2005"/>
        <n v="2631"/>
        <n v="5005"/>
        <n v="3005"/>
        <n v="1150"/>
        <n v="2404"/>
        <n v="2408"/>
        <n v="2403"/>
        <n v="2407"/>
        <n v="8571"/>
        <n v="3308"/>
        <n v="3331"/>
        <n v="5008"/>
        <n v="3303"/>
        <n v="3304"/>
        <n v="3305"/>
        <n v="1229"/>
        <n v="1227"/>
        <n v="1128"/>
        <n v="1133"/>
        <n v="1205"/>
        <n v="1110"/>
        <n v="2003"/>
        <n v="4016"/>
        <n v="2405"/>
        <n v="1132"/>
        <n v="1125"/>
        <n v="1116"/>
        <n v="1106"/>
        <n v="1828"/>
        <n v="1228"/>
        <n v="5131"/>
        <n v="1825"/>
        <n v="1107"/>
        <n v="1156"/>
        <n v="4108"/>
        <n v="2007"/>
        <n v="1114"/>
        <n v="4131"/>
        <n v="1117"/>
        <n v="4106"/>
        <n v="4163"/>
        <n v="1215"/>
        <n v="9620"/>
        <n v="9621"/>
        <n v="1822"/>
        <n v="1209"/>
        <n v="9607"/>
        <n v="1823"/>
        <n v="4231"/>
        <n v="4541"/>
        <n v="4531"/>
        <n v="4431"/>
        <n v="4581"/>
        <n v="4129"/>
        <n v="1838"/>
        <n v="1837"/>
        <n v="4145"/>
        <n v="1836"/>
        <n v="4109"/>
        <n v="4606"/>
        <n v="4331"/>
        <n v="1401"/>
        <n v="2001"/>
        <n v="4160"/>
        <n v="4590"/>
        <n v="4140"/>
        <n v="4165"/>
        <n v="4330"/>
        <n v="4113"/>
        <n v="3007"/>
        <n v="2004"/>
        <n v="5003"/>
        <n v="3307"/>
        <n v="9001"/>
        <n v="8561"/>
        <n v="1826"/>
        <n v="8574"/>
        <n v="8577"/>
        <n v="8575"/>
        <n v="1821"/>
        <n v="8570"/>
        <n v="8564"/>
        <n v="8565"/>
        <n v="8585"/>
        <n v="8582"/>
        <n v="8573"/>
        <n v="1833"/>
        <n v="4104"/>
        <n v="1201"/>
        <n v="1129"/>
        <n v="8578"/>
        <n v="9613"/>
        <n v="1001"/>
        <n v="1159"/>
        <n v="1408"/>
        <n v="5007"/>
        <n v="1123"/>
        <n v="8584"/>
        <n v="3003"/>
        <n v="1407"/>
        <n v="1212"/>
        <n v="1507"/>
        <n v="4103"/>
        <n v="8572"/>
        <n v="1108"/>
        <n v="1131"/>
        <n v="1101"/>
        <n v="1145"/>
        <n v="1416"/>
        <n v="9643"/>
        <n v="4561"/>
        <n v="8567"/>
        <n v="1827"/>
        <n v="4164"/>
        <n v="9650"/>
        <n v="4119"/>
        <n v="2406"/>
        <s v="&gt;&gt;&gt;&gt;&gt;"/>
      </sharedItems>
    </cacheField>
    <cacheField name="Expense Account" numFmtId="0">
      <sharedItems containsMixedTypes="1" containsNumber="1" containsInteger="1" minValue="4264" maxValue="9260"/>
    </cacheField>
    <cacheField name="Expense Sub Account" numFmtId="0">
      <sharedItems count="4">
        <s v="07458"/>
        <s v="07460"/>
        <s v="07463"/>
        <s v="&gt;&gt;&gt;&gt;&gt;"/>
      </sharedItems>
    </cacheField>
    <cacheField name="Service Area" numFmtId="0">
      <sharedItems containsMixedTypes="1" containsNumber="1" containsInteger="1" minValue="2000" maxValue="834000"/>
    </cacheField>
    <cacheField name="Future Growth" numFmtId="0">
      <sharedItems containsMixedTypes="1" containsNumber="1" containsInteger="1" minValue="0" maxValue="0"/>
    </cacheField>
    <cacheField name="Amount" numFmtId="0">
      <sharedItems containsMixedTypes="1" containsNumber="1" containsInteger="1" minValue="0" maxValue="0"/>
    </cacheField>
    <cacheField name="Description for JE" numFmtId="0">
      <sharedItems/>
    </cacheField>
    <cacheField name="Type of Issuance" numFmtId="0">
      <sharedItems/>
    </cacheField>
    <cacheField name="Type of Issuance by Date" numFmtId="0">
      <sharedItems/>
    </cacheField>
    <cacheField name="Vesting Period" numFmtId="0">
      <sharedItems/>
    </cacheField>
    <cacheField name="Grant Date" numFmtId="0">
      <sharedItems containsDate="1" containsMixedTypes="1" minDate="2012-11-06T00:00:00" maxDate="2016-06-07T00:00:00"/>
    </cacheField>
    <cacheField name="Vest Date" numFmtId="0">
      <sharedItems containsDate="1" containsMixedTypes="1" minDate="2015-11-06T00:00:00" maxDate="2019-06-07T00:00:00"/>
    </cacheField>
    <cacheField name="1) Origin Shrs" numFmtId="164">
      <sharedItems containsMixedTypes="1" containsNumber="1" containsInteger="1" minValue="0" maxValue="27350"/>
    </cacheField>
    <cacheField name="Add EVF" numFmtId="43">
      <sharedItems containsMixedTypes="1" containsNumber="1" minValue="0" maxValue="4881.239999999998"/>
    </cacheField>
    <cacheField name="Add EVF73115" numFmtId="43">
      <sharedItems containsMixedTypes="1" containsNumber="1" minValue="0" maxValue="10533.554982"/>
    </cacheField>
    <cacheField name="Add EVF70116" numFmtId="0">
      <sharedItems containsMixedTypes="1" containsNumber="1" minValue="0" maxValue="318.18149999999878"/>
    </cacheField>
    <cacheField name="Add EVF80116" numFmtId="0">
      <sharedItems containsMixedTypes="1" containsNumber="1" minValue="0" maxValue="257.02500000000146"/>
    </cacheField>
    <cacheField name="Add EVF90116" numFmtId="0">
      <sharedItems containsMixedTypes="1" containsNumber="1" minValue="0" maxValue="1285.125"/>
    </cacheField>
    <cacheField name="Roundup Fraction Shares" numFmtId="0">
      <sharedItems containsBlank="1" containsMixedTypes="1" containsNumber="1" minValue="0" maxValue="0.96000000000015007"/>
    </cacheField>
    <cacheField name="EVF Units (Not Excluded Fort Shares)" numFmtId="0">
      <sharedItems containsMixedTypes="1" containsNumber="1" minValue="0" maxValue="39562"/>
    </cacheField>
    <cacheField name="EVF/Prorated Factor" numFmtId="167">
      <sharedItems containsMixedTypes="1" containsNumber="1" minValue="1" maxValue="1.4792000000000001"/>
    </cacheField>
    <cacheField name="EVF check" numFmtId="0">
      <sharedItems containsMixedTypes="1" containsNumber="1" minValue="-2.0000000000095497E-3" maxValue="2.4999999999977263E-3"/>
    </cacheField>
    <cacheField name="Prorated Shares" numFmtId="164">
      <sharedItems containsMixedTypes="1" containsNumber="1" containsInteger="1" minValue="0" maxValue="400"/>
    </cacheField>
    <cacheField name="1) Orig GV" numFmtId="0">
      <sharedItems containsMixedTypes="1" containsNumber="1" minValue="0" maxValue="1241412.8999999999"/>
    </cacheField>
    <cacheField name="GV Addl EVF" numFmtId="0">
      <sharedItems containsMixedTypes="1" containsNumber="1" minValue="0" maxValue="249040.86479999992"/>
    </cacheField>
    <cacheField name="GV Add EVF73115" numFmtId="0">
      <sharedItems containsMixedTypes="1" containsNumber="1" minValue="0" maxValue="537421.97518164001"/>
    </cacheField>
    <cacheField name="GV Add EVF70116" numFmtId="0">
      <sharedItems containsMixedTypes="1" containsNumber="1" minValue="0" maxValue="23462.703809999908"/>
    </cacheField>
    <cacheField name="GV Add EVF80116" numFmtId="0">
      <sharedItems containsMixedTypes="1" containsNumber="1" minValue="0" maxValue="13113.415500000076"/>
    </cacheField>
    <cacheField name="GV Add EVF90116" numFmtId="0">
      <sharedItems containsMixedTypes="1" containsNumber="1" minValue="0" maxValue="65567.077499999999"/>
    </cacheField>
    <cacheField name="GV Roundup Faction Shares" numFmtId="0">
      <sharedItems containsMixedTypes="1" containsNumber="1" minValue="0" maxValue="48.979200000007658"/>
    </cacheField>
    <cacheField name="Total Grant Value (Not Excluded Fort Shares)" numFmtId="0">
      <sharedItems containsMixedTypes="1" containsNumber="1" minValue="0" maxValue="2018453.2399999998"/>
    </cacheField>
    <cacheField name="Shares O/S" numFmtId="0">
      <sharedItems containsMixedTypes="1" containsNumber="1" minValue="0" maxValue="39562"/>
    </cacheField>
    <cacheField name="5)Less:Shrs Vest" numFmtId="0">
      <sharedItems containsMixedTypes="1" containsNumber="1" minValue="-39562" maxValue="0"/>
    </cacheField>
    <cacheField name="9)Less:Shrs Fort" numFmtId="0">
      <sharedItems containsMixedTypes="1" containsNumber="1" minValue="-971.58" maxValue="0"/>
    </cacheField>
    <cacheField name="Shrs Left to be Issued" numFmtId="0">
      <sharedItems containsMixedTypes="1" containsNumber="1" minValue="0" maxValue="27527.912"/>
    </cacheField>
    <cacheField name="Grant Price" numFmtId="0">
      <sharedItems containsMixedTypes="1" containsNumber="1" minValue="35.549999999999997" maxValue="74.599999999999994"/>
    </cacheField>
    <cacheField name=" GV Unvest" numFmtId="0">
      <sharedItems containsMixedTypes="1" containsNumber="1" minValue="0" maxValue="1468889.38432"/>
    </cacheField>
    <cacheField name="Less: Est 2% Fort" numFmtId="0">
      <sharedItems containsMixedTypes="1" containsNumber="1" minValue="-29380.725465168638" maxValue="0"/>
    </cacheField>
    <cacheField name="FV 98%" numFmtId="0">
      <sharedItems containsMixedTypes="1" containsNumber="1" minValue="0" maxValue="1439508.6588548312"/>
    </cacheField>
    <cacheField name="100% MIP Exp " numFmtId="0">
      <sharedItems containsMixedTypes="1" containsNumber="1" minValue="0" maxValue="593507.25"/>
    </cacheField>
    <cacheField name="MIP 20% prem to amort" numFmtId="0">
      <sharedItems containsMixedTypes="1" containsNumber="1" minValue="0" maxValue="118701.45"/>
    </cacheField>
    <cacheField name="Less: Est 2% Fort2" numFmtId="0">
      <sharedItems containsMixedTypes="1" containsNumber="1" minValue="-2374.2664028999998" maxValue="0"/>
    </cacheField>
    <cacheField name="FV 20% include MIP" numFmtId="0">
      <sharedItems containsMixedTypes="1" containsNumber="1" minValue="0" maxValue="116327.1835971"/>
    </cacheField>
    <cacheField name="Net Cost to Amort " numFmtId="0">
      <sharedItems containsMixedTypes="1" containsNumber="1" minValue="0" maxValue="2018453.2399999998"/>
    </cacheField>
    <cacheField name="Daily Amort $" numFmtId="43">
      <sharedItems containsMixedTypes="1" containsNumber="1" minValue="0" maxValue="1839.9756061987237"/>
    </cacheField>
    <cacheField name="(A) DaysAmortized" numFmtId="0">
      <sharedItems containsMixedTypes="1" containsNumber="1" containsInteger="1" minValue="117" maxValue="1097"/>
    </cacheField>
    <cacheField name="(A)Man Calc   Accum Amort" numFmtId="43">
      <sharedItems containsMixedTypes="1" containsNumber="1" minValue="0" maxValue="2018453.2399999998"/>
    </cacheField>
    <cacheField name="Man Calc Accum Amort incl 100%" numFmtId="43">
      <sharedItems containsMixedTypes="1" containsNumber="1" minValue="0" maxValue="2018453.2399999998"/>
    </cacheField>
    <cacheField name="Unamortized " numFmtId="43">
      <sharedItems containsMixedTypes="1" containsNumber="1" minValue="0" maxValue="870699.09219185193"/>
    </cacheField>
    <cacheField name="FY13 GL Exp" numFmtId="43">
      <sharedItems containsMixedTypes="1" containsNumber="1" minValue="0" maxValue="1204767.5"/>
    </cacheField>
    <cacheField name="FY14 GL Exp" numFmtId="43">
      <sharedItems containsMixedTypes="1" containsNumber="1" minValue="-1636.24" maxValue="1140297"/>
    </cacheField>
    <cacheField name=" FY15 GL Exp" numFmtId="43">
      <sharedItems containsMixedTypes="1" containsNumber="1" minValue="-5514.37" maxValue="993029.6"/>
    </cacheField>
    <cacheField name="FY16 GL Exp" numFmtId="43">
      <sharedItems containsMixedTypes="1" containsNumber="1" minValue="-32370.83" maxValue="1241412.8999999999"/>
    </cacheField>
    <cacheField name="Accum 100% MIP " numFmtId="43">
      <sharedItems containsMixedTypes="1" containsNumber="1" minValue="0" maxValue="593507.25"/>
    </cacheField>
    <cacheField name="(A) GL Accum Amort End Bal" numFmtId="43">
      <sharedItems containsMixedTypes="1" containsNumber="1" minValue="-9.0951551845463996E-15" maxValue="2018453.2399999998"/>
    </cacheField>
    <cacheField name="(A)Man vs GL Accum Amort " numFmtId="43">
      <sharedItems containsMixedTypes="1" containsNumber="1" minValue="-1.0000000009313226E-2" maxValue="1.0000000002037268E-2"/>
    </cacheField>
    <cacheField name="EASI Accum vs GL" numFmtId="43">
      <sharedItems containsMixedTypes="1" containsNumber="1" minValue="-0.17999999999938154" maxValue="48.980000000003201"/>
    </cacheField>
    <cacheField name="Man vs EASI Accum Amort" numFmtId="43">
      <sharedItems containsMixedTypes="1" containsNumber="1" minValue="-0.18434999999999491" maxValue="48.980000000003201"/>
    </cacheField>
    <cacheField name="(A) Adj Notes" numFmtId="0">
      <sharedItems containsBlank="1"/>
    </cacheField>
    <cacheField name="Oct-15" numFmtId="43">
      <sharedItems containsMixedTypes="1" containsNumber="1" minValue="-32370.83" maxValue="53359.02"/>
    </cacheField>
    <cacheField name="Nov-15" numFmtId="43">
      <sharedItems containsMixedTypes="1" containsNumber="1" minValue="0" maxValue="79327.429999999993"/>
    </cacheField>
    <cacheField name="Dec-15" numFmtId="43">
      <sharedItems containsMixedTypes="1" containsNumber="1" minValue="-8384.56" maxValue="53359.02"/>
    </cacheField>
    <cacheField name="Qtr1" numFmtId="43">
      <sharedItems containsMixedTypes="1" containsNumber="1" minValue="-32370.83" maxValue="158355.79999999999"/>
    </cacheField>
    <cacheField name="Jan-16" numFmtId="43">
      <sharedItems containsMixedTypes="1" containsNumber="1" minValue="-5168.6900000000005" maxValue="53359.02"/>
    </cacheField>
    <cacheField name="Feb-16 Adj" numFmtId="43">
      <sharedItems containsBlank="1" containsMixedTypes="1" containsNumber="1" minValue="-7.08" maxValue="54.71"/>
    </cacheField>
    <cacheField name="Feb-16" numFmtId="43">
      <sharedItems containsMixedTypes="1" containsNumber="1" minValue="-5387.79" maxValue="49916.5"/>
    </cacheField>
    <cacheField name="Total Feb-16" numFmtId="43">
      <sharedItems containsSemiMixedTypes="0" containsString="0" containsNumber="1" minValue="-5387.79" maxValue="49916.5"/>
    </cacheField>
    <cacheField name="Mar-16" numFmtId="43">
      <sharedItems containsMixedTypes="1" containsNumber="1" minValue="-5573.03" maxValue="53359.02"/>
    </cacheField>
    <cacheField name="Qtr2" numFmtId="43">
      <sharedItems containsMixedTypes="1" containsNumber="1" minValue="-5168.68" maxValue="156634.53999999998"/>
    </cacheField>
    <cacheField name="Apr-16" numFmtId="43">
      <sharedItems containsMixedTypes="1" containsNumber="1" minValue="0" maxValue="51637.760000000002"/>
    </cacheField>
    <cacheField name="May-16" numFmtId="43">
      <sharedItems containsMixedTypes="1" containsNumber="1" minValue="0" maxValue="1241412.8999999999"/>
    </cacheField>
    <cacheField name="Jun-16 Adj (May-16 PSU RE)" numFmtId="43">
      <sharedItems containsMixedTypes="1" containsNumber="1" minValue="-9263.08" maxValue="0"/>
    </cacheField>
    <cacheField name="Jun-16" numFmtId="43">
      <sharedItems containsMixedTypes="1" containsNumber="1" minValue="-6213.42" maxValue="51637.760000000002"/>
    </cacheField>
    <cacheField name="Jun-16 Adj (Jun)" numFmtId="43">
      <sharedItems containsMixedTypes="1" containsNumber="1" minValue="-0.16" maxValue="12.919999999999991"/>
    </cacheField>
    <cacheField name="Total Jun-16" numFmtId="43">
      <sharedItems containsSemiMixedTypes="0" containsString="0" containsNumber="1" minValue="-8945.27" maxValue="51637.760000000002"/>
    </cacheField>
    <cacheField name="Qtr3" numFmtId="43">
      <sharedItems containsMixedTypes="1" containsNumber="1" minValue="-5179.8999999999996" maxValue="1241412.8999999999"/>
    </cacheField>
    <cacheField name="Jul-16 New EVF Exp fr Incept-Jun16" numFmtId="43">
      <sharedItems containsBlank="1" containsMixedTypes="1" containsNumber="1" minValue="0" maxValue="13108.1"/>
    </cacheField>
    <cacheField name="Jul-16 New EVF Exp fr Jul16-Sep16" numFmtId="43">
      <sharedItems containsBlank="1" containsMixedTypes="1" containsNumber="1" minValue="0" maxValue="1928.34"/>
    </cacheField>
    <cacheField name="Jul-16  2% Add back" numFmtId="43">
      <sharedItems containsBlank="1" containsMixedTypes="1" containsNumber="1" minValue="260.14" maxValue="38799.06"/>
    </cacheField>
    <cacheField name="Jul-16 Sep16" numFmtId="43">
      <sharedItems containsBlank="1" containsMixedTypes="1" containsNumber="1" minValue="-6415.58" maxValue="158355.81"/>
    </cacheField>
    <cacheField name="Total Jul-16" numFmtId="43">
      <sharedItems containsSemiMixedTypes="0" containsString="0" containsNumber="1" minValue="-1854.1" maxValue="209894.24"/>
    </cacheField>
    <cacheField name="Aug-16 New EVF Exp fr Incept-Jun16" numFmtId="43">
      <sharedItems containsMixedTypes="1" containsNumber="1" minValue="0" maxValue="11773.35"/>
    </cacheField>
    <cacheField name="Aug-16 New EVF Exp fr Jul16-Sep16" numFmtId="43">
      <sharedItems containsMixedTypes="1" containsNumber="1" minValue="0" maxValue="1077.76"/>
    </cacheField>
    <cacheField name="Aug-16  2% Add back" numFmtId="43">
      <sharedItems containsMixedTypes="1" containsNumber="1" minValue="0" maxValue="262.3"/>
    </cacheField>
    <cacheField name="Total Aug-16" numFmtId="43">
      <sharedItems containsSemiMixedTypes="0" containsString="0" containsNumber="1" minValue="0" maxValue="13113.41"/>
    </cacheField>
    <cacheField name="Sep-16 New EVF Exp fr Incept-Jun16" numFmtId="43">
      <sharedItems containsMixedTypes="1" containsNumber="1" minValue="0" maxValue="58866.810000000005"/>
    </cacheField>
    <cacheField name="Sep-16 New EVF Exp fr Jul16-Sep16" numFmtId="43">
      <sharedItems containsMixedTypes="1" containsNumber="1" minValue="0" maxValue="5388.8"/>
    </cacheField>
    <cacheField name="Sep-16  2% Add back" numFmtId="43">
      <sharedItems containsMixedTypes="1" containsNumber="1" minValue="0" maxValue="1311.47"/>
    </cacheField>
    <cacheField name="Sep-16 Roundup Exp Factional Vest Shares and Fort Exp for 388G &amp; 47AN" numFmtId="43">
      <sharedItems containsBlank="1" containsMixedTypes="1" containsNumber="1" minValue="-4954.8900000000003" maxValue="48.980000000003201"/>
    </cacheField>
    <cacheField name="Total Sep-16" numFmtId="43">
      <sharedItems containsSemiMixedTypes="0" containsString="0" containsNumber="1" minValue="-4391.3200000000006" maxValue="65580.60000000002"/>
    </cacheField>
    <cacheField name="Qtr4" numFmtId="43">
      <sharedItems containsMixedTypes="1" containsNumber="1" minValue="-2254.4400000000005" maxValue="288588.25"/>
    </cacheField>
    <cacheField name="Total FY Year" numFmtId="43">
      <sharedItems containsMixedTypes="1" containsNumber="1" minValue="-32370.83" maxValue="1241412.89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elissa  Cheng" refreshedDate="42940.469480671294" createdVersion="4" refreshedVersion="4" minRefreshableVersion="3" recordCount="1754">
  <cacheSource type="worksheet">
    <worksheetSource ref="A5:BZ1759" sheet="T1.3 Database (Oct16-Jun17)" r:id="rId2"/>
  </cacheSource>
  <cacheFields count="78">
    <cacheField name="New Seq" numFmtId="0">
      <sharedItems containsSemiMixedTypes="0" containsString="0" containsNumber="1" containsInteger="1" minValue="1" maxValue="1754"/>
    </cacheField>
    <cacheField name="EE#" numFmtId="0">
      <sharedItems containsSemiMixedTypes="0" containsString="0" containsNumber="1" containsInteger="1" minValue="10005" maxValue="27135"/>
    </cacheField>
    <cacheField name="EASI Combined" numFmtId="0">
      <sharedItems/>
    </cacheField>
    <cacheField name="Code" numFmtId="0">
      <sharedItems/>
    </cacheField>
    <cacheField name="Name" numFmtId="0">
      <sharedItems count="227">
        <s v="AmbroseBonnie"/>
        <s v="WomerScott"/>
        <s v="MartinMark"/>
        <s v="HawkinsTom"/>
        <s v="WatkinsPaul"/>
        <s v="AllbrittenPhillip"/>
        <s v="GrimesKelly"/>
        <s v="CashClay"/>
        <s v="JohnsonSuzanne"/>
        <s v="PerrymanJeffrey"/>
        <s v="MervickerFarren"/>
        <s v="HollowayJohn"/>
        <s v="FrihartMatthew"/>
        <s v="ArmstrongBarton"/>
        <s v="BuchananRebecca"/>
        <s v="WaltherDouglas"/>
        <s v="PetersenThomas"/>
        <s v="AckerRonald"/>
        <s v="GoodDavid"/>
        <s v="StroudBryan"/>
        <s v="MancilMichael"/>
        <s v="SmithKenneth"/>
        <s v="GregoryGary"/>
        <s v="ElliotShon"/>
        <s v="BetzenKelvin"/>
        <s v="AldersonDaniel"/>
        <s v="AstonVerlon"/>
        <s v="GatesDavid"/>
        <s v="ParisJohn"/>
        <s v="ChristianJoe"/>
        <s v="WilkesKaren"/>
        <s v="SenterWilliam"/>
        <s v="AkersJohn"/>
        <s v="KissingerRichard"/>
        <s v="LoyalStephen"/>
        <s v="SmithGary"/>
        <s v="DobbsJay"/>
        <s v="DoggetteDavid"/>
        <s v="WillisJohn"/>
        <s v="GruberConrad"/>
        <s v="HillSam"/>
        <s v="MarinoFrank"/>
        <s v="BroussardBrian"/>
        <s v="HebertDavid"/>
        <s v="BowersMellisa"/>
        <s v="YoungDenise"/>
        <s v="GreerWilliam"/>
        <s v="EllisMichael"/>
        <s v="KerleyRobert"/>
        <s v="SadlerWennetta"/>
        <s v="ChildersPatricia"/>
        <s v="NapierEarnest"/>
        <s v="AnglinDavid"/>
        <s v="BlodgettBronson"/>
        <s v="ConnerBrian"/>
        <s v="HicksRandy"/>
        <s v="SweetinMarvin"/>
        <s v="GregoryLouis"/>
        <s v="ReynoldsMichael"/>
        <s v="HoweyDouglas"/>
        <s v="BurkeRicky"/>
        <s v="OrdemannMarshall"/>
        <s v="StrainGeorge"/>
        <s v="HunterGerald"/>
        <s v="KappesGilesSusan"/>
        <s v="QuachChi"/>
        <s v="McDonaldEdward"/>
        <s v="MeziereDaniel"/>
        <s v="RoweSheri"/>
        <s v="GilbertCullen"/>
        <s v="McDillJohn"/>
        <s v="CumminsKaren"/>
        <s v="TreadwayLawrence "/>
        <s v="ButlerJohnnie"/>
        <s v="SouthJane"/>
        <s v="MossSteven"/>
        <s v="RehmGary"/>
        <s v="BradshawJoel"/>
        <s v="FoleyJeffrey "/>
        <s v="ForsytheChristopher"/>
        <s v="WallerGregory"/>
        <s v="CookRobert"/>
        <s v="SchneiderJason"/>
        <s v="KnightsJeffrey"/>
        <s v="RodgersRobert"/>
        <s v="MyersBarbara"/>
        <s v="DicksonMichael"/>
        <s v="WeaverEllen"/>
        <s v="YarbroughCharles"/>
        <s v="ErskineRichard"/>
        <s v="WrightTony"/>
        <s v="PowellScott"/>
        <s v="SmirinJeff"/>
        <s v="WhiteJason"/>
        <s v="KelleySherry"/>
        <s v="StamportDarwin"/>
        <s v="AndrewsLance"/>
        <s v="MartinezJeffery"/>
        <s v="MartinTed"/>
        <s v="StadlerJohn"/>
        <s v="ThigpenGary"/>
        <s v="RothbauerMarc"/>
        <s v="MasonGary"/>
        <s v="BrockTommy"/>
        <s v="SlaughterKyle"/>
        <s v="EasleyStephen"/>
        <s v="VinsonFred"/>
        <s v="WeathersbeeBarbara"/>
        <s v="DavisMatthew"/>
        <s v="GordonDennis"/>
        <s v="HardgraveJohn"/>
        <s v="FletcherRalyn"/>
        <s v="ParkDavid"/>
        <s v="BrownRussell"/>
        <s v="GreenwoodDavid (Mike)"/>
        <s v="ErickstadBradley"/>
        <s v="WalkerOric"/>
        <s v="MatthewsStephen"/>
        <s v="TrivediBharat"/>
        <s v="MurdockPhillip"/>
        <s v="JohnsonDanny"/>
        <s v="KlinkovskyFrank"/>
        <s v="DoyleSandra"/>
        <s v="HockinRyan"/>
        <s v="WhiteCraig"/>
        <s v="DeVincenzoVictor"/>
        <s v="PalmerBecky"/>
        <s v="GintyRyan"/>
        <s v="PartrickHoward"/>
        <s v="HofmannHarold(Nick)"/>
        <s v="DensmanJosh"/>
        <s v="AudibertShawn"/>
        <s v="BahrRonald"/>
        <s v="BergeronMark"/>
        <s v="BoeckmanClarence"/>
        <s v="DavidsonMathew"/>
        <s v="EllisIIIRobert"/>
        <s v="FelgerBrian"/>
        <s v="LeeWilliam"/>
        <s v="LittrellZachary"/>
        <s v="MalterKenneth"/>
        <s v="MarieaJude"/>
        <s v="RandelRandy"/>
        <s v="ReidHarold"/>
        <s v="RoseJoseph"/>
        <s v="RozellTerri"/>
        <s v="RuffingPatrick"/>
        <s v="SadlerJames(Wade)"/>
        <s v="TuckerDavid"/>
        <s v="VilasGary"/>
        <s v="Wellman, Jr.Gerald"/>
        <s v="White,JJames"/>
        <s v="EricksonDon"/>
        <s v="FelanChristopher"/>
        <s v="CocklinKim"/>
        <s v="AtkinsTrevor"/>
        <s v="StoryJennifer"/>
        <s v="McWhortherAndrew"/>
        <s v="HabererMatthew"/>
        <s v="McAhrenDavid"/>
        <s v="GiusRichard"/>
        <s v="FogleKendall"/>
        <s v="MitschkeRichard"/>
        <s v="EstesAndrew"/>
        <s v="HaefnerMichael"/>
        <s v="JohnsonAshley"/>
        <s v="EngelRachael"/>
        <s v="MartinKelli "/>
        <s v="KlabenesKyle"/>
        <s v="GilmoreCindy"/>
        <s v="McNairPaula"/>
        <s v="LittlejohnPhilip"/>
        <s v="PriceJames"/>
        <s v="HefnerMichelle"/>
        <s v="WebbRobert"/>
        <s v="NewcombBethany"/>
        <s v="SandersonDean"/>
        <s v="LanceStamportTamara"/>
        <s v="LelandEdwin"/>
        <s v="SaenzArturo"/>
        <s v="HartleySheila"/>
        <s v="SandersMorgan"/>
        <s v="BoydDerek"/>
        <s v="FrankKevin "/>
        <s v="MainpriceJennifer"/>
        <s v="EckertBret J"/>
        <s v="RobbinsJohn"/>
        <s v="ThomasRichard"/>
        <s v="BerryJoseph"/>
        <s v="FloodRaphael"/>
        <s v="CockerellPhillip"/>
        <s v="HarpoleMaureen "/>
        <s v="BeauchampElizabeth "/>
        <s v="HartsfieldKaren"/>
        <s v="PearsonDevery"/>
        <s v="RiesJennifer"/>
        <s v="ConnelyMelanie"/>
        <s v="GarciaCarlos"/>
        <s v="JarzombekMarlan"/>
        <s v="BaldwinRick"/>
        <s v="GovoniMarco"/>
        <s v="HardyJulie"/>
        <s v="HawkinsJerry(Allen)"/>
        <s v="LittleJim"/>
        <s v="LeonMikala"/>
        <s v="NewcombJerry(Scott)"/>
        <s v="YoungTrisha"/>
        <s v="MeadeJim"/>
        <s v="SprinklePhil"/>
        <s v="JollyKodey"/>
        <s v="SuttonMarlo"/>
        <s v="DeArmondMike"/>
        <s v="SingletaryEric"/>
        <s v="MossRoyL"/>
        <s v="JohnsonJohnB"/>
        <s v="CooperTravisC"/>
        <s v="EspinozaTammyL"/>
        <s v="GillhamLaura"/>
        <s v="AustinTimothy"/>
        <s v="McKenzieJames"/>
        <s v="PaigeChristianL"/>
        <s v="BestRobert"/>
        <s v="WestTristan"/>
        <s v="HarmonStephen"/>
        <s v="TaborChristine"/>
        <s v="ChapmanMarcus"/>
        <s v="RichardsPatsy"/>
      </sharedItems>
    </cacheField>
    <cacheField name="Description" numFmtId="0">
      <sharedItems/>
    </cacheField>
    <cacheField name="Sub Acct" numFmtId="0">
      <sharedItems containsSemiMixedTypes="0" containsString="0" containsNumber="1" containsInteger="1" minValue="10257" maxValue="10265"/>
    </cacheField>
    <cacheField name="Co" numFmtId="0">
      <sharedItems containsSemiMixedTypes="0" containsString="0" containsNumber="1" containsInteger="1" minValue="10" maxValue="212"/>
    </cacheField>
    <cacheField name="Cost Center" numFmtId="0">
      <sharedItems containsSemiMixedTypes="0" containsString="0" containsNumber="1" containsInteger="1" minValue="1001" maxValue="9650" count="147">
        <n v="1403"/>
        <n v="1134"/>
        <n v="2604"/>
        <n v="2401"/>
        <n v="1135"/>
        <n v="1501"/>
        <n v="2231"/>
        <n v="1226"/>
        <n v="8566"/>
        <n v="9612"/>
        <n v="3131"/>
        <n v="1829"/>
        <n v="1154"/>
        <n v="3031"/>
        <n v="1130"/>
        <n v="2516"/>
        <n v="5031"/>
        <n v="3001"/>
        <n v="2008"/>
        <n v="2131"/>
        <n v="1508"/>
        <n v="1503"/>
        <n v="5001"/>
        <n v="4101"/>
        <n v="3004"/>
        <n v="5004"/>
        <n v="1205"/>
        <n v="2005"/>
        <n v="2703"/>
        <n v="3301"/>
        <n v="5005"/>
        <n v="3005"/>
        <n v="1150"/>
        <n v="2404"/>
        <n v="2408"/>
        <n v="2403"/>
        <n v="2407"/>
        <n v="8571"/>
        <n v="3308"/>
        <n v="3331"/>
        <n v="5008"/>
        <n v="3303"/>
        <n v="3304"/>
        <n v="3305"/>
        <n v="1229"/>
        <n v="1227"/>
        <n v="1128"/>
        <n v="1133"/>
        <n v="1903"/>
        <n v="1110"/>
        <n v="2003"/>
        <n v="4016"/>
        <n v="2405"/>
        <n v="1132"/>
        <n v="1125"/>
        <n v="1116"/>
        <n v="1106"/>
        <n v="1828"/>
        <n v="1228"/>
        <n v="5131"/>
        <n v="1825"/>
        <n v="1107"/>
        <n v="1156"/>
        <n v="4108"/>
        <n v="2007"/>
        <n v="1101"/>
        <n v="4131"/>
        <n v="1117"/>
        <n v="4106"/>
        <n v="4163"/>
        <n v="1215"/>
        <n v="9620"/>
        <n v="9621"/>
        <n v="1822"/>
        <n v="1209"/>
        <n v="9607"/>
        <n v="1823"/>
        <n v="4231"/>
        <n v="4531"/>
        <n v="4431"/>
        <n v="4581"/>
        <n v="4129"/>
        <n v="1838"/>
        <n v="1837"/>
        <n v="4541"/>
        <n v="1836"/>
        <n v="4109"/>
        <n v="4606"/>
        <n v="4331"/>
        <n v="1401"/>
        <n v="1102"/>
        <n v="4160"/>
        <n v="4140"/>
        <n v="4165"/>
        <n v="4330"/>
        <n v="4113"/>
        <n v="3007"/>
        <n v="2001"/>
        <n v="1123"/>
        <n v="5003"/>
        <n v="3307"/>
        <n v="1221"/>
        <n v="8561"/>
        <n v="1826"/>
        <n v="8577"/>
        <n v="8575"/>
        <n v="1821"/>
        <n v="8570"/>
        <n v="8564"/>
        <n v="8565"/>
        <n v="8585"/>
        <n v="8582"/>
        <n v="8573"/>
        <n v="1833"/>
        <n v="4104"/>
        <n v="1201"/>
        <n v="1129"/>
        <n v="8578"/>
        <n v="9613"/>
        <n v="1001"/>
        <n v="1159"/>
        <n v="1408"/>
        <n v="5007"/>
        <n v="2004"/>
        <n v="8584"/>
        <n v="3003"/>
        <n v="1407"/>
        <n v="1212"/>
        <n v="1507"/>
        <n v="4103"/>
        <n v="8572"/>
        <n v="1108"/>
        <n v="1114"/>
        <n v="1145"/>
        <n v="1416"/>
        <n v="9643"/>
        <n v="4561"/>
        <n v="8567"/>
        <n v="1827"/>
        <n v="4164"/>
        <n v="9650"/>
        <n v="4119"/>
        <n v="4590"/>
        <n v="4177"/>
        <n v="4145"/>
        <n v="4141"/>
        <n v="2631"/>
      </sharedItems>
    </cacheField>
    <cacheField name="Expense Account" numFmtId="0">
      <sharedItems containsSemiMixedTypes="0" containsString="0" containsNumber="1" containsInteger="1" minValue="4264" maxValue="9260"/>
    </cacheField>
    <cacheField name="Expense Sub Account" numFmtId="0">
      <sharedItems count="3">
        <s v="07458"/>
        <s v="07460"/>
        <s v="07463"/>
      </sharedItems>
    </cacheField>
    <cacheField name="Service Area" numFmtId="0">
      <sharedItems containsSemiMixedTypes="0" containsString="0" containsNumber="1" containsInteger="1" minValue="2000" maxValue="834000"/>
    </cacheField>
    <cacheField name="Future Growth" numFmtId="0">
      <sharedItems containsSemiMixedTypes="0" containsString="0" containsNumber="1" containsInteger="1" minValue="0" maxValue="0"/>
    </cacheField>
    <cacheField name="Amount" numFmtId="43">
      <sharedItems containsSemiMixedTypes="0" containsString="0" containsNumber="1" containsInteger="1" minValue="0" maxValue="0"/>
    </cacheField>
    <cacheField name="Description for JE" numFmtId="0">
      <sharedItems/>
    </cacheField>
    <cacheField name="Type of Issuance" numFmtId="0">
      <sharedItems/>
    </cacheField>
    <cacheField name="Type of Issuance by Date" numFmtId="0">
      <sharedItems/>
    </cacheField>
    <cacheField name="Vesting Period" numFmtId="0">
      <sharedItems/>
    </cacheField>
    <cacheField name="Grant Date" numFmtId="14">
      <sharedItems containsSemiMixedTypes="0" containsNonDate="0" containsDate="1" containsString="0" minDate="2013-11-05T00:00:00" maxDate="2017-06-20T00:00:00"/>
    </cacheField>
    <cacheField name="Vest Date" numFmtId="14">
      <sharedItems containsSemiMixedTypes="0" containsNonDate="0" containsDate="1" containsString="0" minDate="2016-09-30T00:00:00" maxDate="2020-06-20T00:00:00"/>
    </cacheField>
    <cacheField name="1) Origin Shrs" numFmtId="164">
      <sharedItems containsSemiMixedTypes="0" containsString="0" containsNumber="1" containsInteger="1" minValue="107" maxValue="22350"/>
    </cacheField>
    <cacheField name="Add EVF from Prior Years" numFmtId="43">
      <sharedItems containsSemiMixedTypes="0" containsString="0" containsNumber="1" minValue="0" maxValue="17212"/>
    </cacheField>
    <cacheField name="Adj EVF and RoundUp 10/2016" numFmtId="43">
      <sharedItems containsSemiMixedTypes="0" containsString="0" containsNumber="1" minValue="-257" maxValue="0"/>
    </cacheField>
    <cacheField name="Add'l EVF due to AEH Sale" numFmtId="0">
      <sharedItems containsString="0" containsBlank="1" containsNumber="1" minValue="0" maxValue="13.157500000000027"/>
    </cacheField>
    <cacheField name="Add'l EVF 03/2017" numFmtId="0">
      <sharedItems containsBlank="1" containsMixedTypes="1" containsNumber="1" minValue="0" maxValue="3682.9190000000017"/>
    </cacheField>
    <cacheField name="Add'l EVF 05/2017" numFmtId="0">
      <sharedItems containsString="0" containsBlank="1" containsNumber="1" minValue="22.105999999999995" maxValue="2274.5494999999974"/>
    </cacheField>
    <cacheField name="Add'l (Reduction) EVF 06/2017" numFmtId="0">
      <sharedItems containsBlank="1" containsMixedTypes="1" containsNumber="1" minValue="-1745.6180000000022" maxValue="11.045999999999992"/>
    </cacheField>
    <cacheField name="EVF Units (Not Excluded Fort Shares)" numFmtId="0">
      <sharedItems containsSemiMixedTypes="0" containsString="0" containsNumber="1" minValue="107" maxValue="39305"/>
    </cacheField>
    <cacheField name="EVF/Prorated Factor" numFmtId="167">
      <sharedItems containsSemiMixedTypes="0" containsString="0" containsNumber="1" minValue="1" maxValue="1.7585999999999999"/>
    </cacheField>
    <cacheField name="EVF check" numFmtId="43">
      <sharedItems containsMixedTypes="1" containsNumber="1" minValue="-9.0949470177292824E-13" maxValue="0"/>
    </cacheField>
    <cacheField name="Prorated Shares" numFmtId="164">
      <sharedItems containsSemiMixedTypes="0" containsString="0" containsNumber="1" minValue="0" maxValue="7274"/>
    </cacheField>
    <cacheField name="1) Orig GV" numFmtId="0">
      <sharedItems containsSemiMixedTypes="0" containsString="0" containsNumber="1" minValue="7645.5" maxValue="1241412.8999999999"/>
    </cacheField>
    <cacheField name="GV Addl EVF from Prior Years" numFmtId="0">
      <sharedItems containsSemiMixedTypes="0" containsString="0" containsNumber="1" minValue="0" maxValue="878156.24000000011"/>
    </cacheField>
    <cacheField name="GV Adj EVF and RoundUp" numFmtId="0">
      <sharedItems containsSemiMixedTypes="0" containsString="0" containsNumber="1" minValue="-13112.140000000001" maxValue="0"/>
    </cacheField>
    <cacheField name="GV Add'l due to AEH Sale" numFmtId="0">
      <sharedItems containsSemiMixedTypes="0" containsString="0" containsNumber="1" minValue="0" maxValue="970.23405000000196"/>
    </cacheField>
    <cacheField name="GV Add'l 03/2017" numFmtId="0">
      <sharedItems containsMixedTypes="1" containsNumber="1" minValue="0" maxValue="245923.89549000005"/>
    </cacheField>
    <cacheField name="GV Add'l 05/2017" numFmtId="0">
      <sharedItems containsMixedTypes="1" containsNumber="1" minValue="1790.1438799999996" maxValue="184193.01850999979"/>
    </cacheField>
    <cacheField name="GV Add'l (Reduction)  06/2017" numFmtId="0">
      <sharedItems containsMixedTypes="1" containsNumber="1" minValue="-105395.95520999994" maxValue="940.12505999999928"/>
    </cacheField>
    <cacheField name="Total Grant Value (Not Excluded Fort Shares)" numFmtId="0">
      <sharedItems containsSemiMixedTypes="0" containsString="0" containsNumber="1" minValue="7645.5" maxValue="2005341.1000000003"/>
    </cacheField>
    <cacheField name="Shares O/S" numFmtId="0">
      <sharedItems containsSemiMixedTypes="0" containsString="0" containsNumber="1" minValue="107" maxValue="39305"/>
    </cacheField>
    <cacheField name="5)Less:Shrs Vest" numFmtId="0">
      <sharedItems containsSemiMixedTypes="0" containsString="0" containsNumber="1" containsInteger="1" minValue="-39305" maxValue="0"/>
    </cacheField>
    <cacheField name="9)Less:Shrs Fort" numFmtId="0">
      <sharedItems containsString="0" containsBlank="1" containsNumber="1" minValue="-6944.8440000000001" maxValue="0"/>
    </cacheField>
    <cacheField name="Shrs Left to be Issued" numFmtId="0">
      <sharedItems containsSemiMixedTypes="0" containsString="0" containsNumber="1" minValue="0" maxValue="29465.213"/>
    </cacheField>
    <cacheField name="Grant Price" numFmtId="0">
      <sharedItems containsSemiMixedTypes="0" containsString="0" containsNumber="1" minValue="44.29" maxValue="85.11"/>
    </cacheField>
    <cacheField name=" GV Unvest" numFmtId="0">
      <sharedItems containsSemiMixedTypes="0" containsString="0" containsNumber="1" minValue="0" maxValue="1572263.76568"/>
    </cacheField>
    <cacheField name="Less: Est 2% Fort" numFmtId="0">
      <sharedItems containsSemiMixedTypes="0" containsString="0" containsNumber="1" minValue="-31448.419841131359" maxValue="0"/>
    </cacheField>
    <cacheField name="FV 98%" numFmtId="0">
      <sharedItems containsSemiMixedTypes="0" containsString="0" containsNumber="1" minValue="0" maxValue="1540815.3458388685"/>
    </cacheField>
    <cacheField name="100% MIP Exp " numFmtId="0">
      <sharedItems containsSemiMixedTypes="0" containsString="0" containsNumber="1" minValue="0" maxValue="417388.96"/>
    </cacheField>
    <cacheField name="MIP 20% prem to amort" numFmtId="0">
      <sharedItems containsSemiMixedTypes="0" containsString="0" containsNumber="1" minValue="0" maxValue="83486.649999999994"/>
    </cacheField>
    <cacheField name="Less: Est 2% Fort2" numFmtId="0">
      <sharedItems containsSemiMixedTypes="0" containsString="0" containsNumber="1" minValue="-1669.8999732999998" maxValue="0"/>
    </cacheField>
    <cacheField name="FV 20% include MIP" numFmtId="0">
      <sharedItems containsSemiMixedTypes="0" containsString="0" containsNumber="1" minValue="0" maxValue="81816.7500267"/>
    </cacheField>
    <cacheField name="Net Cost to Amort " numFmtId="0">
      <sharedItems containsSemiMixedTypes="0" containsString="0" containsNumber="1" minValue="-5.8207660913467407E-11" maxValue="2005341.1000000003"/>
    </cacheField>
    <cacheField name="Daily Amort $" numFmtId="43">
      <sharedItems containsSemiMixedTypes="0" containsString="0" containsNumber="1" minValue="-5.3060766557399641E-14" maxValue="1828.0228805834097"/>
    </cacheField>
    <cacheField name="(A) DaysAmortized" numFmtId="0">
      <sharedItems containsSemiMixedTypes="0" containsString="0" containsNumber="1" containsInteger="1" minValue="12" maxValue="1097"/>
    </cacheField>
    <cacheField name="(A)Man Calc   Accum Amort" numFmtId="43">
      <sharedItems containsSemiMixedTypes="0" containsString="0" containsNumber="1" minValue="-5.8207660913467407E-11" maxValue="2005341.1000000003"/>
    </cacheField>
    <cacheField name="Man Calc Accum Amort incl 100%" numFmtId="43">
      <sharedItems containsSemiMixedTypes="0" containsString="0" containsNumber="1" minValue="-5.8207660913467407E-11" maxValue="2005341.1000000003"/>
    </cacheField>
    <cacheField name="Unamortized " numFmtId="43">
      <sharedItems containsSemiMixedTypes="0" containsString="0" containsNumber="1" minValue="0" maxValue="925053.08862313442"/>
    </cacheField>
    <cacheField name="FY14 GL Exp" numFmtId="43">
      <sharedItems containsSemiMixedTypes="0" containsString="0" containsNumber="1" minValue="0" maxValue="1140297"/>
    </cacheField>
    <cacheField name=" FY15 GL Exp" numFmtId="43">
      <sharedItems containsSemiMixedTypes="0" containsString="0" containsNumber="1" minValue="-4471.49" maxValue="993029.6"/>
    </cacheField>
    <cacheField name="FY16 GL Exp" numFmtId="43">
      <sharedItems containsSemiMixedTypes="0" containsString="0" containsNumber="1" minValue="-32370.83" maxValue="1241412.8999999999"/>
    </cacheField>
    <cacheField name="FY17 GL Exp" numFmtId="43">
      <sharedItems containsSemiMixedTypes="0" containsString="0" containsNumber="1" minValue="-242330.44" maxValue="1166516.8999999999"/>
    </cacheField>
    <cacheField name="Accum 100% MIP " numFmtId="43">
      <sharedItems containsSemiMixedTypes="0" containsString="0" containsNumber="1" minValue="0" maxValue="417388.96"/>
    </cacheField>
    <cacheField name="(A) GL Accum Amort End Bal" numFmtId="43">
      <sharedItems containsSemiMixedTypes="0" containsString="0" containsNumber="1" minValue="-1.4551915228366852E-11" maxValue="2005341.1000000003"/>
    </cacheField>
    <cacheField name="(A)Man vs GL Accum Amort " numFmtId="43">
      <sharedItems containsSemiMixedTypes="0" containsString="0" containsNumber="1" minValue="-2.9299999999998363" maxValue="0.2000000000007276"/>
    </cacheField>
    <cacheField name="(A) Adj Notes" numFmtId="0">
      <sharedItems containsNonDate="0" containsString="0" containsBlank="1"/>
    </cacheField>
    <cacheField name="Oct-16" numFmtId="43">
      <sharedItems containsSemiMixedTypes="0" containsString="0" containsNumber="1" minValue="-13112.139999999508" maxValue="40678.92"/>
    </cacheField>
    <cacheField name="Nov-16" numFmtId="43">
      <sharedItems containsSemiMixedTypes="0" containsString="0" containsNumber="1" minValue="0" maxValue="54820.92"/>
    </cacheField>
    <cacheField name="Dec-16" numFmtId="43">
      <sharedItems containsSemiMixedTypes="0" containsString="0" containsNumber="1" minValue="-4901.0200000000004" maxValue="176490.83999999997"/>
    </cacheField>
    <cacheField name="Qtr1" numFmtId="43">
      <sharedItems containsSemiMixedTypes="0" containsString="0" containsNumber="1" minValue="-13112.139999999508" maxValue="188356.10999999996"/>
    </cacheField>
    <cacheField name="Jan-17" numFmtId="43">
      <sharedItems containsSemiMixedTypes="0" containsString="0" containsNumber="1" minValue="-5098.3899999999994" maxValue="40678.910000000003"/>
    </cacheField>
    <cacheField name="Feb-17" numFmtId="43">
      <sharedItems containsSemiMixedTypes="0" containsString="0" containsNumber="1" minValue="-283049.89" maxValue="36742.25"/>
    </cacheField>
    <cacheField name="Mar-17" numFmtId="43">
      <sharedItems containsSemiMixedTypes="0" containsString="0" containsNumber="1" minValue="0" maxValue="201141.11"/>
    </cacheField>
    <cacheField name="Qtr2" numFmtId="43">
      <sharedItems containsSemiMixedTypes="0" containsString="0" containsNumber="1" minValue="-272787.27" maxValue="278562.27"/>
    </cacheField>
    <cacheField name="Apr-17" numFmtId="43">
      <sharedItems containsSemiMixedTypes="0" containsString="0" containsNumber="1" minValue="-4980.3600000000006" maxValue="44633.51"/>
    </cacheField>
    <cacheField name="May-17" numFmtId="43">
      <sharedItems containsSemiMixedTypes="0" containsString="0" containsNumber="1" minValue="0" maxValue="1166516.8999999999"/>
    </cacheField>
    <cacheField name="Jun-17" numFmtId="43">
      <sharedItems containsSemiMixedTypes="0" containsString="0" containsNumber="1" minValue="-38994.090000000004" maxValue="13654.84"/>
    </cacheField>
    <cacheField name="Qtr3" numFmtId="43">
      <sharedItems containsSemiMixedTypes="0" containsString="0" containsNumber="1" minValue="-18468.55" maxValue="1166516.8999999999"/>
    </cacheField>
    <cacheField name="Total" numFmtId="43">
      <sharedItems containsSemiMixedTypes="0" containsString="0" containsNumber="1" minValue="-242330.44" maxValue="1166516.89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09">
  <r>
    <n v="1"/>
    <n v="10005"/>
    <s v="417655McEPSU"/>
    <s v="5McE"/>
    <x v="0"/>
    <s v="14LTIP - Perf"/>
    <n v="10257"/>
    <n v="10"/>
    <x v="0"/>
    <n v="9260"/>
    <x v="0"/>
    <n v="2000"/>
    <n v="0"/>
    <n v="0"/>
    <s v="417655McEPSU14LTIP - Perf"/>
    <s v="LTIP - Perf"/>
    <s v="LTIP - Perf - 05/06/2014"/>
    <s v="3 years"/>
    <d v="2014-05-06T00:00:00"/>
    <d v="2016-09-30T00:00:00"/>
    <n v="220"/>
    <n v="48.047999999999988"/>
    <n v="103.68200000000002"/>
    <n v="120.58920000000001"/>
    <n v="1.9779999999999731"/>
    <n v="9.8899999999999864"/>
    <n v="0.54280000000005657"/>
    <n v="504.73"/>
    <n v="1"/>
    <s v=""/>
    <n v="172"/>
    <n v="11224.400000000001"/>
    <n v="2451.4089599999993"/>
    <n v="5289.8556400000016"/>
    <n v="6152.4609840000003"/>
    <n v="100.91755999999863"/>
    <n v="504.58779999999933"/>
    <n v="27.693656000002889"/>
    <n v="25751.324600000007"/>
    <n v="504.73"/>
    <n v="-305"/>
    <n v="-199.73"/>
    <n v="0"/>
    <n v="51.02"/>
    <n v="0"/>
    <n v="0"/>
    <n v="0"/>
    <n v="0"/>
    <n v="0"/>
    <n v="0"/>
    <n v="0"/>
    <n v="15561.100000000008"/>
    <n v="14.185141294439386"/>
    <n v="1097"/>
    <n v="15561.100000000008"/>
    <n v="15561.100000000008"/>
    <n v="0"/>
    <n v="0"/>
    <n v="4471.49"/>
    <n v="7913.869999999999"/>
    <n v="3175.7400000000089"/>
    <n v="0"/>
    <n v="15561.100000000008"/>
    <n v="0"/>
    <n v="27.690000000005966"/>
    <n v="27.690000000005966"/>
    <m/>
    <n v="525.24"/>
    <n v="508.29"/>
    <n v="525.23"/>
    <n v="1558.76"/>
    <n v="-5168.6900000000005"/>
    <n v="0.01"/>
    <n v="0"/>
    <n v="0.01"/>
    <n v="0"/>
    <n v="-5168.68"/>
    <n v="0"/>
    <n v="0"/>
    <n v="0"/>
    <n v="0"/>
    <n v="0.01"/>
    <n v="0.01"/>
    <n v="0.01"/>
    <n v="5636.48"/>
    <n v="515.98"/>
    <m/>
    <n v="0"/>
    <n v="6152.4599999999991"/>
    <n v="92.460000000000008"/>
    <n v="8.4600000000000009"/>
    <n v="0"/>
    <n v="100.92000000000002"/>
    <n v="462.27"/>
    <n v="42.32"/>
    <n v="0"/>
    <n v="27.680000000009386"/>
    <n v="532.2700000000093"/>
    <n v="6785.6500000000087"/>
    <n v="3175.7400000000089"/>
  </r>
  <r>
    <n v="2"/>
    <n v="10015"/>
    <s v="4176515WoPSU"/>
    <s v="15Wo"/>
    <x v="1"/>
    <s v="14LTIP - Perf"/>
    <n v="10257"/>
    <n v="10"/>
    <x v="1"/>
    <n v="9260"/>
    <x v="0"/>
    <n v="2000"/>
    <n v="0"/>
    <n v="0"/>
    <s v="4176515WoPSU14LTIP - Perf"/>
    <s v="LTIP - Perf"/>
    <s v="LTIP - Perf - 05/06/2014"/>
    <s v="3 years"/>
    <d v="2014-05-06T00:00:00"/>
    <d v="2016-09-30T00:00:00"/>
    <n v="370"/>
    <n v="80.807999999999979"/>
    <n v="174.38094599999999"/>
    <n v="4.2180540000000519"/>
    <n v="4.2549999999998818"/>
    <n v="21.275000000000091"/>
    <n v="6.2999999999988177E-2"/>
    <n v="655"/>
    <n v="1"/>
    <s v=""/>
    <n v="0"/>
    <n v="18877.400000000001"/>
    <n v="4122.8241599999992"/>
    <n v="8896.9158649199999"/>
    <n v="215.20511508000266"/>
    <n v="217.09009999999398"/>
    <n v="1085.4505000000047"/>
    <n v="3.2142599999993968"/>
    <n v="33418.100000000006"/>
    <n v="655"/>
    <n v="-655"/>
    <n v="0"/>
    <n v="0"/>
    <n v="51.02"/>
    <n v="0"/>
    <n v="0"/>
    <n v="0"/>
    <n v="0"/>
    <n v="0"/>
    <n v="0"/>
    <n v="0"/>
    <n v="33418.100000000006"/>
    <n v="30.463172288058345"/>
    <n v="1097"/>
    <n v="33418.100000000006"/>
    <n v="33418.100000000006"/>
    <n v="0"/>
    <n v="0"/>
    <n v="7520.24"/>
    <n v="13309.68"/>
    <n v="12588.180000000008"/>
    <n v="0"/>
    <n v="33418.100000000006"/>
    <n v="0"/>
    <n v="3.2100000000064028"/>
    <n v="3.2100000000064028"/>
    <m/>
    <n v="883.35"/>
    <n v="854.86"/>
    <n v="883.34"/>
    <n v="2621.55"/>
    <n v="883.35"/>
    <n v="0"/>
    <n v="826.36"/>
    <n v="826.36"/>
    <n v="883.35"/>
    <n v="2593.06"/>
    <n v="854.85"/>
    <n v="883.35"/>
    <n v="0"/>
    <n v="854.85"/>
    <n v="0"/>
    <n v="854.85"/>
    <n v="2593.0500000000002"/>
    <n v="193.21"/>
    <n v="17.690000000000001"/>
    <n v="642.30999999999995"/>
    <n v="2621.5600000000004"/>
    <n v="3474.7700000000004"/>
    <n v="194.91"/>
    <n v="17.84"/>
    <n v="4.34"/>
    <n v="217.09"/>
    <n v="974.53"/>
    <n v="89.21"/>
    <n v="21.71"/>
    <n v="3.2100000000064028"/>
    <n v="1088.6600000000064"/>
    <n v="4780.5200000000068"/>
    <n v="12588.180000000008"/>
  </r>
  <r>
    <n v="3"/>
    <n v="10034"/>
    <s v="4176534MaPSU"/>
    <s v="34Ma"/>
    <x v="2"/>
    <s v="14LTIP - Perf"/>
    <n v="10257"/>
    <n v="50"/>
    <x v="2"/>
    <n v="9260"/>
    <x v="0"/>
    <n v="91000"/>
    <n v="0"/>
    <n v="0"/>
    <s v="4176534Ma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4"/>
    <n v="10070"/>
    <s v="4176570HaPSU"/>
    <s v="70Ha"/>
    <x v="3"/>
    <s v="14LTIP - Perf"/>
    <n v="10257"/>
    <n v="20"/>
    <x v="3"/>
    <n v="9260"/>
    <x v="0"/>
    <n v="107000"/>
    <n v="0"/>
    <n v="0"/>
    <s v="4176570HaPSU14LTIP - Perf"/>
    <s v="LTIP - Perf"/>
    <s v="LTIP - Perf - 05/06/2014"/>
    <s v="3 years"/>
    <d v="2014-05-06T00:00:00"/>
    <d v="2016-09-30T00:00:00"/>
    <n v="1295"/>
    <n v="282.82799999999992"/>
    <n v="610.33350499999995"/>
    <n v="14.762995000000046"/>
    <n v="14.892499999999927"/>
    <n v="74.462500000000091"/>
    <n v="0.72049999999990177"/>
    <n v="2293"/>
    <n v="1"/>
    <s v=""/>
    <n v="0"/>
    <n v="66070.900000000009"/>
    <n v="14429.884559999997"/>
    <n v="31139.215425099999"/>
    <n v="753.20800490000238"/>
    <n v="759.81534999999633"/>
    <n v="3799.0767500000047"/>
    <n v="36.759909999994989"/>
    <n v="116988.86"/>
    <n v="2293"/>
    <n v="-2293"/>
    <n v="0"/>
    <n v="0"/>
    <n v="51.02"/>
    <n v="0"/>
    <n v="0"/>
    <n v="0"/>
    <n v="0"/>
    <n v="0"/>
    <n v="0"/>
    <n v="0"/>
    <n v="116988.86"/>
    <n v="106.64435733819508"/>
    <n v="1097"/>
    <n v="116988.86"/>
    <n v="116988.86"/>
    <n v="0"/>
    <n v="0"/>
    <n v="26320.84"/>
    <n v="46583.899999999994"/>
    <n v="44084.12000000001"/>
    <n v="0"/>
    <n v="116988.86"/>
    <n v="0"/>
    <n v="36.759999999994761"/>
    <n v="36.759999999994761"/>
    <m/>
    <n v="3091.72"/>
    <n v="2991.99"/>
    <n v="3091.72"/>
    <n v="9175.4299999999985"/>
    <n v="3091.72"/>
    <n v="0"/>
    <n v="2892.25"/>
    <n v="2892.25"/>
    <n v="3091.72"/>
    <n v="9075.6899999999987"/>
    <n v="2991.99"/>
    <n v="3091.71"/>
    <n v="0"/>
    <n v="2991.99"/>
    <n v="0"/>
    <n v="2991.99"/>
    <n v="9075.6899999999987"/>
    <n v="676.24"/>
    <n v="61.9"/>
    <n v="2248.09"/>
    <n v="9175.43"/>
    <n v="12161.66"/>
    <n v="682.16"/>
    <n v="62.45"/>
    <n v="15.2"/>
    <n v="759.81000000000006"/>
    <n v="3410.85"/>
    <n v="312.24"/>
    <n v="75.989999999999995"/>
    <n v="36.760000000009313"/>
    <n v="3835.8400000000092"/>
    <n v="16757.310000000012"/>
    <n v="44084.12000000001"/>
  </r>
  <r>
    <n v="5"/>
    <n v="10101"/>
    <s v="41765101WPSU"/>
    <s v="101W"/>
    <x v="4"/>
    <s v="14LTIP - Perf"/>
    <n v="10257"/>
    <n v="10"/>
    <x v="4"/>
    <n v="9260"/>
    <x v="0"/>
    <n v="2000"/>
    <n v="0"/>
    <n v="0"/>
    <s v="41765101W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6"/>
    <n v="10105"/>
    <s v="41765105APSU"/>
    <s v="105A"/>
    <x v="5"/>
    <s v="14LTIP - Perf"/>
    <n v="10257"/>
    <n v="10"/>
    <x v="5"/>
    <n v="9260"/>
    <x v="0"/>
    <n v="2000"/>
    <n v="0"/>
    <n v="0"/>
    <s v="41765105APSU14LTIP - Perf"/>
    <s v="LTIP - Perf"/>
    <s v="LTIP - Perf - 05/06/2014"/>
    <s v="3 years"/>
    <d v="2014-05-06T00:00:00"/>
    <d v="2016-09-30T00:00:00"/>
    <n v="575"/>
    <n v="125.57999999999996"/>
    <n v="270.99742099999997"/>
    <n v="6.5550790000000916"/>
    <n v="6.6124999999998408"/>
    <n v="33.062500000000114"/>
    <n v="0.19249999999999545"/>
    <n v="1018"/>
    <n v="1"/>
    <s v=""/>
    <n v="0"/>
    <n v="29336.5"/>
    <n v="6407.0915999999979"/>
    <n v="13826.28841942"/>
    <n v="334.44013058000468"/>
    <n v="337.36974999999188"/>
    <n v="1686.8487500000058"/>
    <n v="9.821349999999768"/>
    <n v="51938.36"/>
    <n v="1018"/>
    <n v="-1018"/>
    <n v="0"/>
    <n v="0"/>
    <n v="51.02"/>
    <n v="0"/>
    <n v="0"/>
    <n v="0"/>
    <n v="0"/>
    <n v="0"/>
    <n v="0"/>
    <n v="0"/>
    <n v="51938.36"/>
    <n v="47.345815861440293"/>
    <n v="1097"/>
    <n v="51938.36"/>
    <n v="51938.36"/>
    <n v="0"/>
    <n v="0"/>
    <n v="11686.86"/>
    <n v="20683.97"/>
    <n v="19567.53"/>
    <n v="0"/>
    <n v="51938.36"/>
    <n v="0"/>
    <n v="9.819999999999709"/>
    <n v="9.819999999999709"/>
    <m/>
    <n v="1372.77"/>
    <n v="1328.49"/>
    <n v="1372.77"/>
    <n v="4074.03"/>
    <n v="1372.77"/>
    <n v="0"/>
    <n v="1284.2"/>
    <n v="1284.2"/>
    <n v="1372.78"/>
    <n v="4029.75"/>
    <n v="1328.48"/>
    <n v="1372.77"/>
    <n v="0"/>
    <n v="1328.49"/>
    <n v="0"/>
    <n v="1328.49"/>
    <n v="4029.74"/>
    <n v="300.26"/>
    <n v="27.49"/>
    <n v="998.19"/>
    <n v="4074.03"/>
    <n v="5399.97"/>
    <n v="302.89999999999998"/>
    <n v="27.73"/>
    <n v="6.74"/>
    <n v="337.37"/>
    <n v="1514.47"/>
    <n v="138.63999999999999"/>
    <n v="33.74"/>
    <n v="9.819999999999709"/>
    <n v="1696.6699999999998"/>
    <n v="7434.0099999999993"/>
    <n v="19567.53"/>
  </r>
  <r>
    <n v="7"/>
    <n v="10106"/>
    <s v="41765106GPSU"/>
    <s v="106G"/>
    <x v="6"/>
    <s v="14LTIP - Perf"/>
    <n v="10257"/>
    <n v="30"/>
    <x v="6"/>
    <n v="9260"/>
    <x v="0"/>
    <n v="10000"/>
    <n v="0"/>
    <n v="0"/>
    <s v="41765106G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8"/>
    <n v="10107"/>
    <s v="41765107CPSU"/>
    <s v="107C"/>
    <x v="7"/>
    <s v="14LTIP - Perf"/>
    <n v="10257"/>
    <n v="10"/>
    <x v="7"/>
    <n v="9260"/>
    <x v="0"/>
    <n v="12000"/>
    <n v="0"/>
    <n v="0"/>
    <s v="41765107CPSU14LTIP - Perf"/>
    <s v="LTIP - Perf"/>
    <s v="LTIP - Perf - 05/06/2014"/>
    <s v="3 years"/>
    <d v="2014-05-06T00:00:00"/>
    <d v="2016-09-30T00:00:00"/>
    <n v="1295"/>
    <n v="282.82799999999992"/>
    <n v="610.33350499999995"/>
    <n v="14.762995000000046"/>
    <n v="14.892499999999927"/>
    <n v="74.462500000000091"/>
    <n v="0.72049999999990177"/>
    <n v="2293"/>
    <n v="1"/>
    <s v=""/>
    <n v="0"/>
    <n v="66070.900000000009"/>
    <n v="14429.884559999997"/>
    <n v="31139.215425099999"/>
    <n v="753.20800490000238"/>
    <n v="759.81534999999633"/>
    <n v="3799.0767500000047"/>
    <n v="36.759909999994989"/>
    <n v="116988.86"/>
    <n v="2293"/>
    <n v="-2293"/>
    <n v="0"/>
    <n v="0"/>
    <n v="51.02"/>
    <n v="0"/>
    <n v="0"/>
    <n v="0"/>
    <n v="0"/>
    <n v="0"/>
    <n v="0"/>
    <n v="0"/>
    <n v="116988.86"/>
    <n v="106.64435733819508"/>
    <n v="1097"/>
    <n v="116988.86"/>
    <n v="116988.86"/>
    <n v="0"/>
    <n v="0"/>
    <n v="26320.84"/>
    <n v="46583.899999999994"/>
    <n v="44084.12000000001"/>
    <n v="0"/>
    <n v="116988.86"/>
    <n v="0"/>
    <n v="36.759999999994761"/>
    <n v="36.759999999994761"/>
    <m/>
    <n v="3091.72"/>
    <n v="2991.99"/>
    <n v="3091.72"/>
    <n v="9175.4299999999985"/>
    <n v="3091.72"/>
    <n v="0"/>
    <n v="2892.25"/>
    <n v="2892.25"/>
    <n v="3091.72"/>
    <n v="9075.6899999999987"/>
    <n v="2991.99"/>
    <n v="3091.71"/>
    <n v="0"/>
    <n v="2991.99"/>
    <n v="0"/>
    <n v="2991.99"/>
    <n v="9075.6899999999987"/>
    <n v="676.24"/>
    <n v="61.9"/>
    <n v="2248.09"/>
    <n v="9175.43"/>
    <n v="12161.66"/>
    <n v="682.16"/>
    <n v="62.45"/>
    <n v="15.2"/>
    <n v="759.81000000000006"/>
    <n v="3410.85"/>
    <n v="312.24"/>
    <n v="75.989999999999995"/>
    <n v="36.760000000009313"/>
    <n v="3835.8400000000092"/>
    <n v="16757.310000000012"/>
    <n v="44084.12000000001"/>
  </r>
  <r>
    <n v="9"/>
    <n v="10138"/>
    <s v="41765138JPSU"/>
    <s v="138J"/>
    <x v="8"/>
    <s v="14LTIP - Perf"/>
    <n v="10257"/>
    <n v="10"/>
    <x v="5"/>
    <n v="9260"/>
    <x v="0"/>
    <n v="2000"/>
    <n v="0"/>
    <n v="0"/>
    <s v="41765138J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10"/>
    <n v="10153"/>
    <s v="41765153PPSU"/>
    <s v="153P"/>
    <x v="9"/>
    <s v="14LTIP - Perf"/>
    <n v="10257"/>
    <n v="212"/>
    <x v="8"/>
    <n v="9260"/>
    <x v="0"/>
    <n v="821000"/>
    <n v="0"/>
    <n v="0"/>
    <s v="41765153P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11"/>
    <n v="10155"/>
    <s v="41765155MPSU"/>
    <s v="155M"/>
    <x v="10"/>
    <s v="14LTIP - Perf"/>
    <n v="10257"/>
    <n v="10"/>
    <x v="4"/>
    <n v="9260"/>
    <x v="0"/>
    <n v="2000"/>
    <n v="0"/>
    <n v="0"/>
    <s v="41765155M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12"/>
    <n v="10219"/>
    <s v="41765219HPSU"/>
    <s v="219H"/>
    <x v="11"/>
    <s v="14LTIP - Perf"/>
    <n v="10257"/>
    <n v="10"/>
    <x v="5"/>
    <n v="9260"/>
    <x v="0"/>
    <n v="2000"/>
    <n v="0"/>
    <n v="0"/>
    <s v="41765219HPSU14LTIP - Perf"/>
    <s v="LTIP - Perf"/>
    <s v="LTIP - Perf - 05/06/2014"/>
    <s v="3 years"/>
    <d v="2014-05-06T00:00:00"/>
    <d v="2016-09-30T00:00:00"/>
    <n v="370"/>
    <n v="80.807999999999979"/>
    <n v="2E-3"/>
    <n v="159.1497"/>
    <n v="2.6104999999999645"/>
    <n v="13.052500000000009"/>
    <n v="0.18729999999999336"/>
    <n v="625.80999999999995"/>
    <n v="1"/>
    <s v=""/>
    <n v="227"/>
    <n v="18877.400000000001"/>
    <n v="4122.8241599999992"/>
    <n v="0.10204000000000001"/>
    <n v="8119.8176940000003"/>
    <n v="133.18770999999819"/>
    <n v="665.93855000000053"/>
    <n v="9.556045999999661"/>
    <n v="31928.8262"/>
    <n v="625.80999999999995"/>
    <n v="-401.99999999999994"/>
    <n v="-223.81"/>
    <n v="0"/>
    <n v="51.02"/>
    <n v="0"/>
    <n v="0"/>
    <n v="0"/>
    <n v="0"/>
    <n v="0"/>
    <n v="0"/>
    <n v="0"/>
    <n v="20510.04"/>
    <n v="18.696481312670922"/>
    <n v="1097"/>
    <n v="20510.04"/>
    <n v="20510.04"/>
    <n v="0"/>
    <n v="0"/>
    <n v="7520.24"/>
    <n v="4061.2000000000007"/>
    <n v="8928.5999999999985"/>
    <n v="0"/>
    <n v="20510.04"/>
    <n v="0"/>
    <n v="9.5599999999976717"/>
    <n v="9.5599999999976717"/>
    <m/>
    <n v="0"/>
    <n v="0"/>
    <n v="0"/>
    <n v="0"/>
    <n v="0"/>
    <n v="0.1"/>
    <n v="0"/>
    <n v="0.1"/>
    <n v="0"/>
    <n v="0.1"/>
    <n v="0"/>
    <n v="0"/>
    <n v="0"/>
    <n v="0"/>
    <n v="0"/>
    <n v="0"/>
    <n v="0"/>
    <n v="7438.85"/>
    <n v="680.97"/>
    <m/>
    <n v="0"/>
    <n v="8119.8200000000006"/>
    <n v="122.02"/>
    <n v="11.17"/>
    <n v="0"/>
    <n v="133.19"/>
    <n v="610.08000000000004"/>
    <n v="55.85"/>
    <n v="0"/>
    <n v="9.5599999999976717"/>
    <n v="675.48999999999774"/>
    <n v="8928.4999999999982"/>
    <n v="8928.5999999999985"/>
  </r>
  <r>
    <n v="13"/>
    <n v="10239"/>
    <s v="41765239FPSU"/>
    <s v="239F"/>
    <x v="12"/>
    <s v="14LTIP - Perf"/>
    <n v="10257"/>
    <n v="180"/>
    <x v="9"/>
    <n v="9260"/>
    <x v="0"/>
    <n v="700000"/>
    <n v="0"/>
    <n v="0"/>
    <s v="41765239FPSU14LTIP - Perf"/>
    <s v="LTIP - Perf"/>
    <s v="LTIP - Perf - 05/06/2014"/>
    <s v="3 years"/>
    <d v="2014-05-06T00:00:00"/>
    <d v="2016-09-30T00:00:00"/>
    <n v="370"/>
    <n v="80.807999999999979"/>
    <n v="174.38094599999999"/>
    <n v="4.2180540000000519"/>
    <n v="4.2549999999998818"/>
    <n v="21.275000000000091"/>
    <n v="6.2999999999988177E-2"/>
    <n v="655"/>
    <n v="1"/>
    <s v=""/>
    <n v="0"/>
    <n v="18877.400000000001"/>
    <n v="4122.8241599999992"/>
    <n v="8896.9158649199999"/>
    <n v="215.20511508000266"/>
    <n v="217.09009999999398"/>
    <n v="1085.4505000000047"/>
    <n v="3.2142599999993968"/>
    <n v="33418.100000000006"/>
    <n v="655"/>
    <n v="-655"/>
    <n v="0"/>
    <n v="0"/>
    <n v="51.02"/>
    <n v="0"/>
    <n v="0"/>
    <n v="0"/>
    <n v="0"/>
    <n v="0"/>
    <n v="0"/>
    <n v="0"/>
    <n v="33418.100000000006"/>
    <n v="30.463172288058345"/>
    <n v="1097"/>
    <n v="33418.100000000006"/>
    <n v="33418.100000000006"/>
    <n v="0"/>
    <n v="0"/>
    <n v="7520.24"/>
    <n v="13309.68"/>
    <n v="12588.180000000008"/>
    <n v="0"/>
    <n v="33418.100000000006"/>
    <n v="0"/>
    <n v="3.2100000000064028"/>
    <n v="3.2100000000064028"/>
    <m/>
    <n v="883.35"/>
    <n v="854.86"/>
    <n v="883.34"/>
    <n v="2621.55"/>
    <n v="883.35"/>
    <n v="0"/>
    <n v="826.36"/>
    <n v="826.36"/>
    <n v="883.35"/>
    <n v="2593.06"/>
    <n v="854.85"/>
    <n v="883.35"/>
    <n v="0"/>
    <n v="854.85"/>
    <n v="0"/>
    <n v="854.85"/>
    <n v="2593.0500000000002"/>
    <n v="193.21"/>
    <n v="17.690000000000001"/>
    <n v="642.30999999999995"/>
    <n v="2621.5600000000004"/>
    <n v="3474.7700000000004"/>
    <n v="194.91"/>
    <n v="17.84"/>
    <n v="4.34"/>
    <n v="217.09"/>
    <n v="974.53"/>
    <n v="89.21"/>
    <n v="21.71"/>
    <n v="3.2100000000064028"/>
    <n v="1088.6600000000064"/>
    <n v="4780.5200000000068"/>
    <n v="12588.180000000008"/>
  </r>
  <r>
    <n v="14"/>
    <n v="10284"/>
    <s v="41765284APSU"/>
    <s v="284A"/>
    <x v="13"/>
    <s v="14LTIP - Perf"/>
    <n v="10257"/>
    <n v="60"/>
    <x v="10"/>
    <n v="9260"/>
    <x v="0"/>
    <n v="81000"/>
    <n v="0"/>
    <n v="0"/>
    <s v="41765284A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15"/>
    <n v="10366"/>
    <s v="41765366BPSU"/>
    <s v="366B"/>
    <x v="14"/>
    <s v="14LTIP - Perf"/>
    <n v="10257"/>
    <n v="50"/>
    <x v="11"/>
    <n v="9260"/>
    <x v="0"/>
    <n v="9000"/>
    <n v="0"/>
    <n v="0"/>
    <s v="41765366B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16"/>
    <n v="10368"/>
    <s v="41765368WPSU"/>
    <s v="368W"/>
    <x v="15"/>
    <s v="14LTIP - Perf"/>
    <n v="10257"/>
    <n v="10"/>
    <x v="5"/>
    <n v="9260"/>
    <x v="0"/>
    <n v="2000"/>
    <n v="0"/>
    <n v="0"/>
    <s v="41765368WPSU14LTIP - Perf"/>
    <s v="LTIP - Perf"/>
    <s v="LTIP - Perf - 05/06/2014"/>
    <s v="3 years"/>
    <d v="2014-05-06T00:00:00"/>
    <d v="2016-09-30T00:00:00"/>
    <n v="575"/>
    <n v="125.57999999999996"/>
    <n v="270.99742099999997"/>
    <n v="6.5550790000000916"/>
    <n v="6.6124999999998408"/>
    <n v="33.062500000000114"/>
    <n v="0.19249999999999545"/>
    <n v="1018"/>
    <n v="1"/>
    <s v=""/>
    <n v="0"/>
    <n v="29336.5"/>
    <n v="6407.0915999999979"/>
    <n v="13826.28841942"/>
    <n v="334.44013058000468"/>
    <n v="337.36974999999188"/>
    <n v="1686.8487500000058"/>
    <n v="9.821349999999768"/>
    <n v="51938.36"/>
    <n v="1018"/>
    <n v="-1018"/>
    <n v="0"/>
    <n v="0"/>
    <n v="51.02"/>
    <n v="0"/>
    <n v="0"/>
    <n v="0"/>
    <n v="0"/>
    <n v="0"/>
    <n v="0"/>
    <n v="0"/>
    <n v="51938.36"/>
    <n v="47.345815861440293"/>
    <n v="1097"/>
    <n v="51938.36"/>
    <n v="51938.36"/>
    <n v="0"/>
    <n v="0"/>
    <n v="11686.86"/>
    <n v="20683.97"/>
    <n v="19567.53"/>
    <n v="0"/>
    <n v="51938.36"/>
    <n v="0"/>
    <n v="9.819999999999709"/>
    <n v="9.819999999999709"/>
    <m/>
    <n v="1372.77"/>
    <n v="1328.49"/>
    <n v="1372.77"/>
    <n v="4074.03"/>
    <n v="1372.77"/>
    <n v="0"/>
    <n v="1284.2"/>
    <n v="1284.2"/>
    <n v="1372.78"/>
    <n v="4029.75"/>
    <n v="1328.48"/>
    <n v="1372.77"/>
    <n v="0"/>
    <n v="1328.49"/>
    <n v="0"/>
    <n v="1328.49"/>
    <n v="4029.74"/>
    <n v="300.26"/>
    <n v="27.49"/>
    <n v="998.19"/>
    <n v="4074.03"/>
    <n v="5399.97"/>
    <n v="302.89999999999998"/>
    <n v="27.73"/>
    <n v="6.74"/>
    <n v="337.37"/>
    <n v="1514.47"/>
    <n v="138.63999999999999"/>
    <n v="33.74"/>
    <n v="9.819999999999709"/>
    <n v="1696.6699999999998"/>
    <n v="7434.0099999999993"/>
    <n v="19567.53"/>
  </r>
  <r>
    <n v="17"/>
    <n v="10375"/>
    <s v="41765375PPSU"/>
    <s v="375P"/>
    <x v="16"/>
    <s v="14LTIP - Perf"/>
    <n v="10257"/>
    <n v="10"/>
    <x v="12"/>
    <n v="9260"/>
    <x v="0"/>
    <n v="2000"/>
    <n v="0"/>
    <n v="0"/>
    <s v="41765375PPSU14LTIP - Perf"/>
    <s v="LTIP - Perf"/>
    <s v="LTIP - Perf - 05/06/2014"/>
    <s v="3 years"/>
    <d v="2014-05-06T00:00:00"/>
    <d v="2016-09-30T00:00:00"/>
    <n v="370"/>
    <n v="80.807999999999979"/>
    <n v="2E-3"/>
    <n v="115.68150000000003"/>
    <n v="1.8974999999999742"/>
    <n v="9.4875000000000114"/>
    <n v="0.93349999999992406"/>
    <n v="578.80999999999995"/>
    <n v="1"/>
    <s v=""/>
    <n v="165"/>
    <n v="18877.400000000001"/>
    <n v="4122.8241599999992"/>
    <n v="0.10204000000000001"/>
    <n v="5902.0701300000019"/>
    <n v="96.810449999998696"/>
    <n v="484.05225000000058"/>
    <n v="47.627169999996127"/>
    <n v="29530.886199999997"/>
    <n v="578.80999999999995"/>
    <n v="-292.99999999999994"/>
    <n v="-285.81"/>
    <n v="0"/>
    <n v="51.02"/>
    <n v="0"/>
    <n v="0"/>
    <n v="0"/>
    <n v="0"/>
    <n v="0"/>
    <n v="0"/>
    <n v="0"/>
    <n v="14948.859999999997"/>
    <n v="13.627037374658157"/>
    <n v="1097"/>
    <n v="14948.859999999997"/>
    <n v="14948.859999999997"/>
    <n v="0"/>
    <n v="0"/>
    <n v="7520.24"/>
    <n v="897.95999999999913"/>
    <n v="6530.6599999999971"/>
    <n v="0"/>
    <n v="14948.859999999997"/>
    <n v="0"/>
    <n v="47.629999999997381"/>
    <n v="47.629999999997381"/>
    <m/>
    <n v="0"/>
    <n v="0"/>
    <n v="0"/>
    <n v="0"/>
    <n v="0"/>
    <n v="0.1"/>
    <n v="0"/>
    <n v="0.1"/>
    <n v="0"/>
    <n v="0.1"/>
    <n v="0"/>
    <n v="0"/>
    <n v="0"/>
    <n v="0"/>
    <n v="0"/>
    <n v="0"/>
    <n v="0"/>
    <n v="5407.09"/>
    <n v="494.98"/>
    <m/>
    <n v="0"/>
    <n v="5902.07"/>
    <n v="88.69"/>
    <n v="8.1199999999999992"/>
    <n v="0"/>
    <n v="96.81"/>
    <n v="443.45"/>
    <n v="40.6"/>
    <n v="0"/>
    <n v="47.629999999997381"/>
    <n v="531.67999999999734"/>
    <n v="6530.5599999999968"/>
    <n v="6530.6599999999971"/>
  </r>
  <r>
    <n v="18"/>
    <n v="10382"/>
    <s v="41765382APSU"/>
    <s v="382A"/>
    <x v="17"/>
    <s v="14LTIP - Perf"/>
    <n v="10257"/>
    <n v="10"/>
    <x v="1"/>
    <n v="9260"/>
    <x v="0"/>
    <n v="2000"/>
    <n v="0"/>
    <n v="0"/>
    <s v="41765382APSU14LTIP - Perf"/>
    <s v="LTIP - Perf"/>
    <s v="LTIP - Perf - 05/06/2014"/>
    <s v="3 years"/>
    <d v="2014-05-06T00:00:00"/>
    <d v="2016-09-30T00:00:00"/>
    <n v="370"/>
    <n v="80.807999999999979"/>
    <n v="174.38094599999999"/>
    <n v="4.2180540000000519"/>
    <n v="4.2549999999998818"/>
    <n v="21.275000000000091"/>
    <n v="6.2999999999988177E-2"/>
    <n v="655"/>
    <n v="1"/>
    <s v=""/>
    <n v="0"/>
    <n v="18877.400000000001"/>
    <n v="4122.8241599999992"/>
    <n v="8896.9158649199999"/>
    <n v="215.20511508000266"/>
    <n v="217.09009999999398"/>
    <n v="1085.4505000000047"/>
    <n v="3.2142599999993968"/>
    <n v="33418.100000000006"/>
    <n v="655"/>
    <n v="-655"/>
    <n v="0"/>
    <n v="0"/>
    <n v="51.02"/>
    <n v="0"/>
    <n v="0"/>
    <n v="0"/>
    <n v="0"/>
    <n v="0"/>
    <n v="0"/>
    <n v="0"/>
    <n v="33418.100000000006"/>
    <n v="30.463172288058345"/>
    <n v="1097"/>
    <n v="33418.100000000006"/>
    <n v="33418.100000000006"/>
    <n v="0"/>
    <n v="0"/>
    <n v="7520.24"/>
    <n v="13309.68"/>
    <n v="12588.180000000008"/>
    <n v="0"/>
    <n v="33418.100000000006"/>
    <n v="0"/>
    <n v="3.2100000000064028"/>
    <n v="3.2100000000064028"/>
    <m/>
    <n v="883.35"/>
    <n v="854.86"/>
    <n v="883.34"/>
    <n v="2621.55"/>
    <n v="883.35"/>
    <n v="0"/>
    <n v="826.36"/>
    <n v="826.36"/>
    <n v="883.35"/>
    <n v="2593.06"/>
    <n v="854.85"/>
    <n v="883.35"/>
    <n v="0"/>
    <n v="854.85"/>
    <n v="0"/>
    <n v="854.85"/>
    <n v="2593.0500000000002"/>
    <n v="193.21"/>
    <n v="17.690000000000001"/>
    <n v="642.30999999999995"/>
    <n v="2621.5600000000004"/>
    <n v="3474.7700000000004"/>
    <n v="194.91"/>
    <n v="17.84"/>
    <n v="4.34"/>
    <n v="217.09"/>
    <n v="974.53"/>
    <n v="89.21"/>
    <n v="21.71"/>
    <n v="3.2100000000064028"/>
    <n v="1088.6600000000064"/>
    <n v="4780.5200000000068"/>
    <n v="12588.180000000008"/>
  </r>
  <r>
    <n v="19"/>
    <n v="10399"/>
    <s v="41765399GPSU"/>
    <s v="399G"/>
    <x v="18"/>
    <s v="14LTIP - Perf"/>
    <n v="10257"/>
    <n v="60"/>
    <x v="13"/>
    <n v="9260"/>
    <x v="0"/>
    <n v="31000"/>
    <n v="0"/>
    <n v="0"/>
    <s v="41765399GPSU14LTIP - Perf"/>
    <s v="LTIP - Perf"/>
    <s v="LTIP - Perf - 05/06/2014"/>
    <s v="3 years"/>
    <d v="2014-05-06T00:00:00"/>
    <d v="2016-09-30T00:00:00"/>
    <n v="575"/>
    <n v="125.57999999999996"/>
    <n v="271.00000000000011"/>
    <n v="280.44000000000005"/>
    <n v="4.5999999999999375"/>
    <n v="23"/>
    <n v="0.96000000000015007"/>
    <n v="1280.58"/>
    <n v="1"/>
    <s v=""/>
    <n v="400"/>
    <n v="29336.5"/>
    <n v="6407.0915999999979"/>
    <n v="13826.420000000007"/>
    <n v="14308.048800000004"/>
    <n v="234.69199999999682"/>
    <n v="1173.46"/>
    <n v="48.979200000007658"/>
    <n v="65335.191600000013"/>
    <n v="1280.58"/>
    <n v="-708.99999999999989"/>
    <n v="-571.58000000000004"/>
    <n v="0"/>
    <n v="51.02"/>
    <n v="0"/>
    <n v="0"/>
    <n v="0"/>
    <n v="0"/>
    <n v="0"/>
    <n v="0"/>
    <n v="0"/>
    <n v="36173.180000000008"/>
    <n v="32.974639927073845"/>
    <n v="1097"/>
    <n v="36173.180000000008"/>
    <n v="36173.180000000008"/>
    <n v="0"/>
    <n v="0"/>
    <n v="11686.86"/>
    <n v="20683.97"/>
    <n v="3802.350000000004"/>
    <n v="0"/>
    <n v="36173.180000000008"/>
    <n v="0"/>
    <n v="48.980000000003201"/>
    <n v="48.980000000003201"/>
    <m/>
    <n v="-11962.83"/>
    <n v="0"/>
    <n v="0"/>
    <n v="-11962.83"/>
    <n v="0"/>
    <n v="0"/>
    <n v="0"/>
    <n v="0"/>
    <n v="0"/>
    <n v="0"/>
    <n v="0"/>
    <n v="0"/>
    <n v="0"/>
    <n v="0"/>
    <n v="0"/>
    <n v="0"/>
    <n v="0"/>
    <n v="13108.1"/>
    <n v="1199.95"/>
    <m/>
    <n v="0"/>
    <n v="14308.050000000001"/>
    <n v="215.01"/>
    <n v="19.68"/>
    <n v="0"/>
    <n v="234.69"/>
    <n v="1075.05"/>
    <n v="98.41"/>
    <n v="0"/>
    <n v="48.980000000003201"/>
    <n v="1222.4400000000032"/>
    <n v="15765.180000000004"/>
    <n v="3802.350000000004"/>
  </r>
  <r>
    <n v="20"/>
    <n v="10401"/>
    <s v="41765401SPSU"/>
    <s v="401S"/>
    <x v="19"/>
    <s v="14LTIP - Perf"/>
    <n v="10257"/>
    <n v="10"/>
    <x v="14"/>
    <n v="9260"/>
    <x v="0"/>
    <n v="2000"/>
    <n v="0"/>
    <n v="0"/>
    <s v="41765401S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21"/>
    <n v="10449"/>
    <s v="41765449MPSU"/>
    <s v="449M"/>
    <x v="20"/>
    <s v="14LTIP - Perf"/>
    <n v="10257"/>
    <n v="20"/>
    <x v="15"/>
    <n v="9260"/>
    <x v="0"/>
    <n v="7000"/>
    <n v="0"/>
    <n v="0"/>
    <s v="41765449M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22"/>
    <n v="10452"/>
    <s v="41765452SPSU"/>
    <s v="452S"/>
    <x v="21"/>
    <s v="14LTIP - Perf"/>
    <n v="10257"/>
    <n v="70"/>
    <x v="16"/>
    <n v="9260"/>
    <x v="0"/>
    <n v="170000"/>
    <n v="0"/>
    <n v="0"/>
    <s v="41765452SPSU14LTIP - Perf"/>
    <s v="LTIP - Perf"/>
    <s v="LTIP - Perf - 05/06/2014"/>
    <s v="3 years"/>
    <d v="2014-05-06T00:00:00"/>
    <d v="2016-09-30T00:00:00"/>
    <n v="220"/>
    <n v="48.047999999999988"/>
    <n v="103.686026"/>
    <n v="124.79579999999999"/>
    <n v="2.0469999999999722"/>
    <n v="10.234974000000022"/>
    <n v="0.92220000000008895"/>
    <n v="509.73400000000004"/>
    <n v="1"/>
    <s v=""/>
    <n v="178"/>
    <n v="11224.400000000001"/>
    <n v="2451.4089599999993"/>
    <n v="5290.0610465200007"/>
    <n v="6367.0817159999997"/>
    <n v="104.43793999999859"/>
    <n v="522.18837348000113"/>
    <n v="47.050644000004539"/>
    <n v="26006.628680000009"/>
    <n v="509.73400000000004"/>
    <n v="-316"/>
    <n v="-193.73400000000001"/>
    <n v="0"/>
    <n v="51.02"/>
    <n v="0"/>
    <n v="0"/>
    <n v="0"/>
    <n v="0"/>
    <n v="0"/>
    <n v="0"/>
    <n v="0"/>
    <n v="16122.320000000007"/>
    <n v="14.696736554238839"/>
    <n v="1097"/>
    <n v="16122.320000000007"/>
    <n v="16122.320000000007"/>
    <n v="0"/>
    <n v="0"/>
    <n v="4471.49"/>
    <n v="7913.869999999999"/>
    <n v="3736.9600000000082"/>
    <n v="0"/>
    <n v="16122.320000000007"/>
    <n v="0"/>
    <n v="47.050000000006548"/>
    <n v="47.050000000006548"/>
    <m/>
    <n v="525.24"/>
    <n v="508.29"/>
    <n v="525.23"/>
    <n v="1558.76"/>
    <n v="525.24"/>
    <m/>
    <n v="-5387.79"/>
    <n v="-5387.79"/>
    <n v="0"/>
    <n v="-4862.55"/>
    <n v="0"/>
    <n v="0"/>
    <n v="0"/>
    <n v="0"/>
    <n v="0"/>
    <n v="0"/>
    <n v="0"/>
    <n v="5833.11"/>
    <n v="533.97"/>
    <m/>
    <n v="0"/>
    <n v="6367.08"/>
    <n v="95.68"/>
    <n v="8.76"/>
    <n v="0"/>
    <n v="104.44000000000001"/>
    <n v="478.4"/>
    <n v="43.79"/>
    <n v="0"/>
    <n v="47.040000000008149"/>
    <n v="569.23000000000809"/>
    <n v="7040.7500000000082"/>
    <n v="3736.9600000000082"/>
  </r>
  <r>
    <n v="23"/>
    <n v="10473"/>
    <s v="41765473GPSU"/>
    <s v="473G"/>
    <x v="22"/>
    <s v="14LTIP - Perf"/>
    <n v="10257"/>
    <n v="60"/>
    <x v="17"/>
    <n v="9260"/>
    <x v="0"/>
    <n v="30000"/>
    <n v="0"/>
    <n v="0"/>
    <s v="41765473GPSU14LTIP - Perf"/>
    <s v="LTIP - Perf"/>
    <s v="LTIP - Perf - 05/06/2014"/>
    <s v="3 years"/>
    <d v="2014-05-06T00:00:00"/>
    <d v="2016-09-30T00:00:00"/>
    <n v="1295"/>
    <n v="282.82799999999992"/>
    <n v="610.33350499999995"/>
    <n v="14.762995000000046"/>
    <n v="14.892499999999927"/>
    <n v="74.462500000000091"/>
    <n v="0.72049999999990177"/>
    <n v="2293"/>
    <n v="1"/>
    <s v=""/>
    <n v="0"/>
    <n v="66070.900000000009"/>
    <n v="14429.884559999997"/>
    <n v="31139.215425099999"/>
    <n v="753.20800490000238"/>
    <n v="759.81534999999633"/>
    <n v="3799.0767500000047"/>
    <n v="36.759909999994989"/>
    <n v="116988.86"/>
    <n v="2293"/>
    <n v="-2293"/>
    <n v="0"/>
    <n v="0"/>
    <n v="51.02"/>
    <n v="0"/>
    <n v="0"/>
    <n v="0"/>
    <n v="0"/>
    <n v="0"/>
    <n v="0"/>
    <n v="0"/>
    <n v="116988.86"/>
    <n v="106.64435733819508"/>
    <n v="1097"/>
    <n v="116988.86"/>
    <n v="116988.86"/>
    <n v="0"/>
    <n v="0"/>
    <n v="26320.84"/>
    <n v="46583.899999999994"/>
    <n v="44084.12000000001"/>
    <n v="0"/>
    <n v="116988.86"/>
    <n v="0"/>
    <n v="36.759999999994761"/>
    <n v="36.759999999994761"/>
    <m/>
    <n v="3091.72"/>
    <n v="2991.99"/>
    <n v="3091.72"/>
    <n v="9175.4299999999985"/>
    <n v="3091.72"/>
    <n v="0"/>
    <n v="2892.25"/>
    <n v="2892.25"/>
    <n v="3091.72"/>
    <n v="9075.6899999999987"/>
    <n v="2991.99"/>
    <n v="3091.71"/>
    <n v="0"/>
    <n v="2991.99"/>
    <n v="0"/>
    <n v="2991.99"/>
    <n v="9075.6899999999987"/>
    <n v="676.24"/>
    <n v="61.9"/>
    <n v="2248.09"/>
    <n v="9175.43"/>
    <n v="12161.66"/>
    <n v="682.16"/>
    <n v="62.45"/>
    <n v="15.2"/>
    <n v="759.81000000000006"/>
    <n v="3410.85"/>
    <n v="312.24"/>
    <n v="75.989999999999995"/>
    <n v="36.760000000009313"/>
    <n v="3835.8400000000092"/>
    <n v="16757.310000000012"/>
    <n v="44084.12000000001"/>
  </r>
  <r>
    <n v="24"/>
    <n v="10537"/>
    <s v="4176537ElPSU"/>
    <s v="37El"/>
    <x v="23"/>
    <s v="14LTIP - Perf"/>
    <n v="10257"/>
    <n v="30"/>
    <x v="18"/>
    <n v="9260"/>
    <x v="0"/>
    <n v="10000"/>
    <n v="0"/>
    <n v="0"/>
    <s v="4176537El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25"/>
    <n v="10552"/>
    <s v="41765552BPSU"/>
    <s v="552B"/>
    <x v="24"/>
    <s v="14LTIP - Perf"/>
    <n v="10257"/>
    <n v="30"/>
    <x v="19"/>
    <n v="9260"/>
    <x v="0"/>
    <n v="10000"/>
    <n v="0"/>
    <n v="0"/>
    <s v="41765552B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26"/>
    <n v="10593"/>
    <s v="41765593APSU"/>
    <s v="593A"/>
    <x v="25"/>
    <s v="14LTIP - Perf"/>
    <n v="10257"/>
    <n v="10"/>
    <x v="20"/>
    <n v="9260"/>
    <x v="0"/>
    <n v="2000"/>
    <n v="0"/>
    <n v="0"/>
    <s v="41765593A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27"/>
    <n v="10606"/>
    <s v="41765606APSU"/>
    <s v="606A"/>
    <x v="26"/>
    <s v="14LTIP - Perf"/>
    <n v="10257"/>
    <n v="10"/>
    <x v="21"/>
    <n v="9260"/>
    <x v="0"/>
    <n v="2000"/>
    <n v="0"/>
    <n v="0"/>
    <s v="41765606APSU14LTIP - Perf"/>
    <s v="LTIP - Perf"/>
    <s v="LTIP - Perf - 05/06/2014"/>
    <s v="3 years"/>
    <d v="2014-05-06T00:00:00"/>
    <d v="2016-09-30T00:00:00"/>
    <n v="1295"/>
    <n v="282.82799999999992"/>
    <n v="610.33350499999995"/>
    <n v="14.762995000000046"/>
    <n v="14.892499999999927"/>
    <n v="74.462500000000091"/>
    <n v="0.72049999999990177"/>
    <n v="2293"/>
    <n v="1"/>
    <s v=""/>
    <n v="0"/>
    <n v="66070.900000000009"/>
    <n v="14429.884559999997"/>
    <n v="31139.215425099999"/>
    <n v="753.20800490000238"/>
    <n v="759.81534999999633"/>
    <n v="3799.0767500000047"/>
    <n v="36.759909999994989"/>
    <n v="116988.86"/>
    <n v="2293"/>
    <n v="-2293"/>
    <n v="0"/>
    <n v="0"/>
    <n v="51.02"/>
    <n v="0"/>
    <n v="0"/>
    <n v="0"/>
    <n v="0"/>
    <n v="0"/>
    <n v="0"/>
    <n v="0"/>
    <n v="116988.86"/>
    <n v="106.64435733819508"/>
    <n v="1097"/>
    <n v="116988.86"/>
    <n v="116988.86"/>
    <n v="0"/>
    <n v="0"/>
    <n v="26320.84"/>
    <n v="46583.899999999994"/>
    <n v="44084.12000000001"/>
    <n v="0"/>
    <n v="116988.86"/>
    <n v="0"/>
    <n v="36.759999999994761"/>
    <n v="36.759999999994761"/>
    <m/>
    <n v="3091.72"/>
    <n v="2991.99"/>
    <n v="3091.72"/>
    <n v="9175.4299999999985"/>
    <n v="3091.72"/>
    <n v="0"/>
    <n v="2892.25"/>
    <n v="2892.25"/>
    <n v="3091.72"/>
    <n v="9075.6899999999987"/>
    <n v="2991.99"/>
    <n v="3091.71"/>
    <n v="0"/>
    <n v="2991.99"/>
    <n v="0"/>
    <n v="2991.99"/>
    <n v="9075.6899999999987"/>
    <n v="676.24"/>
    <n v="61.9"/>
    <n v="2248.09"/>
    <n v="9175.43"/>
    <n v="12161.66"/>
    <n v="682.16"/>
    <n v="62.45"/>
    <n v="15.2"/>
    <n v="759.81000000000006"/>
    <n v="3410.85"/>
    <n v="312.24"/>
    <n v="75.989999999999995"/>
    <n v="36.760000000009313"/>
    <n v="3835.8400000000092"/>
    <n v="16757.310000000012"/>
    <n v="44084.12000000001"/>
  </r>
  <r>
    <n v="28"/>
    <n v="10819"/>
    <s v="41765819GPSU"/>
    <s v="819G"/>
    <x v="27"/>
    <s v="14LTIP - Perf"/>
    <n v="10257"/>
    <n v="70"/>
    <x v="22"/>
    <n v="9260"/>
    <x v="0"/>
    <n v="170000"/>
    <n v="0"/>
    <n v="0"/>
    <s v="41765819GPSU14LTIP - Perf"/>
    <s v="LTIP - Perf"/>
    <s v="LTIP - Perf - 05/06/2014"/>
    <s v="3 years"/>
    <d v="2014-05-06T00:00:00"/>
    <d v="2016-09-30T00:00:00"/>
    <n v="1295"/>
    <n v="282.82799999999992"/>
    <n v="610.33350499999995"/>
    <n v="14.762995000000046"/>
    <n v="14.892499999999927"/>
    <n v="74.462500000000091"/>
    <n v="0.72049999999990177"/>
    <n v="2293"/>
    <n v="1"/>
    <s v=""/>
    <n v="0"/>
    <n v="66070.900000000009"/>
    <n v="14429.884559999997"/>
    <n v="31139.215425099999"/>
    <n v="753.20800490000238"/>
    <n v="759.81534999999633"/>
    <n v="3799.0767500000047"/>
    <n v="36.759909999994989"/>
    <n v="116988.86"/>
    <n v="2293"/>
    <n v="-2293"/>
    <n v="0"/>
    <n v="0"/>
    <n v="51.02"/>
    <n v="0"/>
    <n v="0"/>
    <n v="0"/>
    <n v="0"/>
    <n v="0"/>
    <n v="0"/>
    <n v="0"/>
    <n v="116988.86"/>
    <n v="106.64435733819508"/>
    <n v="1097"/>
    <n v="116988.86"/>
    <n v="116988.86"/>
    <n v="0"/>
    <n v="0"/>
    <n v="26320.84"/>
    <n v="46583.899999999994"/>
    <n v="44084.12000000001"/>
    <n v="0"/>
    <n v="116988.86"/>
    <n v="0"/>
    <n v="36.759999999994761"/>
    <n v="36.759999999994761"/>
    <m/>
    <n v="3091.72"/>
    <n v="2991.99"/>
    <n v="3091.72"/>
    <n v="9175.4299999999985"/>
    <n v="3091.72"/>
    <n v="0"/>
    <n v="2892.25"/>
    <n v="2892.25"/>
    <n v="3091.72"/>
    <n v="9075.6899999999987"/>
    <n v="2991.99"/>
    <n v="3091.71"/>
    <n v="0"/>
    <n v="2991.99"/>
    <n v="0"/>
    <n v="2991.99"/>
    <n v="9075.6899999999987"/>
    <n v="676.24"/>
    <n v="61.9"/>
    <n v="2248.09"/>
    <n v="9175.43"/>
    <n v="12161.66"/>
    <n v="682.16"/>
    <n v="62.45"/>
    <n v="15.2"/>
    <n v="759.81000000000006"/>
    <n v="3410.85"/>
    <n v="312.24"/>
    <n v="75.989999999999995"/>
    <n v="36.760000000009313"/>
    <n v="3835.8400000000092"/>
    <n v="16757.310000000012"/>
    <n v="44084.12000000001"/>
  </r>
  <r>
    <n v="29"/>
    <n v="10845"/>
    <s v="41765845PPSU"/>
    <s v="845P"/>
    <x v="28"/>
    <s v="14LTIP - Perf"/>
    <n v="10257"/>
    <n v="80"/>
    <x v="23"/>
    <n v="9260"/>
    <x v="0"/>
    <n v="190000"/>
    <n v="0"/>
    <n v="0"/>
    <s v="41765845PPSU14LTIP - Perf"/>
    <s v="LTIP - Perf"/>
    <s v="LTIP - Perf - 05/06/2014"/>
    <s v="3 years"/>
    <d v="2014-05-06T00:00:00"/>
    <d v="2016-09-30T00:00:00"/>
    <n v="2720"/>
    <n v="594.04799999999977"/>
    <n v="1281.9359280000001"/>
    <n v="31.008072000000539"/>
    <n v="31.279999999999745"/>
    <n v="156.39999999999964"/>
    <n v="0.32800000000042928"/>
    <n v="4815"/>
    <n v="1"/>
    <s v=""/>
    <n v="0"/>
    <n v="138774.39999999999"/>
    <n v="30308.328959999992"/>
    <n v="65404.371046560009"/>
    <n v="1582.0318334400276"/>
    <n v="1595.9055999999871"/>
    <n v="7979.5279999999821"/>
    <n v="16.734560000021904"/>
    <n v="245661.30000000002"/>
    <n v="4815"/>
    <n v="-4815"/>
    <n v="0"/>
    <n v="0"/>
    <n v="51.02"/>
    <n v="0"/>
    <n v="0"/>
    <n v="0"/>
    <n v="0"/>
    <n v="0"/>
    <n v="0"/>
    <n v="0"/>
    <n v="245661.30000000002"/>
    <n v="223.93919781221516"/>
    <n v="1097"/>
    <n v="245661.30000000002"/>
    <n v="245661.30000000002"/>
    <n v="0"/>
    <n v="0"/>
    <n v="55283.93"/>
    <n v="97844.170000000013"/>
    <n v="92533.200000000012"/>
    <n v="0"/>
    <n v="245661.30000000002"/>
    <n v="0"/>
    <n v="16.730000000010477"/>
    <n v="16.730000000010477"/>
    <m/>
    <n v="6493.8"/>
    <n v="6284.33"/>
    <n v="6493.81"/>
    <n v="19271.940000000002"/>
    <n v="6493.8"/>
    <n v="0"/>
    <n v="6074.85"/>
    <n v="6074.85"/>
    <n v="6493.8"/>
    <n v="19062.45"/>
    <n v="6284.33"/>
    <n v="6493.81"/>
    <n v="0"/>
    <n v="6284.32"/>
    <n v="0"/>
    <n v="6284.32"/>
    <n v="19062.46"/>
    <n v="1420.36"/>
    <n v="130.02000000000001"/>
    <n v="4721.8500000000004"/>
    <n v="19271.949999999997"/>
    <n v="25544.179999999997"/>
    <n v="1432.82"/>
    <n v="131.16"/>
    <n v="31.93"/>
    <n v="1595.91"/>
    <n v="7164.1100000000006"/>
    <n v="655.82"/>
    <n v="159.6"/>
    <n v="16.730000000010477"/>
    <n v="7996.2600000000111"/>
    <n v="35136.350000000006"/>
    <n v="92533.200000000012"/>
  </r>
  <r>
    <n v="30"/>
    <n v="10859"/>
    <s v="41765859CPSU"/>
    <s v="859C"/>
    <x v="29"/>
    <s v="14LTIP - Perf"/>
    <n v="10257"/>
    <n v="10"/>
    <x v="12"/>
    <n v="9260"/>
    <x v="0"/>
    <n v="2000"/>
    <n v="0"/>
    <n v="0"/>
    <s v="41765859CPSU14LTIP - Perf"/>
    <s v="LTIP - Perf"/>
    <s v="LTIP - Perf - 05/06/2014"/>
    <s v="3 years"/>
    <d v="2014-05-06T00:00:00"/>
    <d v="2016-09-30T00:00:00"/>
    <n v="575"/>
    <n v="125.57999999999996"/>
    <n v="270.99742099999997"/>
    <n v="6.5550790000000916"/>
    <n v="6.6124999999998408"/>
    <n v="33.062500000000114"/>
    <n v="0.19249999999999545"/>
    <n v="1018"/>
    <n v="1"/>
    <s v=""/>
    <n v="0"/>
    <n v="29336.5"/>
    <n v="6407.0915999999979"/>
    <n v="13826.28841942"/>
    <n v="334.44013058000468"/>
    <n v="337.36974999999188"/>
    <n v="1686.8487500000058"/>
    <n v="9.821349999999768"/>
    <n v="51938.36"/>
    <n v="1018"/>
    <n v="-1018"/>
    <n v="0"/>
    <n v="0"/>
    <n v="51.02"/>
    <n v="0"/>
    <n v="0"/>
    <n v="0"/>
    <n v="0"/>
    <n v="0"/>
    <n v="0"/>
    <n v="0"/>
    <n v="51938.36"/>
    <n v="47.345815861440293"/>
    <n v="1097"/>
    <n v="51938.36"/>
    <n v="51938.36"/>
    <n v="0"/>
    <n v="0"/>
    <n v="11686.86"/>
    <n v="20683.97"/>
    <n v="19567.53"/>
    <n v="0"/>
    <n v="51938.36"/>
    <n v="0"/>
    <n v="9.819999999999709"/>
    <n v="9.819999999999709"/>
    <m/>
    <n v="1372.77"/>
    <n v="1328.49"/>
    <n v="1372.77"/>
    <n v="4074.03"/>
    <n v="1372.77"/>
    <n v="0"/>
    <n v="1284.2"/>
    <n v="1284.2"/>
    <n v="1372.78"/>
    <n v="4029.75"/>
    <n v="1328.48"/>
    <n v="1372.77"/>
    <n v="0"/>
    <n v="1328.49"/>
    <n v="0"/>
    <n v="1328.49"/>
    <n v="4029.74"/>
    <n v="300.26"/>
    <n v="27.49"/>
    <n v="998.19"/>
    <n v="4074.03"/>
    <n v="5399.97"/>
    <n v="302.89999999999998"/>
    <n v="27.73"/>
    <n v="6.74"/>
    <n v="337.37"/>
    <n v="1514.47"/>
    <n v="138.63999999999999"/>
    <n v="33.74"/>
    <n v="9.819999999999709"/>
    <n v="1696.6699999999998"/>
    <n v="7434.0099999999993"/>
    <n v="19567.53"/>
  </r>
  <r>
    <n v="31"/>
    <n v="11104"/>
    <s v="41765104WPSU"/>
    <s v="104W"/>
    <x v="30"/>
    <s v="14LTIP - Perf"/>
    <n v="10257"/>
    <n v="60"/>
    <x v="24"/>
    <n v="9260"/>
    <x v="0"/>
    <n v="30000"/>
    <n v="0"/>
    <n v="0"/>
    <s v="41765104WPSU14LTIP - Perf"/>
    <s v="LTIP - Perf"/>
    <s v="LTIP - Perf - 05/06/2014"/>
    <s v="3 years"/>
    <d v="2014-05-06T00:00:00"/>
    <d v="2016-09-30T00:00:00"/>
    <n v="220"/>
    <n v="48.047999999999988"/>
    <n v="103.68200000000002"/>
    <n v="98.855100000000022"/>
    <n v="1.621499999999978"/>
    <n v="8.1075000000000159"/>
    <n v="0.4158999999999935"/>
    <n v="480.73"/>
    <n v="1"/>
    <s v=""/>
    <n v="141"/>
    <n v="11224.400000000001"/>
    <n v="2451.4089599999993"/>
    <n v="5289.8556400000016"/>
    <n v="5043.5872020000015"/>
    <n v="82.728929999998883"/>
    <n v="413.64465000000087"/>
    <n v="21.219217999999671"/>
    <n v="24526.844600000004"/>
    <n v="480.73"/>
    <n v="-250.00000000000003"/>
    <n v="-230.73"/>
    <n v="0"/>
    <n v="51.02"/>
    <n v="0"/>
    <n v="0"/>
    <n v="0"/>
    <n v="0"/>
    <n v="0"/>
    <n v="0"/>
    <n v="0"/>
    <n v="12755.000000000004"/>
    <n v="11.627164995442119"/>
    <n v="1097"/>
    <n v="12755.000000000004"/>
    <n v="12755.000000000004"/>
    <n v="0"/>
    <n v="0"/>
    <n v="4471.49"/>
    <n v="2722.3299999999995"/>
    <n v="5561.1800000000039"/>
    <n v="0"/>
    <n v="12755.000000000004"/>
    <n v="0"/>
    <n v="21.220000000004802"/>
    <n v="21.220000000004802"/>
    <m/>
    <n v="0"/>
    <n v="0"/>
    <n v="0"/>
    <n v="0"/>
    <n v="0"/>
    <n v="0"/>
    <n v="0"/>
    <n v="0"/>
    <n v="0"/>
    <n v="0"/>
    <n v="0"/>
    <n v="0"/>
    <n v="0"/>
    <n v="0"/>
    <n v="0"/>
    <n v="0"/>
    <n v="0"/>
    <n v="4620.6099999999997"/>
    <n v="422.98"/>
    <m/>
    <n v="0"/>
    <n v="5043.59"/>
    <n v="75.790000000000006"/>
    <n v="6.94"/>
    <n v="0"/>
    <n v="82.73"/>
    <n v="378.95"/>
    <n v="34.69"/>
    <n v="0"/>
    <n v="21.220000000004802"/>
    <n v="434.86000000000479"/>
    <n v="5561.1800000000039"/>
    <n v="5561.1800000000039"/>
  </r>
  <r>
    <n v="32"/>
    <n v="11128"/>
    <s v="41765128SPSU"/>
    <s v="128S"/>
    <x v="31"/>
    <s v="14LTIP - Perf"/>
    <n v="10257"/>
    <n v="70"/>
    <x v="25"/>
    <n v="9260"/>
    <x v="0"/>
    <n v="170000"/>
    <n v="0"/>
    <n v="0"/>
    <s v="41765128S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33"/>
    <n v="11145"/>
    <s v="41765145APSU"/>
    <s v="145A"/>
    <x v="32"/>
    <s v="14LTIP - Perf"/>
    <n v="10257"/>
    <n v="50"/>
    <x v="26"/>
    <n v="9260"/>
    <x v="0"/>
    <n v="91000"/>
    <n v="0"/>
    <n v="0"/>
    <s v="41765145APSU14LTIP - Perf"/>
    <s v="LTIP - Perf"/>
    <s v="LTIP - Perf - 05/06/2014"/>
    <s v="3 years"/>
    <d v="2014-05-06T00:00:00"/>
    <d v="2016-09-30T00:00:00"/>
    <n v="1295"/>
    <n v="282.82799999999992"/>
    <n v="610.33350499999995"/>
    <n v="14.762995000000046"/>
    <n v="14.892499999999927"/>
    <n v="74.462500000000091"/>
    <n v="0.72049999999990177"/>
    <n v="2293"/>
    <n v="1"/>
    <s v=""/>
    <n v="0"/>
    <n v="66070.900000000009"/>
    <n v="14429.884559999997"/>
    <n v="31139.215425099999"/>
    <n v="753.20800490000238"/>
    <n v="759.81534999999633"/>
    <n v="3799.0767500000047"/>
    <n v="36.759909999994989"/>
    <n v="116988.86"/>
    <n v="2293"/>
    <n v="-2293"/>
    <n v="0"/>
    <n v="0"/>
    <n v="51.02"/>
    <n v="0"/>
    <n v="0"/>
    <n v="0"/>
    <n v="0"/>
    <n v="0"/>
    <n v="0"/>
    <n v="0"/>
    <n v="116988.86"/>
    <n v="106.64435733819508"/>
    <n v="1097"/>
    <n v="116988.86"/>
    <n v="116988.86"/>
    <n v="0"/>
    <n v="0"/>
    <n v="26320.84"/>
    <n v="46583.899999999994"/>
    <n v="44084.12000000001"/>
    <n v="0"/>
    <n v="116988.86"/>
    <n v="0"/>
    <n v="36.759999999994761"/>
    <n v="36.759999999994761"/>
    <m/>
    <n v="3091.72"/>
    <n v="2991.99"/>
    <n v="3091.72"/>
    <n v="9175.4299999999985"/>
    <n v="3091.72"/>
    <n v="0"/>
    <n v="2892.25"/>
    <n v="2892.25"/>
    <n v="3091.72"/>
    <n v="9075.6899999999987"/>
    <n v="2991.99"/>
    <n v="3091.71"/>
    <n v="0"/>
    <n v="2991.99"/>
    <n v="0"/>
    <n v="2991.99"/>
    <n v="9075.6899999999987"/>
    <n v="676.24"/>
    <n v="61.9"/>
    <n v="2248.09"/>
    <n v="9175.43"/>
    <n v="12161.66"/>
    <n v="682.16"/>
    <n v="62.45"/>
    <n v="15.2"/>
    <n v="759.81000000000006"/>
    <n v="3410.85"/>
    <n v="312.24"/>
    <n v="75.989999999999995"/>
    <n v="36.760000000009313"/>
    <n v="3835.8400000000092"/>
    <n v="16757.310000000012"/>
    <n v="44084.12000000001"/>
  </r>
  <r>
    <n v="34"/>
    <n v="11197"/>
    <s v="41765197KPSU"/>
    <s v="197K"/>
    <x v="33"/>
    <s v="14LTIP - Perf"/>
    <n v="10257"/>
    <n v="30"/>
    <x v="27"/>
    <n v="9260"/>
    <x v="0"/>
    <n v="10000"/>
    <n v="0"/>
    <n v="0"/>
    <s v="41765197K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35"/>
    <n v="11212"/>
    <s v="41765212LPSU"/>
    <s v="212L"/>
    <x v="34"/>
    <s v="14LTIP - Perf"/>
    <n v="10257"/>
    <n v="20"/>
    <x v="3"/>
    <n v="4264"/>
    <x v="0"/>
    <n v="107000"/>
    <n v="0"/>
    <n v="0"/>
    <s v="41765212LPSU14LTIP - Perf"/>
    <s v="LTIP - Perf"/>
    <s v="LTIP - Perf - 05/06/2014"/>
    <s v="3 years"/>
    <d v="2014-05-06T00:00:00"/>
    <d v="2016-09-30T00:00:00"/>
    <n v="220"/>
    <n v="48.047999999999988"/>
    <n v="2E-3"/>
    <n v="64.501200000000011"/>
    <n v="1.0579999999999856"/>
    <n v="5.289999999999992"/>
    <n v="0.15080000000006066"/>
    <n v="339.05"/>
    <n v="1"/>
    <s v=""/>
    <n v="92"/>
    <n v="11224.400000000001"/>
    <n v="2451.4089599999993"/>
    <n v="0.10204000000000001"/>
    <n v="3290.8512240000009"/>
    <n v="53.979159999999268"/>
    <n v="269.89579999999961"/>
    <n v="7.6938160000030953"/>
    <n v="17298.331000000002"/>
    <n v="339.05"/>
    <n v="-163"/>
    <n v="-176.05"/>
    <n v="0"/>
    <n v="51.02"/>
    <n v="0"/>
    <n v="0"/>
    <n v="0"/>
    <n v="0"/>
    <n v="0"/>
    <n v="0"/>
    <n v="0"/>
    <n v="8316.26"/>
    <n v="7.5809115770282594"/>
    <n v="1097"/>
    <n v="8316.26"/>
    <n v="8316.26"/>
    <n v="0"/>
    <n v="0"/>
    <n v="4471.49"/>
    <n v="222.25"/>
    <n v="3622.5200000000009"/>
    <n v="0"/>
    <n v="8316.26"/>
    <n v="0"/>
    <n v="7.6900000000005093"/>
    <n v="7.6900000000005093"/>
    <m/>
    <n v="0"/>
    <n v="0"/>
    <n v="0"/>
    <n v="0"/>
    <n v="0"/>
    <n v="0.1"/>
    <n v="0"/>
    <n v="0.1"/>
    <n v="0"/>
    <n v="0.1"/>
    <n v="0"/>
    <n v="0"/>
    <n v="0"/>
    <n v="0"/>
    <n v="0"/>
    <n v="0"/>
    <n v="0"/>
    <n v="3014.86"/>
    <n v="275.99"/>
    <m/>
    <n v="0"/>
    <n v="3290.8500000000004"/>
    <n v="49.45"/>
    <n v="4.53"/>
    <n v="0"/>
    <n v="53.980000000000004"/>
    <n v="247.26999999999998"/>
    <n v="22.63"/>
    <n v="0"/>
    <n v="7.6900000000005093"/>
    <n v="277.59000000000049"/>
    <n v="3622.420000000001"/>
    <n v="3622.5200000000009"/>
  </r>
  <r>
    <n v="36"/>
    <n v="11267"/>
    <s v="41765267SPSU"/>
    <s v="267S"/>
    <x v="35"/>
    <s v="14LTIP - Perf"/>
    <n v="10257"/>
    <n v="10"/>
    <x v="12"/>
    <n v="9260"/>
    <x v="0"/>
    <n v="2000"/>
    <n v="0"/>
    <n v="0"/>
    <s v="41765267SPSU14LTIP - Perf"/>
    <s v="LTIP - Perf"/>
    <s v="LTIP - Perf - 05/06/2014"/>
    <s v="3 years"/>
    <d v="2014-05-06T00:00:00"/>
    <d v="2016-09-30T00:00:00"/>
    <n v="575"/>
    <n v="125.57999999999996"/>
    <n v="270.99742099999997"/>
    <n v="6.5550790000000916"/>
    <n v="6.6124999999998408"/>
    <n v="33.062500000000114"/>
    <n v="0.19249999999999545"/>
    <n v="1018"/>
    <n v="1"/>
    <s v=""/>
    <n v="0"/>
    <n v="29336.5"/>
    <n v="6407.0915999999979"/>
    <n v="13826.28841942"/>
    <n v="334.44013058000468"/>
    <n v="337.36974999999188"/>
    <n v="1686.8487500000058"/>
    <n v="9.821349999999768"/>
    <n v="51938.36"/>
    <n v="1018"/>
    <n v="-1018"/>
    <n v="0"/>
    <n v="0"/>
    <n v="51.02"/>
    <n v="0"/>
    <n v="0"/>
    <n v="0"/>
    <n v="0"/>
    <n v="0"/>
    <n v="0"/>
    <n v="0"/>
    <n v="51938.36"/>
    <n v="47.345815861440293"/>
    <n v="1097"/>
    <n v="51938.36"/>
    <n v="51938.36"/>
    <n v="0"/>
    <n v="0"/>
    <n v="11686.86"/>
    <n v="20683.97"/>
    <n v="19567.53"/>
    <n v="0"/>
    <n v="51938.36"/>
    <n v="0"/>
    <n v="9.819999999999709"/>
    <n v="9.819999999999709"/>
    <m/>
    <n v="1372.77"/>
    <n v="1328.49"/>
    <n v="1372.77"/>
    <n v="4074.03"/>
    <n v="1372.77"/>
    <n v="0"/>
    <n v="1284.2"/>
    <n v="1284.2"/>
    <n v="1372.78"/>
    <n v="4029.75"/>
    <n v="1328.48"/>
    <n v="1372.77"/>
    <n v="0"/>
    <n v="1328.49"/>
    <n v="0"/>
    <n v="1328.49"/>
    <n v="4029.74"/>
    <n v="300.26"/>
    <n v="27.49"/>
    <n v="998.19"/>
    <n v="4074.03"/>
    <n v="5399.97"/>
    <n v="302.89999999999998"/>
    <n v="27.73"/>
    <n v="6.74"/>
    <n v="337.37"/>
    <n v="1514.47"/>
    <n v="138.63999999999999"/>
    <n v="33.74"/>
    <n v="9.819999999999709"/>
    <n v="1696.6699999999998"/>
    <n v="7434.0099999999993"/>
    <n v="19567.53"/>
  </r>
  <r>
    <n v="37"/>
    <n v="11299"/>
    <s v="41765299DPSU"/>
    <s v="299D"/>
    <x v="36"/>
    <s v="14LTIP - Perf"/>
    <n v="10257"/>
    <n v="50"/>
    <x v="28"/>
    <n v="9260"/>
    <x v="0"/>
    <n v="91000"/>
    <n v="0"/>
    <n v="0"/>
    <s v="41765299D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38"/>
    <n v="11381"/>
    <s v="41765381DPSU"/>
    <s v="381D"/>
    <x v="37"/>
    <s v="14LTIP - Perf"/>
    <n v="10257"/>
    <n v="70"/>
    <x v="29"/>
    <n v="9260"/>
    <x v="0"/>
    <n v="170000"/>
    <n v="0"/>
    <n v="0"/>
    <s v="41765381D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39"/>
    <n v="11384"/>
    <s v="41765384WPSU"/>
    <s v="384W"/>
    <x v="38"/>
    <s v="14LTIP - Perf"/>
    <n v="10257"/>
    <n v="60"/>
    <x v="30"/>
    <n v="9260"/>
    <x v="0"/>
    <n v="30000"/>
    <n v="0"/>
    <n v="0"/>
    <s v="41765384W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40"/>
    <n v="11385"/>
    <s v="41765385GPSU"/>
    <s v="385G"/>
    <x v="39"/>
    <s v="14LTIP - Perf"/>
    <n v="10257"/>
    <n v="10"/>
    <x v="31"/>
    <n v="9260"/>
    <x v="0"/>
    <n v="2000"/>
    <n v="0"/>
    <n v="0"/>
    <s v="41765385GPSU14LTIP - Perf"/>
    <s v="LTIP - Perf"/>
    <s v="LTIP - Perf - 05/06/2014"/>
    <s v="3 years"/>
    <d v="2014-05-06T00:00:00"/>
    <d v="2016-09-30T00:00:00"/>
    <n v="2720"/>
    <n v="594.04799999999977"/>
    <n v="1281.9359280000001"/>
    <n v="31.008072000000539"/>
    <n v="31.279999999999745"/>
    <n v="156.39999999999964"/>
    <n v="0.32800000000042928"/>
    <n v="4815"/>
    <n v="1"/>
    <s v=""/>
    <n v="0"/>
    <n v="138774.39999999999"/>
    <n v="30308.328959999992"/>
    <n v="65404.371046560009"/>
    <n v="1582.0318334400276"/>
    <n v="1595.9055999999871"/>
    <n v="7979.5279999999821"/>
    <n v="16.734560000021904"/>
    <n v="245661.30000000002"/>
    <n v="4815"/>
    <n v="-4815"/>
    <n v="0"/>
    <n v="0"/>
    <n v="51.02"/>
    <n v="0"/>
    <n v="0"/>
    <n v="0"/>
    <n v="0"/>
    <n v="0"/>
    <n v="0"/>
    <n v="0"/>
    <n v="245661.30000000002"/>
    <n v="223.93919781221516"/>
    <n v="1097"/>
    <n v="245661.30000000002"/>
    <n v="245661.30000000002"/>
    <n v="0"/>
    <n v="0"/>
    <n v="55283.93"/>
    <n v="97844.170000000013"/>
    <n v="92533.200000000012"/>
    <n v="0"/>
    <n v="245661.30000000002"/>
    <n v="0"/>
    <n v="16.730000000010477"/>
    <n v="16.730000000010477"/>
    <m/>
    <n v="6493.8"/>
    <n v="6284.33"/>
    <n v="6493.81"/>
    <n v="19271.940000000002"/>
    <n v="6493.8"/>
    <n v="0"/>
    <n v="6074.85"/>
    <n v="6074.85"/>
    <n v="6493.8"/>
    <n v="19062.45"/>
    <n v="6284.33"/>
    <n v="6493.81"/>
    <n v="0"/>
    <n v="6284.32"/>
    <n v="0"/>
    <n v="6284.32"/>
    <n v="19062.46"/>
    <n v="1420.36"/>
    <n v="130.02000000000001"/>
    <n v="4721.8500000000004"/>
    <n v="19271.949999999997"/>
    <n v="25544.179999999997"/>
    <n v="1432.82"/>
    <n v="131.16"/>
    <n v="31.93"/>
    <n v="1595.91"/>
    <n v="7164.1100000000006"/>
    <n v="655.82"/>
    <n v="159.6"/>
    <n v="16.730000000010477"/>
    <n v="7996.2600000000111"/>
    <n v="35136.350000000006"/>
    <n v="92533.200000000012"/>
  </r>
  <r>
    <n v="41"/>
    <n v="11400"/>
    <s v="41765400HPSU"/>
    <s v="400H"/>
    <x v="40"/>
    <s v="14LTIP - Perf"/>
    <n v="10257"/>
    <n v="20"/>
    <x v="32"/>
    <n v="9260"/>
    <x v="0"/>
    <n v="107000"/>
    <n v="0"/>
    <n v="0"/>
    <s v="41765400H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42"/>
    <n v="11408"/>
    <s v="41765408MPSU"/>
    <s v="408M"/>
    <x v="41"/>
    <s v="14LTIP - Perf"/>
    <n v="10257"/>
    <n v="20"/>
    <x v="33"/>
    <n v="9260"/>
    <x v="0"/>
    <n v="107000"/>
    <n v="0"/>
    <n v="0"/>
    <s v="41765408MPSU14LTIP - Perf"/>
    <s v="LTIP - Perf"/>
    <s v="LTIP - Perf - 05/06/2014"/>
    <s v="3 years"/>
    <d v="2014-05-06T00:00:00"/>
    <d v="2016-09-30T00:00:00"/>
    <n v="220"/>
    <n v="48.047999999999988"/>
    <n v="103.686026"/>
    <n v="129.00240000000002"/>
    <n v="2.1159999999999712"/>
    <n v="10.579973999999993"/>
    <n v="0.30160000000012133"/>
    <n v="513.73400000000004"/>
    <n v="1"/>
    <s v=""/>
    <n v="184"/>
    <n v="11224.400000000001"/>
    <n v="2451.4089599999993"/>
    <n v="5290.0610465200007"/>
    <n v="6581.7024480000018"/>
    <n v="107.95831999999854"/>
    <n v="539.79027347999966"/>
    <n v="15.387632000006191"/>
    <n v="26210.708680000011"/>
    <n v="513.73400000000004"/>
    <n v="-326"/>
    <n v="-187.73400000000001"/>
    <n v="0"/>
    <n v="51.02"/>
    <n v="0"/>
    <n v="0"/>
    <n v="0"/>
    <n v="0"/>
    <n v="0"/>
    <n v="0"/>
    <n v="0"/>
    <n v="16632.520000000011"/>
    <n v="15.161823154056528"/>
    <n v="1097"/>
    <n v="16632.520000000011"/>
    <n v="16632.520000000011"/>
    <n v="0"/>
    <n v="0"/>
    <n v="4471.49"/>
    <n v="7913.869999999999"/>
    <n v="4247.1600000000135"/>
    <n v="0"/>
    <n v="16632.520000000011"/>
    <n v="0"/>
    <n v="15.390000000010332"/>
    <n v="15.390000000010332"/>
    <m/>
    <n v="525.24"/>
    <n v="508.29"/>
    <n v="525.23"/>
    <n v="1558.76"/>
    <n v="525.24"/>
    <n v="0"/>
    <n v="491.34"/>
    <n v="491.34"/>
    <n v="-5573.03"/>
    <n v="-4556.45"/>
    <n v="0"/>
    <n v="0"/>
    <n v="0"/>
    <n v="0"/>
    <n v="0"/>
    <n v="0"/>
    <n v="0"/>
    <n v="6029.73"/>
    <n v="551.97"/>
    <m/>
    <n v="0"/>
    <n v="6581.7"/>
    <n v="98.910000000000011"/>
    <n v="9.0500000000000007"/>
    <n v="0"/>
    <n v="107.96000000000001"/>
    <n v="494.52"/>
    <n v="45.27"/>
    <n v="0"/>
    <n v="15.400000000012369"/>
    <n v="555.19000000001233"/>
    <n v="7244.8500000000131"/>
    <n v="4247.1600000000135"/>
  </r>
  <r>
    <n v="43"/>
    <n v="11471"/>
    <s v="41765471BPSU"/>
    <s v="471B"/>
    <x v="42"/>
    <s v="14LTIP - Perf"/>
    <n v="10257"/>
    <n v="70"/>
    <x v="16"/>
    <n v="9260"/>
    <x v="0"/>
    <n v="170000"/>
    <n v="0"/>
    <n v="0"/>
    <s v="41765471B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44"/>
    <n v="11473"/>
    <s v="41765473HPSU"/>
    <s v="473H"/>
    <x v="43"/>
    <s v="14LTIP - Perf"/>
    <n v="10257"/>
    <n v="20"/>
    <x v="34"/>
    <n v="9260"/>
    <x v="0"/>
    <n v="107000"/>
    <n v="0"/>
    <n v="0"/>
    <s v="41765473H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45"/>
    <n v="11483"/>
    <s v="41765483BPSU"/>
    <s v="483B"/>
    <x v="44"/>
    <s v="14LTIP - Perf"/>
    <n v="10257"/>
    <n v="20"/>
    <x v="35"/>
    <n v="9260"/>
    <x v="0"/>
    <n v="107000"/>
    <n v="0"/>
    <n v="0"/>
    <s v="41765483B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46"/>
    <n v="11885"/>
    <s v="41765885YPSU"/>
    <s v="885Y"/>
    <x v="45"/>
    <s v="14LTIP - Perf"/>
    <n v="10257"/>
    <n v="212"/>
    <x v="36"/>
    <n v="9260"/>
    <x v="0"/>
    <n v="824000"/>
    <n v="0"/>
    <n v="0"/>
    <s v="41765885Y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47"/>
    <n v="11896"/>
    <s v="41765896GPSU"/>
    <s v="896G"/>
    <x v="46"/>
    <s v="14LTIP - Perf"/>
    <n v="10257"/>
    <n v="50"/>
    <x v="37"/>
    <n v="9260"/>
    <x v="0"/>
    <n v="91000"/>
    <n v="0"/>
    <n v="0"/>
    <s v="41765896G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48"/>
    <n v="11899"/>
    <s v="41765899EPSU"/>
    <s v="899E"/>
    <x v="47"/>
    <s v="14LTIP - Perf"/>
    <n v="10257"/>
    <n v="50"/>
    <x v="38"/>
    <n v="9260"/>
    <x v="0"/>
    <n v="91000"/>
    <n v="0"/>
    <n v="0"/>
    <s v="41765899E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49"/>
    <n v="11973"/>
    <s v="41765973KPSU"/>
    <s v="973K"/>
    <x v="48"/>
    <s v="14LTIP - Perf"/>
    <n v="10257"/>
    <n v="70"/>
    <x v="39"/>
    <n v="9260"/>
    <x v="0"/>
    <n v="170000"/>
    <n v="0"/>
    <n v="0"/>
    <s v="41765973K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50"/>
    <n v="11983"/>
    <s v="41765983SPSU"/>
    <s v="983S"/>
    <x v="49"/>
    <s v="14LTIP - Perf"/>
    <n v="10257"/>
    <n v="50"/>
    <x v="40"/>
    <n v="9260"/>
    <x v="0"/>
    <n v="91000"/>
    <n v="0"/>
    <n v="0"/>
    <s v="41765983S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51"/>
    <n v="11994"/>
    <s v="41765994CPSU"/>
    <s v="994C"/>
    <x v="50"/>
    <s v="14LTIP - Perf"/>
    <n v="10257"/>
    <n v="50"/>
    <x v="41"/>
    <n v="9260"/>
    <x v="0"/>
    <n v="91000"/>
    <n v="0"/>
    <n v="0"/>
    <s v="41765994CPSU14LTIP - Perf"/>
    <s v="LTIP - Perf"/>
    <s v="LTIP - Perf - 05/06/2014"/>
    <s v="3 years"/>
    <d v="2014-05-06T00:00:00"/>
    <d v="2016-09-30T00:00:00"/>
    <n v="220"/>
    <n v="48.047999999999988"/>
    <n v="103.686026"/>
    <n v="141.62220000000002"/>
    <n v="2.3229999999999684"/>
    <n v="11.614974000000018"/>
    <n v="0.43979999999999109"/>
    <n v="527.73400000000004"/>
    <n v="1"/>
    <s v=""/>
    <n v="202"/>
    <n v="11224.400000000001"/>
    <n v="2451.4089599999993"/>
    <n v="5290.0610465200007"/>
    <n v="7225.5646440000019"/>
    <n v="118.51945999999839"/>
    <n v="592.59597348000091"/>
    <n v="22.438595999999546"/>
    <n v="26924.988680000006"/>
    <n v="527.73400000000004"/>
    <n v="-358"/>
    <n v="-169.73400000000001"/>
    <n v="0"/>
    <n v="51.02"/>
    <n v="0"/>
    <n v="0"/>
    <n v="0"/>
    <n v="0"/>
    <n v="0"/>
    <n v="0"/>
    <n v="0"/>
    <n v="18265.160000000003"/>
    <n v="16.650100273473111"/>
    <n v="1097"/>
    <n v="18265.160000000003"/>
    <n v="18265.160000000003"/>
    <n v="0"/>
    <n v="0"/>
    <n v="4471.49"/>
    <n v="7913.869999999999"/>
    <n v="5879.8000000000056"/>
    <n v="0"/>
    <n v="18265.160000000003"/>
    <n v="0"/>
    <n v="22.440000000002328"/>
    <n v="22.440000000002328"/>
    <m/>
    <n v="525.24"/>
    <n v="508.29"/>
    <n v="525.23"/>
    <n v="1558.76"/>
    <n v="525.24"/>
    <n v="0"/>
    <n v="491.34"/>
    <n v="491.34"/>
    <n v="525.24"/>
    <n v="1541.82"/>
    <n v="508.29"/>
    <n v="525.23"/>
    <n v="0"/>
    <n v="-6213.42"/>
    <n v="0"/>
    <n v="-6213.42"/>
    <n v="-5179.8999999999996"/>
    <n v="6619.59"/>
    <n v="605.97"/>
    <m/>
    <n v="0"/>
    <n v="7225.56"/>
    <n v="108.58"/>
    <n v="9.94"/>
    <n v="0"/>
    <n v="118.52"/>
    <n v="542.9"/>
    <n v="49.7"/>
    <n v="0"/>
    <n v="22.440000000005966"/>
    <n v="615.04000000000599"/>
    <n v="7959.1200000000053"/>
    <n v="5879.8000000000056"/>
  </r>
  <r>
    <n v="52"/>
    <n v="11998"/>
    <s v="41765998NPSU"/>
    <s v="998N"/>
    <x v="51"/>
    <s v="14LTIP - Perf"/>
    <n v="10257"/>
    <n v="50"/>
    <x v="42"/>
    <n v="9260"/>
    <x v="0"/>
    <n v="91000"/>
    <n v="0"/>
    <n v="0"/>
    <s v="41765998N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53"/>
    <n v="12047"/>
    <s v="4176547AnPSU"/>
    <s v="47An"/>
    <x v="52"/>
    <s v="14LTIP - Perf"/>
    <n v="10257"/>
    <n v="10"/>
    <x v="43"/>
    <n v="9260"/>
    <x v="0"/>
    <n v="2000"/>
    <n v="0"/>
    <n v="0"/>
    <s v="4176547An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54"/>
    <n v="12327"/>
    <s v="41765327BPSU"/>
    <s v="327B"/>
    <x v="53"/>
    <s v="14LTIP - Perf"/>
    <n v="10257"/>
    <n v="10"/>
    <x v="44"/>
    <n v="9260"/>
    <x v="0"/>
    <n v="2000"/>
    <n v="0"/>
    <n v="0"/>
    <s v="41765327B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55"/>
    <n v="12357"/>
    <s v="41765357CPSU"/>
    <s v="357C"/>
    <x v="54"/>
    <s v="14LTIP - Perf"/>
    <n v="10257"/>
    <n v="10"/>
    <x v="45"/>
    <n v="9260"/>
    <x v="0"/>
    <n v="2000"/>
    <n v="0"/>
    <n v="0"/>
    <s v="41765357C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56"/>
    <n v="12388"/>
    <s v="41765388HPSU"/>
    <s v="388H"/>
    <x v="55"/>
    <s v="14LTIP - Perf"/>
    <n v="10257"/>
    <n v="10"/>
    <x v="46"/>
    <n v="9260"/>
    <x v="0"/>
    <n v="2000"/>
    <n v="0"/>
    <n v="0"/>
    <s v="41765388H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57"/>
    <n v="12499"/>
    <s v="41765499SPSU"/>
    <s v="499S"/>
    <x v="56"/>
    <s v="14LTIP - Perf"/>
    <n v="10257"/>
    <n v="10"/>
    <x v="47"/>
    <n v="9260"/>
    <x v="0"/>
    <n v="2000"/>
    <n v="0"/>
    <n v="0"/>
    <s v="41765499SPSU14LTIP - Perf"/>
    <s v="LTIP - Perf"/>
    <s v="LTIP - Perf - 05/06/2014"/>
    <s v="3 years"/>
    <d v="2014-05-06T00:00:00"/>
    <d v="2016-09-30T00:00:00"/>
    <n v="3925"/>
    <n v="857.21999999999969"/>
    <n v="1849.8525209999998"/>
    <n v="44.744979000000967"/>
    <n v="45.137499999999818"/>
    <n v="225.6875"/>
    <n v="0.35750000000007276"/>
    <n v="6948"/>
    <n v="1"/>
    <s v=""/>
    <n v="0"/>
    <n v="200253.5"/>
    <n v="43735.364399999984"/>
    <n v="94379.475621420002"/>
    <n v="2282.8888285800494"/>
    <n v="2302.9152499999909"/>
    <n v="11514.57625"/>
    <n v="18.239650000003714"/>
    <n v="354486.96"/>
    <n v="6948"/>
    <n v="-6948"/>
    <n v="0"/>
    <n v="0"/>
    <n v="51.02"/>
    <n v="0"/>
    <n v="0"/>
    <n v="0"/>
    <n v="0"/>
    <n v="0"/>
    <n v="0"/>
    <n v="0"/>
    <n v="354486.96"/>
    <n v="323.14216955332728"/>
    <n v="1097"/>
    <n v="354486.96"/>
    <n v="354486.96"/>
    <n v="0"/>
    <n v="0"/>
    <n v="79775.520000000004"/>
    <n v="141190.57999999999"/>
    <n v="133520.86000000004"/>
    <n v="0"/>
    <n v="354486.96"/>
    <n v="0"/>
    <n v="18.240000000048894"/>
    <n v="18.240000000048894"/>
    <m/>
    <n v="9370.66"/>
    <n v="9068.3799999999992"/>
    <n v="9370.65"/>
    <n v="27809.690000000002"/>
    <n v="9370.66"/>
    <n v="0"/>
    <n v="8766.09"/>
    <n v="8766.09"/>
    <n v="9370.66"/>
    <n v="27507.41"/>
    <n v="9068.3799999999992"/>
    <n v="9370.65"/>
    <n v="0"/>
    <n v="9068.3799999999992"/>
    <n v="0"/>
    <n v="9068.3799999999992"/>
    <n v="27507.409999999996"/>
    <n v="2049.6"/>
    <n v="187.63"/>
    <n v="6813.71"/>
    <n v="27809.68"/>
    <n v="36860.620000000003"/>
    <n v="2067.58"/>
    <n v="189.27"/>
    <n v="46.06"/>
    <n v="2302.91"/>
    <n v="10337.91"/>
    <n v="946.36"/>
    <n v="230.31"/>
    <n v="18.240000000048894"/>
    <n v="11532.820000000049"/>
    <n v="50696.350000000049"/>
    <n v="133520.86000000004"/>
  </r>
  <r>
    <n v="58"/>
    <n v="12665"/>
    <s v="41765665GPSU"/>
    <s v="665G"/>
    <x v="57"/>
    <s v="14LTIP - Perf"/>
    <n v="10257"/>
    <n v="10"/>
    <x v="5"/>
    <n v="9260"/>
    <x v="0"/>
    <n v="2000"/>
    <n v="0"/>
    <n v="0"/>
    <s v="41765665GPSU14LTIP - Perf"/>
    <s v="LTIP - Perf"/>
    <s v="LTIP - Perf - 05/06/2014"/>
    <s v="3 years"/>
    <d v="2014-05-06T00:00:00"/>
    <d v="2016-09-30T00:00:00"/>
    <n v="3925"/>
    <n v="857.21999999999969"/>
    <n v="1849.8525209999998"/>
    <n v="44.744979000000967"/>
    <n v="45.137499999999818"/>
    <n v="225.6875"/>
    <n v="0.35750000000007276"/>
    <n v="6948"/>
    <n v="1"/>
    <s v=""/>
    <n v="0"/>
    <n v="200253.5"/>
    <n v="43735.364399999984"/>
    <n v="94379.475621420002"/>
    <n v="2282.8888285800494"/>
    <n v="2302.9152499999909"/>
    <n v="11514.57625"/>
    <n v="18.239650000003714"/>
    <n v="354486.96"/>
    <n v="6948"/>
    <n v="-6948"/>
    <n v="0"/>
    <n v="0"/>
    <n v="51.02"/>
    <n v="0"/>
    <n v="0"/>
    <n v="0"/>
    <n v="0"/>
    <n v="0"/>
    <n v="0"/>
    <n v="0"/>
    <n v="354486.96"/>
    <n v="323.14216955332728"/>
    <n v="1097"/>
    <n v="354486.96"/>
    <n v="354486.96"/>
    <n v="0"/>
    <n v="0"/>
    <n v="79775.520000000004"/>
    <n v="141190.57999999999"/>
    <n v="133520.86000000004"/>
    <n v="0"/>
    <n v="354486.96"/>
    <n v="0"/>
    <n v="18.240000000048894"/>
    <n v="18.240000000048894"/>
    <m/>
    <n v="9370.66"/>
    <n v="9068.3799999999992"/>
    <n v="9370.65"/>
    <n v="27809.690000000002"/>
    <n v="9370.66"/>
    <n v="0"/>
    <n v="8766.09"/>
    <n v="8766.09"/>
    <n v="9370.66"/>
    <n v="27507.41"/>
    <n v="9068.3799999999992"/>
    <n v="9370.65"/>
    <n v="0"/>
    <n v="9068.3799999999992"/>
    <n v="0"/>
    <n v="9068.3799999999992"/>
    <n v="27507.409999999996"/>
    <n v="2049.6"/>
    <n v="187.63"/>
    <n v="6813.71"/>
    <n v="27809.68"/>
    <n v="36860.620000000003"/>
    <n v="2067.58"/>
    <n v="189.27"/>
    <n v="46.06"/>
    <n v="2302.91"/>
    <n v="10337.91"/>
    <n v="946.36"/>
    <n v="230.31"/>
    <n v="18.240000000048894"/>
    <n v="11532.820000000049"/>
    <n v="50696.350000000049"/>
    <n v="133520.86000000004"/>
  </r>
  <r>
    <n v="59"/>
    <n v="12737"/>
    <s v="41765737RPSU"/>
    <s v="737R"/>
    <x v="58"/>
    <s v="14LTIP - Perf"/>
    <n v="10257"/>
    <n v="10"/>
    <x v="48"/>
    <n v="9260"/>
    <x v="0"/>
    <n v="2000"/>
    <n v="0"/>
    <n v="0"/>
    <s v="41765737RPSU14LTIP - Perf"/>
    <s v="LTIP - Perf"/>
    <s v="LTIP - Perf - 05/06/2014"/>
    <s v="3 years"/>
    <d v="2014-05-06T00:00:00"/>
    <d v="2016-09-30T00:00:00"/>
    <n v="370"/>
    <n v="80.807999999999979"/>
    <n v="174.38094599999999"/>
    <n v="4.2180540000000519"/>
    <n v="4.2549999999998818"/>
    <n v="21.275000000000091"/>
    <n v="6.2999999999988177E-2"/>
    <n v="655"/>
    <n v="1"/>
    <s v=""/>
    <n v="0"/>
    <n v="18877.400000000001"/>
    <n v="4122.8241599999992"/>
    <n v="8896.9158649199999"/>
    <n v="215.20511508000266"/>
    <n v="217.09009999999398"/>
    <n v="1085.4505000000047"/>
    <n v="3.2142599999993968"/>
    <n v="33418.100000000006"/>
    <n v="655"/>
    <n v="-655"/>
    <n v="0"/>
    <n v="0"/>
    <n v="51.02"/>
    <n v="0"/>
    <n v="0"/>
    <n v="0"/>
    <n v="0"/>
    <n v="0"/>
    <n v="0"/>
    <n v="0"/>
    <n v="33418.100000000006"/>
    <n v="30.463172288058345"/>
    <n v="1097"/>
    <n v="33418.100000000006"/>
    <n v="33418.100000000006"/>
    <n v="0"/>
    <n v="0"/>
    <n v="7520.24"/>
    <n v="13309.68"/>
    <n v="12588.180000000008"/>
    <n v="0"/>
    <n v="33418.100000000006"/>
    <n v="0"/>
    <n v="3.2100000000064028"/>
    <n v="3.2100000000064028"/>
    <m/>
    <n v="883.35"/>
    <n v="854.86"/>
    <n v="883.34"/>
    <n v="2621.55"/>
    <n v="883.35"/>
    <n v="0"/>
    <n v="826.36"/>
    <n v="826.36"/>
    <n v="883.35"/>
    <n v="2593.06"/>
    <n v="854.85"/>
    <n v="883.35"/>
    <n v="0"/>
    <n v="854.85"/>
    <n v="0"/>
    <n v="854.85"/>
    <n v="2593.0500000000002"/>
    <n v="193.21"/>
    <n v="17.690000000000001"/>
    <n v="642.30999999999995"/>
    <n v="2621.5600000000004"/>
    <n v="3474.7700000000004"/>
    <n v="194.91"/>
    <n v="17.84"/>
    <n v="4.34"/>
    <n v="217.09"/>
    <n v="974.53"/>
    <n v="89.21"/>
    <n v="21.71"/>
    <n v="3.2100000000064028"/>
    <n v="1088.6600000000064"/>
    <n v="4780.5200000000068"/>
    <n v="12588.180000000008"/>
  </r>
  <r>
    <n v="60"/>
    <n v="12742"/>
    <s v="41765742HPSU"/>
    <s v="742H"/>
    <x v="59"/>
    <s v="14LTIP - Perf"/>
    <n v="10257"/>
    <n v="30"/>
    <x v="49"/>
    <n v="9260"/>
    <x v="0"/>
    <n v="10000"/>
    <n v="0"/>
    <n v="0"/>
    <s v="41765742H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61"/>
    <n v="12866"/>
    <s v="41765866BPSU"/>
    <s v="866B"/>
    <x v="60"/>
    <s v="14LTIP - Perf"/>
    <n v="10257"/>
    <n v="20"/>
    <x v="50"/>
    <n v="9260"/>
    <x v="0"/>
    <n v="77000"/>
    <n v="0"/>
    <n v="0"/>
    <s v="41765866B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62"/>
    <n v="13109"/>
    <s v="41765109OPSU"/>
    <s v="109O"/>
    <x v="61"/>
    <s v="14LTIP - Perf"/>
    <n v="10257"/>
    <n v="10"/>
    <x v="5"/>
    <n v="9260"/>
    <x v="0"/>
    <n v="2000"/>
    <n v="0"/>
    <n v="0"/>
    <s v="41765109OPSU14LTIP - Perf"/>
    <s v="LTIP - Perf"/>
    <s v="LTIP - Perf - 05/06/2014"/>
    <s v="3 years"/>
    <d v="2014-05-06T00:00:00"/>
    <d v="2016-09-30T00:00:00"/>
    <n v="370"/>
    <n v="80.807999999999979"/>
    <n v="174.38094599999999"/>
    <n v="4.2180540000000519"/>
    <n v="4.2549999999998818"/>
    <n v="21.275000000000091"/>
    <n v="6.2999999999988177E-2"/>
    <n v="655"/>
    <n v="1"/>
    <s v=""/>
    <n v="0"/>
    <n v="18877.400000000001"/>
    <n v="4122.8241599999992"/>
    <n v="8896.9158649199999"/>
    <n v="215.20511508000266"/>
    <n v="217.09009999999398"/>
    <n v="1085.4505000000047"/>
    <n v="3.2142599999993968"/>
    <n v="33418.100000000006"/>
    <n v="655"/>
    <n v="-655"/>
    <n v="0"/>
    <n v="0"/>
    <n v="51.02"/>
    <n v="0"/>
    <n v="0"/>
    <n v="0"/>
    <n v="0"/>
    <n v="0"/>
    <n v="0"/>
    <n v="0"/>
    <n v="33418.100000000006"/>
    <n v="30.463172288058345"/>
    <n v="1097"/>
    <n v="33418.100000000006"/>
    <n v="33418.100000000006"/>
    <n v="0"/>
    <n v="0"/>
    <n v="7520.24"/>
    <n v="13309.68"/>
    <n v="12588.180000000008"/>
    <n v="0"/>
    <n v="33418.100000000006"/>
    <n v="0"/>
    <n v="3.2100000000064028"/>
    <n v="3.2100000000064028"/>
    <m/>
    <n v="883.35"/>
    <n v="854.86"/>
    <n v="883.34"/>
    <n v="2621.55"/>
    <n v="883.35"/>
    <n v="0"/>
    <n v="826.36"/>
    <n v="826.36"/>
    <n v="883.35"/>
    <n v="2593.06"/>
    <n v="854.85"/>
    <n v="883.35"/>
    <n v="0"/>
    <n v="854.85"/>
    <n v="0"/>
    <n v="854.85"/>
    <n v="2593.0500000000002"/>
    <n v="193.21"/>
    <n v="17.690000000000001"/>
    <n v="642.30999999999995"/>
    <n v="2621.5600000000004"/>
    <n v="3474.7700000000004"/>
    <n v="194.91"/>
    <n v="17.84"/>
    <n v="4.34"/>
    <n v="217.09"/>
    <n v="974.53"/>
    <n v="89.21"/>
    <n v="21.71"/>
    <n v="3.2100000000064028"/>
    <n v="1088.6600000000064"/>
    <n v="4780.5200000000068"/>
    <n v="12588.180000000008"/>
  </r>
  <r>
    <n v="63"/>
    <n v="13202"/>
    <s v="41765202SPSU"/>
    <s v="202S"/>
    <x v="62"/>
    <s v="14LTIP - Perf"/>
    <n v="10257"/>
    <n v="20"/>
    <x v="51"/>
    <n v="9260"/>
    <x v="0"/>
    <n v="107000"/>
    <n v="0"/>
    <n v="0"/>
    <s v="41765202SPSU14LTIP - Perf"/>
    <s v="LTIP - Perf"/>
    <s v="LTIP - Perf - 05/06/2014"/>
    <s v="3 years"/>
    <d v="2014-05-06T00:00:00"/>
    <d v="2016-09-30T00:00:00"/>
    <n v="220"/>
    <n v="48.047999999999988"/>
    <n v="103.686026"/>
    <n v="145.8288"/>
    <n v="2.3919999999999675"/>
    <n v="11.959973999999988"/>
    <n v="0.81920000000013715"/>
    <n v="532.73400000000004"/>
    <n v="1"/>
    <s v=""/>
    <n v="208"/>
    <n v="11224.400000000001"/>
    <n v="2451.4089599999993"/>
    <n v="5290.0610465200007"/>
    <n v="7440.1853760000004"/>
    <n v="122.03983999999835"/>
    <n v="610.19787347999943"/>
    <n v="41.795584000006997"/>
    <n v="27180.088680000008"/>
    <n v="532.73400000000004"/>
    <n v="-369"/>
    <n v="-163.73400000000001"/>
    <n v="0"/>
    <n v="51.02"/>
    <n v="0"/>
    <n v="0"/>
    <n v="0"/>
    <n v="0"/>
    <n v="0"/>
    <n v="0"/>
    <n v="0"/>
    <n v="18826.380000000005"/>
    <n v="17.161695533272567"/>
    <n v="1097"/>
    <n v="18826.380000000005"/>
    <n v="18826.380000000005"/>
    <n v="0"/>
    <n v="0"/>
    <n v="4471.49"/>
    <n v="7913.869999999999"/>
    <n v="6441.0200000000077"/>
    <n v="0"/>
    <n v="18826.380000000005"/>
    <n v="0"/>
    <n v="41.800000000006548"/>
    <n v="41.800000000006548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6816.21"/>
    <n v="623.97"/>
    <m/>
    <n v="-6415.58"/>
    <n v="1024.6000000000004"/>
    <n v="111.81"/>
    <n v="10.23"/>
    <n v="0"/>
    <n v="122.04"/>
    <n v="559.02"/>
    <n v="51.17"/>
    <n v="0"/>
    <n v="41.790000000008149"/>
    <n v="651.98000000000809"/>
    <n v="1798.6200000000085"/>
    <n v="6441.0200000000077"/>
  </r>
  <r>
    <n v="64"/>
    <n v="13297"/>
    <s v="41765297HPSU"/>
    <s v="297H"/>
    <x v="63"/>
    <s v="14LTIP - Perf"/>
    <n v="10257"/>
    <n v="10"/>
    <x v="46"/>
    <n v="9260"/>
    <x v="0"/>
    <n v="2000"/>
    <n v="0"/>
    <n v="0"/>
    <s v="41765297H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65"/>
    <n v="13369"/>
    <s v="41765369KPSU"/>
    <s v="369K"/>
    <x v="64"/>
    <s v="14LTIP - Perf"/>
    <n v="10257"/>
    <n v="10"/>
    <x v="52"/>
    <n v="9260"/>
    <x v="0"/>
    <n v="2000"/>
    <n v="0"/>
    <n v="0"/>
    <s v="41765369KPSU14LTIP - Perf"/>
    <s v="LTIP - Perf"/>
    <s v="LTIP - Perf - 05/06/2014"/>
    <s v="3 years"/>
    <d v="2014-05-06T00:00:00"/>
    <d v="2016-09-30T00:00:00"/>
    <n v="760"/>
    <n v="165.98399999999995"/>
    <n v="358.18808899999999"/>
    <n v="8.6639110000000983"/>
    <n v="8.7400000000000091"/>
    <n v="43.700000000000045"/>
    <n v="0.7239999999999327"/>
    <n v="1346"/>
    <n v="1"/>
    <s v=""/>
    <n v="0"/>
    <n v="38775.200000000004"/>
    <n v="8468.503679999998"/>
    <n v="18274.756300780002"/>
    <n v="442.03273922000506"/>
    <n v="445.91480000000047"/>
    <n v="2229.5740000000023"/>
    <n v="36.938479999996567"/>
    <n v="68672.920000000013"/>
    <n v="1346"/>
    <n v="-1346"/>
    <n v="0"/>
    <n v="0"/>
    <n v="51.02"/>
    <n v="0"/>
    <n v="0"/>
    <n v="0"/>
    <n v="0"/>
    <n v="0"/>
    <n v="0"/>
    <n v="0"/>
    <n v="68672.920000000013"/>
    <n v="62.600656335460357"/>
    <n v="1097"/>
    <n v="68672.920000000013"/>
    <n v="68672.920000000013"/>
    <n v="0"/>
    <n v="0"/>
    <n v="15446.98"/>
    <n v="27338.82"/>
    <n v="25887.120000000003"/>
    <n v="0"/>
    <n v="68672.920000000013"/>
    <n v="0"/>
    <n v="36.940000000002328"/>
    <n v="36.940000000002328"/>
    <m/>
    <n v="1814.44"/>
    <n v="1755.92"/>
    <n v="1814.44"/>
    <n v="5384.8"/>
    <n v="1814.45"/>
    <n v="0"/>
    <n v="1697.38"/>
    <n v="1697.38"/>
    <n v="1814.45"/>
    <n v="5326.28"/>
    <n v="1755.91"/>
    <n v="1814.45"/>
    <n v="0"/>
    <n v="1755.91"/>
    <n v="0"/>
    <n v="1755.91"/>
    <n v="5326.27"/>
    <n v="396.87"/>
    <n v="36.33"/>
    <n v="1319.34"/>
    <n v="5384.8"/>
    <n v="7137.34"/>
    <n v="400.35"/>
    <n v="36.65"/>
    <n v="8.92"/>
    <n v="445.92"/>
    <n v="2001.73"/>
    <n v="183.24"/>
    <n v="44.6"/>
    <n v="36.940000000002328"/>
    <n v="2266.5100000000025"/>
    <n v="9849.7700000000023"/>
    <n v="25887.120000000003"/>
  </r>
  <r>
    <n v="66"/>
    <n v="13401"/>
    <s v="41765401QPSU"/>
    <s v="401Q"/>
    <x v="65"/>
    <s v="14LTIP - Perf"/>
    <n v="10257"/>
    <n v="10"/>
    <x v="53"/>
    <n v="9260"/>
    <x v="0"/>
    <n v="2000"/>
    <n v="0"/>
    <n v="0"/>
    <s v="41765401Q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67"/>
    <n v="13408"/>
    <s v="4176540MCPSU"/>
    <s v="40MC"/>
    <x v="66"/>
    <s v="14LTIP - Perf"/>
    <n v="10257"/>
    <n v="10"/>
    <x v="54"/>
    <n v="9260"/>
    <x v="0"/>
    <n v="2000"/>
    <n v="0"/>
    <n v="0"/>
    <s v="4176540MCPSU14LTIP - Perf"/>
    <s v="LTIP - Perf"/>
    <s v="LTIP - Perf - 05/06/2014"/>
    <s v="3 years"/>
    <d v="2014-05-06T00:00:00"/>
    <d v="2016-09-30T00:00:00"/>
    <n v="760"/>
    <n v="165.98399999999995"/>
    <n v="358.18808899999999"/>
    <n v="8.6639110000000983"/>
    <n v="8.7400000000000091"/>
    <n v="43.700000000000045"/>
    <n v="0.7239999999999327"/>
    <n v="1346"/>
    <n v="1"/>
    <s v=""/>
    <n v="0"/>
    <n v="38775.200000000004"/>
    <n v="8468.503679999998"/>
    <n v="18274.756300780002"/>
    <n v="442.03273922000506"/>
    <n v="445.91480000000047"/>
    <n v="2229.5740000000023"/>
    <n v="36.938479999996567"/>
    <n v="68672.920000000013"/>
    <n v="1346"/>
    <n v="-1346"/>
    <n v="0"/>
    <n v="0"/>
    <n v="51.02"/>
    <n v="0"/>
    <n v="0"/>
    <n v="0"/>
    <n v="0"/>
    <n v="0"/>
    <n v="0"/>
    <n v="0"/>
    <n v="68672.920000000013"/>
    <n v="62.600656335460357"/>
    <n v="1097"/>
    <n v="68672.920000000013"/>
    <n v="68672.920000000013"/>
    <n v="0"/>
    <n v="0"/>
    <n v="15446.98"/>
    <n v="27338.82"/>
    <n v="25887.120000000003"/>
    <n v="0"/>
    <n v="68672.920000000013"/>
    <n v="0"/>
    <n v="36.940000000002328"/>
    <n v="36.940000000002328"/>
    <m/>
    <n v="1814.44"/>
    <n v="1755.92"/>
    <n v="1814.44"/>
    <n v="5384.8"/>
    <n v="1814.45"/>
    <n v="0"/>
    <n v="1697.38"/>
    <n v="1697.38"/>
    <n v="1814.45"/>
    <n v="5326.28"/>
    <n v="1755.91"/>
    <n v="1814.45"/>
    <n v="0"/>
    <n v="1755.91"/>
    <n v="0"/>
    <n v="1755.91"/>
    <n v="5326.27"/>
    <n v="396.87"/>
    <n v="36.33"/>
    <n v="1319.34"/>
    <n v="5384.8"/>
    <n v="7137.34"/>
    <n v="400.35"/>
    <n v="36.65"/>
    <n v="8.92"/>
    <n v="445.92"/>
    <n v="2001.73"/>
    <n v="183.24"/>
    <n v="44.6"/>
    <n v="36.940000000002328"/>
    <n v="2266.5100000000025"/>
    <n v="9849.7700000000023"/>
    <n v="25887.120000000003"/>
  </r>
  <r>
    <n v="68"/>
    <n v="13410"/>
    <s v="41765410MPSU"/>
    <s v="410M"/>
    <x v="67"/>
    <s v="14LTIP - Perf"/>
    <n v="10257"/>
    <n v="10"/>
    <x v="55"/>
    <n v="9260"/>
    <x v="0"/>
    <n v="2000"/>
    <n v="0"/>
    <n v="0"/>
    <s v="41765410MPSU14LTIP - Perf"/>
    <s v="LTIP - Perf"/>
    <s v="LTIP - Perf - 05/06/2014"/>
    <s v="3 years"/>
    <d v="2014-05-06T00:00:00"/>
    <d v="2016-09-30T00:00:00"/>
    <n v="760"/>
    <n v="165.98399999999995"/>
    <n v="358.18808899999999"/>
    <n v="8.6639110000000983"/>
    <n v="8.7400000000000091"/>
    <n v="43.700000000000045"/>
    <n v="0.7239999999999327"/>
    <n v="1346"/>
    <n v="1"/>
    <s v=""/>
    <n v="0"/>
    <n v="38775.200000000004"/>
    <n v="8468.503679999998"/>
    <n v="18274.756300780002"/>
    <n v="442.03273922000506"/>
    <n v="445.91480000000047"/>
    <n v="2229.5740000000023"/>
    <n v="36.938479999996567"/>
    <n v="68672.920000000013"/>
    <n v="1346"/>
    <n v="-1346"/>
    <n v="0"/>
    <n v="0"/>
    <n v="51.02"/>
    <n v="0"/>
    <n v="0"/>
    <n v="0"/>
    <n v="0"/>
    <n v="0"/>
    <n v="0"/>
    <n v="0"/>
    <n v="68672.920000000013"/>
    <n v="62.600656335460357"/>
    <n v="1097"/>
    <n v="68672.920000000013"/>
    <n v="68672.920000000013"/>
    <n v="0"/>
    <n v="0"/>
    <n v="15446.98"/>
    <n v="27338.82"/>
    <n v="25887.120000000003"/>
    <n v="0"/>
    <n v="68672.920000000013"/>
    <n v="0"/>
    <n v="36.940000000002328"/>
    <n v="36.940000000002328"/>
    <m/>
    <n v="1814.44"/>
    <n v="1755.92"/>
    <n v="1814.44"/>
    <n v="5384.8"/>
    <n v="1814.45"/>
    <n v="0"/>
    <n v="1697.38"/>
    <n v="1697.38"/>
    <n v="1814.45"/>
    <n v="5326.28"/>
    <n v="1755.91"/>
    <n v="1814.45"/>
    <n v="0"/>
    <n v="1755.91"/>
    <n v="0"/>
    <n v="1755.91"/>
    <n v="5326.27"/>
    <n v="396.87"/>
    <n v="36.33"/>
    <n v="1319.34"/>
    <n v="5384.8"/>
    <n v="7137.34"/>
    <n v="400.35"/>
    <n v="36.65"/>
    <n v="8.92"/>
    <n v="445.92"/>
    <n v="2001.73"/>
    <n v="183.24"/>
    <n v="44.6"/>
    <n v="36.940000000002328"/>
    <n v="2266.5100000000025"/>
    <n v="9849.7700000000023"/>
    <n v="25887.120000000003"/>
  </r>
  <r>
    <n v="69"/>
    <n v="13439"/>
    <s v="41765439RPSU"/>
    <s v="439R"/>
    <x v="68"/>
    <s v="14LTIP - Perf"/>
    <n v="10257"/>
    <n v="60"/>
    <x v="56"/>
    <n v="9260"/>
    <x v="0"/>
    <n v="81000"/>
    <n v="0"/>
    <n v="0"/>
    <s v="41765439R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70"/>
    <n v="13497"/>
    <s v="41765497GPSU"/>
    <s v="497G"/>
    <x v="69"/>
    <s v="14LTIP - Perf"/>
    <n v="10257"/>
    <n v="10"/>
    <x v="57"/>
    <n v="9260"/>
    <x v="0"/>
    <n v="12000"/>
    <n v="0"/>
    <n v="0"/>
    <s v="41765497GPSU14LTIP - Perf"/>
    <s v="LTIP - Perf"/>
    <s v="LTIP - Perf - 05/06/2014"/>
    <s v="3 years"/>
    <d v="2014-05-06T00:00:00"/>
    <d v="2016-09-30T00:00:00"/>
    <n v="370"/>
    <n v="80.807999999999979"/>
    <n v="174.38094599999999"/>
    <n v="4.2180540000000519"/>
    <n v="4.2549999999998818"/>
    <n v="21.275000000000091"/>
    <n v="6.2999999999988177E-2"/>
    <n v="655"/>
    <n v="1"/>
    <s v=""/>
    <n v="0"/>
    <n v="18877.400000000001"/>
    <n v="4122.8241599999992"/>
    <n v="8896.9158649199999"/>
    <n v="215.20511508000266"/>
    <n v="217.09009999999398"/>
    <n v="1085.4505000000047"/>
    <n v="3.2142599999993968"/>
    <n v="33418.100000000006"/>
    <n v="655"/>
    <n v="-655"/>
    <n v="0"/>
    <n v="0"/>
    <n v="51.02"/>
    <n v="0"/>
    <n v="0"/>
    <n v="0"/>
    <n v="0"/>
    <n v="0"/>
    <n v="0"/>
    <n v="0"/>
    <n v="33418.100000000006"/>
    <n v="30.463172288058345"/>
    <n v="1097"/>
    <n v="33418.100000000006"/>
    <n v="33418.100000000006"/>
    <n v="0"/>
    <n v="0"/>
    <n v="7520.24"/>
    <n v="13309.68"/>
    <n v="12588.180000000008"/>
    <n v="0"/>
    <n v="33418.100000000006"/>
    <n v="0"/>
    <n v="3.2100000000064028"/>
    <n v="3.2100000000064028"/>
    <m/>
    <n v="883.35"/>
    <n v="854.86"/>
    <n v="883.34"/>
    <n v="2621.55"/>
    <n v="883.35"/>
    <n v="0"/>
    <n v="826.36"/>
    <n v="826.36"/>
    <n v="883.35"/>
    <n v="2593.06"/>
    <n v="854.85"/>
    <n v="883.35"/>
    <n v="0"/>
    <n v="854.85"/>
    <n v="0"/>
    <n v="854.85"/>
    <n v="2593.0500000000002"/>
    <n v="193.21"/>
    <n v="17.690000000000001"/>
    <n v="642.30999999999995"/>
    <n v="2621.5600000000004"/>
    <n v="3474.7700000000004"/>
    <n v="194.91"/>
    <n v="17.84"/>
    <n v="4.34"/>
    <n v="217.09"/>
    <n v="974.53"/>
    <n v="89.21"/>
    <n v="21.71"/>
    <n v="3.2100000000064028"/>
    <n v="1088.6600000000064"/>
    <n v="4780.5200000000068"/>
    <n v="12588.180000000008"/>
  </r>
  <r>
    <n v="71"/>
    <n v="13501"/>
    <s v="41765501MPSU"/>
    <s v="501M"/>
    <x v="70"/>
    <s v="14LTIP - Perf"/>
    <n v="10257"/>
    <n v="10"/>
    <x v="43"/>
    <n v="9260"/>
    <x v="0"/>
    <n v="2000"/>
    <n v="0"/>
    <n v="0"/>
    <s v="41765501MPSU14LTIP - Perf"/>
    <s v="LTIP - Perf"/>
    <s v="LTIP - Perf - 05/06/2014"/>
    <s v="3 years"/>
    <d v="2014-05-06T00:00:00"/>
    <d v="2016-09-30T00:00:00"/>
    <n v="760"/>
    <n v="165.98399999999995"/>
    <n v="358.18808899999999"/>
    <n v="8.6639110000000983"/>
    <n v="8.7400000000000091"/>
    <n v="43.700000000000045"/>
    <n v="0.7239999999999327"/>
    <n v="1346"/>
    <n v="1"/>
    <s v=""/>
    <n v="0"/>
    <n v="38775.200000000004"/>
    <n v="8468.503679999998"/>
    <n v="18274.756300780002"/>
    <n v="442.03273922000506"/>
    <n v="445.91480000000047"/>
    <n v="2229.5740000000023"/>
    <n v="36.938479999996567"/>
    <n v="68672.920000000013"/>
    <n v="1346"/>
    <n v="-1346"/>
    <n v="0"/>
    <n v="0"/>
    <n v="51.02"/>
    <n v="0"/>
    <n v="0"/>
    <n v="0"/>
    <n v="0"/>
    <n v="0"/>
    <n v="0"/>
    <n v="0"/>
    <n v="68672.920000000013"/>
    <n v="62.600656335460357"/>
    <n v="1097"/>
    <n v="68672.920000000013"/>
    <n v="68672.920000000013"/>
    <n v="0"/>
    <n v="0"/>
    <n v="15446.98"/>
    <n v="27338.82"/>
    <n v="25887.120000000003"/>
    <n v="0"/>
    <n v="68672.920000000013"/>
    <n v="0"/>
    <n v="36.940000000002328"/>
    <n v="36.940000000002328"/>
    <m/>
    <n v="1814.44"/>
    <n v="1755.92"/>
    <n v="1814.44"/>
    <n v="5384.8"/>
    <n v="1814.45"/>
    <n v="0"/>
    <n v="1697.38"/>
    <n v="1697.38"/>
    <n v="1814.45"/>
    <n v="5326.28"/>
    <n v="1755.91"/>
    <n v="1814.45"/>
    <n v="0"/>
    <n v="1755.91"/>
    <n v="0"/>
    <n v="1755.91"/>
    <n v="5326.27"/>
    <n v="396.87"/>
    <n v="36.33"/>
    <n v="1319.34"/>
    <n v="5384.8"/>
    <n v="7137.34"/>
    <n v="400.35"/>
    <n v="36.65"/>
    <n v="8.92"/>
    <n v="445.92"/>
    <n v="2001.73"/>
    <n v="183.24"/>
    <n v="44.6"/>
    <n v="36.940000000002328"/>
    <n v="2266.5100000000025"/>
    <n v="9849.7700000000023"/>
    <n v="25887.120000000003"/>
  </r>
  <r>
    <n v="72"/>
    <n v="13548"/>
    <s v="41765548CPSU"/>
    <s v="548C"/>
    <x v="71"/>
    <s v="14LTIP - Perf"/>
    <n v="10257"/>
    <n v="70"/>
    <x v="58"/>
    <n v="9260"/>
    <x v="0"/>
    <n v="170000"/>
    <n v="0"/>
    <n v="0"/>
    <s v="41765548C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73"/>
    <n v="13553"/>
    <s v="41765553TPSU"/>
    <s v="553T"/>
    <x v="72"/>
    <s v="14LTIP - Perf"/>
    <n v="10257"/>
    <n v="10"/>
    <x v="43"/>
    <n v="9260"/>
    <x v="0"/>
    <n v="2000"/>
    <n v="0"/>
    <n v="0"/>
    <s v="41765553T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74"/>
    <n v="13587"/>
    <s v="41765587BPSU"/>
    <s v="587B"/>
    <x v="73"/>
    <s v="14LTIP - Perf"/>
    <n v="10257"/>
    <n v="10"/>
    <x v="59"/>
    <n v="9260"/>
    <x v="0"/>
    <n v="2000"/>
    <n v="0"/>
    <n v="0"/>
    <s v="41765587BPSU14LTIP - Perf"/>
    <s v="LTIP - Perf"/>
    <s v="LTIP - Perf - 05/06/2014"/>
    <s v="3 years"/>
    <d v="2014-05-06T00:00:00"/>
    <d v="2016-09-30T00:00:00"/>
    <n v="370"/>
    <n v="80.807999999999979"/>
    <n v="174.38094599999999"/>
    <n v="4.2180540000000519"/>
    <n v="4.2549999999998818"/>
    <n v="21.275000000000091"/>
    <n v="6.2999999999988177E-2"/>
    <n v="655"/>
    <n v="1"/>
    <s v=""/>
    <n v="0"/>
    <n v="18877.400000000001"/>
    <n v="4122.8241599999992"/>
    <n v="8896.9158649199999"/>
    <n v="215.20511508000266"/>
    <n v="217.09009999999398"/>
    <n v="1085.4505000000047"/>
    <n v="3.2142599999993968"/>
    <n v="33418.100000000006"/>
    <n v="655"/>
    <n v="-655"/>
    <n v="0"/>
    <n v="0"/>
    <n v="51.02"/>
    <n v="0"/>
    <n v="0"/>
    <n v="0"/>
    <n v="0"/>
    <n v="0"/>
    <n v="0"/>
    <n v="0"/>
    <n v="33418.100000000006"/>
    <n v="30.463172288058345"/>
    <n v="1097"/>
    <n v="33418.100000000006"/>
    <n v="33418.100000000006"/>
    <n v="0"/>
    <n v="0"/>
    <n v="7520.24"/>
    <n v="13309.68"/>
    <n v="12588.180000000008"/>
    <n v="0"/>
    <n v="33418.100000000006"/>
    <n v="0"/>
    <n v="3.2100000000064028"/>
    <n v="3.2100000000064028"/>
    <m/>
    <n v="883.35"/>
    <n v="854.86"/>
    <n v="883.34"/>
    <n v="2621.55"/>
    <n v="883.35"/>
    <n v="0"/>
    <n v="826.36"/>
    <n v="826.36"/>
    <n v="883.35"/>
    <n v="2593.06"/>
    <n v="854.85"/>
    <n v="883.35"/>
    <n v="0"/>
    <n v="854.85"/>
    <n v="0"/>
    <n v="854.85"/>
    <n v="2593.0500000000002"/>
    <n v="193.21"/>
    <n v="17.690000000000001"/>
    <n v="642.30999999999995"/>
    <n v="2621.5600000000004"/>
    <n v="3474.7700000000004"/>
    <n v="194.91"/>
    <n v="17.84"/>
    <n v="4.34"/>
    <n v="217.09"/>
    <n v="974.53"/>
    <n v="89.21"/>
    <n v="21.71"/>
    <n v="3.2100000000064028"/>
    <n v="1088.6600000000064"/>
    <n v="4780.5200000000068"/>
    <n v="12588.180000000008"/>
  </r>
  <r>
    <n v="75"/>
    <n v="14088"/>
    <s v="41765088SPSU"/>
    <s v="088S"/>
    <x v="74"/>
    <s v="14LTIP - Perf"/>
    <n v="10257"/>
    <n v="10"/>
    <x v="60"/>
    <n v="9260"/>
    <x v="0"/>
    <n v="2000"/>
    <n v="0"/>
    <n v="0"/>
    <s v="41765088S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76"/>
    <n v="14108"/>
    <s v="41765108MPSU"/>
    <s v="108M"/>
    <x v="75"/>
    <s v="14LTIP - Perf"/>
    <n v="10257"/>
    <n v="10"/>
    <x v="61"/>
    <n v="9260"/>
    <x v="0"/>
    <n v="12000"/>
    <n v="0"/>
    <n v="0"/>
    <s v="41765108M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77"/>
    <n v="14162"/>
    <s v="41765162RPSU"/>
    <s v="162R"/>
    <x v="76"/>
    <s v="14LTIP - Perf"/>
    <n v="10257"/>
    <n v="80"/>
    <x v="62"/>
    <n v="9260"/>
    <x v="0"/>
    <n v="190000"/>
    <n v="0"/>
    <n v="0"/>
    <s v="41765162RPSU14LTIP - Perf"/>
    <s v="LTIP - Perf"/>
    <s v="LTIP - Perf - 05/06/2014"/>
    <s v="3 years"/>
    <d v="2014-05-06T00:00:00"/>
    <d v="2016-09-30T00:00:00"/>
    <n v="370"/>
    <n v="80.807999999999979"/>
    <n v="174.38094599999999"/>
    <n v="4.2180540000000519"/>
    <n v="4.2549999999998818"/>
    <n v="21.275000000000091"/>
    <n v="6.2999999999988177E-2"/>
    <n v="655"/>
    <n v="1"/>
    <s v=""/>
    <n v="0"/>
    <n v="18877.400000000001"/>
    <n v="4122.8241599999992"/>
    <n v="8896.9158649199999"/>
    <n v="215.20511508000266"/>
    <n v="217.09009999999398"/>
    <n v="1085.4505000000047"/>
    <n v="3.2142599999993968"/>
    <n v="33418.100000000006"/>
    <n v="655"/>
    <n v="-655"/>
    <n v="0"/>
    <n v="0"/>
    <n v="51.02"/>
    <n v="0"/>
    <n v="0"/>
    <n v="0"/>
    <n v="0"/>
    <n v="0"/>
    <n v="0"/>
    <n v="0"/>
    <n v="33418.100000000006"/>
    <n v="30.463172288058345"/>
    <n v="1097"/>
    <n v="33418.100000000006"/>
    <n v="33418.100000000006"/>
    <n v="0"/>
    <n v="0"/>
    <n v="7520.24"/>
    <n v="13309.68"/>
    <n v="12588.180000000008"/>
    <n v="0"/>
    <n v="33418.100000000006"/>
    <n v="0"/>
    <n v="3.2100000000064028"/>
    <n v="3.2100000000064028"/>
    <m/>
    <n v="883.35"/>
    <n v="854.86"/>
    <n v="883.34"/>
    <n v="2621.55"/>
    <n v="883.35"/>
    <n v="0"/>
    <n v="826.36"/>
    <n v="826.36"/>
    <n v="883.35"/>
    <n v="2593.06"/>
    <n v="854.85"/>
    <n v="883.35"/>
    <n v="0"/>
    <n v="854.85"/>
    <n v="0"/>
    <n v="854.85"/>
    <n v="2593.0500000000002"/>
    <n v="193.21"/>
    <n v="17.690000000000001"/>
    <n v="642.30999999999995"/>
    <n v="2621.5600000000004"/>
    <n v="3474.7700000000004"/>
    <n v="194.91"/>
    <n v="17.84"/>
    <n v="4.34"/>
    <n v="217.09"/>
    <n v="974.53"/>
    <n v="89.21"/>
    <n v="21.71"/>
    <n v="3.2100000000064028"/>
    <n v="1088.6600000000064"/>
    <n v="4780.5200000000068"/>
    <n v="12588.180000000008"/>
  </r>
  <r>
    <n v="78"/>
    <n v="14178"/>
    <s v="41765178BPSU"/>
    <s v="178B"/>
    <x v="77"/>
    <s v="14LTIP - Perf"/>
    <n v="10257"/>
    <n v="10"/>
    <x v="14"/>
    <n v="9260"/>
    <x v="0"/>
    <n v="2000"/>
    <n v="0"/>
    <n v="0"/>
    <s v="41765178BPSU14LTIP - Perf"/>
    <s v="LTIP - Perf"/>
    <s v="LTIP - Perf - 05/06/2014"/>
    <s v="3 years"/>
    <d v="2014-05-06T00:00:00"/>
    <d v="2016-09-30T00:00:00"/>
    <n v="370"/>
    <n v="80.807999999999979"/>
    <n v="174.38094599999999"/>
    <n v="4.2180540000000519"/>
    <n v="4.2549999999998818"/>
    <n v="21.275000000000091"/>
    <n v="6.2999999999988177E-2"/>
    <n v="655"/>
    <n v="1"/>
    <s v=""/>
    <n v="0"/>
    <n v="18877.400000000001"/>
    <n v="4122.8241599999992"/>
    <n v="8896.9158649199999"/>
    <n v="215.20511508000266"/>
    <n v="217.09009999999398"/>
    <n v="1085.4505000000047"/>
    <n v="3.2142599999993968"/>
    <n v="33418.100000000006"/>
    <n v="655"/>
    <n v="-655"/>
    <n v="0"/>
    <n v="0"/>
    <n v="51.02"/>
    <n v="0"/>
    <n v="0"/>
    <n v="0"/>
    <n v="0"/>
    <n v="0"/>
    <n v="0"/>
    <n v="0"/>
    <n v="33418.100000000006"/>
    <n v="30.463172288058345"/>
    <n v="1097"/>
    <n v="33418.100000000006"/>
    <n v="33418.100000000006"/>
    <n v="0"/>
    <n v="0"/>
    <n v="7520.24"/>
    <n v="13309.68"/>
    <n v="12588.180000000008"/>
    <n v="0"/>
    <n v="33418.100000000006"/>
    <n v="0"/>
    <n v="3.2100000000064028"/>
    <n v="3.2100000000064028"/>
    <m/>
    <n v="883.35"/>
    <n v="854.86"/>
    <n v="883.34"/>
    <n v="2621.55"/>
    <n v="883.35"/>
    <n v="0"/>
    <n v="826.36"/>
    <n v="826.36"/>
    <n v="883.35"/>
    <n v="2593.06"/>
    <n v="854.85"/>
    <n v="883.35"/>
    <n v="0"/>
    <n v="854.85"/>
    <n v="0"/>
    <n v="854.85"/>
    <n v="2593.0500000000002"/>
    <n v="193.21"/>
    <n v="17.690000000000001"/>
    <n v="642.30999999999995"/>
    <n v="2621.5600000000004"/>
    <n v="3474.7700000000004"/>
    <n v="194.91"/>
    <n v="17.84"/>
    <n v="4.34"/>
    <n v="217.09"/>
    <n v="974.53"/>
    <n v="89.21"/>
    <n v="21.71"/>
    <n v="3.2100000000064028"/>
    <n v="1088.6600000000064"/>
    <n v="4780.5200000000068"/>
    <n v="12588.180000000008"/>
  </r>
  <r>
    <n v="79"/>
    <n v="14180"/>
    <s v="41765180FPSU"/>
    <s v="180F"/>
    <x v="78"/>
    <s v="14LTIP - Perf"/>
    <n v="10257"/>
    <n v="30"/>
    <x v="63"/>
    <n v="9260"/>
    <x v="0"/>
    <n v="10000"/>
    <n v="0"/>
    <n v="0"/>
    <s v="41765180F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80"/>
    <n v="14237"/>
    <s v="41765237FPSU"/>
    <s v="237F"/>
    <x v="79"/>
    <s v="14LTIP - Perf"/>
    <n v="10257"/>
    <n v="10"/>
    <x v="64"/>
    <n v="9260"/>
    <x v="0"/>
    <n v="2000"/>
    <n v="0"/>
    <n v="0"/>
    <s v="41765237FPSU14LTIP - Perf"/>
    <s v="LTIP - Perf"/>
    <s v="LTIP - Perf - 05/06/2014"/>
    <s v="3 years"/>
    <d v="2014-05-06T00:00:00"/>
    <d v="2016-09-30T00:00:00"/>
    <n v="1295"/>
    <n v="282.82799999999992"/>
    <n v="610.33350499999995"/>
    <n v="14.762995000000046"/>
    <n v="14.892499999999927"/>
    <n v="74.462500000000091"/>
    <n v="0.72049999999990177"/>
    <n v="2293"/>
    <n v="1"/>
    <s v=""/>
    <n v="0"/>
    <n v="66070.900000000009"/>
    <n v="14429.884559999997"/>
    <n v="31139.215425099999"/>
    <n v="753.20800490000238"/>
    <n v="759.81534999999633"/>
    <n v="3799.0767500000047"/>
    <n v="36.759909999994989"/>
    <n v="116988.86"/>
    <n v="2293"/>
    <n v="-2293"/>
    <n v="0"/>
    <n v="0"/>
    <n v="51.02"/>
    <n v="0"/>
    <n v="0"/>
    <n v="0"/>
    <n v="0"/>
    <n v="0"/>
    <n v="0"/>
    <n v="0"/>
    <n v="116988.86"/>
    <n v="106.64435733819508"/>
    <n v="1097"/>
    <n v="116988.86"/>
    <n v="116988.86"/>
    <n v="0"/>
    <n v="0"/>
    <n v="26320.84"/>
    <n v="46583.899999999994"/>
    <n v="44084.12000000001"/>
    <n v="0"/>
    <n v="116988.86"/>
    <n v="0"/>
    <n v="36.759999999994761"/>
    <n v="36.759999999994761"/>
    <m/>
    <n v="3091.72"/>
    <n v="2991.99"/>
    <n v="3091.72"/>
    <n v="9175.4299999999985"/>
    <n v="3091.72"/>
    <n v="0"/>
    <n v="2892.25"/>
    <n v="2892.25"/>
    <n v="3091.72"/>
    <n v="9075.6899999999987"/>
    <n v="2991.99"/>
    <n v="3091.71"/>
    <n v="0"/>
    <n v="2991.99"/>
    <n v="0"/>
    <n v="2991.99"/>
    <n v="9075.6899999999987"/>
    <n v="676.24"/>
    <n v="61.9"/>
    <n v="2248.09"/>
    <n v="9175.43"/>
    <n v="12161.66"/>
    <n v="682.16"/>
    <n v="62.45"/>
    <n v="15.2"/>
    <n v="759.81000000000006"/>
    <n v="3410.85"/>
    <n v="312.24"/>
    <n v="75.989999999999995"/>
    <n v="36.760000000009313"/>
    <n v="3835.8400000000092"/>
    <n v="16757.310000000012"/>
    <n v="44084.12000000001"/>
  </r>
  <r>
    <n v="81"/>
    <n v="14288"/>
    <s v="41765288WPSU"/>
    <s v="288W"/>
    <x v="80"/>
    <s v="14LTIP - Perf"/>
    <n v="10257"/>
    <n v="10"/>
    <x v="12"/>
    <n v="9260"/>
    <x v="0"/>
    <n v="2000"/>
    <n v="0"/>
    <n v="0"/>
    <s v="41765288W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82"/>
    <n v="14311"/>
    <s v="41765311CPSU"/>
    <s v="311C"/>
    <x v="81"/>
    <s v="14LTIP - Perf"/>
    <n v="10257"/>
    <n v="80"/>
    <x v="65"/>
    <n v="9260"/>
    <x v="0"/>
    <n v="190000"/>
    <n v="0"/>
    <n v="0"/>
    <s v="41765311CPSU14LTIP - Perf"/>
    <s v="LTIP - Perf"/>
    <s v="LTIP - Perf - 05/06/2014"/>
    <s v="3 years"/>
    <d v="2014-05-06T00:00:00"/>
    <d v="2016-09-30T00:00:00"/>
    <n v="370"/>
    <n v="80.807999999999979"/>
    <n v="174.38094599999999"/>
    <n v="4.2180540000000519"/>
    <n v="4.2549999999998818"/>
    <n v="21.275000000000091"/>
    <n v="6.2999999999988177E-2"/>
    <n v="655"/>
    <n v="1"/>
    <s v=""/>
    <n v="0"/>
    <n v="18877.400000000001"/>
    <n v="4122.8241599999992"/>
    <n v="8896.9158649199999"/>
    <n v="215.20511508000266"/>
    <n v="217.09009999999398"/>
    <n v="1085.4505000000047"/>
    <n v="3.2142599999993968"/>
    <n v="33418.100000000006"/>
    <n v="655"/>
    <n v="-655"/>
    <n v="0"/>
    <n v="0"/>
    <n v="51.02"/>
    <n v="0"/>
    <n v="0"/>
    <n v="0"/>
    <n v="0"/>
    <n v="0"/>
    <n v="0"/>
    <n v="0"/>
    <n v="33418.100000000006"/>
    <n v="30.463172288058345"/>
    <n v="1097"/>
    <n v="33418.100000000006"/>
    <n v="33418.100000000006"/>
    <n v="0"/>
    <n v="0"/>
    <n v="7520.24"/>
    <n v="13309.68"/>
    <n v="12588.180000000008"/>
    <n v="0"/>
    <n v="33418.100000000006"/>
    <n v="0"/>
    <n v="3.2100000000064028"/>
    <n v="3.2100000000064028"/>
    <m/>
    <n v="883.35"/>
    <n v="854.86"/>
    <n v="883.34"/>
    <n v="2621.55"/>
    <n v="883.35"/>
    <n v="0"/>
    <n v="826.36"/>
    <n v="826.36"/>
    <n v="883.35"/>
    <n v="2593.06"/>
    <n v="854.85"/>
    <n v="883.35"/>
    <n v="0"/>
    <n v="854.85"/>
    <n v="0"/>
    <n v="854.85"/>
    <n v="2593.0500000000002"/>
    <n v="193.21"/>
    <n v="17.690000000000001"/>
    <n v="642.30999999999995"/>
    <n v="2621.5600000000004"/>
    <n v="3474.7700000000004"/>
    <n v="194.91"/>
    <n v="17.84"/>
    <n v="4.34"/>
    <n v="217.09"/>
    <n v="974.53"/>
    <n v="89.21"/>
    <n v="21.71"/>
    <n v="3.2100000000064028"/>
    <n v="1088.6600000000064"/>
    <n v="4780.5200000000068"/>
    <n v="12588.180000000008"/>
  </r>
  <r>
    <n v="83"/>
    <n v="14370"/>
    <s v="41765370SPSU"/>
    <s v="370S"/>
    <x v="82"/>
    <s v="14LTIP - Perf"/>
    <n v="10257"/>
    <n v="10"/>
    <x v="66"/>
    <n v="9260"/>
    <x v="0"/>
    <n v="2000"/>
    <n v="0"/>
    <n v="0"/>
    <s v="41765370SPSU14LTIP - Perf"/>
    <s v="LTIP - Perf"/>
    <s v="LTIP - Perf - 05/06/2014"/>
    <s v="3 years"/>
    <d v="2014-05-06T00:00:00"/>
    <d v="2016-09-30T00:00:00"/>
    <n v="370"/>
    <n v="80.807999999999979"/>
    <n v="174.38094599999999"/>
    <n v="4.2180540000000519"/>
    <n v="4.2549999999998818"/>
    <n v="21.275000000000091"/>
    <n v="6.2999999999988177E-2"/>
    <n v="655"/>
    <n v="1"/>
    <s v=""/>
    <n v="0"/>
    <n v="18877.400000000001"/>
    <n v="4122.8241599999992"/>
    <n v="8896.9158649199999"/>
    <n v="215.20511508000266"/>
    <n v="217.09009999999398"/>
    <n v="1085.4505000000047"/>
    <n v="3.2142599999993968"/>
    <n v="33418.100000000006"/>
    <n v="655"/>
    <n v="-655"/>
    <n v="0"/>
    <n v="0"/>
    <n v="51.02"/>
    <n v="0"/>
    <n v="0"/>
    <n v="0"/>
    <n v="0"/>
    <n v="0"/>
    <n v="0"/>
    <n v="0"/>
    <n v="33418.100000000006"/>
    <n v="30.463172288058345"/>
    <n v="1097"/>
    <n v="33418.100000000006"/>
    <n v="33418.100000000006"/>
    <n v="0"/>
    <n v="0"/>
    <n v="7520.24"/>
    <n v="13309.68"/>
    <n v="12588.180000000008"/>
    <n v="0"/>
    <n v="33418.100000000006"/>
    <n v="0"/>
    <n v="3.2100000000064028"/>
    <n v="3.2100000000064028"/>
    <m/>
    <n v="883.35"/>
    <n v="854.86"/>
    <n v="883.34"/>
    <n v="2621.55"/>
    <n v="883.35"/>
    <n v="0"/>
    <n v="826.36"/>
    <n v="826.36"/>
    <n v="883.35"/>
    <n v="2593.06"/>
    <n v="854.85"/>
    <n v="883.35"/>
    <n v="0"/>
    <n v="854.85"/>
    <n v="0"/>
    <n v="854.85"/>
    <n v="2593.0500000000002"/>
    <n v="193.21"/>
    <n v="17.690000000000001"/>
    <n v="642.30999999999995"/>
    <n v="2621.5600000000004"/>
    <n v="3474.7700000000004"/>
    <n v="194.91"/>
    <n v="17.84"/>
    <n v="4.34"/>
    <n v="217.09"/>
    <n v="974.53"/>
    <n v="89.21"/>
    <n v="21.71"/>
    <n v="3.2100000000064028"/>
    <n v="1088.6600000000064"/>
    <n v="4780.5200000000068"/>
    <n v="12588.180000000008"/>
  </r>
  <r>
    <n v="84"/>
    <n v="14383"/>
    <s v="41765383KPSU"/>
    <s v="383K"/>
    <x v="83"/>
    <s v="14LTIP - Perf"/>
    <n v="10257"/>
    <n v="80"/>
    <x v="67"/>
    <n v="9260"/>
    <x v="0"/>
    <n v="190000"/>
    <n v="0"/>
    <n v="0"/>
    <s v="41765383KPSU14LTIP - Perf"/>
    <s v="LTIP - Perf"/>
    <s v="LTIP - Perf - 05/06/2014"/>
    <s v="3 years"/>
    <d v="2014-05-06T00:00:00"/>
    <d v="2016-09-30T00:00:00"/>
    <n v="370"/>
    <n v="80.807999999999979"/>
    <n v="174.38094599999999"/>
    <n v="4.2180540000000519"/>
    <n v="4.2549999999998818"/>
    <n v="21.275000000000091"/>
    <n v="6.2999999999988177E-2"/>
    <n v="655"/>
    <n v="1"/>
    <s v=""/>
    <n v="0"/>
    <n v="18877.400000000001"/>
    <n v="4122.8241599999992"/>
    <n v="8896.9158649199999"/>
    <n v="215.20511508000266"/>
    <n v="217.09009999999398"/>
    <n v="1085.4505000000047"/>
    <n v="3.2142599999993968"/>
    <n v="33418.100000000006"/>
    <n v="655"/>
    <n v="-655"/>
    <n v="0"/>
    <n v="0"/>
    <n v="51.02"/>
    <n v="0"/>
    <n v="0"/>
    <n v="0"/>
    <n v="0"/>
    <n v="0"/>
    <n v="0"/>
    <n v="0"/>
    <n v="33418.100000000006"/>
    <n v="30.463172288058345"/>
    <n v="1097"/>
    <n v="33418.100000000006"/>
    <n v="33418.100000000006"/>
    <n v="0"/>
    <n v="0"/>
    <n v="7520.24"/>
    <n v="13309.68"/>
    <n v="12588.180000000008"/>
    <n v="0"/>
    <n v="33418.100000000006"/>
    <n v="0"/>
    <n v="3.2100000000064028"/>
    <n v="3.2100000000064028"/>
    <m/>
    <n v="883.35"/>
    <n v="854.86"/>
    <n v="883.34"/>
    <n v="2621.55"/>
    <n v="883.35"/>
    <n v="0"/>
    <n v="826.36"/>
    <n v="826.36"/>
    <n v="883.35"/>
    <n v="2593.06"/>
    <n v="854.85"/>
    <n v="883.35"/>
    <n v="0"/>
    <n v="854.85"/>
    <n v="0"/>
    <n v="854.85"/>
    <n v="2593.0500000000002"/>
    <n v="193.21"/>
    <n v="17.690000000000001"/>
    <n v="642.30999999999995"/>
    <n v="2621.5600000000004"/>
    <n v="3474.7700000000004"/>
    <n v="194.91"/>
    <n v="17.84"/>
    <n v="4.34"/>
    <n v="217.09"/>
    <n v="974.53"/>
    <n v="89.21"/>
    <n v="21.71"/>
    <n v="3.2100000000064028"/>
    <n v="1088.6600000000064"/>
    <n v="4780.5200000000068"/>
    <n v="12588.180000000008"/>
  </r>
  <r>
    <n v="85"/>
    <n v="14468"/>
    <s v="41765468RPSU"/>
    <s v="468R"/>
    <x v="84"/>
    <s v="14LTIP - Perf"/>
    <n v="10257"/>
    <n v="80"/>
    <x v="68"/>
    <n v="9260"/>
    <x v="0"/>
    <n v="190000"/>
    <n v="0"/>
    <n v="0"/>
    <s v="41765468R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86"/>
    <n v="14474"/>
    <s v="41765474MPSU"/>
    <s v="474M"/>
    <x v="85"/>
    <s v="14LTIP - Perf"/>
    <n v="10257"/>
    <n v="10"/>
    <x v="12"/>
    <n v="9260"/>
    <x v="0"/>
    <n v="2000"/>
    <n v="0"/>
    <n v="0"/>
    <s v="41765474M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87"/>
    <n v="14482"/>
    <s v="41765482DPSU"/>
    <s v="482D"/>
    <x v="86"/>
    <s v="14LTIP - Perf"/>
    <n v="10257"/>
    <n v="10"/>
    <x v="69"/>
    <n v="9260"/>
    <x v="0"/>
    <n v="12000"/>
    <n v="0"/>
    <n v="0"/>
    <s v="41765482DPSU14LTIP - Perf"/>
    <s v="LTIP - Perf"/>
    <s v="LTIP - Perf - 05/06/2014"/>
    <s v="3 years"/>
    <d v="2014-05-06T00:00:00"/>
    <d v="2016-09-30T00:00:00"/>
    <n v="370"/>
    <n v="80.807999999999979"/>
    <n v="174.38094599999999"/>
    <n v="4.2180540000000519"/>
    <n v="4.2549999999998818"/>
    <n v="21.275000000000091"/>
    <n v="6.2999999999988177E-2"/>
    <n v="655"/>
    <n v="1"/>
    <s v=""/>
    <n v="0"/>
    <n v="18877.400000000001"/>
    <n v="4122.8241599999992"/>
    <n v="8896.9158649199999"/>
    <n v="215.20511508000266"/>
    <n v="217.09009999999398"/>
    <n v="1085.4505000000047"/>
    <n v="3.2142599999993968"/>
    <n v="33418.100000000006"/>
    <n v="655"/>
    <n v="-655"/>
    <n v="0"/>
    <n v="0"/>
    <n v="51.02"/>
    <n v="0"/>
    <n v="0"/>
    <n v="0"/>
    <n v="0"/>
    <n v="0"/>
    <n v="0"/>
    <n v="0"/>
    <n v="33418.100000000006"/>
    <n v="30.463172288058345"/>
    <n v="1097"/>
    <n v="33418.100000000006"/>
    <n v="33418.100000000006"/>
    <n v="0"/>
    <n v="0"/>
    <n v="7520.24"/>
    <n v="13309.68"/>
    <n v="12588.180000000008"/>
    <n v="0"/>
    <n v="33418.100000000006"/>
    <n v="0"/>
    <n v="3.2100000000064028"/>
    <n v="3.2100000000064028"/>
    <m/>
    <n v="883.35"/>
    <n v="854.86"/>
    <n v="883.34"/>
    <n v="2621.55"/>
    <n v="883.35"/>
    <n v="0"/>
    <n v="826.36"/>
    <n v="826.36"/>
    <n v="883.35"/>
    <n v="2593.06"/>
    <n v="854.85"/>
    <n v="883.35"/>
    <n v="0"/>
    <n v="854.85"/>
    <n v="0"/>
    <n v="854.85"/>
    <n v="2593.0500000000002"/>
    <n v="193.21"/>
    <n v="17.690000000000001"/>
    <n v="642.30999999999995"/>
    <n v="2621.5600000000004"/>
    <n v="3474.7700000000004"/>
    <n v="194.91"/>
    <n v="17.84"/>
    <n v="4.34"/>
    <n v="217.09"/>
    <n v="974.53"/>
    <n v="89.21"/>
    <n v="21.71"/>
    <n v="3.2100000000064028"/>
    <n v="1088.6600000000064"/>
    <n v="4780.5200000000068"/>
    <n v="12588.180000000008"/>
  </r>
  <r>
    <n v="88"/>
    <n v="14484"/>
    <s v="41765484WPSU"/>
    <s v="484W"/>
    <x v="87"/>
    <s v="14LTIP - Perf"/>
    <n v="10257"/>
    <n v="10"/>
    <x v="5"/>
    <n v="9260"/>
    <x v="0"/>
    <n v="2000"/>
    <n v="0"/>
    <n v="0"/>
    <s v="41765484WPSU14LTIP - Perf"/>
    <s v="LTIP - Perf"/>
    <s v="LTIP - Perf - 05/06/2014"/>
    <s v="3 years"/>
    <d v="2014-05-06T00:00:00"/>
    <d v="2016-09-30T00:00:00"/>
    <n v="370"/>
    <n v="80.807999999999979"/>
    <n v="174.38094599999999"/>
    <n v="4.2180540000000519"/>
    <n v="4.2549999999998818"/>
    <n v="21.275000000000091"/>
    <n v="6.2999999999988177E-2"/>
    <n v="655"/>
    <n v="1"/>
    <s v=""/>
    <n v="0"/>
    <n v="18877.400000000001"/>
    <n v="4122.8241599999992"/>
    <n v="8896.9158649199999"/>
    <n v="215.20511508000266"/>
    <n v="217.09009999999398"/>
    <n v="1085.4505000000047"/>
    <n v="3.2142599999993968"/>
    <n v="33418.100000000006"/>
    <n v="655"/>
    <n v="-655"/>
    <n v="0"/>
    <n v="0"/>
    <n v="51.02"/>
    <n v="0"/>
    <n v="0"/>
    <n v="0"/>
    <n v="0"/>
    <n v="0"/>
    <n v="0"/>
    <n v="0"/>
    <n v="33418.100000000006"/>
    <n v="30.463172288058345"/>
    <n v="1097"/>
    <n v="33418.100000000006"/>
    <n v="33418.100000000006"/>
    <n v="0"/>
    <n v="0"/>
    <n v="7520.24"/>
    <n v="13309.68"/>
    <n v="12588.180000000008"/>
    <n v="0"/>
    <n v="33418.100000000006"/>
    <n v="0"/>
    <n v="3.2100000000064028"/>
    <n v="3.2100000000064028"/>
    <m/>
    <n v="883.35"/>
    <n v="854.86"/>
    <n v="883.34"/>
    <n v="2621.55"/>
    <n v="883.35"/>
    <n v="0"/>
    <n v="826.36"/>
    <n v="826.36"/>
    <n v="883.35"/>
    <n v="2593.06"/>
    <n v="854.85"/>
    <n v="883.35"/>
    <n v="0"/>
    <n v="854.85"/>
    <n v="0"/>
    <n v="854.85"/>
    <n v="2593.0500000000002"/>
    <n v="193.21"/>
    <n v="17.690000000000001"/>
    <n v="642.30999999999995"/>
    <n v="2621.5600000000004"/>
    <n v="3474.7700000000004"/>
    <n v="194.91"/>
    <n v="17.84"/>
    <n v="4.34"/>
    <n v="217.09"/>
    <n v="974.53"/>
    <n v="89.21"/>
    <n v="21.71"/>
    <n v="3.2100000000064028"/>
    <n v="1088.6600000000064"/>
    <n v="4780.5200000000068"/>
    <n v="12588.180000000008"/>
  </r>
  <r>
    <n v="89"/>
    <n v="14492"/>
    <s v="41765492YPSU"/>
    <s v="492Y"/>
    <x v="88"/>
    <s v="14LTIP - Perf"/>
    <n v="10257"/>
    <n v="180"/>
    <x v="70"/>
    <n v="9260"/>
    <x v="0"/>
    <n v="700000"/>
    <n v="0"/>
    <n v="0"/>
    <s v="41765492YPSU14LTIP - Perf"/>
    <s v="LTIP - Perf"/>
    <s v="LTIP - Perf - 05/06/2014"/>
    <s v="3 years"/>
    <d v="2014-05-06T00:00:00"/>
    <d v="2016-09-30T00:00:00"/>
    <n v="370"/>
    <n v="80.807999999999979"/>
    <n v="174.38094599999999"/>
    <n v="4.2180540000000519"/>
    <n v="4.2549999999998818"/>
    <n v="21.275000000000091"/>
    <n v="6.2999999999988177E-2"/>
    <n v="655"/>
    <n v="1"/>
    <s v=""/>
    <n v="0"/>
    <n v="18877.400000000001"/>
    <n v="4122.8241599999992"/>
    <n v="8896.9158649199999"/>
    <n v="215.20511508000266"/>
    <n v="217.09009999999398"/>
    <n v="1085.4505000000047"/>
    <n v="3.2142599999993968"/>
    <n v="33418.100000000006"/>
    <n v="655"/>
    <n v="-655"/>
    <n v="0"/>
    <n v="0"/>
    <n v="51.02"/>
    <n v="0"/>
    <n v="0"/>
    <n v="0"/>
    <n v="0"/>
    <n v="0"/>
    <n v="0"/>
    <n v="0"/>
    <n v="33418.100000000006"/>
    <n v="30.463172288058345"/>
    <n v="1097"/>
    <n v="33418.100000000006"/>
    <n v="33418.100000000006"/>
    <n v="0"/>
    <n v="0"/>
    <n v="7520.24"/>
    <n v="13309.68"/>
    <n v="12588.180000000008"/>
    <n v="0"/>
    <n v="33418.100000000006"/>
    <n v="0"/>
    <n v="3.2100000000064028"/>
    <n v="3.2100000000064028"/>
    <m/>
    <n v="883.35"/>
    <n v="854.86"/>
    <n v="883.34"/>
    <n v="2621.55"/>
    <n v="883.35"/>
    <n v="0"/>
    <n v="826.36"/>
    <n v="826.36"/>
    <n v="883.35"/>
    <n v="2593.06"/>
    <n v="854.85"/>
    <n v="883.35"/>
    <n v="0"/>
    <n v="854.85"/>
    <n v="0"/>
    <n v="854.85"/>
    <n v="2593.0500000000002"/>
    <n v="193.21"/>
    <n v="17.690000000000001"/>
    <n v="642.30999999999995"/>
    <n v="2621.5600000000004"/>
    <n v="3474.7700000000004"/>
    <n v="194.91"/>
    <n v="17.84"/>
    <n v="4.34"/>
    <n v="217.09"/>
    <n v="974.53"/>
    <n v="89.21"/>
    <n v="21.71"/>
    <n v="3.2100000000064028"/>
    <n v="1088.6600000000064"/>
    <n v="4780.5200000000068"/>
    <n v="12588.180000000008"/>
  </r>
  <r>
    <n v="90"/>
    <n v="14593"/>
    <s v="41765593EPSU"/>
    <s v="593E"/>
    <x v="89"/>
    <s v="14LTIP - Perf"/>
    <n v="10257"/>
    <n v="180"/>
    <x v="71"/>
    <n v="9260"/>
    <x v="0"/>
    <n v="700000"/>
    <n v="0"/>
    <n v="0"/>
    <s v="41765593EPSU14LTIP - Perf"/>
    <s v="LTIP - Perf"/>
    <s v="LTIP - Perf - 05/06/2014"/>
    <s v="3 years"/>
    <d v="2014-05-06T00:00:00"/>
    <d v="2016-09-30T00:00:00"/>
    <n v="2720"/>
    <n v="594.04799999999977"/>
    <n v="1281.9359280000001"/>
    <n v="31.008072000000539"/>
    <n v="31.279999999999745"/>
    <n v="156.39999999999964"/>
    <n v="0.32800000000042928"/>
    <n v="4815"/>
    <n v="1"/>
    <s v=""/>
    <n v="0"/>
    <n v="138774.39999999999"/>
    <n v="30308.328959999992"/>
    <n v="65404.371046560009"/>
    <n v="1582.0318334400276"/>
    <n v="1595.9055999999871"/>
    <n v="7979.5279999999821"/>
    <n v="16.734560000021904"/>
    <n v="245661.30000000002"/>
    <n v="4815"/>
    <n v="-4815"/>
    <n v="0"/>
    <n v="0"/>
    <n v="51.02"/>
    <n v="0"/>
    <n v="0"/>
    <n v="0"/>
    <n v="0"/>
    <n v="0"/>
    <n v="0"/>
    <n v="0"/>
    <n v="245661.30000000002"/>
    <n v="223.93919781221516"/>
    <n v="1097"/>
    <n v="245661.30000000002"/>
    <n v="245661.30000000002"/>
    <n v="0"/>
    <n v="0"/>
    <n v="55283.93"/>
    <n v="97844.170000000013"/>
    <n v="92533.200000000012"/>
    <n v="0"/>
    <n v="245661.30000000002"/>
    <n v="0"/>
    <n v="16.730000000010477"/>
    <n v="16.730000000010477"/>
    <m/>
    <n v="6493.8"/>
    <n v="6284.33"/>
    <n v="6493.81"/>
    <n v="19271.940000000002"/>
    <n v="6493.8"/>
    <n v="0"/>
    <n v="6074.85"/>
    <n v="6074.85"/>
    <n v="6493.8"/>
    <n v="19062.45"/>
    <n v="6284.33"/>
    <n v="6493.81"/>
    <n v="0"/>
    <n v="6284.32"/>
    <n v="0"/>
    <n v="6284.32"/>
    <n v="19062.46"/>
    <n v="1420.36"/>
    <n v="130.02000000000001"/>
    <n v="4721.8500000000004"/>
    <n v="19271.949999999997"/>
    <n v="25544.179999999997"/>
    <n v="1432.82"/>
    <n v="131.16"/>
    <n v="31.93"/>
    <n v="1595.91"/>
    <n v="7164.1100000000006"/>
    <n v="655.82"/>
    <n v="159.6"/>
    <n v="16.730000000010477"/>
    <n v="7996.2600000000111"/>
    <n v="35136.350000000006"/>
    <n v="92533.200000000012"/>
  </r>
  <r>
    <n v="91"/>
    <n v="14707"/>
    <s v="41765707WPSU"/>
    <s v="707W"/>
    <x v="90"/>
    <s v="14LTIP - Perf"/>
    <n v="10257"/>
    <n v="10"/>
    <x v="72"/>
    <n v="9260"/>
    <x v="0"/>
    <n v="2000"/>
    <n v="0"/>
    <n v="0"/>
    <s v="41765707W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92"/>
    <n v="14712"/>
    <s v="41765712PPSU"/>
    <s v="712P"/>
    <x v="91"/>
    <s v="14LTIP - Perf"/>
    <n v="10257"/>
    <n v="10"/>
    <x v="73"/>
    <n v="9260"/>
    <x v="0"/>
    <n v="2000"/>
    <n v="0"/>
    <n v="0"/>
    <s v="41765712P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93"/>
    <n v="14713"/>
    <s v="41765713SPSU"/>
    <s v="713S"/>
    <x v="92"/>
    <s v="14LTIP - Perf"/>
    <n v="10257"/>
    <n v="180"/>
    <x v="74"/>
    <n v="9260"/>
    <x v="0"/>
    <n v="700000"/>
    <n v="0"/>
    <n v="0"/>
    <s v="41765713S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94"/>
    <n v="14721"/>
    <s v="41765721WPSU"/>
    <s v="721W"/>
    <x v="93"/>
    <s v="14LTIP - Perf"/>
    <n v="10257"/>
    <n v="10"/>
    <x v="75"/>
    <n v="9260"/>
    <x v="0"/>
    <n v="2000"/>
    <n v="0"/>
    <n v="0"/>
    <s v="41765721W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95"/>
    <n v="14796"/>
    <s v="41765796KPSU"/>
    <s v="796K"/>
    <x v="94"/>
    <s v="14LTIP - Perf"/>
    <n v="10257"/>
    <n v="80"/>
    <x v="76"/>
    <n v="9260"/>
    <x v="0"/>
    <n v="190000"/>
    <n v="0"/>
    <n v="0"/>
    <s v="41765796KPSU14LTIP - Perf"/>
    <s v="LTIP - Perf"/>
    <s v="LTIP - Perf - 05/06/2014"/>
    <s v="3 years"/>
    <d v="2014-05-06T00:00:00"/>
    <d v="2016-09-30T00:00:00"/>
    <n v="370"/>
    <n v="80.807999999999979"/>
    <n v="174.38094599999999"/>
    <n v="4.2180540000000519"/>
    <n v="4.2549999999998818"/>
    <n v="21.275000000000091"/>
    <n v="6.2999999999988177E-2"/>
    <n v="655"/>
    <n v="1"/>
    <s v=""/>
    <n v="0"/>
    <n v="18877.400000000001"/>
    <n v="4122.8241599999992"/>
    <n v="8896.9158649199999"/>
    <n v="215.20511508000266"/>
    <n v="217.09009999999398"/>
    <n v="1085.4505000000047"/>
    <n v="3.2142599999993968"/>
    <n v="33418.100000000006"/>
    <n v="655"/>
    <n v="-655"/>
    <n v="0"/>
    <n v="0"/>
    <n v="51.02"/>
    <n v="0"/>
    <n v="0"/>
    <n v="0"/>
    <n v="0"/>
    <n v="0"/>
    <n v="0"/>
    <n v="0"/>
    <n v="33418.100000000006"/>
    <n v="30.463172288058345"/>
    <n v="1097"/>
    <n v="33418.100000000006"/>
    <n v="33418.100000000006"/>
    <n v="0"/>
    <n v="0"/>
    <n v="7520.24"/>
    <n v="13309.68"/>
    <n v="12588.180000000008"/>
    <n v="0"/>
    <n v="33418.100000000006"/>
    <n v="0"/>
    <n v="3.2100000000064028"/>
    <n v="3.2100000000064028"/>
    <m/>
    <n v="883.35"/>
    <n v="854.86"/>
    <n v="883.34"/>
    <n v="2621.55"/>
    <n v="883.35"/>
    <n v="0"/>
    <n v="826.36"/>
    <n v="826.36"/>
    <n v="883.35"/>
    <n v="2593.06"/>
    <n v="854.85"/>
    <n v="883.35"/>
    <n v="0"/>
    <n v="854.85"/>
    <n v="0"/>
    <n v="854.85"/>
    <n v="2593.0500000000002"/>
    <n v="193.21"/>
    <n v="17.690000000000001"/>
    <n v="642.30999999999995"/>
    <n v="2621.5600000000004"/>
    <n v="3474.7700000000004"/>
    <n v="194.91"/>
    <n v="17.84"/>
    <n v="4.34"/>
    <n v="217.09"/>
    <n v="974.53"/>
    <n v="89.21"/>
    <n v="21.71"/>
    <n v="3.2100000000064028"/>
    <n v="1088.6600000000064"/>
    <n v="4780.5200000000068"/>
    <n v="12588.180000000008"/>
  </r>
  <r>
    <n v="96"/>
    <n v="14813"/>
    <s v="41765813SPSU"/>
    <s v="813S"/>
    <x v="95"/>
    <s v="14LTIP - Perf"/>
    <n v="10257"/>
    <n v="80"/>
    <x v="62"/>
    <n v="9260"/>
    <x v="0"/>
    <n v="190000"/>
    <n v="0"/>
    <n v="0"/>
    <s v="41765813S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97"/>
    <n v="14859"/>
    <s v="41765859APSU"/>
    <s v="859A"/>
    <x v="96"/>
    <s v="14LTIP - Perf"/>
    <n v="10257"/>
    <n v="80"/>
    <x v="77"/>
    <n v="9260"/>
    <x v="0"/>
    <n v="190000"/>
    <n v="0"/>
    <n v="0"/>
    <s v="41765859A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98"/>
    <n v="14866"/>
    <s v="41765866MPSU"/>
    <s v="866M"/>
    <x v="97"/>
    <s v="14LTIP - Perf"/>
    <n v="10257"/>
    <n v="80"/>
    <x v="78"/>
    <n v="9260"/>
    <x v="0"/>
    <n v="190000"/>
    <n v="0"/>
    <n v="0"/>
    <s v="41765866MPSU14LTIP - Perf"/>
    <s v="LTIP - Perf"/>
    <s v="LTIP - Perf - 05/06/2014"/>
    <s v="3 years"/>
    <d v="2014-05-06T00:00:00"/>
    <d v="2016-09-30T00:00:00"/>
    <n v="370"/>
    <n v="80.807999999999979"/>
    <n v="174.38094599999999"/>
    <n v="4.2180540000000519"/>
    <n v="4.2549999999998818"/>
    <n v="21.275000000000091"/>
    <n v="6.2999999999988177E-2"/>
    <n v="655"/>
    <n v="1"/>
    <s v=""/>
    <n v="0"/>
    <n v="18877.400000000001"/>
    <n v="4122.8241599999992"/>
    <n v="8896.9158649199999"/>
    <n v="215.20511508000266"/>
    <n v="217.09009999999398"/>
    <n v="1085.4505000000047"/>
    <n v="3.2142599999993968"/>
    <n v="33418.100000000006"/>
    <n v="655"/>
    <n v="-655"/>
    <n v="0"/>
    <n v="0"/>
    <n v="51.02"/>
    <n v="0"/>
    <n v="0"/>
    <n v="0"/>
    <n v="0"/>
    <n v="0"/>
    <n v="0"/>
    <n v="0"/>
    <n v="33418.100000000006"/>
    <n v="30.463172288058345"/>
    <n v="1097"/>
    <n v="33418.100000000006"/>
    <n v="33418.100000000006"/>
    <n v="0"/>
    <n v="0"/>
    <n v="7520.24"/>
    <n v="13309.68"/>
    <n v="12588.180000000008"/>
    <n v="0"/>
    <n v="33418.100000000006"/>
    <n v="0"/>
    <n v="3.2100000000064028"/>
    <n v="3.2100000000064028"/>
    <m/>
    <n v="883.35"/>
    <n v="854.86"/>
    <n v="883.34"/>
    <n v="2621.55"/>
    <n v="883.35"/>
    <n v="0"/>
    <n v="826.36"/>
    <n v="826.36"/>
    <n v="883.35"/>
    <n v="2593.06"/>
    <n v="854.85"/>
    <n v="883.35"/>
    <n v="0"/>
    <n v="854.85"/>
    <n v="0"/>
    <n v="854.85"/>
    <n v="2593.0500000000002"/>
    <n v="193.21"/>
    <n v="17.690000000000001"/>
    <n v="642.30999999999995"/>
    <n v="2621.5600000000004"/>
    <n v="3474.7700000000004"/>
    <n v="194.91"/>
    <n v="17.84"/>
    <n v="4.34"/>
    <n v="217.09"/>
    <n v="974.53"/>
    <n v="89.21"/>
    <n v="21.71"/>
    <n v="3.2100000000064028"/>
    <n v="1088.6600000000064"/>
    <n v="4780.5200000000068"/>
    <n v="12588.180000000008"/>
  </r>
  <r>
    <n v="99"/>
    <n v="14917"/>
    <s v="41765917MPSU"/>
    <s v="917M"/>
    <x v="98"/>
    <s v="14LTIP - Perf"/>
    <n v="10257"/>
    <n v="80"/>
    <x v="79"/>
    <n v="9260"/>
    <x v="0"/>
    <n v="190000"/>
    <n v="0"/>
    <n v="0"/>
    <s v="41765917MPSU14LTIP - Perf"/>
    <s v="LTIP - Perf"/>
    <s v="LTIP - Perf - 05/06/2014"/>
    <s v="3 years"/>
    <d v="2014-05-06T00:00:00"/>
    <d v="2016-09-30T00:00:00"/>
    <n v="220"/>
    <n v="46.199999999999996"/>
    <n v="0"/>
    <n v="43.46820000000001"/>
    <n v="0.71299999999999031"/>
    <n v="3.5649999999999977"/>
    <n v="0.25380000000001246"/>
    <n v="314.2"/>
    <n v="1"/>
    <s v=""/>
    <n v="62"/>
    <n v="11224.400000000001"/>
    <n v="2357.1239999999998"/>
    <n v="0"/>
    <n v="2217.7475640000007"/>
    <n v="36.377259999999509"/>
    <n v="181.88629999999989"/>
    <n v="12.948876000000636"/>
    <n v="16030.484000000002"/>
    <n v="314.2"/>
    <n v="-110"/>
    <n v="-204.2"/>
    <n v="0"/>
    <n v="51.02"/>
    <n v="0"/>
    <n v="0"/>
    <n v="0"/>
    <n v="0"/>
    <n v="0"/>
    <n v="0"/>
    <n v="0"/>
    <n v="5612.2000000000025"/>
    <n v="5.1159525979945331"/>
    <n v="1097"/>
    <n v="5612.2000000000025"/>
    <n v="5612.2000000000025"/>
    <n v="0"/>
    <n v="0"/>
    <n v="3112.22"/>
    <n v="0"/>
    <n v="2499.9800000000027"/>
    <n v="0"/>
    <n v="5612.2000000000025"/>
    <n v="0"/>
    <n v="12.950000000002547"/>
    <n v="12.950000000002547"/>
    <s v="Book 1 share diff in Feb16"/>
    <n v="0"/>
    <n v="0"/>
    <n v="0"/>
    <n v="0"/>
    <n v="0"/>
    <n v="51.02"/>
    <n v="0"/>
    <n v="51.02"/>
    <n v="0"/>
    <n v="51.02"/>
    <n v="0"/>
    <n v="0"/>
    <n v="0"/>
    <n v="0"/>
    <n v="0"/>
    <n v="0"/>
    <n v="0"/>
    <n v="2031.76"/>
    <n v="185.99"/>
    <m/>
    <n v="0"/>
    <n v="2217.75"/>
    <n v="33.32"/>
    <n v="3.05"/>
    <n v="0"/>
    <n v="36.369999999999997"/>
    <n v="166.64"/>
    <n v="15.25"/>
    <n v="0"/>
    <n v="12.950000000002547"/>
    <n v="194.84000000000253"/>
    <n v="2448.9600000000028"/>
    <n v="2499.9800000000027"/>
  </r>
  <r>
    <n v="100"/>
    <n v="14938"/>
    <s v="41765938SPSU"/>
    <s v="938S"/>
    <x v="99"/>
    <s v="14LTIP - Perf"/>
    <n v="10257"/>
    <n v="180"/>
    <x v="74"/>
    <n v="9260"/>
    <x v="0"/>
    <n v="700000"/>
    <n v="0"/>
    <n v="0"/>
    <s v="41765938S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101"/>
    <n v="14951"/>
    <s v="41765951TPSU"/>
    <s v="951T"/>
    <x v="100"/>
    <s v="14LTIP - Perf"/>
    <n v="10257"/>
    <n v="80"/>
    <x v="80"/>
    <n v="9260"/>
    <x v="0"/>
    <n v="190000"/>
    <n v="0"/>
    <n v="0"/>
    <s v="41765951T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102"/>
    <n v="14957"/>
    <s v="41765957RPSU"/>
    <s v="957R"/>
    <x v="101"/>
    <s v="14LTIP - Perf"/>
    <n v="10257"/>
    <n v="80"/>
    <x v="81"/>
    <n v="9260"/>
    <x v="0"/>
    <n v="190000"/>
    <n v="0"/>
    <n v="0"/>
    <s v="41765957R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103"/>
    <n v="15053"/>
    <s v="4176553MaPSU"/>
    <s v="53Ma"/>
    <x v="102"/>
    <s v="14LTIP - Perf"/>
    <n v="10257"/>
    <n v="10"/>
    <x v="82"/>
    <n v="9260"/>
    <x v="0"/>
    <n v="2000"/>
    <n v="0"/>
    <n v="0"/>
    <s v="4176553Ma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104"/>
    <n v="15063"/>
    <s v="4176563BrPSU"/>
    <s v="63Br"/>
    <x v="103"/>
    <s v="14LTIP - Perf"/>
    <n v="10257"/>
    <n v="10"/>
    <x v="83"/>
    <n v="9260"/>
    <x v="0"/>
    <n v="2000"/>
    <n v="0"/>
    <n v="0"/>
    <s v="4176563Br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105"/>
    <n v="15070"/>
    <s v="4176570SlPSU"/>
    <s v="70Sl"/>
    <x v="104"/>
    <s v="14LTIP - Perf"/>
    <n v="10257"/>
    <n v="80"/>
    <x v="84"/>
    <n v="9260"/>
    <x v="0"/>
    <n v="190000"/>
    <n v="0"/>
    <n v="0"/>
    <s v="4176570Sl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106"/>
    <n v="15102"/>
    <s v="41765102EPSU"/>
    <s v="102E"/>
    <x v="105"/>
    <s v="14LTIP - Perf"/>
    <n v="10257"/>
    <n v="10"/>
    <x v="85"/>
    <n v="9260"/>
    <x v="0"/>
    <n v="2000"/>
    <n v="0"/>
    <n v="0"/>
    <s v="41765102EPSU14LTIP - Perf"/>
    <s v="LTIP - Perf"/>
    <s v="LTIP - Perf - 05/06/2014"/>
    <s v="3 years"/>
    <d v="2014-05-06T00:00:00"/>
    <d v="2016-09-30T00:00:00"/>
    <n v="370"/>
    <n v="80.807999999999979"/>
    <n v="174.38094599999999"/>
    <n v="4.2180540000000519"/>
    <n v="4.2549999999998818"/>
    <n v="21.275000000000091"/>
    <n v="6.2999999999988177E-2"/>
    <n v="655"/>
    <n v="1"/>
    <s v=""/>
    <n v="0"/>
    <n v="18877.400000000001"/>
    <n v="4122.8241599999992"/>
    <n v="8896.9158649199999"/>
    <n v="215.20511508000266"/>
    <n v="217.09009999999398"/>
    <n v="1085.4505000000047"/>
    <n v="3.2142599999993968"/>
    <n v="33418.100000000006"/>
    <n v="655"/>
    <n v="-655"/>
    <n v="0"/>
    <n v="0"/>
    <n v="51.02"/>
    <n v="0"/>
    <n v="0"/>
    <n v="0"/>
    <n v="0"/>
    <n v="0"/>
    <n v="0"/>
    <n v="0"/>
    <n v="33418.100000000006"/>
    <n v="30.463172288058345"/>
    <n v="1097"/>
    <n v="33418.100000000006"/>
    <n v="33418.100000000006"/>
    <n v="0"/>
    <n v="0"/>
    <n v="7520.24"/>
    <n v="13309.68"/>
    <n v="12588.180000000008"/>
    <n v="0"/>
    <n v="33418.100000000006"/>
    <n v="0"/>
    <n v="3.2100000000064028"/>
    <n v="3.2100000000064028"/>
    <m/>
    <n v="883.35"/>
    <n v="854.86"/>
    <n v="883.34"/>
    <n v="2621.55"/>
    <n v="883.35"/>
    <n v="0"/>
    <n v="826.36"/>
    <n v="826.36"/>
    <n v="883.35"/>
    <n v="2593.06"/>
    <n v="854.85"/>
    <n v="883.35"/>
    <n v="0"/>
    <n v="854.85"/>
    <n v="0"/>
    <n v="854.85"/>
    <n v="2593.0500000000002"/>
    <n v="193.21"/>
    <n v="17.690000000000001"/>
    <n v="642.30999999999995"/>
    <n v="2621.5600000000004"/>
    <n v="3474.7700000000004"/>
    <n v="194.91"/>
    <n v="17.84"/>
    <n v="4.34"/>
    <n v="217.09"/>
    <n v="974.53"/>
    <n v="89.21"/>
    <n v="21.71"/>
    <n v="3.2100000000064028"/>
    <n v="1088.6600000000064"/>
    <n v="4780.5200000000068"/>
    <n v="12588.180000000008"/>
  </r>
  <r>
    <n v="107"/>
    <n v="15207"/>
    <s v="41765207VPSU"/>
    <s v="207V"/>
    <x v="106"/>
    <s v="14LTIP - Perf"/>
    <n v="10257"/>
    <n v="80"/>
    <x v="86"/>
    <n v="9260"/>
    <x v="0"/>
    <n v="190000"/>
    <n v="0"/>
    <n v="0"/>
    <s v="41765207VPSU14LTIP - Perf"/>
    <s v="LTIP - Perf"/>
    <s v="LTIP - Perf - 05/06/2014"/>
    <s v="3 years"/>
    <d v="2014-05-06T00:00:00"/>
    <d v="2016-09-30T00:00:00"/>
    <n v="220"/>
    <n v="48.047999999999988"/>
    <n v="2E-3"/>
    <n v="90.441900000000004"/>
    <n v="1.4834999999999798"/>
    <n v="7.4175000000000182"/>
    <n v="0.65710000000001401"/>
    <n v="368.05"/>
    <n v="1"/>
    <s v=""/>
    <n v="129"/>
    <n v="11224.400000000001"/>
    <n v="2451.4089599999993"/>
    <n v="0.10204000000000001"/>
    <n v="4614.3457380000009"/>
    <n v="75.688169999998976"/>
    <n v="378.44085000000098"/>
    <n v="33.525242000000716"/>
    <n v="18777.911"/>
    <n v="368.05"/>
    <n v="-229"/>
    <n v="-139.05000000000001"/>
    <n v="0"/>
    <n v="51.02"/>
    <n v="0"/>
    <n v="0"/>
    <n v="0"/>
    <n v="0"/>
    <n v="0"/>
    <n v="0"/>
    <n v="0"/>
    <n v="11683.579999999998"/>
    <n v="10.650483135824976"/>
    <n v="1097"/>
    <n v="11683.579999999998"/>
    <n v="11683.579999999998"/>
    <n v="0"/>
    <n v="0"/>
    <n v="4471.49"/>
    <n v="2109.9899999999998"/>
    <n v="5102.0999999999985"/>
    <n v="0"/>
    <n v="11683.579999999998"/>
    <n v="0"/>
    <n v="33.529999999997017"/>
    <n v="33.529999999997017"/>
    <m/>
    <n v="0"/>
    <n v="0"/>
    <n v="0"/>
    <n v="0"/>
    <n v="0"/>
    <n v="0.1"/>
    <n v="0"/>
    <n v="0.1"/>
    <n v="0"/>
    <n v="0.1"/>
    <n v="0"/>
    <n v="0"/>
    <n v="0"/>
    <n v="0"/>
    <n v="0"/>
    <n v="0"/>
    <n v="0"/>
    <n v="4227.3599999999997"/>
    <n v="386.99"/>
    <m/>
    <n v="0"/>
    <n v="4614.3499999999995"/>
    <n v="69.33"/>
    <n v="6.35"/>
    <n v="0"/>
    <n v="75.679999999999993"/>
    <n v="346.7"/>
    <n v="31.74"/>
    <n v="0"/>
    <n v="33.529999999998836"/>
    <n v="411.96999999999883"/>
    <n v="5101.9999999999982"/>
    <n v="5102.0999999999985"/>
  </r>
  <r>
    <n v="108"/>
    <n v="15232"/>
    <s v="41765232WPSU"/>
    <s v="232W"/>
    <x v="107"/>
    <s v="14LTIP - Perf"/>
    <n v="10257"/>
    <n v="80"/>
    <x v="87"/>
    <n v="9260"/>
    <x v="0"/>
    <n v="190000"/>
    <n v="0"/>
    <n v="0"/>
    <s v="41765232WPSU14LTIP - Perf"/>
    <s v="LTIP - Perf"/>
    <s v="LTIP - Perf - 05/06/2014"/>
    <s v="3 years"/>
    <d v="2014-05-06T00:00:00"/>
    <d v="2016-09-30T00:00:00"/>
    <n v="370"/>
    <n v="80.807999999999979"/>
    <n v="174.38094599999999"/>
    <n v="4.2180540000000519"/>
    <n v="4.2549999999998818"/>
    <n v="21.275000000000091"/>
    <n v="6.2999999999988177E-2"/>
    <n v="655"/>
    <n v="1"/>
    <s v=""/>
    <n v="0"/>
    <n v="18877.400000000001"/>
    <n v="4122.8241599999992"/>
    <n v="8896.9158649199999"/>
    <n v="215.20511508000266"/>
    <n v="217.09009999999398"/>
    <n v="1085.4505000000047"/>
    <n v="3.2142599999993968"/>
    <n v="33418.100000000006"/>
    <n v="655"/>
    <n v="-655"/>
    <n v="0"/>
    <n v="0"/>
    <n v="51.02"/>
    <n v="0"/>
    <n v="0"/>
    <n v="0"/>
    <n v="0"/>
    <n v="0"/>
    <n v="0"/>
    <n v="0"/>
    <n v="33418.100000000006"/>
    <n v="30.463172288058345"/>
    <n v="1097"/>
    <n v="33418.100000000006"/>
    <n v="33418.100000000006"/>
    <n v="0"/>
    <n v="0"/>
    <n v="7520.24"/>
    <n v="13309.68"/>
    <n v="12588.180000000008"/>
    <n v="0"/>
    <n v="33418.100000000006"/>
    <n v="0"/>
    <n v="3.2100000000064028"/>
    <n v="3.2100000000064028"/>
    <m/>
    <n v="883.35"/>
    <n v="854.86"/>
    <n v="883.34"/>
    <n v="2621.55"/>
    <n v="883.35"/>
    <n v="0"/>
    <n v="826.36"/>
    <n v="826.36"/>
    <n v="883.35"/>
    <n v="2593.06"/>
    <n v="854.85"/>
    <n v="883.35"/>
    <n v="0"/>
    <n v="854.85"/>
    <n v="0"/>
    <n v="854.85"/>
    <n v="2593.0500000000002"/>
    <n v="193.21"/>
    <n v="17.690000000000001"/>
    <n v="642.30999999999995"/>
    <n v="2621.5600000000004"/>
    <n v="3474.7700000000004"/>
    <n v="194.91"/>
    <n v="17.84"/>
    <n v="4.34"/>
    <n v="217.09"/>
    <n v="974.53"/>
    <n v="89.21"/>
    <n v="21.71"/>
    <n v="3.2100000000064028"/>
    <n v="1088.6600000000064"/>
    <n v="4780.5200000000068"/>
    <n v="12588.180000000008"/>
  </r>
  <r>
    <n v="109"/>
    <n v="15234"/>
    <s v="41765234DPSU"/>
    <s v="234D"/>
    <x v="108"/>
    <s v="14LTIP - Perf"/>
    <n v="10257"/>
    <n v="80"/>
    <x v="88"/>
    <n v="9260"/>
    <x v="0"/>
    <n v="190000"/>
    <n v="0"/>
    <n v="0"/>
    <s v="41765234D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110"/>
    <n v="15304"/>
    <s v="41765304GPSU"/>
    <s v="304G"/>
    <x v="109"/>
    <s v="14LTIP - Perf"/>
    <n v="10257"/>
    <n v="180"/>
    <x v="74"/>
    <n v="9260"/>
    <x v="0"/>
    <n v="700000"/>
    <n v="0"/>
    <n v="0"/>
    <s v="41765304GPSU14LTIP - Perf"/>
    <s v="LTIP - Perf"/>
    <s v="LTIP - Perf - 05/06/2014"/>
    <s v="3 years"/>
    <d v="2014-05-06T00:00:00"/>
    <d v="2016-09-30T00:00:00"/>
    <n v="575"/>
    <n v="125.57999999999996"/>
    <n v="270.99742099999997"/>
    <n v="6.5550790000000916"/>
    <n v="6.6124999999998408"/>
    <n v="33.062500000000114"/>
    <n v="0.19249999999999545"/>
    <n v="1018"/>
    <n v="1"/>
    <s v=""/>
    <n v="0"/>
    <n v="29336.5"/>
    <n v="6407.0915999999979"/>
    <n v="13826.28841942"/>
    <n v="334.44013058000468"/>
    <n v="337.36974999999188"/>
    <n v="1686.8487500000058"/>
    <n v="9.821349999999768"/>
    <n v="51938.36"/>
    <n v="1018"/>
    <n v="-1018"/>
    <n v="0"/>
    <n v="0"/>
    <n v="51.02"/>
    <n v="0"/>
    <n v="0"/>
    <n v="0"/>
    <n v="0"/>
    <n v="0"/>
    <n v="0"/>
    <n v="0"/>
    <n v="51938.36"/>
    <n v="47.345815861440293"/>
    <n v="1097"/>
    <n v="51938.36"/>
    <n v="51938.36"/>
    <n v="0"/>
    <n v="0"/>
    <n v="11686.86"/>
    <n v="20683.97"/>
    <n v="19567.53"/>
    <n v="0"/>
    <n v="51938.36"/>
    <n v="0"/>
    <n v="9.819999999999709"/>
    <n v="9.819999999999709"/>
    <m/>
    <n v="1372.77"/>
    <n v="1328.49"/>
    <n v="1372.77"/>
    <n v="4074.03"/>
    <n v="1372.77"/>
    <n v="0"/>
    <n v="1284.2"/>
    <n v="1284.2"/>
    <n v="1372.78"/>
    <n v="4029.75"/>
    <n v="1328.48"/>
    <n v="1372.77"/>
    <n v="0"/>
    <n v="1328.49"/>
    <n v="0"/>
    <n v="1328.49"/>
    <n v="4029.74"/>
    <n v="300.26"/>
    <n v="27.49"/>
    <n v="998.19"/>
    <n v="4074.03"/>
    <n v="5399.97"/>
    <n v="302.89999999999998"/>
    <n v="27.73"/>
    <n v="6.74"/>
    <n v="337.37"/>
    <n v="1514.47"/>
    <n v="138.63999999999999"/>
    <n v="33.74"/>
    <n v="9.819999999999709"/>
    <n v="1696.6699999999998"/>
    <n v="7434.0099999999993"/>
    <n v="19567.53"/>
  </r>
  <r>
    <n v="111"/>
    <n v="15319"/>
    <s v="41765319HPSU"/>
    <s v="319H"/>
    <x v="110"/>
    <s v="14LTIP - Perf"/>
    <n v="10257"/>
    <n v="180"/>
    <x v="71"/>
    <n v="9260"/>
    <x v="0"/>
    <n v="700000"/>
    <n v="0"/>
    <n v="0"/>
    <s v="41765319HPSU14LTIP - Perf"/>
    <s v="LTIP - Perf"/>
    <s v="LTIP - Perf - 05/06/2014"/>
    <s v="3 years"/>
    <d v="2014-05-06T00:00:00"/>
    <d v="2016-09-30T00:00:00"/>
    <n v="370"/>
    <n v="80.807999999999979"/>
    <n v="174.38094599999999"/>
    <n v="4.2180540000000519"/>
    <n v="4.2549999999998818"/>
    <n v="21.275000000000091"/>
    <n v="6.2999999999988177E-2"/>
    <n v="655"/>
    <n v="1"/>
    <s v=""/>
    <n v="0"/>
    <n v="18877.400000000001"/>
    <n v="4122.8241599999992"/>
    <n v="8896.9158649199999"/>
    <n v="215.20511508000266"/>
    <n v="217.09009999999398"/>
    <n v="1085.4505000000047"/>
    <n v="3.2142599999993968"/>
    <n v="33418.100000000006"/>
    <n v="655"/>
    <n v="-655"/>
    <n v="0"/>
    <n v="0"/>
    <n v="51.02"/>
    <n v="0"/>
    <n v="0"/>
    <n v="0"/>
    <n v="0"/>
    <n v="0"/>
    <n v="0"/>
    <n v="0"/>
    <n v="33418.100000000006"/>
    <n v="30.463172288058345"/>
    <n v="1097"/>
    <n v="33418.100000000006"/>
    <n v="33418.100000000006"/>
    <n v="0"/>
    <n v="0"/>
    <n v="7520.24"/>
    <n v="13309.68"/>
    <n v="12588.180000000008"/>
    <n v="0"/>
    <n v="33418.100000000006"/>
    <n v="0"/>
    <n v="3.2100000000064028"/>
    <n v="3.2100000000064028"/>
    <m/>
    <n v="883.35"/>
    <n v="854.86"/>
    <n v="883.34"/>
    <n v="2621.55"/>
    <n v="883.35"/>
    <n v="0"/>
    <n v="826.36"/>
    <n v="826.36"/>
    <n v="883.35"/>
    <n v="2593.06"/>
    <n v="854.85"/>
    <n v="883.35"/>
    <n v="0"/>
    <n v="854.85"/>
    <n v="0"/>
    <n v="854.85"/>
    <n v="2593.0500000000002"/>
    <n v="193.21"/>
    <n v="17.690000000000001"/>
    <n v="642.30999999999995"/>
    <n v="2621.5600000000004"/>
    <n v="3474.7700000000004"/>
    <n v="194.91"/>
    <n v="17.84"/>
    <n v="4.34"/>
    <n v="217.09"/>
    <n v="974.53"/>
    <n v="89.21"/>
    <n v="21.71"/>
    <n v="3.2100000000064028"/>
    <n v="1088.6600000000064"/>
    <n v="4780.5200000000068"/>
    <n v="12588.180000000008"/>
  </r>
  <r>
    <n v="112"/>
    <n v="15331"/>
    <s v="41765331FPSU"/>
    <s v="331F"/>
    <x v="111"/>
    <s v="14LTIP - Perf"/>
    <n v="10257"/>
    <n v="10"/>
    <x v="89"/>
    <n v="9260"/>
    <x v="0"/>
    <n v="2000"/>
    <n v="0"/>
    <n v="0"/>
    <s v="41765331FPSU14LTIP - Perf"/>
    <s v="LTIP - Perf"/>
    <s v="LTIP - Perf - 05/06/2014"/>
    <s v="3 years"/>
    <d v="2014-05-06T00:00:00"/>
    <d v="2016-09-30T00:00:00"/>
    <n v="370"/>
    <n v="80.807999999999979"/>
    <n v="174.38094599999999"/>
    <n v="4.2180540000000519"/>
    <n v="4.2549999999998818"/>
    <n v="21.275000000000091"/>
    <n v="6.2999999999988177E-2"/>
    <n v="655"/>
    <n v="1"/>
    <s v=""/>
    <n v="0"/>
    <n v="18877.400000000001"/>
    <n v="4122.8241599999992"/>
    <n v="8896.9158649199999"/>
    <n v="215.20511508000266"/>
    <n v="217.09009999999398"/>
    <n v="1085.4505000000047"/>
    <n v="3.2142599999993968"/>
    <n v="33418.100000000006"/>
    <n v="655"/>
    <n v="-655"/>
    <n v="0"/>
    <n v="0"/>
    <n v="51.02"/>
    <n v="0"/>
    <n v="0"/>
    <n v="0"/>
    <n v="0"/>
    <n v="0"/>
    <n v="0"/>
    <n v="0"/>
    <n v="33418.100000000006"/>
    <n v="30.463172288058345"/>
    <n v="1097"/>
    <n v="33418.100000000006"/>
    <n v="33418.100000000006"/>
    <n v="0"/>
    <n v="0"/>
    <n v="7520.24"/>
    <n v="13309.68"/>
    <n v="12588.180000000008"/>
    <n v="0"/>
    <n v="33418.100000000006"/>
    <n v="0"/>
    <n v="3.2100000000064028"/>
    <n v="3.2100000000064028"/>
    <m/>
    <n v="883.35"/>
    <n v="854.86"/>
    <n v="883.34"/>
    <n v="2621.55"/>
    <n v="883.35"/>
    <n v="0"/>
    <n v="826.36"/>
    <n v="826.36"/>
    <n v="883.35"/>
    <n v="2593.06"/>
    <n v="854.85"/>
    <n v="883.35"/>
    <n v="0"/>
    <n v="854.85"/>
    <n v="0"/>
    <n v="854.85"/>
    <n v="2593.0500000000002"/>
    <n v="193.21"/>
    <n v="17.690000000000001"/>
    <n v="642.30999999999995"/>
    <n v="2621.5600000000004"/>
    <n v="3474.7700000000004"/>
    <n v="194.91"/>
    <n v="17.84"/>
    <n v="4.34"/>
    <n v="217.09"/>
    <n v="974.53"/>
    <n v="89.21"/>
    <n v="21.71"/>
    <n v="3.2100000000064028"/>
    <n v="1088.6600000000064"/>
    <n v="4780.5200000000068"/>
    <n v="12588.180000000008"/>
  </r>
  <r>
    <n v="113"/>
    <n v="15365"/>
    <s v="41765365PPSU"/>
    <s v="365P"/>
    <x v="112"/>
    <s v="14LTIP - Perf"/>
    <n v="10257"/>
    <n v="30"/>
    <x v="90"/>
    <n v="9260"/>
    <x v="0"/>
    <n v="10000"/>
    <n v="0"/>
    <n v="0"/>
    <s v="41765365PPSU14LTIP - Perf"/>
    <s v="LTIP - Perf"/>
    <s v="LTIP - Perf - 05/06/2014"/>
    <s v="3 years"/>
    <d v="2014-05-06T00:00:00"/>
    <d v="2016-09-30T00:00:00"/>
    <n v="760"/>
    <n v="165.98399999999995"/>
    <n v="358.18808899999999"/>
    <n v="8.6639110000000983"/>
    <n v="8.7400000000000091"/>
    <n v="43.700000000000045"/>
    <n v="0.7239999999999327"/>
    <n v="1346"/>
    <n v="1"/>
    <s v=""/>
    <n v="0"/>
    <n v="38775.200000000004"/>
    <n v="8468.503679999998"/>
    <n v="18274.756300780002"/>
    <n v="442.03273922000506"/>
    <n v="445.91480000000047"/>
    <n v="2229.5740000000023"/>
    <n v="36.938479999996567"/>
    <n v="68672.920000000013"/>
    <n v="1346"/>
    <n v="-1346"/>
    <n v="0"/>
    <n v="0"/>
    <n v="51.02"/>
    <n v="0"/>
    <n v="0"/>
    <n v="0"/>
    <n v="0"/>
    <n v="0"/>
    <n v="0"/>
    <n v="0"/>
    <n v="68672.920000000013"/>
    <n v="62.600656335460357"/>
    <n v="1097"/>
    <n v="68672.920000000013"/>
    <n v="68672.920000000013"/>
    <n v="0"/>
    <n v="0"/>
    <n v="15446.98"/>
    <n v="27338.82"/>
    <n v="25887.120000000003"/>
    <n v="0"/>
    <n v="68672.920000000013"/>
    <n v="0"/>
    <n v="36.940000000002328"/>
    <n v="36.940000000002328"/>
    <m/>
    <n v="1814.44"/>
    <n v="1755.92"/>
    <n v="1814.44"/>
    <n v="5384.8"/>
    <n v="1814.45"/>
    <n v="0"/>
    <n v="1697.38"/>
    <n v="1697.38"/>
    <n v="1814.45"/>
    <n v="5326.28"/>
    <n v="1755.91"/>
    <n v="1814.45"/>
    <n v="0"/>
    <n v="1755.91"/>
    <n v="0"/>
    <n v="1755.91"/>
    <n v="5326.27"/>
    <n v="396.87"/>
    <n v="36.33"/>
    <n v="1319.34"/>
    <n v="5384.8"/>
    <n v="7137.34"/>
    <n v="400.35"/>
    <n v="36.65"/>
    <n v="8.92"/>
    <n v="445.92"/>
    <n v="2001.73"/>
    <n v="183.24"/>
    <n v="44.6"/>
    <n v="36.940000000002328"/>
    <n v="2266.5100000000025"/>
    <n v="9849.7700000000023"/>
    <n v="25887.120000000003"/>
  </r>
  <r>
    <n v="114"/>
    <n v="15379"/>
    <s v="41765379BPSU"/>
    <s v="379B"/>
    <x v="113"/>
    <s v="14LTIP - Perf"/>
    <n v="10257"/>
    <n v="80"/>
    <x v="91"/>
    <n v="9260"/>
    <x v="0"/>
    <n v="190000"/>
    <n v="0"/>
    <n v="0"/>
    <s v="41765379B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115"/>
    <n v="15388"/>
    <s v="41765388GPSU"/>
    <s v="388G"/>
    <x v="114"/>
    <s v="14LTIP - Perf"/>
    <n v="10257"/>
    <n v="10"/>
    <x v="44"/>
    <n v="9260"/>
    <x v="0"/>
    <n v="2000"/>
    <n v="0"/>
    <n v="0"/>
    <s v="41765388GPSU14LTIP - Perf"/>
    <s v="LTIP - Perf"/>
    <s v="LTIP - Perf - 05/06/2014"/>
    <s v="3 years"/>
    <d v="2014-05-06T00:00:00"/>
    <d v="2016-09-30T00:00:00"/>
    <n v="370"/>
    <n v="80.807999999999979"/>
    <n v="174.38094599999999"/>
    <n v="4.2180540000000519"/>
    <n v="4.2549999999998818"/>
    <n v="21.275000000000091"/>
    <n v="6.2999999999988177E-2"/>
    <n v="655"/>
    <n v="1"/>
    <s v=""/>
    <n v="0"/>
    <n v="18877.400000000001"/>
    <n v="4122.8241599999992"/>
    <n v="8896.9158649199999"/>
    <n v="215.20511508000266"/>
    <n v="217.09009999999398"/>
    <n v="1085.4505000000047"/>
    <n v="3.2142599999993968"/>
    <n v="33418.100000000006"/>
    <n v="655"/>
    <n v="-655"/>
    <n v="0"/>
    <n v="0"/>
    <n v="51.02"/>
    <n v="0"/>
    <n v="0"/>
    <n v="0"/>
    <n v="0"/>
    <n v="0"/>
    <n v="0"/>
    <n v="0"/>
    <n v="33418.100000000006"/>
    <n v="30.463172288058345"/>
    <n v="1097"/>
    <n v="33418.100000000006"/>
    <n v="33418.100000000006"/>
    <n v="0"/>
    <n v="0"/>
    <n v="7520.24"/>
    <n v="13309.68"/>
    <n v="12588.180000000008"/>
    <n v="0"/>
    <n v="33418.100000000006"/>
    <n v="0"/>
    <n v="3.2100000000064028"/>
    <n v="3.2100000000064028"/>
    <m/>
    <n v="883.35"/>
    <n v="854.86"/>
    <n v="883.34"/>
    <n v="2621.55"/>
    <n v="883.35"/>
    <n v="0"/>
    <n v="826.36"/>
    <n v="826.36"/>
    <n v="883.35"/>
    <n v="2593.06"/>
    <n v="854.85"/>
    <n v="883.35"/>
    <n v="0"/>
    <n v="854.85"/>
    <n v="0"/>
    <n v="854.85"/>
    <n v="2593.0500000000002"/>
    <n v="193.21"/>
    <n v="17.690000000000001"/>
    <n v="642.30999999999995"/>
    <n v="2621.5600000000004"/>
    <n v="3474.7700000000004"/>
    <n v="194.91"/>
    <n v="17.84"/>
    <n v="4.34"/>
    <n v="217.09"/>
    <n v="974.53"/>
    <n v="89.21"/>
    <n v="21.71"/>
    <n v="3.2100000000064028"/>
    <n v="1088.6600000000064"/>
    <n v="4780.5200000000068"/>
    <n v="12588.180000000008"/>
  </r>
  <r>
    <n v="116"/>
    <n v="15402"/>
    <s v="41765402EPSU"/>
    <s v="402E"/>
    <x v="115"/>
    <s v="14LTIP - Perf"/>
    <n v="10257"/>
    <n v="180"/>
    <x v="74"/>
    <n v="9260"/>
    <x v="0"/>
    <n v="700000"/>
    <n v="0"/>
    <n v="0"/>
    <s v="41765402E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117"/>
    <n v="15416"/>
    <s v="41765416WPSU"/>
    <s v="416W"/>
    <x v="116"/>
    <s v="14LTIP - Perf"/>
    <n v="10257"/>
    <n v="80"/>
    <x v="92"/>
    <n v="9260"/>
    <x v="0"/>
    <n v="190000"/>
    <n v="0"/>
    <n v="0"/>
    <s v="41765416W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118"/>
    <n v="15465"/>
    <s v="41765465MPSU"/>
    <s v="465M"/>
    <x v="117"/>
    <s v="14LTIP - Perf"/>
    <n v="10257"/>
    <n v="10"/>
    <x v="21"/>
    <n v="9260"/>
    <x v="0"/>
    <n v="2000"/>
    <n v="0"/>
    <n v="0"/>
    <s v="41765465M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119"/>
    <n v="15507"/>
    <s v="41765507TPSU"/>
    <s v="507T"/>
    <x v="118"/>
    <s v="14LTIP - Perf"/>
    <n v="10257"/>
    <n v="80"/>
    <x v="93"/>
    <n v="9260"/>
    <x v="0"/>
    <n v="190000"/>
    <n v="0"/>
    <n v="0"/>
    <s v="41765507TPSU14LTIP - Perf"/>
    <s v="LTIP - Perf"/>
    <s v="LTIP - Perf - 05/06/2014"/>
    <s v="3 years"/>
    <d v="2014-05-06T00:00:00"/>
    <d v="2016-09-30T00:00:00"/>
    <n v="370"/>
    <n v="80.807999999999979"/>
    <n v="174.38200000000006"/>
    <n v="194.9058"/>
    <n v="3.1969999999999565"/>
    <n v="15.985000000000014"/>
    <n v="0.91219999999992751"/>
    <n v="840.19"/>
    <n v="1"/>
    <s v=""/>
    <n v="278"/>
    <n v="18877.400000000001"/>
    <n v="4122.8241599999992"/>
    <n v="8896.969640000003"/>
    <n v="9944.0939159999998"/>
    <n v="163.11093999999778"/>
    <n v="815.55470000000071"/>
    <n v="46.540443999996306"/>
    <n v="42866.493800000004"/>
    <n v="840.19"/>
    <n v="-493.00000000000006"/>
    <n v="-347.19"/>
    <n v="0"/>
    <n v="51.02"/>
    <n v="0"/>
    <n v="0"/>
    <n v="0"/>
    <n v="0"/>
    <n v="0"/>
    <n v="0"/>
    <n v="0"/>
    <n v="25152.860000000004"/>
    <n v="22.928769371011853"/>
    <n v="1097"/>
    <n v="25152.860000000004"/>
    <n v="25152.860000000004"/>
    <n v="0"/>
    <n v="0"/>
    <n v="7520.24"/>
    <n v="13309.68"/>
    <n v="4322.9400000000069"/>
    <n v="0"/>
    <n v="25152.860000000004"/>
    <n v="0"/>
    <n v="46.540000000004511"/>
    <n v="46.540000000004511"/>
    <m/>
    <n v="883.35"/>
    <n v="854.86"/>
    <n v="-8384.56"/>
    <n v="-6646.3499999999995"/>
    <n v="0"/>
    <n v="0"/>
    <n v="0"/>
    <n v="0"/>
    <n v="0"/>
    <n v="0"/>
    <n v="0"/>
    <n v="0"/>
    <n v="0"/>
    <n v="0"/>
    <n v="0"/>
    <n v="0"/>
    <n v="0"/>
    <n v="9110.1299999999992"/>
    <n v="833.96"/>
    <m/>
    <n v="0"/>
    <n v="9944.09"/>
    <n v="149.43"/>
    <n v="13.68"/>
    <n v="0"/>
    <n v="163.11000000000001"/>
    <n v="747.16"/>
    <n v="68.400000000000006"/>
    <n v="0"/>
    <n v="46.530000000006112"/>
    <n v="862.09000000000606"/>
    <n v="10969.290000000006"/>
    <n v="4322.9400000000069"/>
  </r>
  <r>
    <n v="120"/>
    <n v="15518"/>
    <s v="41765518MPSU"/>
    <s v="518M"/>
    <x v="119"/>
    <s v="14LTIP - Perf"/>
    <n v="10257"/>
    <n v="10"/>
    <x v="73"/>
    <n v="9260"/>
    <x v="0"/>
    <n v="2000"/>
    <n v="0"/>
    <n v="0"/>
    <s v="41765518M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121"/>
    <n v="15605"/>
    <s v="41765605JPSU"/>
    <s v="605J"/>
    <x v="120"/>
    <s v="14LTIP - Perf"/>
    <n v="10257"/>
    <n v="80"/>
    <x v="94"/>
    <n v="9260"/>
    <x v="0"/>
    <n v="190000"/>
    <n v="0"/>
    <n v="0"/>
    <s v="41765605J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122"/>
    <n v="15620"/>
    <s v="41765620KPSU"/>
    <s v="620K"/>
    <x v="121"/>
    <s v="14LTIP - Perf"/>
    <n v="10257"/>
    <n v="80"/>
    <x v="95"/>
    <n v="9260"/>
    <x v="0"/>
    <n v="190000"/>
    <n v="0"/>
    <n v="0"/>
    <s v="41765620K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123"/>
    <n v="15656"/>
    <s v="41765656DPSU"/>
    <s v="656D"/>
    <x v="122"/>
    <s v="14LTIP - Perf"/>
    <n v="10257"/>
    <n v="80"/>
    <x v="96"/>
    <n v="9260"/>
    <x v="0"/>
    <n v="190000"/>
    <n v="0"/>
    <n v="0"/>
    <s v="41765656DPSU14LTIP - Perf"/>
    <s v="LTIP - Perf"/>
    <s v="LTIP - Perf - 05/06/2014"/>
    <s v="3 years"/>
    <d v="2014-05-06T00:00:00"/>
    <d v="2016-09-30T00:00:00"/>
    <n v="220"/>
    <n v="48.047999999999988"/>
    <n v="2E-3"/>
    <n v="64.501200000000011"/>
    <n v="1.0579999999999856"/>
    <n v="5.289999999999992"/>
    <n v="0.15080000000006066"/>
    <n v="339.05"/>
    <n v="1"/>
    <s v=""/>
    <n v="92"/>
    <n v="11224.400000000001"/>
    <n v="2451.4089599999993"/>
    <n v="0.10204000000000001"/>
    <n v="3290.8512240000009"/>
    <n v="53.979159999999268"/>
    <n v="269.89579999999961"/>
    <n v="7.6938160000030953"/>
    <n v="17298.331000000002"/>
    <n v="339.05"/>
    <n v="-163"/>
    <n v="-176.05"/>
    <n v="0"/>
    <n v="51.02"/>
    <n v="0"/>
    <n v="0"/>
    <n v="0"/>
    <n v="0"/>
    <n v="0"/>
    <n v="0"/>
    <n v="0"/>
    <n v="8316.26"/>
    <n v="7.5809115770282594"/>
    <n v="1097"/>
    <n v="8316.26"/>
    <n v="8316.26"/>
    <n v="0"/>
    <n v="0"/>
    <n v="4471.49"/>
    <n v="222.25"/>
    <n v="3622.5200000000009"/>
    <n v="0"/>
    <n v="8316.26"/>
    <n v="0"/>
    <n v="7.6900000000005093"/>
    <n v="7.6900000000005093"/>
    <m/>
    <n v="0"/>
    <n v="0"/>
    <n v="0"/>
    <n v="0"/>
    <n v="0"/>
    <n v="0.1"/>
    <n v="0"/>
    <n v="0.1"/>
    <n v="0"/>
    <n v="0.1"/>
    <n v="0"/>
    <n v="0"/>
    <n v="0"/>
    <n v="0"/>
    <n v="0"/>
    <n v="0"/>
    <n v="0"/>
    <n v="3014.86"/>
    <n v="275.99"/>
    <m/>
    <n v="0"/>
    <n v="3290.8500000000004"/>
    <n v="49.45"/>
    <n v="4.53"/>
    <n v="0"/>
    <n v="53.980000000000004"/>
    <n v="247.26999999999998"/>
    <n v="22.63"/>
    <n v="0"/>
    <n v="7.6900000000005093"/>
    <n v="277.59000000000049"/>
    <n v="3622.420000000001"/>
    <n v="3622.5200000000009"/>
  </r>
  <r>
    <n v="124"/>
    <n v="15748"/>
    <s v="41765748HPSU"/>
    <s v="748H"/>
    <x v="123"/>
    <s v="14LTIP - Perf"/>
    <n v="10257"/>
    <n v="60"/>
    <x v="97"/>
    <n v="9260"/>
    <x v="0"/>
    <n v="30000"/>
    <n v="0"/>
    <n v="0"/>
    <s v="41765748H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125"/>
    <n v="15754"/>
    <s v="41765754WPSU"/>
    <s v="754W"/>
    <x v="124"/>
    <s v="14LTIP - Perf"/>
    <n v="10257"/>
    <n v="50"/>
    <x v="2"/>
    <n v="9260"/>
    <x v="0"/>
    <n v="91000"/>
    <n v="0"/>
    <n v="0"/>
    <s v="41765754WPSU14LTIP - Perf"/>
    <s v="LTIP - Perf"/>
    <s v="LTIP - Perf - 05/06/2014"/>
    <s v="3 years"/>
    <d v="2014-05-06T00:00:00"/>
    <d v="2016-09-30T00:00:00"/>
    <n v="575"/>
    <n v="125.57999999999996"/>
    <n v="271.00000000000011"/>
    <n v="0"/>
    <n v="0"/>
    <n v="0"/>
    <n v="0"/>
    <n v="971.58"/>
    <n v="1"/>
    <s v=""/>
    <n v="0"/>
    <n v="29336.5"/>
    <n v="6407.0915999999979"/>
    <n v="13826.420000000007"/>
    <n v="0"/>
    <n v="0"/>
    <n v="0"/>
    <n v="0"/>
    <n v="49570.011600000005"/>
    <n v="971.58"/>
    <n v="0"/>
    <n v="-971.58"/>
    <n v="0"/>
    <n v="51.02"/>
    <n v="0"/>
    <n v="0"/>
    <n v="0"/>
    <n v="0"/>
    <n v="0"/>
    <n v="0"/>
    <n v="0"/>
    <n v="0"/>
    <n v="0"/>
    <n v="1097"/>
    <n v="0"/>
    <n v="0"/>
    <n v="0"/>
    <n v="0"/>
    <n v="11686.86"/>
    <n v="20683.97"/>
    <n v="-32370.83"/>
    <n v="0"/>
    <n v="0"/>
    <n v="0"/>
    <n v="0"/>
    <n v="0"/>
    <m/>
    <n v="-32370.83"/>
    <n v="0"/>
    <n v="0"/>
    <n v="-32370.83"/>
    <n v="0"/>
    <n v="0"/>
    <n v="0"/>
    <n v="0"/>
    <n v="0"/>
    <n v="0"/>
    <n v="0"/>
    <n v="0"/>
    <n v="0"/>
    <n v="0"/>
    <n v="0"/>
    <n v="0"/>
    <n v="0"/>
    <m/>
    <m/>
    <m/>
    <m/>
    <n v="0"/>
    <n v="0"/>
    <n v="0"/>
    <n v="0"/>
    <n v="0"/>
    <n v="0"/>
    <n v="0"/>
    <n v="0"/>
    <n v="0"/>
    <n v="0"/>
    <n v="0"/>
    <n v="-32370.83"/>
  </r>
  <r>
    <n v="126"/>
    <n v="15832"/>
    <s v="41765832DPSU"/>
    <s v="832D"/>
    <x v="125"/>
    <s v="14LTIP - Perf"/>
    <n v="10257"/>
    <n v="180"/>
    <x v="74"/>
    <n v="9260"/>
    <x v="0"/>
    <n v="700000"/>
    <n v="0"/>
    <n v="0"/>
    <s v="41765832DPSU14LTIP - Perf"/>
    <s v="LTIP - Perf"/>
    <s v="LTIP - Perf - 05/06/2014"/>
    <s v="3 years"/>
    <d v="2014-05-06T00:00:00"/>
    <d v="2016-09-30T00:00:00"/>
    <n v="575"/>
    <n v="125.57999999999996"/>
    <n v="270.99742099999997"/>
    <n v="6.5550790000000916"/>
    <n v="6.6124999999998408"/>
    <n v="33.062500000000114"/>
    <n v="0.19249999999999545"/>
    <n v="1018"/>
    <n v="1"/>
    <s v=""/>
    <n v="0"/>
    <n v="29336.5"/>
    <n v="6407.0915999999979"/>
    <n v="13826.28841942"/>
    <n v="334.44013058000468"/>
    <n v="337.36974999999188"/>
    <n v="1686.8487500000058"/>
    <n v="9.821349999999768"/>
    <n v="51938.36"/>
    <n v="1018"/>
    <n v="-1018"/>
    <n v="0"/>
    <n v="0"/>
    <n v="51.02"/>
    <n v="0"/>
    <n v="0"/>
    <n v="0"/>
    <n v="0"/>
    <n v="0"/>
    <n v="0"/>
    <n v="0"/>
    <n v="51938.36"/>
    <n v="47.345815861440293"/>
    <n v="1097"/>
    <n v="51938.36"/>
    <n v="51938.36"/>
    <n v="0"/>
    <n v="0"/>
    <n v="11686.86"/>
    <n v="20683.97"/>
    <n v="19567.53"/>
    <n v="0"/>
    <n v="51938.36"/>
    <n v="0"/>
    <n v="9.819999999999709"/>
    <n v="9.819999999999709"/>
    <m/>
    <n v="1372.77"/>
    <n v="1328.49"/>
    <n v="1372.77"/>
    <n v="4074.03"/>
    <n v="1372.77"/>
    <n v="0"/>
    <n v="1284.2"/>
    <n v="1284.2"/>
    <n v="1372.78"/>
    <n v="4029.75"/>
    <n v="1328.48"/>
    <n v="1372.77"/>
    <n v="0"/>
    <n v="1328.49"/>
    <n v="0"/>
    <n v="1328.49"/>
    <n v="4029.74"/>
    <n v="300.26"/>
    <n v="27.49"/>
    <n v="998.19"/>
    <n v="4074.03"/>
    <n v="5399.97"/>
    <n v="302.89999999999998"/>
    <n v="27.73"/>
    <n v="6.74"/>
    <n v="337.37"/>
    <n v="1514.47"/>
    <n v="138.63999999999999"/>
    <n v="33.74"/>
    <n v="9.819999999999709"/>
    <n v="1696.6699999999998"/>
    <n v="7434.0099999999993"/>
    <n v="19567.53"/>
  </r>
  <r>
    <n v="127"/>
    <n v="16273"/>
    <s v="41765273PPSU"/>
    <s v="273P"/>
    <x v="126"/>
    <s v="14LTIP - Perf"/>
    <n v="10257"/>
    <n v="30"/>
    <x v="98"/>
    <n v="9260"/>
    <x v="0"/>
    <n v="10000"/>
    <n v="0"/>
    <n v="0"/>
    <s v="41765273PPSU14LTIP - Perf"/>
    <s v="LTIP - Perf"/>
    <s v="LTIP - Perf - 05/06/2014"/>
    <s v="3 years"/>
    <d v="2014-05-06T00:00:00"/>
    <d v="2016-09-30T00:00:00"/>
    <n v="370"/>
    <n v="80.807999999999979"/>
    <n v="174.38094599999999"/>
    <n v="4.2180540000000519"/>
    <n v="4.2549999999998818"/>
    <n v="21.275000000000091"/>
    <n v="6.2999999999988177E-2"/>
    <n v="655"/>
    <n v="1"/>
    <s v=""/>
    <n v="0"/>
    <n v="18877.400000000001"/>
    <n v="4122.8241599999992"/>
    <n v="8896.9158649199999"/>
    <n v="215.20511508000266"/>
    <n v="217.09009999999398"/>
    <n v="1085.4505000000047"/>
    <n v="3.2142599999993968"/>
    <n v="33418.100000000006"/>
    <n v="655"/>
    <n v="-655"/>
    <n v="0"/>
    <n v="0"/>
    <n v="51.02"/>
    <n v="0"/>
    <n v="0"/>
    <n v="0"/>
    <n v="0"/>
    <n v="0"/>
    <n v="0"/>
    <n v="0"/>
    <n v="33418.100000000006"/>
    <n v="30.463172288058345"/>
    <n v="1097"/>
    <n v="33418.100000000006"/>
    <n v="33418.100000000006"/>
    <n v="0"/>
    <n v="0"/>
    <n v="7520.24"/>
    <n v="13309.68"/>
    <n v="12588.180000000008"/>
    <n v="0"/>
    <n v="33418.100000000006"/>
    <n v="0"/>
    <n v="3.2100000000064028"/>
    <n v="3.2100000000064028"/>
    <m/>
    <n v="883.35"/>
    <n v="854.86"/>
    <n v="883.34"/>
    <n v="2621.55"/>
    <n v="883.35"/>
    <n v="0"/>
    <n v="826.36"/>
    <n v="826.36"/>
    <n v="883.35"/>
    <n v="2593.06"/>
    <n v="854.85"/>
    <n v="883.35"/>
    <n v="0"/>
    <n v="854.85"/>
    <n v="0"/>
    <n v="854.85"/>
    <n v="2593.0500000000002"/>
    <n v="193.21"/>
    <n v="17.690000000000001"/>
    <n v="642.30999999999995"/>
    <n v="2621.5600000000004"/>
    <n v="3474.7700000000004"/>
    <n v="194.91"/>
    <n v="17.84"/>
    <n v="4.34"/>
    <n v="217.09"/>
    <n v="974.53"/>
    <n v="89.21"/>
    <n v="21.71"/>
    <n v="3.2100000000064028"/>
    <n v="1088.6600000000064"/>
    <n v="4780.5200000000068"/>
    <n v="12588.180000000008"/>
  </r>
  <r>
    <n v="128"/>
    <n v="16555"/>
    <s v="41765555GPSU"/>
    <s v="555G"/>
    <x v="127"/>
    <s v="14LTIP - Perf"/>
    <n v="10257"/>
    <n v="10"/>
    <x v="53"/>
    <n v="9260"/>
    <x v="0"/>
    <n v="2000"/>
    <n v="0"/>
    <n v="0"/>
    <s v="41765555GPSU14LTIP - Perf"/>
    <s v="LTIP - Perf"/>
    <s v="LTIP - Perf - 05/06/2014"/>
    <s v="3 years"/>
    <d v="2014-05-06T00:00:00"/>
    <d v="2016-09-30T00:00:00"/>
    <n v="370"/>
    <n v="80.807999999999979"/>
    <n v="174.38094599999999"/>
    <n v="4.2180540000000519"/>
    <n v="4.2549999999998818"/>
    <n v="21.275000000000091"/>
    <n v="6.2999999999988177E-2"/>
    <n v="655"/>
    <n v="1"/>
    <s v=""/>
    <n v="0"/>
    <n v="18877.400000000001"/>
    <n v="4122.8241599999992"/>
    <n v="8896.9158649199999"/>
    <n v="215.20511508000266"/>
    <n v="217.09009999999398"/>
    <n v="1085.4505000000047"/>
    <n v="3.2142599999993968"/>
    <n v="33418.100000000006"/>
    <n v="655"/>
    <n v="-655"/>
    <n v="0"/>
    <n v="0"/>
    <n v="51.02"/>
    <n v="0"/>
    <n v="0"/>
    <n v="0"/>
    <n v="0"/>
    <n v="0"/>
    <n v="0"/>
    <n v="0"/>
    <n v="33418.100000000006"/>
    <n v="30.463172288058345"/>
    <n v="1097"/>
    <n v="33418.100000000006"/>
    <n v="33418.100000000006"/>
    <n v="0"/>
    <n v="0"/>
    <n v="7520.24"/>
    <n v="13309.68"/>
    <n v="12588.180000000008"/>
    <n v="0"/>
    <n v="33418.100000000006"/>
    <n v="0"/>
    <n v="3.2100000000064028"/>
    <n v="3.2100000000064028"/>
    <m/>
    <n v="883.35"/>
    <n v="854.86"/>
    <n v="883.34"/>
    <n v="2621.55"/>
    <n v="883.35"/>
    <n v="0"/>
    <n v="826.36"/>
    <n v="826.36"/>
    <n v="883.35"/>
    <n v="2593.06"/>
    <n v="854.85"/>
    <n v="883.35"/>
    <n v="0"/>
    <n v="854.85"/>
    <n v="0"/>
    <n v="854.85"/>
    <n v="2593.0500000000002"/>
    <n v="193.21"/>
    <n v="17.690000000000001"/>
    <n v="642.30999999999995"/>
    <n v="2621.5600000000004"/>
    <n v="3474.7700000000004"/>
    <n v="194.91"/>
    <n v="17.84"/>
    <n v="4.34"/>
    <n v="217.09"/>
    <n v="974.53"/>
    <n v="89.21"/>
    <n v="21.71"/>
    <n v="3.2100000000064028"/>
    <n v="1088.6600000000064"/>
    <n v="4780.5200000000068"/>
    <n v="12588.180000000008"/>
  </r>
  <r>
    <n v="129"/>
    <n v="16600"/>
    <s v="41765600PPSU"/>
    <s v="600P"/>
    <x v="128"/>
    <s v="14LTIP - Perf"/>
    <n v="10257"/>
    <n v="70"/>
    <x v="99"/>
    <n v="9260"/>
    <x v="0"/>
    <n v="170000"/>
    <n v="0"/>
    <n v="0"/>
    <s v="41765600P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130"/>
    <n v="16949"/>
    <s v="41765949HPSU"/>
    <s v="949H"/>
    <x v="129"/>
    <s v="14LTIP - Perf"/>
    <n v="10257"/>
    <n v="10"/>
    <x v="5"/>
    <n v="9260"/>
    <x v="0"/>
    <n v="2000"/>
    <n v="0"/>
    <n v="0"/>
    <s v="41765949HPSU14LTIP - Perf"/>
    <s v="LTIP - Perf"/>
    <s v="LTIP - Perf - 05/06/2014"/>
    <s v="3 years"/>
    <d v="2014-05-06T00:00:00"/>
    <d v="2016-09-30T00:00:00"/>
    <n v="370"/>
    <n v="80.807999999999979"/>
    <n v="174.38094599999999"/>
    <n v="4.2180540000000519"/>
    <n v="4.2549999999998818"/>
    <n v="21.275000000000091"/>
    <n v="6.2999999999988177E-2"/>
    <n v="655"/>
    <n v="1"/>
    <s v=""/>
    <n v="0"/>
    <n v="18877.400000000001"/>
    <n v="4122.8241599999992"/>
    <n v="8896.9158649199999"/>
    <n v="215.20511508000266"/>
    <n v="217.09009999999398"/>
    <n v="1085.4505000000047"/>
    <n v="3.2142599999993968"/>
    <n v="33418.100000000006"/>
    <n v="655"/>
    <n v="-655"/>
    <n v="0"/>
    <n v="0"/>
    <n v="51.02"/>
    <n v="0"/>
    <n v="0"/>
    <n v="0"/>
    <n v="0"/>
    <n v="0"/>
    <n v="0"/>
    <n v="0"/>
    <n v="33418.100000000006"/>
    <n v="30.463172288058345"/>
    <n v="1097"/>
    <n v="33418.100000000006"/>
    <n v="33418.100000000006"/>
    <n v="0"/>
    <n v="0"/>
    <n v="7520.24"/>
    <n v="13309.68"/>
    <n v="12588.180000000008"/>
    <n v="0"/>
    <n v="33418.100000000006"/>
    <n v="0"/>
    <n v="3.2100000000064028"/>
    <n v="3.2100000000064028"/>
    <m/>
    <n v="883.35"/>
    <n v="854.86"/>
    <n v="883.34"/>
    <n v="2621.55"/>
    <n v="883.35"/>
    <n v="0"/>
    <n v="826.36"/>
    <n v="826.36"/>
    <n v="883.35"/>
    <n v="2593.06"/>
    <n v="854.85"/>
    <n v="883.35"/>
    <n v="0"/>
    <n v="854.85"/>
    <n v="0"/>
    <n v="854.85"/>
    <n v="2593.0500000000002"/>
    <n v="193.21"/>
    <n v="17.690000000000001"/>
    <n v="642.30999999999995"/>
    <n v="2621.5600000000004"/>
    <n v="3474.7700000000004"/>
    <n v="194.91"/>
    <n v="17.84"/>
    <n v="4.34"/>
    <n v="217.09"/>
    <n v="974.53"/>
    <n v="89.21"/>
    <n v="21.71"/>
    <n v="3.2100000000064028"/>
    <n v="1088.6600000000064"/>
    <n v="4780.5200000000068"/>
    <n v="12588.180000000008"/>
  </r>
  <r>
    <n v="131"/>
    <n v="16950"/>
    <s v="41765950DPSU"/>
    <s v="950D"/>
    <x v="130"/>
    <s v="14LTIP - Perf"/>
    <n v="10257"/>
    <n v="50"/>
    <x v="100"/>
    <n v="9260"/>
    <x v="0"/>
    <n v="91000"/>
    <n v="0"/>
    <n v="0"/>
    <s v="41765950D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132"/>
    <n v="16986"/>
    <s v="41765986APSU"/>
    <s v="986A"/>
    <x v="131"/>
    <s v="14LTIP - Perf"/>
    <n v="10257"/>
    <n v="303"/>
    <x v="101"/>
    <n v="9260"/>
    <x v="0"/>
    <n v="57000"/>
    <n v="0"/>
    <n v="0"/>
    <s v="41765986APSU14LTIP - Perf"/>
    <s v="LTIP - Perf"/>
    <s v="LTIP - Perf - 05/06/2014"/>
    <s v="3 years"/>
    <d v="2014-05-06T00:00:00"/>
    <d v="2016-09-30T00:00:00"/>
    <n v="370"/>
    <n v="80.807999999999979"/>
    <n v="174.38094599999999"/>
    <n v="4.2180540000000519"/>
    <n v="4.2549999999998818"/>
    <n v="21.275000000000091"/>
    <n v="6.2999999999988177E-2"/>
    <n v="655"/>
    <n v="1"/>
    <s v=""/>
    <n v="0"/>
    <n v="18877.400000000001"/>
    <n v="4122.8241599999992"/>
    <n v="8896.9158649199999"/>
    <n v="215.20511508000266"/>
    <n v="217.09009999999398"/>
    <n v="1085.4505000000047"/>
    <n v="3.2142599999993968"/>
    <n v="33418.100000000006"/>
    <n v="655"/>
    <n v="-655"/>
    <n v="0"/>
    <n v="0"/>
    <n v="51.02"/>
    <n v="0"/>
    <n v="0"/>
    <n v="0"/>
    <n v="0"/>
    <n v="0"/>
    <n v="0"/>
    <n v="0"/>
    <n v="33418.100000000006"/>
    <n v="30.463172288058345"/>
    <n v="1097"/>
    <n v="33418.100000000006"/>
    <n v="33418.100000000006"/>
    <n v="0"/>
    <n v="0"/>
    <n v="7520.24"/>
    <n v="13309.68"/>
    <n v="12588.180000000008"/>
    <n v="0"/>
    <n v="33418.100000000006"/>
    <n v="0"/>
    <n v="3.2100000000064028"/>
    <n v="3.2100000000064028"/>
    <m/>
    <n v="883.35"/>
    <n v="854.86"/>
    <n v="883.34"/>
    <n v="2621.55"/>
    <n v="883.35"/>
    <n v="0"/>
    <n v="826.36"/>
    <n v="826.36"/>
    <n v="883.35"/>
    <n v="2593.06"/>
    <n v="854.85"/>
    <n v="883.35"/>
    <n v="0"/>
    <n v="854.85"/>
    <n v="0"/>
    <n v="854.85"/>
    <n v="2593.0500000000002"/>
    <n v="193.21"/>
    <n v="17.690000000000001"/>
    <n v="642.30999999999995"/>
    <n v="2621.5600000000004"/>
    <n v="3474.7700000000004"/>
    <n v="194.91"/>
    <n v="17.84"/>
    <n v="4.34"/>
    <n v="217.09"/>
    <n v="974.53"/>
    <n v="89.21"/>
    <n v="21.71"/>
    <n v="3.2100000000064028"/>
    <n v="1088.6600000000064"/>
    <n v="4780.5200000000068"/>
    <n v="12588.180000000008"/>
  </r>
  <r>
    <n v="133"/>
    <n v="16987"/>
    <s v="41765987BPSU"/>
    <s v="987B"/>
    <x v="132"/>
    <s v="14LTIP - Perf"/>
    <n v="10257"/>
    <n v="212"/>
    <x v="102"/>
    <n v="9260"/>
    <x v="0"/>
    <n v="821000"/>
    <n v="0"/>
    <n v="0"/>
    <s v="41765987BPSU14LTIP - Perf"/>
    <s v="LTIP - Perf"/>
    <s v="LTIP - Perf - 05/06/2014"/>
    <s v="3 years"/>
    <d v="2014-05-06T00:00:00"/>
    <d v="2016-09-30T00:00:00"/>
    <n v="575"/>
    <n v="125.57999999999996"/>
    <n v="270.99742099999997"/>
    <n v="6.5550790000000916"/>
    <n v="6.6124999999998408"/>
    <n v="33.062500000000114"/>
    <n v="0.19249999999999545"/>
    <n v="1018"/>
    <n v="1"/>
    <s v=""/>
    <n v="0"/>
    <n v="29336.5"/>
    <n v="6407.0915999999979"/>
    <n v="13826.28841942"/>
    <n v="334.44013058000468"/>
    <n v="337.36974999999188"/>
    <n v="1686.8487500000058"/>
    <n v="9.821349999999768"/>
    <n v="51938.36"/>
    <n v="1018"/>
    <n v="-1018"/>
    <n v="0"/>
    <n v="0"/>
    <n v="51.02"/>
    <n v="0"/>
    <n v="0"/>
    <n v="0"/>
    <n v="0"/>
    <n v="0"/>
    <n v="0"/>
    <n v="0"/>
    <n v="51938.36"/>
    <n v="47.345815861440293"/>
    <n v="1097"/>
    <n v="51938.36"/>
    <n v="51938.36"/>
    <n v="0"/>
    <n v="0"/>
    <n v="11686.86"/>
    <n v="20683.97"/>
    <n v="19567.53"/>
    <n v="0"/>
    <n v="51938.36"/>
    <n v="0"/>
    <n v="9.819999999999709"/>
    <n v="9.819999999999709"/>
    <m/>
    <n v="1372.77"/>
    <n v="1328.49"/>
    <n v="1372.77"/>
    <n v="4074.03"/>
    <n v="1372.77"/>
    <n v="0"/>
    <n v="1284.2"/>
    <n v="1284.2"/>
    <n v="1372.78"/>
    <n v="4029.75"/>
    <n v="1328.48"/>
    <n v="1372.77"/>
    <n v="0"/>
    <n v="1328.49"/>
    <n v="0"/>
    <n v="1328.49"/>
    <n v="4029.74"/>
    <n v="300.26"/>
    <n v="27.49"/>
    <n v="998.19"/>
    <n v="4074.03"/>
    <n v="5399.97"/>
    <n v="302.89999999999998"/>
    <n v="27.73"/>
    <n v="6.74"/>
    <n v="337.37"/>
    <n v="1514.47"/>
    <n v="138.63999999999999"/>
    <n v="33.74"/>
    <n v="9.819999999999709"/>
    <n v="1696.6699999999998"/>
    <n v="7434.0099999999993"/>
    <n v="19567.53"/>
  </r>
  <r>
    <n v="134"/>
    <n v="16995"/>
    <s v="41765995BPSU"/>
    <s v="995B"/>
    <x v="133"/>
    <s v="14LTIP - Perf"/>
    <n v="10257"/>
    <n v="212"/>
    <x v="102"/>
    <n v="9260"/>
    <x v="0"/>
    <n v="821000"/>
    <n v="0"/>
    <n v="0"/>
    <s v="41765995BPSU14LTIP - Perf"/>
    <s v="LTIP - Perf"/>
    <s v="LTIP - Perf - 05/06/2014"/>
    <s v="3 years"/>
    <d v="2014-05-06T00:00:00"/>
    <d v="2016-09-30T00:00:00"/>
    <n v="2720"/>
    <n v="594.04799999999977"/>
    <n v="1281.9359280000001"/>
    <n v="31.008072000000539"/>
    <n v="31.279999999999745"/>
    <n v="156.39999999999964"/>
    <n v="0.32800000000042928"/>
    <n v="4815"/>
    <n v="1"/>
    <s v=""/>
    <n v="0"/>
    <n v="138774.39999999999"/>
    <n v="30308.328959999992"/>
    <n v="65404.371046560009"/>
    <n v="1582.0318334400276"/>
    <n v="1595.9055999999871"/>
    <n v="7979.5279999999821"/>
    <n v="16.734560000021904"/>
    <n v="245661.30000000002"/>
    <n v="4815"/>
    <n v="-4815"/>
    <n v="0"/>
    <n v="0"/>
    <n v="51.02"/>
    <n v="0"/>
    <n v="0"/>
    <n v="0"/>
    <n v="0"/>
    <n v="0"/>
    <n v="0"/>
    <n v="0"/>
    <n v="245661.30000000002"/>
    <n v="223.93919781221516"/>
    <n v="1097"/>
    <n v="245661.30000000002"/>
    <n v="245661.30000000002"/>
    <n v="0"/>
    <n v="0"/>
    <n v="55283.93"/>
    <n v="97844.170000000013"/>
    <n v="92533.200000000012"/>
    <n v="0"/>
    <n v="245661.30000000002"/>
    <n v="0"/>
    <n v="16.730000000010477"/>
    <n v="16.730000000010477"/>
    <m/>
    <n v="6493.8"/>
    <n v="6284.33"/>
    <n v="6493.81"/>
    <n v="19271.940000000002"/>
    <n v="6493.8"/>
    <n v="0"/>
    <n v="6074.85"/>
    <n v="6074.85"/>
    <n v="6493.8"/>
    <n v="19062.45"/>
    <n v="6284.33"/>
    <n v="6493.81"/>
    <n v="0"/>
    <n v="6284.32"/>
    <n v="0"/>
    <n v="6284.32"/>
    <n v="19062.46"/>
    <n v="1420.36"/>
    <n v="130.02000000000001"/>
    <n v="4721.8500000000004"/>
    <n v="19271.949999999997"/>
    <n v="25544.179999999997"/>
    <n v="1432.82"/>
    <n v="131.16"/>
    <n v="31.93"/>
    <n v="1595.91"/>
    <n v="7164.1100000000006"/>
    <n v="655.82"/>
    <n v="159.6"/>
    <n v="16.730000000010477"/>
    <n v="7996.2600000000111"/>
    <n v="35136.350000000006"/>
    <n v="92533.200000000012"/>
  </r>
  <r>
    <n v="135"/>
    <n v="16997"/>
    <s v="41765997BPSU"/>
    <s v="997B"/>
    <x v="134"/>
    <s v="14LTIP - Perf"/>
    <n v="10257"/>
    <n v="10"/>
    <x v="5"/>
    <n v="9260"/>
    <x v="0"/>
    <n v="2000"/>
    <n v="0"/>
    <n v="0"/>
    <s v="41765997BPSU14LTIP - Perf"/>
    <s v="LTIP - Perf"/>
    <s v="LTIP - Perf - 05/06/2014"/>
    <s v="3 years"/>
    <d v="2014-05-06T00:00:00"/>
    <d v="2016-09-30T00:00:00"/>
    <n v="220"/>
    <n v="48.047999999999988"/>
    <n v="0"/>
    <n v="0"/>
    <n v="0"/>
    <n v="0"/>
    <n v="0"/>
    <n v="268.048"/>
    <n v="1"/>
    <s v=""/>
    <n v="0"/>
    <n v="11224.400000000001"/>
    <n v="2451.4089599999993"/>
    <n v="0"/>
    <n v="0"/>
    <n v="0"/>
    <n v="0"/>
    <n v="0"/>
    <n v="13675.80896"/>
    <n v="268.048"/>
    <n v="0"/>
    <n v="-268.048"/>
    <n v="0"/>
    <n v="51.02"/>
    <n v="0"/>
    <n v="0"/>
    <n v="0"/>
    <n v="0"/>
    <n v="0"/>
    <n v="0"/>
    <n v="0"/>
    <n v="0"/>
    <n v="0"/>
    <n v="1097"/>
    <n v="0"/>
    <n v="0"/>
    <n v="0"/>
    <n v="0"/>
    <n v="4471.49"/>
    <n v="-4471.49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n v="0"/>
    <n v="0"/>
    <n v="0"/>
    <n v="0"/>
    <n v="0"/>
    <n v="0"/>
    <n v="0"/>
    <n v="0"/>
    <n v="0"/>
    <n v="0"/>
    <n v="0"/>
    <n v="0"/>
  </r>
  <r>
    <n v="136"/>
    <n v="17010"/>
    <s v="4176510DaPSU"/>
    <s v="10Da"/>
    <x v="135"/>
    <s v="14LTIP - Perf"/>
    <n v="10257"/>
    <n v="10"/>
    <x v="103"/>
    <n v="9260"/>
    <x v="0"/>
    <n v="2000"/>
    <n v="0"/>
    <n v="0"/>
    <s v="4176510DaPSU14LTIP - Perf"/>
    <s v="LTIP - Perf"/>
    <s v="LTIP - Perf - 05/06/2014"/>
    <s v="3 years"/>
    <d v="2014-05-06T00:00:00"/>
    <d v="2016-09-30T00:00:00"/>
    <n v="370"/>
    <n v="80.807999999999979"/>
    <n v="174.38094599999999"/>
    <n v="4.2180540000000519"/>
    <n v="4.2549999999998818"/>
    <n v="21.275000000000091"/>
    <n v="6.2999999999988177E-2"/>
    <n v="655"/>
    <n v="1"/>
    <s v=""/>
    <n v="0"/>
    <n v="18877.400000000001"/>
    <n v="4122.8241599999992"/>
    <n v="8896.9158649199999"/>
    <n v="215.20511508000266"/>
    <n v="217.09009999999398"/>
    <n v="1085.4505000000047"/>
    <n v="3.2142599999993968"/>
    <n v="33418.100000000006"/>
    <n v="655"/>
    <n v="-655"/>
    <n v="0"/>
    <n v="0"/>
    <n v="51.02"/>
    <n v="0"/>
    <n v="0"/>
    <n v="0"/>
    <n v="0"/>
    <n v="0"/>
    <n v="0"/>
    <n v="0"/>
    <n v="33418.100000000006"/>
    <n v="30.463172288058345"/>
    <n v="1097"/>
    <n v="33418.100000000006"/>
    <n v="33418.100000000006"/>
    <n v="0"/>
    <n v="0"/>
    <n v="7520.24"/>
    <n v="13309.68"/>
    <n v="12588.180000000008"/>
    <n v="0"/>
    <n v="33418.100000000006"/>
    <n v="0"/>
    <n v="3.2100000000064028"/>
    <n v="3.2100000000064028"/>
    <m/>
    <n v="883.35"/>
    <n v="854.86"/>
    <n v="883.34"/>
    <n v="2621.55"/>
    <n v="883.35"/>
    <n v="0"/>
    <n v="826.36"/>
    <n v="826.36"/>
    <n v="883.35"/>
    <n v="2593.06"/>
    <n v="854.85"/>
    <n v="883.35"/>
    <n v="0"/>
    <n v="854.85"/>
    <n v="0"/>
    <n v="854.85"/>
    <n v="2593.0500000000002"/>
    <n v="193.21"/>
    <n v="17.690000000000001"/>
    <n v="642.30999999999995"/>
    <n v="2621.5600000000004"/>
    <n v="3474.7700000000004"/>
    <n v="194.91"/>
    <n v="17.84"/>
    <n v="4.34"/>
    <n v="217.09"/>
    <n v="974.53"/>
    <n v="89.21"/>
    <n v="21.71"/>
    <n v="3.2100000000064028"/>
    <n v="1088.6600000000064"/>
    <n v="4780.5200000000068"/>
    <n v="12588.180000000008"/>
  </r>
  <r>
    <n v="137"/>
    <n v="17017"/>
    <s v="4176517ElPSU"/>
    <s v="17El"/>
    <x v="136"/>
    <s v="14LTIP - Perf"/>
    <n v="10257"/>
    <n v="212"/>
    <x v="102"/>
    <n v="9260"/>
    <x v="0"/>
    <n v="824000"/>
    <n v="0"/>
    <n v="0"/>
    <s v="4176517ElPSU14LTIP - Perf"/>
    <s v="LTIP - Perf"/>
    <s v="LTIP - Perf - 05/06/2014"/>
    <s v="3 years"/>
    <d v="2014-05-06T00:00:00"/>
    <d v="2016-09-30T00:00:00"/>
    <n v="575"/>
    <n v="125.57999999999996"/>
    <n v="270.99742099999997"/>
    <n v="6.5550790000000916"/>
    <n v="6.6124999999998408"/>
    <n v="33.062500000000114"/>
    <n v="0.19249999999999545"/>
    <n v="1018"/>
    <n v="1"/>
    <s v=""/>
    <n v="0"/>
    <n v="29336.5"/>
    <n v="6407.0915999999979"/>
    <n v="13826.28841942"/>
    <n v="334.44013058000468"/>
    <n v="337.36974999999188"/>
    <n v="1686.8487500000058"/>
    <n v="9.821349999999768"/>
    <n v="51938.36"/>
    <n v="1018"/>
    <n v="-1018"/>
    <n v="0"/>
    <n v="0"/>
    <n v="51.02"/>
    <n v="0"/>
    <n v="0"/>
    <n v="0"/>
    <n v="0"/>
    <n v="0"/>
    <n v="0"/>
    <n v="0"/>
    <n v="51938.36"/>
    <n v="47.345815861440293"/>
    <n v="1097"/>
    <n v="51938.36"/>
    <n v="51938.36"/>
    <n v="0"/>
    <n v="0"/>
    <n v="11686.86"/>
    <n v="20683.97"/>
    <n v="19567.53"/>
    <n v="0"/>
    <n v="51938.36"/>
    <n v="0"/>
    <n v="9.819999999999709"/>
    <n v="9.819999999999709"/>
    <m/>
    <n v="1372.77"/>
    <n v="1328.49"/>
    <n v="1372.77"/>
    <n v="4074.03"/>
    <n v="1372.77"/>
    <n v="0"/>
    <n v="1284.2"/>
    <n v="1284.2"/>
    <n v="1372.78"/>
    <n v="4029.75"/>
    <n v="1328.48"/>
    <n v="1372.77"/>
    <n v="0"/>
    <n v="1328.49"/>
    <n v="0"/>
    <n v="1328.49"/>
    <n v="4029.74"/>
    <n v="300.26"/>
    <n v="27.49"/>
    <n v="998.19"/>
    <n v="4074.03"/>
    <n v="5399.97"/>
    <n v="302.89999999999998"/>
    <n v="27.73"/>
    <n v="6.74"/>
    <n v="337.37"/>
    <n v="1514.47"/>
    <n v="138.63999999999999"/>
    <n v="33.74"/>
    <n v="9.819999999999709"/>
    <n v="1696.6699999999998"/>
    <n v="7434.0099999999993"/>
    <n v="19567.53"/>
  </r>
  <r>
    <n v="138"/>
    <n v="17019"/>
    <s v="4176519FePSU"/>
    <s v="19Fe"/>
    <x v="137"/>
    <s v="14LTIP - Perf"/>
    <n v="10257"/>
    <n v="212"/>
    <x v="104"/>
    <n v="9260"/>
    <x v="0"/>
    <n v="826000"/>
    <n v="0"/>
    <n v="0"/>
    <s v="4176519FePSU14LTIP - Perf"/>
    <s v="LTIP - Perf"/>
    <s v="LTIP - Perf - 05/06/2014"/>
    <s v="3 years"/>
    <d v="2014-05-06T00:00:00"/>
    <d v="2016-09-30T00:00:00"/>
    <n v="370"/>
    <n v="80.807999999999979"/>
    <n v="174.38094599999999"/>
    <n v="4.2180540000000519"/>
    <n v="4.2549999999998818"/>
    <n v="21.275000000000091"/>
    <n v="6.2999999999988177E-2"/>
    <n v="655"/>
    <n v="1"/>
    <s v=""/>
    <n v="0"/>
    <n v="18877.400000000001"/>
    <n v="4122.8241599999992"/>
    <n v="8896.9158649199999"/>
    <n v="215.20511508000266"/>
    <n v="217.09009999999398"/>
    <n v="1085.4505000000047"/>
    <n v="3.2142599999993968"/>
    <n v="33418.100000000006"/>
    <n v="655"/>
    <n v="-655"/>
    <n v="0"/>
    <n v="0"/>
    <n v="51.02"/>
    <n v="0"/>
    <n v="0"/>
    <n v="0"/>
    <n v="0"/>
    <n v="0"/>
    <n v="0"/>
    <n v="0"/>
    <n v="33418.100000000006"/>
    <n v="30.463172288058345"/>
    <n v="1097"/>
    <n v="33418.100000000006"/>
    <n v="33418.100000000006"/>
    <n v="0"/>
    <n v="0"/>
    <n v="7520.24"/>
    <n v="13309.68"/>
    <n v="12588.180000000008"/>
    <n v="0"/>
    <n v="33418.100000000006"/>
    <n v="0"/>
    <n v="3.2100000000064028"/>
    <n v="3.2100000000064028"/>
    <m/>
    <n v="883.35"/>
    <n v="854.86"/>
    <n v="883.34"/>
    <n v="2621.55"/>
    <n v="883.35"/>
    <n v="0"/>
    <n v="826.36"/>
    <n v="826.36"/>
    <n v="883.35"/>
    <n v="2593.06"/>
    <n v="854.85"/>
    <n v="883.35"/>
    <n v="0"/>
    <n v="854.85"/>
    <n v="0"/>
    <n v="854.85"/>
    <n v="2593.0500000000002"/>
    <n v="193.21"/>
    <n v="17.690000000000001"/>
    <n v="642.30999999999995"/>
    <n v="2621.5600000000004"/>
    <n v="3474.7700000000004"/>
    <n v="194.91"/>
    <n v="17.84"/>
    <n v="4.34"/>
    <n v="217.09"/>
    <n v="974.53"/>
    <n v="89.21"/>
    <n v="21.71"/>
    <n v="3.2100000000064028"/>
    <n v="1088.6600000000064"/>
    <n v="4780.5200000000068"/>
    <n v="12588.180000000008"/>
  </r>
  <r>
    <n v="139"/>
    <n v="17037"/>
    <s v="4176537LePSU"/>
    <s v="37Le"/>
    <x v="138"/>
    <s v="14LTIP - Perf"/>
    <n v="10257"/>
    <n v="212"/>
    <x v="105"/>
    <n v="9260"/>
    <x v="0"/>
    <n v="821000"/>
    <n v="0"/>
    <n v="0"/>
    <s v="4176537LePSU14LTIP - Perf"/>
    <s v="LTIP - Perf"/>
    <s v="LTIP - Perf - 05/06/2014"/>
    <s v="3 years"/>
    <d v="2014-05-06T00:00:00"/>
    <d v="2016-09-30T00:00:00"/>
    <n v="370"/>
    <n v="80.807999999999979"/>
    <n v="174.38094599999999"/>
    <n v="4.2180540000000519"/>
    <n v="4.2549999999998818"/>
    <n v="21.275000000000091"/>
    <n v="6.2999999999988177E-2"/>
    <n v="655"/>
    <n v="1"/>
    <s v=""/>
    <n v="0"/>
    <n v="18877.400000000001"/>
    <n v="4122.8241599999992"/>
    <n v="8896.9158649199999"/>
    <n v="215.20511508000266"/>
    <n v="217.09009999999398"/>
    <n v="1085.4505000000047"/>
    <n v="3.2142599999993968"/>
    <n v="33418.100000000006"/>
    <n v="655"/>
    <n v="-655"/>
    <n v="0"/>
    <n v="0"/>
    <n v="51.02"/>
    <n v="0"/>
    <n v="0"/>
    <n v="0"/>
    <n v="0"/>
    <n v="0"/>
    <n v="0"/>
    <n v="0"/>
    <n v="33418.100000000006"/>
    <n v="30.463172288058345"/>
    <n v="1097"/>
    <n v="33418.100000000006"/>
    <n v="33418.100000000006"/>
    <n v="0"/>
    <n v="0"/>
    <n v="7520.24"/>
    <n v="13309.68"/>
    <n v="12588.180000000008"/>
    <n v="0"/>
    <n v="33418.100000000006"/>
    <n v="0"/>
    <n v="3.2100000000064028"/>
    <n v="3.2100000000064028"/>
    <m/>
    <n v="883.35"/>
    <n v="854.86"/>
    <n v="883.34"/>
    <n v="2621.55"/>
    <n v="883.35"/>
    <n v="0"/>
    <n v="826.36"/>
    <n v="826.36"/>
    <n v="883.35"/>
    <n v="2593.06"/>
    <n v="854.85"/>
    <n v="883.35"/>
    <n v="0"/>
    <n v="854.85"/>
    <n v="0"/>
    <n v="854.85"/>
    <n v="2593.0500000000002"/>
    <n v="193.21"/>
    <n v="17.690000000000001"/>
    <n v="642.30999999999995"/>
    <n v="2621.5600000000004"/>
    <n v="3474.7700000000004"/>
    <n v="194.91"/>
    <n v="17.84"/>
    <n v="4.34"/>
    <n v="217.09"/>
    <n v="974.53"/>
    <n v="89.21"/>
    <n v="21.71"/>
    <n v="3.2100000000064028"/>
    <n v="1088.6600000000064"/>
    <n v="4780.5200000000068"/>
    <n v="12588.180000000008"/>
  </r>
  <r>
    <n v="140"/>
    <n v="17041"/>
    <s v="4176541LiPSU"/>
    <s v="41Li"/>
    <x v="139"/>
    <s v="14LTIP - Perf"/>
    <n v="10257"/>
    <n v="212"/>
    <x v="106"/>
    <n v="9260"/>
    <x v="0"/>
    <n v="824000"/>
    <n v="0"/>
    <n v="0"/>
    <s v="4176541LiPSU14LTIP - Perf"/>
    <s v="LTIP - Perf"/>
    <s v="LTIP - Perf - 05/06/2014"/>
    <s v="3 years"/>
    <d v="2014-05-06T00:00:00"/>
    <d v="2016-09-30T00:00:00"/>
    <n v="370"/>
    <n v="80.807999999999979"/>
    <n v="174.38094599999999"/>
    <n v="4.2180540000000519"/>
    <n v="4.2549999999998818"/>
    <n v="21.275000000000091"/>
    <n v="6.2999999999988177E-2"/>
    <n v="655"/>
    <n v="1"/>
    <s v=""/>
    <n v="0"/>
    <n v="18877.400000000001"/>
    <n v="4122.8241599999992"/>
    <n v="8896.9158649199999"/>
    <n v="215.20511508000266"/>
    <n v="217.09009999999398"/>
    <n v="1085.4505000000047"/>
    <n v="3.2142599999993968"/>
    <n v="33418.100000000006"/>
    <n v="655"/>
    <n v="-655"/>
    <n v="0"/>
    <n v="0"/>
    <n v="51.02"/>
    <n v="0"/>
    <n v="0"/>
    <n v="0"/>
    <n v="0"/>
    <n v="0"/>
    <n v="0"/>
    <n v="0"/>
    <n v="33418.100000000006"/>
    <n v="30.463172288058345"/>
    <n v="1097"/>
    <n v="33418.100000000006"/>
    <n v="33418.100000000006"/>
    <n v="0"/>
    <n v="0"/>
    <n v="7520.24"/>
    <n v="13309.68"/>
    <n v="12588.180000000008"/>
    <n v="0"/>
    <n v="33418.100000000006"/>
    <n v="0"/>
    <n v="3.2100000000064028"/>
    <n v="3.2100000000064028"/>
    <m/>
    <n v="883.35"/>
    <n v="854.86"/>
    <n v="883.34"/>
    <n v="2621.55"/>
    <n v="883.35"/>
    <n v="0"/>
    <n v="826.36"/>
    <n v="826.36"/>
    <n v="883.35"/>
    <n v="2593.06"/>
    <n v="854.85"/>
    <n v="883.35"/>
    <n v="0"/>
    <n v="854.85"/>
    <n v="0"/>
    <n v="854.85"/>
    <n v="2593.0500000000002"/>
    <n v="193.21"/>
    <n v="17.690000000000001"/>
    <n v="642.30999999999995"/>
    <n v="2621.5600000000004"/>
    <n v="3474.7700000000004"/>
    <n v="194.91"/>
    <n v="17.84"/>
    <n v="4.34"/>
    <n v="217.09"/>
    <n v="974.53"/>
    <n v="89.21"/>
    <n v="21.71"/>
    <n v="3.2100000000064028"/>
    <n v="1088.6600000000064"/>
    <n v="4780.5200000000068"/>
    <n v="12588.180000000008"/>
  </r>
  <r>
    <n v="141"/>
    <n v="17042"/>
    <s v="4176542MaPSU"/>
    <s v="42Ma"/>
    <x v="140"/>
    <s v="14LTIP - Perf"/>
    <n v="10257"/>
    <n v="10"/>
    <x v="107"/>
    <n v="9260"/>
    <x v="0"/>
    <n v="2000"/>
    <n v="0"/>
    <n v="0"/>
    <s v="4176542MaPSU14LTIP - Perf"/>
    <s v="LTIP - Perf"/>
    <s v="LTIP - Perf - 05/06/2014"/>
    <s v="3 years"/>
    <d v="2014-05-06T00:00:00"/>
    <d v="2016-09-30T00:00:00"/>
    <n v="1295"/>
    <n v="282.82799999999992"/>
    <n v="610.33350499999995"/>
    <n v="14.762995000000046"/>
    <n v="14.892499999999927"/>
    <n v="74.462500000000091"/>
    <n v="0.72049999999990177"/>
    <n v="2293"/>
    <n v="1"/>
    <s v=""/>
    <n v="0"/>
    <n v="66070.900000000009"/>
    <n v="14429.884559999997"/>
    <n v="31139.215425099999"/>
    <n v="753.20800490000238"/>
    <n v="759.81534999999633"/>
    <n v="3799.0767500000047"/>
    <n v="36.759909999994989"/>
    <n v="116988.86"/>
    <n v="2293"/>
    <n v="-2293"/>
    <n v="0"/>
    <n v="0"/>
    <n v="51.02"/>
    <n v="0"/>
    <n v="0"/>
    <n v="0"/>
    <n v="0"/>
    <n v="0"/>
    <n v="0"/>
    <n v="0"/>
    <n v="116988.86"/>
    <n v="106.64435733819508"/>
    <n v="1097"/>
    <n v="116988.86"/>
    <n v="116988.86"/>
    <n v="0"/>
    <n v="0"/>
    <n v="26320.84"/>
    <n v="46583.899999999994"/>
    <n v="44084.12000000001"/>
    <n v="0"/>
    <n v="116988.86"/>
    <n v="0"/>
    <n v="36.759999999994761"/>
    <n v="36.759999999994761"/>
    <m/>
    <n v="3091.72"/>
    <n v="2991.99"/>
    <n v="3091.72"/>
    <n v="9175.4299999999985"/>
    <n v="3091.72"/>
    <n v="0"/>
    <n v="2892.25"/>
    <n v="2892.25"/>
    <n v="3091.72"/>
    <n v="9075.6899999999987"/>
    <n v="2991.99"/>
    <n v="3091.71"/>
    <n v="0"/>
    <n v="2991.99"/>
    <n v="0"/>
    <n v="2991.99"/>
    <n v="9075.6899999999987"/>
    <n v="676.24"/>
    <n v="61.9"/>
    <n v="2248.09"/>
    <n v="9175.43"/>
    <n v="12161.66"/>
    <n v="682.16"/>
    <n v="62.45"/>
    <n v="15.2"/>
    <n v="759.81000000000006"/>
    <n v="3410.85"/>
    <n v="312.24"/>
    <n v="75.989999999999995"/>
    <n v="36.760000000009313"/>
    <n v="3835.8400000000092"/>
    <n v="16757.310000000012"/>
    <n v="44084.12000000001"/>
  </r>
  <r>
    <n v="142"/>
    <n v="17043"/>
    <s v="4176543MaPSU"/>
    <s v="43Ma"/>
    <x v="141"/>
    <s v="14LTIP - Perf"/>
    <n v="10257"/>
    <n v="212"/>
    <x v="108"/>
    <n v="9260"/>
    <x v="0"/>
    <n v="821000"/>
    <n v="0"/>
    <n v="0"/>
    <s v="4176543MaPSU14LTIP - Perf"/>
    <s v="LTIP - Perf"/>
    <s v="LTIP - Perf - 05/06/2014"/>
    <s v="3 years"/>
    <d v="2014-05-06T00:00:00"/>
    <d v="2016-09-30T00:00:00"/>
    <n v="370"/>
    <n v="80.807999999999979"/>
    <n v="174.38094599999999"/>
    <n v="4.2180540000000519"/>
    <n v="4.2549999999998818"/>
    <n v="21.275000000000091"/>
    <n v="6.2999999999988177E-2"/>
    <n v="655"/>
    <n v="1"/>
    <s v=""/>
    <n v="0"/>
    <n v="18877.400000000001"/>
    <n v="4122.8241599999992"/>
    <n v="8896.9158649199999"/>
    <n v="215.20511508000266"/>
    <n v="217.09009999999398"/>
    <n v="1085.4505000000047"/>
    <n v="3.2142599999993968"/>
    <n v="33418.100000000006"/>
    <n v="655"/>
    <n v="-655"/>
    <n v="0"/>
    <n v="0"/>
    <n v="51.02"/>
    <n v="0"/>
    <n v="0"/>
    <n v="0"/>
    <n v="0"/>
    <n v="0"/>
    <n v="0"/>
    <n v="0"/>
    <n v="33418.100000000006"/>
    <n v="30.463172288058345"/>
    <n v="1097"/>
    <n v="33418.100000000006"/>
    <n v="33418.100000000006"/>
    <n v="0"/>
    <n v="0"/>
    <n v="7520.24"/>
    <n v="13309.68"/>
    <n v="12588.180000000008"/>
    <n v="0"/>
    <n v="33418.100000000006"/>
    <n v="0"/>
    <n v="3.2100000000064028"/>
    <n v="3.2100000000064028"/>
    <m/>
    <n v="883.35"/>
    <n v="854.86"/>
    <n v="883.34"/>
    <n v="2621.55"/>
    <n v="883.35"/>
    <n v="0"/>
    <n v="826.36"/>
    <n v="826.36"/>
    <n v="883.35"/>
    <n v="2593.06"/>
    <n v="854.85"/>
    <n v="883.35"/>
    <n v="0"/>
    <n v="854.85"/>
    <n v="0"/>
    <n v="854.85"/>
    <n v="2593.0500000000002"/>
    <n v="193.21"/>
    <n v="17.690000000000001"/>
    <n v="642.30999999999995"/>
    <n v="2621.5600000000004"/>
    <n v="3474.7700000000004"/>
    <n v="194.91"/>
    <n v="17.84"/>
    <n v="4.34"/>
    <n v="217.09"/>
    <n v="974.53"/>
    <n v="89.21"/>
    <n v="21.71"/>
    <n v="3.2100000000064028"/>
    <n v="1088.6600000000064"/>
    <n v="4780.5200000000068"/>
    <n v="12588.180000000008"/>
  </r>
  <r>
    <n v="143"/>
    <n v="17057"/>
    <s v="4176557RaPSU"/>
    <s v="57Ra"/>
    <x v="142"/>
    <s v="14LTIP - Perf"/>
    <n v="10257"/>
    <n v="212"/>
    <x v="109"/>
    <n v="9260"/>
    <x v="0"/>
    <n v="821000"/>
    <n v="0"/>
    <n v="0"/>
    <s v="4176557Ra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144"/>
    <n v="17058"/>
    <s v="4176558RePSU"/>
    <s v="58Re"/>
    <x v="143"/>
    <s v="14LTIP - Perf"/>
    <n v="10257"/>
    <n v="212"/>
    <x v="110"/>
    <n v="9260"/>
    <x v="0"/>
    <n v="821000"/>
    <n v="0"/>
    <n v="0"/>
    <s v="4176558Re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145"/>
    <n v="17061"/>
    <s v="4176561RoPSU"/>
    <s v="61Ro"/>
    <x v="144"/>
    <s v="14LTIP - Perf"/>
    <n v="10257"/>
    <n v="212"/>
    <x v="111"/>
    <n v="9260"/>
    <x v="0"/>
    <n v="834000"/>
    <n v="0"/>
    <n v="0"/>
    <s v="4176561RoPSU14LTIP - Perf"/>
    <s v="LTIP - Perf"/>
    <s v="LTIP - Perf - 05/06/2014"/>
    <s v="3 years"/>
    <d v="2014-05-06T00:00:00"/>
    <d v="2016-09-30T00:00:00"/>
    <n v="370"/>
    <n v="80.807999999999979"/>
    <n v="174.38094599999999"/>
    <n v="4.2180540000000519"/>
    <n v="4.2549999999998818"/>
    <n v="21.275000000000091"/>
    <n v="6.2999999999988177E-2"/>
    <n v="655"/>
    <n v="1"/>
    <s v=""/>
    <n v="0"/>
    <n v="18877.400000000001"/>
    <n v="4122.8241599999992"/>
    <n v="8896.9158649199999"/>
    <n v="215.20511508000266"/>
    <n v="217.09009999999398"/>
    <n v="1085.4505000000047"/>
    <n v="3.2142599999993968"/>
    <n v="33418.100000000006"/>
    <n v="655"/>
    <n v="-655"/>
    <n v="0"/>
    <n v="0"/>
    <n v="51.02"/>
    <n v="0"/>
    <n v="0"/>
    <n v="0"/>
    <n v="0"/>
    <n v="0"/>
    <n v="0"/>
    <n v="0"/>
    <n v="33418.100000000006"/>
    <n v="30.463172288058345"/>
    <n v="1097"/>
    <n v="33418.100000000006"/>
    <n v="33418.100000000006"/>
    <n v="0"/>
    <n v="0"/>
    <n v="7520.24"/>
    <n v="13309.68"/>
    <n v="12588.180000000008"/>
    <n v="0"/>
    <n v="33418.100000000006"/>
    <n v="0"/>
    <n v="3.2100000000064028"/>
    <n v="3.2100000000064028"/>
    <m/>
    <n v="883.35"/>
    <n v="854.86"/>
    <n v="883.34"/>
    <n v="2621.55"/>
    <n v="883.35"/>
    <n v="0"/>
    <n v="826.36"/>
    <n v="826.36"/>
    <n v="883.35"/>
    <n v="2593.06"/>
    <n v="854.85"/>
    <n v="883.35"/>
    <n v="0"/>
    <n v="854.85"/>
    <n v="0"/>
    <n v="854.85"/>
    <n v="2593.0500000000002"/>
    <n v="193.21"/>
    <n v="17.690000000000001"/>
    <n v="642.30999999999995"/>
    <n v="2621.5600000000004"/>
    <n v="3474.7700000000004"/>
    <n v="194.91"/>
    <n v="17.84"/>
    <n v="4.34"/>
    <n v="217.09"/>
    <n v="974.53"/>
    <n v="89.21"/>
    <n v="21.71"/>
    <n v="3.2100000000064028"/>
    <n v="1088.6600000000064"/>
    <n v="4780.5200000000068"/>
    <n v="12588.180000000008"/>
  </r>
  <r>
    <n v="146"/>
    <n v="17062"/>
    <s v="4176562RoPSU"/>
    <s v="62Ro"/>
    <x v="145"/>
    <s v="14LTIP - Perf"/>
    <n v="10257"/>
    <n v="212"/>
    <x v="109"/>
    <n v="9260"/>
    <x v="0"/>
    <n v="821000"/>
    <n v="0"/>
    <n v="0"/>
    <s v="4176562Ro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147"/>
    <n v="17063"/>
    <s v="4176563RuPSU"/>
    <s v="63Ru"/>
    <x v="146"/>
    <s v="14LTIP - Perf"/>
    <n v="10257"/>
    <n v="212"/>
    <x v="105"/>
    <n v="9260"/>
    <x v="0"/>
    <n v="821000"/>
    <n v="0"/>
    <n v="0"/>
    <s v="4176563RuPSU14LTIP - Perf"/>
    <s v="LTIP - Perf"/>
    <s v="LTIP - Perf - 05/06/2014"/>
    <s v="3 years"/>
    <d v="2014-05-06T00:00:00"/>
    <d v="2016-09-30T00:00:00"/>
    <n v="370"/>
    <n v="80.807999999999979"/>
    <n v="174.38094599999999"/>
    <n v="4.2180540000000519"/>
    <n v="4.2549999999998818"/>
    <n v="21.275000000000091"/>
    <n v="6.2999999999988177E-2"/>
    <n v="655"/>
    <n v="1"/>
    <s v=""/>
    <n v="0"/>
    <n v="18877.400000000001"/>
    <n v="4122.8241599999992"/>
    <n v="8896.9158649199999"/>
    <n v="215.20511508000266"/>
    <n v="217.09009999999398"/>
    <n v="1085.4505000000047"/>
    <n v="3.2142599999993968"/>
    <n v="33418.100000000006"/>
    <n v="655"/>
    <n v="-655"/>
    <n v="0"/>
    <n v="0"/>
    <n v="51.02"/>
    <n v="0"/>
    <n v="0"/>
    <n v="0"/>
    <n v="0"/>
    <n v="0"/>
    <n v="0"/>
    <n v="0"/>
    <n v="33418.100000000006"/>
    <n v="30.463172288058345"/>
    <n v="1097"/>
    <n v="33418.100000000006"/>
    <n v="33418.100000000006"/>
    <n v="0"/>
    <n v="0"/>
    <n v="7520.24"/>
    <n v="13309.68"/>
    <n v="12588.180000000008"/>
    <n v="0"/>
    <n v="33418.100000000006"/>
    <n v="0"/>
    <n v="3.2100000000064028"/>
    <n v="3.2100000000064028"/>
    <m/>
    <n v="883.35"/>
    <n v="854.86"/>
    <n v="883.34"/>
    <n v="2621.55"/>
    <n v="883.35"/>
    <n v="0"/>
    <n v="826.36"/>
    <n v="826.36"/>
    <n v="883.35"/>
    <n v="2593.06"/>
    <n v="854.85"/>
    <n v="883.35"/>
    <n v="0"/>
    <n v="854.85"/>
    <n v="0"/>
    <n v="854.85"/>
    <n v="2593.0500000000002"/>
    <n v="193.21"/>
    <n v="17.690000000000001"/>
    <n v="642.30999999999995"/>
    <n v="2621.5600000000004"/>
    <n v="3474.7700000000004"/>
    <n v="194.91"/>
    <n v="17.84"/>
    <n v="4.34"/>
    <n v="217.09"/>
    <n v="974.53"/>
    <n v="89.21"/>
    <n v="21.71"/>
    <n v="3.2100000000064028"/>
    <n v="1088.6600000000064"/>
    <n v="4780.5200000000068"/>
    <n v="12588.180000000008"/>
  </r>
  <r>
    <n v="148"/>
    <n v="17064"/>
    <s v="4176564SaPSU"/>
    <s v="64Sa"/>
    <x v="147"/>
    <s v="14LTIP - Perf"/>
    <n v="10257"/>
    <n v="212"/>
    <x v="105"/>
    <n v="9260"/>
    <x v="0"/>
    <n v="821000"/>
    <n v="0"/>
    <n v="0"/>
    <s v="4176564SaPSU14LTIP - Perf"/>
    <s v="LTIP - Perf"/>
    <s v="LTIP - Perf - 05/06/2014"/>
    <s v="3 years"/>
    <d v="2014-05-06T00:00:00"/>
    <d v="2016-09-30T00:00:00"/>
    <n v="575"/>
    <n v="125.57999999999996"/>
    <n v="270.99742099999997"/>
    <n v="6.5550790000000916"/>
    <n v="6.6124999999998408"/>
    <n v="33.062500000000114"/>
    <n v="0.19249999999999545"/>
    <n v="1018"/>
    <n v="1"/>
    <s v=""/>
    <n v="0"/>
    <n v="29336.5"/>
    <n v="6407.0915999999979"/>
    <n v="13826.28841942"/>
    <n v="334.44013058000468"/>
    <n v="337.36974999999188"/>
    <n v="1686.8487500000058"/>
    <n v="9.821349999999768"/>
    <n v="51938.36"/>
    <n v="1018"/>
    <n v="-1018"/>
    <n v="0"/>
    <n v="0"/>
    <n v="51.02"/>
    <n v="0"/>
    <n v="0"/>
    <n v="0"/>
    <n v="0"/>
    <n v="0"/>
    <n v="0"/>
    <n v="0"/>
    <n v="51938.36"/>
    <n v="47.345815861440293"/>
    <n v="1097"/>
    <n v="51938.36"/>
    <n v="51938.36"/>
    <n v="0"/>
    <n v="0"/>
    <n v="11686.86"/>
    <n v="20683.97"/>
    <n v="19567.53"/>
    <n v="0"/>
    <n v="51938.36"/>
    <n v="0"/>
    <n v="9.819999999999709"/>
    <n v="9.819999999999709"/>
    <m/>
    <n v="1372.77"/>
    <n v="1328.49"/>
    <n v="1372.77"/>
    <n v="4074.03"/>
    <n v="1372.77"/>
    <n v="0"/>
    <n v="1284.2"/>
    <n v="1284.2"/>
    <n v="1372.78"/>
    <n v="4029.75"/>
    <n v="1328.48"/>
    <n v="1372.77"/>
    <n v="0"/>
    <n v="1328.49"/>
    <n v="0"/>
    <n v="1328.49"/>
    <n v="4029.74"/>
    <n v="300.26"/>
    <n v="27.49"/>
    <n v="998.19"/>
    <n v="4074.03"/>
    <n v="5399.97"/>
    <n v="302.89999999999998"/>
    <n v="27.73"/>
    <n v="6.74"/>
    <n v="337.37"/>
    <n v="1514.47"/>
    <n v="138.63999999999999"/>
    <n v="33.74"/>
    <n v="9.819999999999709"/>
    <n v="1696.6699999999998"/>
    <n v="7434.0099999999993"/>
    <n v="19567.53"/>
  </r>
  <r>
    <n v="149"/>
    <n v="17082"/>
    <s v="4176582TuPSU"/>
    <s v="82Tu"/>
    <x v="148"/>
    <s v="14LTIP - Perf"/>
    <n v="10257"/>
    <n v="212"/>
    <x v="112"/>
    <n v="9260"/>
    <x v="0"/>
    <n v="824000"/>
    <n v="0"/>
    <n v="0"/>
    <s v="4176582TuPSU14LTIP - Perf"/>
    <s v="LTIP - Perf"/>
    <s v="LTIP - Perf - 05/06/2014"/>
    <s v="3 years"/>
    <d v="2014-05-06T00:00:00"/>
    <d v="2016-09-30T00:00:00"/>
    <n v="370"/>
    <n v="80.807999999999979"/>
    <n v="174.38094599999999"/>
    <n v="4.2180540000000519"/>
    <n v="4.2549999999998818"/>
    <n v="21.275000000000091"/>
    <n v="6.2999999999988177E-2"/>
    <n v="655"/>
    <n v="1"/>
    <s v=""/>
    <n v="0"/>
    <n v="18877.400000000001"/>
    <n v="4122.8241599999992"/>
    <n v="8896.9158649199999"/>
    <n v="215.20511508000266"/>
    <n v="217.09009999999398"/>
    <n v="1085.4505000000047"/>
    <n v="3.2142599999993968"/>
    <n v="33418.100000000006"/>
    <n v="655"/>
    <n v="-655"/>
    <n v="0"/>
    <n v="0"/>
    <n v="51.02"/>
    <n v="0"/>
    <n v="0"/>
    <n v="0"/>
    <n v="0"/>
    <n v="0"/>
    <n v="0"/>
    <n v="0"/>
    <n v="33418.100000000006"/>
    <n v="30.463172288058345"/>
    <n v="1097"/>
    <n v="33418.100000000006"/>
    <n v="33418.100000000006"/>
    <n v="0"/>
    <n v="0"/>
    <n v="7520.24"/>
    <n v="13309.68"/>
    <n v="12588.180000000008"/>
    <n v="0"/>
    <n v="33418.100000000006"/>
    <n v="0"/>
    <n v="3.2100000000064028"/>
    <n v="3.2100000000064028"/>
    <m/>
    <n v="883.35"/>
    <n v="854.86"/>
    <n v="883.34"/>
    <n v="2621.55"/>
    <n v="883.35"/>
    <n v="0"/>
    <n v="826.36"/>
    <n v="826.36"/>
    <n v="883.35"/>
    <n v="2593.06"/>
    <n v="854.85"/>
    <n v="883.35"/>
    <n v="0"/>
    <n v="854.85"/>
    <n v="0"/>
    <n v="854.85"/>
    <n v="2593.0500000000002"/>
    <n v="193.21"/>
    <n v="17.690000000000001"/>
    <n v="642.30999999999995"/>
    <n v="2621.5600000000004"/>
    <n v="3474.7700000000004"/>
    <n v="194.91"/>
    <n v="17.84"/>
    <n v="4.34"/>
    <n v="217.09"/>
    <n v="974.53"/>
    <n v="89.21"/>
    <n v="21.71"/>
    <n v="3.2100000000064028"/>
    <n v="1088.6600000000064"/>
    <n v="4780.5200000000068"/>
    <n v="12588.180000000008"/>
  </r>
  <r>
    <n v="150"/>
    <n v="17084"/>
    <s v="4176584ViPSU"/>
    <s v="84Vi"/>
    <x v="149"/>
    <s v="14LTIP - Perf"/>
    <n v="10257"/>
    <n v="212"/>
    <x v="102"/>
    <n v="9260"/>
    <x v="0"/>
    <n v="821000"/>
    <n v="0"/>
    <n v="0"/>
    <s v="4176584ViPSU14LTIP - Perf"/>
    <s v="LTIP - Perf"/>
    <s v="LTIP - Perf - 05/06/2014"/>
    <s v="3 years"/>
    <d v="2014-05-06T00:00:00"/>
    <d v="2016-09-30T00:00:00"/>
    <n v="370"/>
    <n v="80.807999999999979"/>
    <n v="174.38094599999999"/>
    <n v="4.2180540000000519"/>
    <n v="4.2549999999998818"/>
    <n v="21.275000000000091"/>
    <n v="6.2999999999988177E-2"/>
    <n v="655"/>
    <n v="1"/>
    <s v=""/>
    <n v="0"/>
    <n v="18877.400000000001"/>
    <n v="4122.8241599999992"/>
    <n v="8896.9158649199999"/>
    <n v="215.20511508000266"/>
    <n v="217.09009999999398"/>
    <n v="1085.4505000000047"/>
    <n v="3.2142599999993968"/>
    <n v="33418.100000000006"/>
    <n v="655"/>
    <n v="-655"/>
    <n v="0"/>
    <n v="0"/>
    <n v="51.02"/>
    <n v="0"/>
    <n v="0"/>
    <n v="0"/>
    <n v="0"/>
    <n v="0"/>
    <n v="0"/>
    <n v="0"/>
    <n v="33418.100000000006"/>
    <n v="30.463172288058345"/>
    <n v="1097"/>
    <n v="33418.100000000006"/>
    <n v="33418.100000000006"/>
    <n v="0"/>
    <n v="0"/>
    <n v="7520.24"/>
    <n v="13309.68"/>
    <n v="12588.180000000008"/>
    <n v="0"/>
    <n v="33418.100000000006"/>
    <n v="0"/>
    <n v="3.2100000000064028"/>
    <n v="3.2100000000064028"/>
    <m/>
    <n v="883.35"/>
    <n v="854.86"/>
    <n v="883.34"/>
    <n v="2621.55"/>
    <n v="883.35"/>
    <n v="0"/>
    <n v="826.36"/>
    <n v="826.36"/>
    <n v="883.35"/>
    <n v="2593.06"/>
    <n v="854.85"/>
    <n v="883.35"/>
    <n v="0"/>
    <n v="854.85"/>
    <n v="0"/>
    <n v="854.85"/>
    <n v="2593.0500000000002"/>
    <n v="193.21"/>
    <n v="17.690000000000001"/>
    <n v="642.30999999999995"/>
    <n v="2621.5600000000004"/>
    <n v="3474.7700000000004"/>
    <n v="194.91"/>
    <n v="17.84"/>
    <n v="4.34"/>
    <n v="217.09"/>
    <n v="974.53"/>
    <n v="89.21"/>
    <n v="21.71"/>
    <n v="3.2100000000064028"/>
    <n v="1088.6600000000064"/>
    <n v="4780.5200000000068"/>
    <n v="12588.180000000008"/>
  </r>
  <r>
    <n v="151"/>
    <n v="17089"/>
    <s v="4176589WePSU"/>
    <s v="89We"/>
    <x v="150"/>
    <s v="14LTIP - Perf"/>
    <n v="10257"/>
    <n v="212"/>
    <x v="113"/>
    <n v="9260"/>
    <x v="0"/>
    <n v="824000"/>
    <n v="0"/>
    <n v="0"/>
    <s v="4176589WePSU14LTIP - Perf"/>
    <s v="LTIP - Perf"/>
    <s v="LTIP - Perf - 05/06/2014"/>
    <s v="3 years"/>
    <d v="2014-05-06T00:00:00"/>
    <d v="2016-09-30T00:00:00"/>
    <n v="370"/>
    <n v="80.807999999999979"/>
    <n v="174.38094599999999"/>
    <n v="4.2180540000000519"/>
    <n v="4.2549999999998818"/>
    <n v="21.275000000000091"/>
    <n v="6.2999999999988177E-2"/>
    <n v="655"/>
    <n v="1"/>
    <s v=""/>
    <n v="0"/>
    <n v="18877.400000000001"/>
    <n v="4122.8241599999992"/>
    <n v="8896.9158649199999"/>
    <n v="215.20511508000266"/>
    <n v="217.09009999999398"/>
    <n v="1085.4505000000047"/>
    <n v="3.2142599999993968"/>
    <n v="33418.100000000006"/>
    <n v="655"/>
    <n v="-655"/>
    <n v="0"/>
    <n v="0"/>
    <n v="51.02"/>
    <n v="0"/>
    <n v="0"/>
    <n v="0"/>
    <n v="0"/>
    <n v="0"/>
    <n v="0"/>
    <n v="0"/>
    <n v="33418.100000000006"/>
    <n v="30.463172288058345"/>
    <n v="1097"/>
    <n v="33418.100000000006"/>
    <n v="33418.100000000006"/>
    <n v="0"/>
    <n v="0"/>
    <n v="7520.24"/>
    <n v="13309.68"/>
    <n v="12588.180000000008"/>
    <n v="0"/>
    <n v="33418.100000000006"/>
    <n v="0"/>
    <n v="3.2100000000064028"/>
    <n v="3.2100000000064028"/>
    <m/>
    <n v="883.35"/>
    <n v="854.86"/>
    <n v="883.34"/>
    <n v="2621.55"/>
    <n v="883.35"/>
    <n v="0"/>
    <n v="826.36"/>
    <n v="826.36"/>
    <n v="883.35"/>
    <n v="2593.06"/>
    <n v="854.85"/>
    <n v="883.35"/>
    <n v="0"/>
    <n v="854.85"/>
    <n v="0"/>
    <n v="854.85"/>
    <n v="2593.0500000000002"/>
    <n v="193.21"/>
    <n v="17.690000000000001"/>
    <n v="642.30999999999995"/>
    <n v="2621.5600000000004"/>
    <n v="3474.7700000000004"/>
    <n v="194.91"/>
    <n v="17.84"/>
    <n v="4.34"/>
    <n v="217.09"/>
    <n v="974.53"/>
    <n v="89.21"/>
    <n v="21.71"/>
    <n v="3.2100000000064028"/>
    <n v="1088.6600000000064"/>
    <n v="4780.5200000000068"/>
    <n v="12588.180000000008"/>
  </r>
  <r>
    <n v="152"/>
    <n v="17090"/>
    <s v="4176590WhPSU"/>
    <s v="90Wh"/>
    <x v="151"/>
    <s v="14LTIP - Perf"/>
    <n v="10257"/>
    <n v="212"/>
    <x v="105"/>
    <n v="9260"/>
    <x v="0"/>
    <n v="821000"/>
    <n v="0"/>
    <n v="0"/>
    <s v="4176590Wh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153"/>
    <n v="17130"/>
    <s v="41765130EPSU"/>
    <s v="130E"/>
    <x v="152"/>
    <s v="14LTIP - Perf"/>
    <n v="10257"/>
    <n v="10"/>
    <x v="114"/>
    <n v="9260"/>
    <x v="0"/>
    <n v="2000"/>
    <n v="0"/>
    <n v="0"/>
    <s v="41765130E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154"/>
    <n v="17247"/>
    <s v="41765247FPSU"/>
    <s v="247F"/>
    <x v="153"/>
    <s v="14LTIP - Perf"/>
    <n v="10257"/>
    <n v="80"/>
    <x v="115"/>
    <n v="9260"/>
    <x v="0"/>
    <n v="190000"/>
    <n v="0"/>
    <n v="0"/>
    <s v="41765247FPSU14LTIP - Perf"/>
    <s v="LTIP - Perf"/>
    <s v="LTIP - Perf - 05/06/2014"/>
    <s v="3 years"/>
    <d v="2014-05-06T00:00:00"/>
    <d v="2016-09-30T00:00:00"/>
    <n v="370"/>
    <n v="80.807999999999979"/>
    <n v="174.38094599999999"/>
    <n v="4.2180540000000519"/>
    <n v="4.2549999999998818"/>
    <n v="21.275000000000091"/>
    <n v="6.2999999999988177E-2"/>
    <n v="655"/>
    <n v="1"/>
    <s v=""/>
    <n v="0"/>
    <n v="18877.400000000001"/>
    <n v="4122.8241599999992"/>
    <n v="8896.9158649199999"/>
    <n v="215.20511508000266"/>
    <n v="217.09009999999398"/>
    <n v="1085.4505000000047"/>
    <n v="3.2142599999993968"/>
    <n v="33418.100000000006"/>
    <n v="655"/>
    <n v="-655"/>
    <n v="0"/>
    <n v="0"/>
    <n v="51.02"/>
    <n v="0"/>
    <n v="0"/>
    <n v="0"/>
    <n v="0"/>
    <n v="0"/>
    <n v="0"/>
    <n v="0"/>
    <n v="33418.100000000006"/>
    <n v="30.463172288058345"/>
    <n v="1097"/>
    <n v="33418.100000000006"/>
    <n v="33418.100000000006"/>
    <n v="0"/>
    <n v="0"/>
    <n v="7520.24"/>
    <n v="13309.68"/>
    <n v="12588.180000000008"/>
    <n v="0"/>
    <n v="33418.100000000006"/>
    <n v="0"/>
    <n v="3.2100000000064028"/>
    <n v="3.2100000000064028"/>
    <m/>
    <n v="883.35"/>
    <n v="854.86"/>
    <n v="883.34"/>
    <n v="2621.55"/>
    <n v="883.35"/>
    <n v="0"/>
    <n v="826.36"/>
    <n v="826.36"/>
    <n v="883.35"/>
    <n v="2593.06"/>
    <n v="854.85"/>
    <n v="883.35"/>
    <n v="0"/>
    <n v="854.85"/>
    <n v="0"/>
    <n v="854.85"/>
    <n v="2593.0500000000002"/>
    <n v="193.21"/>
    <n v="17.690000000000001"/>
    <n v="642.30999999999995"/>
    <n v="2621.5600000000004"/>
    <n v="3474.7700000000004"/>
    <n v="194.91"/>
    <n v="17.84"/>
    <n v="4.34"/>
    <n v="217.09"/>
    <n v="974.53"/>
    <n v="89.21"/>
    <n v="21.71"/>
    <n v="3.2100000000064028"/>
    <n v="1088.6600000000064"/>
    <n v="4780.5200000000068"/>
    <n v="12588.180000000008"/>
  </r>
  <r>
    <n v="155"/>
    <n v="17279"/>
    <s v="41765279CPSU"/>
    <s v="279C"/>
    <x v="154"/>
    <s v="14LTIP - Perf"/>
    <n v="10257"/>
    <n v="10"/>
    <x v="116"/>
    <n v="9260"/>
    <x v="0"/>
    <n v="2000"/>
    <n v="0"/>
    <n v="0"/>
    <s v="41765279CPSU14LTIP - Perf"/>
    <s v="LTIP - Perf"/>
    <s v="LTIP - Perf - 05/06/2014"/>
    <s v="3 years"/>
    <d v="2014-05-06T00:00:00"/>
    <d v="2016-09-30T00:00:00"/>
    <n v="22350"/>
    <n v="4881.239999999998"/>
    <n v="10533.554982"/>
    <n v="254.79001799999969"/>
    <n v="257.02500000000146"/>
    <n v="1285.125"/>
    <n v="0.26499999999941792"/>
    <n v="39562"/>
    <n v="1"/>
    <s v=""/>
    <n v="0"/>
    <n v="1140297"/>
    <n v="249040.86479999992"/>
    <n v="537421.97518164001"/>
    <n v="12999.386718359985"/>
    <n v="13113.415500000076"/>
    <n v="65567.077499999999"/>
    <n v="13.520299999970304"/>
    <n v="2018453.2399999998"/>
    <n v="39562"/>
    <n v="-39562"/>
    <n v="0"/>
    <n v="0"/>
    <n v="51.02"/>
    <n v="0"/>
    <n v="0"/>
    <n v="0"/>
    <n v="0"/>
    <n v="0"/>
    <n v="0"/>
    <n v="0"/>
    <n v="2018453.2399999998"/>
    <n v="1839.9756061987237"/>
    <n v="1097"/>
    <n v="2018453.2399999998"/>
    <n v="2018453.2399999998"/>
    <n v="0"/>
    <n v="0"/>
    <n v="454263.16"/>
    <n v="803976.95"/>
    <n v="760213.13"/>
    <n v="0"/>
    <n v="2018453.2399999998"/>
    <n v="0"/>
    <n v="13.520000000018626"/>
    <n v="13.520000000018626"/>
    <m/>
    <n v="53359.02"/>
    <n v="51637.760000000002"/>
    <n v="53359.02"/>
    <n v="158355.79999999999"/>
    <n v="53359.02"/>
    <n v="0"/>
    <n v="49916.5"/>
    <n v="49916.5"/>
    <n v="53359.02"/>
    <n v="156634.53999999998"/>
    <n v="51637.760000000002"/>
    <n v="53359.02"/>
    <n v="0"/>
    <n v="51637.760000000002"/>
    <n v="0"/>
    <n v="51637.760000000002"/>
    <n v="156634.54"/>
    <n v="11670.98"/>
    <n v="1068.3900000000001"/>
    <n v="38799.06"/>
    <n v="158355.81"/>
    <n v="209894.24"/>
    <n v="11773.35"/>
    <n v="1077.76"/>
    <n v="262.3"/>
    <n v="13113.41"/>
    <n v="58866.810000000005"/>
    <n v="5388.8"/>
    <n v="1311.47"/>
    <n v="13.520000000018626"/>
    <n v="65580.60000000002"/>
    <n v="288588.25"/>
    <n v="760213.13"/>
  </r>
  <r>
    <n v="156"/>
    <n v="17505"/>
    <s v="41765505APSU"/>
    <s v="505A"/>
    <x v="155"/>
    <s v="14LTIP - Perf"/>
    <n v="10257"/>
    <n v="212"/>
    <x v="106"/>
    <n v="9260"/>
    <x v="0"/>
    <n v="834000"/>
    <n v="0"/>
    <n v="0"/>
    <s v="41765505APSU14LTIP - Perf"/>
    <s v="LTIP - Perf"/>
    <s v="LTIP - Perf - 05/06/2014"/>
    <s v="3 years"/>
    <d v="2014-05-06T00:00:00"/>
    <d v="2016-09-30T00:00:00"/>
    <n v="370"/>
    <n v="80.807999999999979"/>
    <n v="174.38094599999999"/>
    <n v="4.2180540000000519"/>
    <n v="4.2549999999998818"/>
    <n v="21.275000000000091"/>
    <n v="6.2999999999988177E-2"/>
    <n v="655"/>
    <n v="1"/>
    <s v=""/>
    <n v="0"/>
    <n v="18877.400000000001"/>
    <n v="4122.8241599999992"/>
    <n v="8896.9158649199999"/>
    <n v="215.20511508000266"/>
    <n v="217.09009999999398"/>
    <n v="1085.4505000000047"/>
    <n v="3.2142599999993968"/>
    <n v="33418.100000000006"/>
    <n v="655"/>
    <n v="-655"/>
    <n v="0"/>
    <n v="0"/>
    <n v="51.02"/>
    <n v="0"/>
    <n v="0"/>
    <n v="0"/>
    <n v="0"/>
    <n v="0"/>
    <n v="0"/>
    <n v="0"/>
    <n v="33418.100000000006"/>
    <n v="30.463172288058345"/>
    <n v="1097"/>
    <n v="33418.100000000006"/>
    <n v="33418.100000000006"/>
    <n v="0"/>
    <n v="0"/>
    <n v="7520.24"/>
    <n v="13309.68"/>
    <n v="12588.180000000008"/>
    <n v="0"/>
    <n v="33418.100000000006"/>
    <n v="0"/>
    <n v="3.2100000000064028"/>
    <n v="3.2100000000064028"/>
    <m/>
    <n v="883.35"/>
    <n v="854.86"/>
    <n v="883.34"/>
    <n v="2621.55"/>
    <n v="883.35"/>
    <n v="0"/>
    <n v="826.36"/>
    <n v="826.36"/>
    <n v="883.35"/>
    <n v="2593.06"/>
    <n v="854.85"/>
    <n v="883.35"/>
    <n v="0"/>
    <n v="854.85"/>
    <n v="0"/>
    <n v="854.85"/>
    <n v="2593.0500000000002"/>
    <n v="193.21"/>
    <n v="17.690000000000001"/>
    <n v="642.30999999999995"/>
    <n v="2621.5600000000004"/>
    <n v="3474.7700000000004"/>
    <n v="194.91"/>
    <n v="17.84"/>
    <n v="4.34"/>
    <n v="217.09"/>
    <n v="974.53"/>
    <n v="89.21"/>
    <n v="21.71"/>
    <n v="3.2100000000064028"/>
    <n v="1088.6600000000064"/>
    <n v="4780.5200000000068"/>
    <n v="12588.180000000008"/>
  </r>
  <r>
    <n v="157"/>
    <n v="17542"/>
    <s v="41765542SPSU"/>
    <s v="542S"/>
    <x v="156"/>
    <s v="14LTIP - Perf"/>
    <n v="10257"/>
    <n v="10"/>
    <x v="117"/>
    <n v="9260"/>
    <x v="0"/>
    <n v="2000"/>
    <n v="0"/>
    <n v="0"/>
    <s v="41765542S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158"/>
    <n v="17561"/>
    <s v="41765561MPSU"/>
    <s v="561M"/>
    <x v="157"/>
    <s v="14LTIP - Perf"/>
    <n v="10257"/>
    <n v="10"/>
    <x v="1"/>
    <n v="9260"/>
    <x v="0"/>
    <n v="2000"/>
    <n v="0"/>
    <n v="0"/>
    <s v="41765561MPSU14LTIP - Perf"/>
    <s v="LTIP - Perf"/>
    <s v="LTIP - Perf - 05/06/2014"/>
    <s v="3 years"/>
    <d v="2014-05-06T00:00:00"/>
    <d v="2016-09-30T00:00:00"/>
    <n v="370"/>
    <n v="80.807999999999979"/>
    <n v="174.38094599999999"/>
    <n v="4.2180540000000519"/>
    <n v="4.2549999999998818"/>
    <n v="21.275000000000091"/>
    <n v="6.2999999999988177E-2"/>
    <n v="655"/>
    <n v="1"/>
    <s v=""/>
    <n v="0"/>
    <n v="18877.400000000001"/>
    <n v="4122.8241599999992"/>
    <n v="8896.9158649199999"/>
    <n v="215.20511508000266"/>
    <n v="217.09009999999398"/>
    <n v="1085.4505000000047"/>
    <n v="3.2142599999993968"/>
    <n v="33418.100000000006"/>
    <n v="655"/>
    <n v="-655"/>
    <n v="0"/>
    <n v="0"/>
    <n v="51.02"/>
    <n v="0"/>
    <n v="0"/>
    <n v="0"/>
    <n v="0"/>
    <n v="0"/>
    <n v="0"/>
    <n v="0"/>
    <n v="33418.100000000006"/>
    <n v="30.463172288058345"/>
    <n v="1097"/>
    <n v="33418.100000000006"/>
    <n v="33418.100000000006"/>
    <n v="0"/>
    <n v="0"/>
    <n v="7520.24"/>
    <n v="13309.68"/>
    <n v="12588.180000000008"/>
    <n v="0"/>
    <n v="33418.100000000006"/>
    <n v="0"/>
    <n v="3.2100000000064028"/>
    <n v="3.2100000000064028"/>
    <m/>
    <n v="883.35"/>
    <n v="854.86"/>
    <n v="883.34"/>
    <n v="2621.55"/>
    <n v="883.35"/>
    <n v="0"/>
    <n v="826.36"/>
    <n v="826.36"/>
    <n v="883.35"/>
    <n v="2593.06"/>
    <n v="854.85"/>
    <n v="883.35"/>
    <n v="0"/>
    <n v="854.85"/>
    <n v="0"/>
    <n v="854.85"/>
    <n v="2593.0500000000002"/>
    <n v="193.21"/>
    <n v="17.690000000000001"/>
    <n v="642.30999999999995"/>
    <n v="2621.5600000000004"/>
    <n v="3474.7700000000004"/>
    <n v="194.91"/>
    <n v="17.84"/>
    <n v="4.34"/>
    <n v="217.09"/>
    <n v="974.53"/>
    <n v="89.21"/>
    <n v="21.71"/>
    <n v="3.2100000000064028"/>
    <n v="1088.6600000000064"/>
    <n v="4780.5200000000068"/>
    <n v="12588.180000000008"/>
  </r>
  <r>
    <n v="159"/>
    <n v="17773"/>
    <s v="41765773HPSU"/>
    <s v="773H"/>
    <x v="158"/>
    <s v="14LTIP - Perf"/>
    <n v="10257"/>
    <n v="212"/>
    <x v="118"/>
    <n v="9260"/>
    <x v="0"/>
    <n v="821000"/>
    <n v="0"/>
    <n v="0"/>
    <s v="41765773H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160"/>
    <n v="17858"/>
    <s v="41765858MPSU"/>
    <s v="858M"/>
    <x v="159"/>
    <s v="14LTIP - Perf"/>
    <n v="10257"/>
    <n v="10"/>
    <x v="4"/>
    <n v="9260"/>
    <x v="0"/>
    <n v="2000"/>
    <n v="0"/>
    <n v="0"/>
    <s v="41765858M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161"/>
    <n v="17922"/>
    <s v="41765922GPSU"/>
    <s v="922G"/>
    <x v="160"/>
    <s v="14LTIP - Perf"/>
    <n v="10257"/>
    <n v="10"/>
    <x v="1"/>
    <n v="9260"/>
    <x v="0"/>
    <n v="2000"/>
    <n v="0"/>
    <n v="0"/>
    <s v="41765922GPSU14LTIP - Perf"/>
    <s v="LTIP - Perf"/>
    <s v="LTIP - Perf - 05/06/2014"/>
    <s v="3 years"/>
    <d v="2014-05-06T00:00:00"/>
    <d v="2016-09-30T00:00:00"/>
    <n v="2720"/>
    <n v="594.04799999999977"/>
    <n v="1281.9359280000001"/>
    <n v="31.008072000000539"/>
    <n v="31.279999999999745"/>
    <n v="156.39999999999964"/>
    <n v="0.32800000000042928"/>
    <n v="4815"/>
    <n v="1"/>
    <s v=""/>
    <n v="0"/>
    <n v="138774.39999999999"/>
    <n v="30308.328959999992"/>
    <n v="65404.371046560009"/>
    <n v="1582.0318334400276"/>
    <n v="1595.9055999999871"/>
    <n v="7979.5279999999821"/>
    <n v="16.734560000021904"/>
    <n v="245661.30000000002"/>
    <n v="4815"/>
    <n v="-4815"/>
    <n v="0"/>
    <n v="0"/>
    <n v="51.02"/>
    <n v="0"/>
    <n v="0"/>
    <n v="0"/>
    <n v="0"/>
    <n v="0"/>
    <n v="0"/>
    <n v="0"/>
    <n v="245661.30000000002"/>
    <n v="223.93919781221516"/>
    <n v="1097"/>
    <n v="245661.30000000002"/>
    <n v="245661.30000000002"/>
    <n v="0"/>
    <n v="0"/>
    <n v="55283.93"/>
    <n v="97844.170000000013"/>
    <n v="92533.200000000012"/>
    <n v="0"/>
    <n v="245661.30000000002"/>
    <n v="0"/>
    <n v="16.730000000010477"/>
    <n v="16.730000000010477"/>
    <m/>
    <n v="6493.8"/>
    <n v="6284.33"/>
    <n v="6493.81"/>
    <n v="19271.940000000002"/>
    <n v="6493.8"/>
    <n v="0"/>
    <n v="6074.85"/>
    <n v="6074.85"/>
    <n v="6493.8"/>
    <n v="19062.45"/>
    <n v="6284.33"/>
    <n v="6493.81"/>
    <n v="0"/>
    <n v="6284.32"/>
    <n v="0"/>
    <n v="6284.32"/>
    <n v="19062.46"/>
    <n v="1420.36"/>
    <n v="130.02000000000001"/>
    <n v="4721.8500000000004"/>
    <n v="19271.949999999997"/>
    <n v="25544.179999999997"/>
    <n v="1432.82"/>
    <n v="131.16"/>
    <n v="31.93"/>
    <n v="1595.91"/>
    <n v="7164.1100000000006"/>
    <n v="655.82"/>
    <n v="159.6"/>
    <n v="16.730000000010477"/>
    <n v="7996.2600000000111"/>
    <n v="35136.350000000006"/>
    <n v="92533.200000000012"/>
  </r>
  <r>
    <n v="162"/>
    <n v="18035"/>
    <s v="41765035FPSU"/>
    <s v="035F"/>
    <x v="161"/>
    <s v="14LTIP - Perf"/>
    <n v="10257"/>
    <n v="60"/>
    <x v="13"/>
    <n v="9260"/>
    <x v="0"/>
    <n v="31000"/>
    <n v="0"/>
    <n v="0"/>
    <s v="41765035F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163"/>
    <n v="18162"/>
    <s v="41765162MPSU"/>
    <s v="162M"/>
    <x v="162"/>
    <s v="14LTIP - Perf"/>
    <n v="10257"/>
    <n v="10"/>
    <x v="1"/>
    <n v="9260"/>
    <x v="0"/>
    <n v="2000"/>
    <n v="0"/>
    <n v="0"/>
    <s v="41765162MPSU14LTIP - Perf"/>
    <s v="LTIP - Perf"/>
    <s v="LTIP - Perf - 05/06/2014"/>
    <s v="3 years"/>
    <d v="2014-05-06T00:00:00"/>
    <d v="2016-09-30T00:00:00"/>
    <n v="370"/>
    <n v="80.807999999999979"/>
    <n v="174.38094599999999"/>
    <n v="4.2180540000000519"/>
    <n v="4.2549999999998818"/>
    <n v="21.275000000000091"/>
    <n v="6.2999999999988177E-2"/>
    <n v="655"/>
    <n v="1"/>
    <s v=""/>
    <n v="0"/>
    <n v="18877.400000000001"/>
    <n v="4122.8241599999992"/>
    <n v="8896.9158649199999"/>
    <n v="215.20511508000266"/>
    <n v="217.09009999999398"/>
    <n v="1085.4505000000047"/>
    <n v="3.2142599999993968"/>
    <n v="33418.100000000006"/>
    <n v="655"/>
    <n v="-655"/>
    <n v="0"/>
    <n v="0"/>
    <n v="51.02"/>
    <n v="0"/>
    <n v="0"/>
    <n v="0"/>
    <n v="0"/>
    <n v="0"/>
    <n v="0"/>
    <n v="0"/>
    <n v="33418.100000000006"/>
    <n v="30.463172288058345"/>
    <n v="1097"/>
    <n v="33418.100000000006"/>
    <n v="33418.100000000006"/>
    <n v="0"/>
    <n v="0"/>
    <n v="7520.24"/>
    <n v="13309.68"/>
    <n v="12588.180000000008"/>
    <n v="0"/>
    <n v="33418.100000000006"/>
    <n v="0"/>
    <n v="3.2100000000064028"/>
    <n v="3.2100000000064028"/>
    <m/>
    <n v="883.35"/>
    <n v="854.86"/>
    <n v="883.34"/>
    <n v="2621.55"/>
    <n v="883.35"/>
    <n v="0"/>
    <n v="826.36"/>
    <n v="826.36"/>
    <n v="883.35"/>
    <n v="2593.06"/>
    <n v="854.85"/>
    <n v="883.35"/>
    <n v="0"/>
    <n v="854.85"/>
    <n v="0"/>
    <n v="854.85"/>
    <n v="2593.0500000000002"/>
    <n v="193.21"/>
    <n v="17.690000000000001"/>
    <n v="642.30999999999995"/>
    <n v="2621.5600000000004"/>
    <n v="3474.7700000000004"/>
    <n v="194.91"/>
    <n v="17.84"/>
    <n v="4.34"/>
    <n v="217.09"/>
    <n v="974.53"/>
    <n v="89.21"/>
    <n v="21.71"/>
    <n v="3.2100000000064028"/>
    <n v="1088.6600000000064"/>
    <n v="4780.5200000000068"/>
    <n v="12588.180000000008"/>
  </r>
  <r>
    <n v="164"/>
    <n v="18245"/>
    <s v="41765245EPSU"/>
    <s v="245E"/>
    <x v="163"/>
    <s v="14LTIP - Perf"/>
    <n v="10257"/>
    <n v="180"/>
    <x v="119"/>
    <n v="9260"/>
    <x v="0"/>
    <n v="700000"/>
    <n v="0"/>
    <n v="0"/>
    <s v="41765245E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165"/>
    <n v="18246"/>
    <s v="41765246HPSU"/>
    <s v="246H"/>
    <x v="164"/>
    <s v="14LTIP - Perf"/>
    <n v="10257"/>
    <n v="10"/>
    <x v="120"/>
    <n v="9260"/>
    <x v="0"/>
    <n v="2000"/>
    <n v="0"/>
    <n v="0"/>
    <s v="41765246HPSU14LTIP - Perf"/>
    <s v="LTIP - Perf"/>
    <s v="LTIP - Perf - 05/06/2014"/>
    <s v="3 years"/>
    <d v="2014-05-06T00:00:00"/>
    <d v="2016-09-30T00:00:00"/>
    <n v="3925"/>
    <n v="857.21999999999969"/>
    <n v="1849.8525209999998"/>
    <n v="44.744979000000967"/>
    <n v="45.137499999999818"/>
    <n v="225.6875"/>
    <n v="0.35750000000007276"/>
    <n v="6948"/>
    <n v="1"/>
    <s v=""/>
    <n v="0"/>
    <n v="200253.5"/>
    <n v="43735.364399999984"/>
    <n v="94379.475621420002"/>
    <n v="2282.8888285800494"/>
    <n v="2302.9152499999909"/>
    <n v="11514.57625"/>
    <n v="18.239650000003714"/>
    <n v="354486.96"/>
    <n v="6948"/>
    <n v="-6948"/>
    <n v="0"/>
    <n v="0"/>
    <n v="51.02"/>
    <n v="0"/>
    <n v="0"/>
    <n v="0"/>
    <n v="0"/>
    <n v="0"/>
    <n v="0"/>
    <n v="0"/>
    <n v="354486.96"/>
    <n v="323.14216955332728"/>
    <n v="1097"/>
    <n v="354486.96"/>
    <n v="354486.96"/>
    <n v="0"/>
    <n v="0"/>
    <n v="79775.520000000004"/>
    <n v="141190.57999999999"/>
    <n v="133520.86000000004"/>
    <n v="0"/>
    <n v="354486.96"/>
    <n v="0"/>
    <n v="18.240000000048894"/>
    <n v="18.240000000048894"/>
    <m/>
    <n v="9370.66"/>
    <n v="9068.3799999999992"/>
    <n v="9370.65"/>
    <n v="27809.690000000002"/>
    <n v="9370.66"/>
    <n v="0"/>
    <n v="8766.09"/>
    <n v="8766.09"/>
    <n v="9370.66"/>
    <n v="27507.41"/>
    <n v="9068.3799999999992"/>
    <n v="9370.65"/>
    <n v="0"/>
    <n v="9068.3799999999992"/>
    <n v="0"/>
    <n v="9068.3799999999992"/>
    <n v="27507.409999999996"/>
    <n v="2049.6"/>
    <n v="187.63"/>
    <n v="6813.71"/>
    <n v="27809.68"/>
    <n v="36860.620000000003"/>
    <n v="2067.58"/>
    <n v="189.27"/>
    <n v="46.06"/>
    <n v="2302.91"/>
    <n v="10337.91"/>
    <n v="946.36"/>
    <n v="230.31"/>
    <n v="18.240000000048894"/>
    <n v="11532.820000000049"/>
    <n v="50696.350000000049"/>
    <n v="133520.86000000004"/>
  </r>
  <r>
    <n v="166"/>
    <n v="18325"/>
    <s v="41765325JPSU"/>
    <s v="325J"/>
    <x v="165"/>
    <s v="14LTIP - Perf"/>
    <n v="10257"/>
    <n v="10"/>
    <x v="4"/>
    <n v="9260"/>
    <x v="0"/>
    <n v="2000"/>
    <n v="0"/>
    <n v="0"/>
    <s v="41765325J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167"/>
    <n v="18513"/>
    <s v="41765513EPSU"/>
    <s v="513E"/>
    <x v="166"/>
    <s v="14LTIP - Perf"/>
    <n v="10257"/>
    <n v="10"/>
    <x v="44"/>
    <n v="9260"/>
    <x v="0"/>
    <n v="2000"/>
    <n v="0"/>
    <n v="0"/>
    <s v="41765513E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168"/>
    <n v="18547"/>
    <s v="41765547MPSU"/>
    <s v="547M"/>
    <x v="167"/>
    <s v="14LTIP - Perf"/>
    <n v="10257"/>
    <n v="10"/>
    <x v="121"/>
    <n v="9260"/>
    <x v="0"/>
    <n v="2000"/>
    <n v="0"/>
    <n v="0"/>
    <s v="41765547M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169"/>
    <n v="18568"/>
    <s v="41765568KPSU"/>
    <s v="568K"/>
    <x v="168"/>
    <s v="14LTIP - Perf"/>
    <n v="10257"/>
    <n v="10"/>
    <x v="122"/>
    <n v="9260"/>
    <x v="0"/>
    <n v="2000"/>
    <n v="0"/>
    <n v="0"/>
    <s v="41765568K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170"/>
    <n v="18570"/>
    <s v="41765570GPSU"/>
    <s v="570G"/>
    <x v="169"/>
    <s v="14LTIP - Perf"/>
    <n v="10257"/>
    <n v="10"/>
    <x v="0"/>
    <n v="9260"/>
    <x v="0"/>
    <n v="2000"/>
    <n v="0"/>
    <n v="0"/>
    <s v="41765570GPSU14LTIP - Perf"/>
    <s v="LTIP - Perf"/>
    <s v="LTIP - Perf - 05/06/2014"/>
    <s v="3 years"/>
    <d v="2014-05-06T00:00:00"/>
    <d v="2016-09-30T00:00:00"/>
    <n v="370"/>
    <n v="80.807999999999979"/>
    <n v="174.38094599999999"/>
    <n v="4.2180540000000519"/>
    <n v="4.2549999999998818"/>
    <n v="21.275000000000091"/>
    <n v="6.2999999999988177E-2"/>
    <n v="655"/>
    <n v="1"/>
    <s v=""/>
    <n v="0"/>
    <n v="18877.400000000001"/>
    <n v="4122.8241599999992"/>
    <n v="8896.9158649199999"/>
    <n v="215.20511508000266"/>
    <n v="217.09009999999398"/>
    <n v="1085.4505000000047"/>
    <n v="3.2142599999993968"/>
    <n v="33418.100000000006"/>
    <n v="655"/>
    <n v="-655"/>
    <n v="0"/>
    <n v="0"/>
    <n v="51.02"/>
    <n v="0"/>
    <n v="0"/>
    <n v="0"/>
    <n v="0"/>
    <n v="0"/>
    <n v="0"/>
    <n v="0"/>
    <n v="33418.100000000006"/>
    <n v="30.463172288058345"/>
    <n v="1097"/>
    <n v="33418.100000000006"/>
    <n v="33418.100000000006"/>
    <n v="0"/>
    <n v="0"/>
    <n v="7520.24"/>
    <n v="13309.68"/>
    <n v="12588.180000000008"/>
    <n v="0"/>
    <n v="33418.100000000006"/>
    <n v="0"/>
    <n v="3.2100000000064028"/>
    <n v="3.2100000000064028"/>
    <m/>
    <n v="883.35"/>
    <n v="854.86"/>
    <n v="883.34"/>
    <n v="2621.55"/>
    <n v="883.35"/>
    <n v="0"/>
    <n v="826.36"/>
    <n v="826.36"/>
    <n v="883.35"/>
    <n v="2593.06"/>
    <n v="854.85"/>
    <n v="883.35"/>
    <n v="0"/>
    <n v="854.85"/>
    <n v="0"/>
    <n v="854.85"/>
    <n v="2593.0500000000002"/>
    <n v="193.21"/>
    <n v="17.690000000000001"/>
    <n v="642.30999999999995"/>
    <n v="2621.5600000000004"/>
    <n v="3474.7700000000004"/>
    <n v="194.91"/>
    <n v="17.84"/>
    <n v="4.34"/>
    <n v="217.09"/>
    <n v="974.53"/>
    <n v="89.21"/>
    <n v="21.71"/>
    <n v="3.2100000000064028"/>
    <n v="1088.6600000000064"/>
    <n v="4780.5200000000068"/>
    <n v="12588.180000000008"/>
  </r>
  <r>
    <n v="171"/>
    <n v="18601"/>
    <s v="41765601MPSU"/>
    <s v="601M"/>
    <x v="170"/>
    <s v="14LTIP - Perf"/>
    <n v="10257"/>
    <n v="70"/>
    <x v="123"/>
    <n v="9260"/>
    <x v="0"/>
    <n v="170000"/>
    <n v="0"/>
    <n v="0"/>
    <s v="41765601M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172"/>
    <n v="18645"/>
    <s v="41765645LPSU"/>
    <s v="645L"/>
    <x v="171"/>
    <s v="14LTIP - Perf"/>
    <n v="10257"/>
    <n v="10"/>
    <x v="124"/>
    <n v="9260"/>
    <x v="0"/>
    <n v="2000"/>
    <n v="0"/>
    <n v="0"/>
    <s v="41765645L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173"/>
    <n v="18652"/>
    <s v="41765652PPSU"/>
    <s v="652P"/>
    <x v="172"/>
    <s v="14LTIP - Perf"/>
    <n v="10257"/>
    <n v="10"/>
    <x v="5"/>
    <n v="9260"/>
    <x v="0"/>
    <n v="2000"/>
    <n v="0"/>
    <n v="0"/>
    <s v="41765652P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174"/>
    <n v="18731"/>
    <s v="41765731HPSU"/>
    <s v="731H"/>
    <x v="173"/>
    <s v="14LTIP - Perf"/>
    <n v="10257"/>
    <n v="10"/>
    <x v="53"/>
    <n v="9260"/>
    <x v="0"/>
    <n v="2000"/>
    <n v="0"/>
    <n v="0"/>
    <s v="41765731H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175"/>
    <n v="18779"/>
    <s v="41765779WPSU"/>
    <s v="779W"/>
    <x v="174"/>
    <s v="14LTIP - Perf"/>
    <n v="10257"/>
    <n v="212"/>
    <x v="125"/>
    <n v="9260"/>
    <x v="0"/>
    <n v="832000"/>
    <n v="0"/>
    <n v="0"/>
    <s v="41765779W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176"/>
    <n v="18837"/>
    <s v="41765837NPSU"/>
    <s v="837N"/>
    <x v="175"/>
    <s v="14LTIP - Perf"/>
    <n v="10257"/>
    <n v="60"/>
    <x v="126"/>
    <n v="9260"/>
    <x v="0"/>
    <n v="30000"/>
    <n v="0"/>
    <n v="0"/>
    <s v="41765837N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177"/>
    <n v="18912"/>
    <s v="41765912SPSU"/>
    <s v="912S"/>
    <x v="176"/>
    <s v="14LTIP - Perf"/>
    <n v="10257"/>
    <n v="10"/>
    <x v="127"/>
    <n v="9260"/>
    <x v="0"/>
    <n v="2000"/>
    <n v="0"/>
    <n v="0"/>
    <s v="41765912SPSU14LTIP - Perf"/>
    <s v="LTIP - Perf"/>
    <s v="LTIP - Perf - 05/06/2014"/>
    <s v="3 years"/>
    <d v="2014-05-06T00:00:00"/>
    <d v="2016-09-30T00:00:00"/>
    <n v="370"/>
    <n v="80.807999999999979"/>
    <n v="174.38094599999999"/>
    <n v="4.2180540000000519"/>
    <n v="4.2549999999998818"/>
    <n v="21.275000000000091"/>
    <n v="6.2999999999988177E-2"/>
    <n v="655"/>
    <n v="1"/>
    <s v=""/>
    <n v="0"/>
    <n v="18877.400000000001"/>
    <n v="4122.8241599999992"/>
    <n v="8896.9158649199999"/>
    <n v="215.20511508000266"/>
    <n v="217.09009999999398"/>
    <n v="1085.4505000000047"/>
    <n v="3.2142599999993968"/>
    <n v="33418.100000000006"/>
    <n v="655"/>
    <n v="-655"/>
    <n v="0"/>
    <n v="0"/>
    <n v="51.02"/>
    <n v="0"/>
    <n v="0"/>
    <n v="0"/>
    <n v="0"/>
    <n v="0"/>
    <n v="0"/>
    <n v="0"/>
    <n v="33418.100000000006"/>
    <n v="30.463172288058345"/>
    <n v="1097"/>
    <n v="33418.100000000006"/>
    <n v="33418.100000000006"/>
    <n v="0"/>
    <n v="0"/>
    <n v="7520.24"/>
    <n v="13309.68"/>
    <n v="12588.180000000008"/>
    <n v="0"/>
    <n v="33418.100000000006"/>
    <n v="0"/>
    <n v="3.2100000000064028"/>
    <n v="3.2100000000064028"/>
    <m/>
    <n v="883.35"/>
    <n v="854.86"/>
    <n v="883.34"/>
    <n v="2621.55"/>
    <n v="883.35"/>
    <n v="0"/>
    <n v="826.36"/>
    <n v="826.36"/>
    <n v="883.35"/>
    <n v="2593.06"/>
    <n v="854.85"/>
    <n v="883.35"/>
    <n v="0"/>
    <n v="854.85"/>
    <n v="0"/>
    <n v="854.85"/>
    <n v="2593.0500000000002"/>
    <n v="193.21"/>
    <n v="17.690000000000001"/>
    <n v="642.30999999999995"/>
    <n v="2621.5600000000004"/>
    <n v="3474.7700000000004"/>
    <n v="194.91"/>
    <n v="17.84"/>
    <n v="4.34"/>
    <n v="217.09"/>
    <n v="974.53"/>
    <n v="89.21"/>
    <n v="21.71"/>
    <n v="3.2100000000064028"/>
    <n v="1088.6600000000064"/>
    <n v="4780.5200000000068"/>
    <n v="12588.180000000008"/>
  </r>
  <r>
    <n v="178"/>
    <n v="18915"/>
    <s v="41765915SPSU"/>
    <s v="915S"/>
    <x v="177"/>
    <s v="14LTIP - Perf"/>
    <n v="10257"/>
    <n v="10"/>
    <x v="1"/>
    <n v="9260"/>
    <x v="0"/>
    <n v="2000"/>
    <n v="0"/>
    <n v="0"/>
    <s v="41765915S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179"/>
    <n v="18991"/>
    <s v="41765991LPSU"/>
    <s v="991L"/>
    <x v="178"/>
    <s v="14LTIP - Perf"/>
    <n v="10257"/>
    <n v="10"/>
    <x v="128"/>
    <n v="9260"/>
    <x v="0"/>
    <n v="12000"/>
    <n v="0"/>
    <n v="0"/>
    <s v="41765991LPSU14LTIP - Perf"/>
    <s v="LTIP - Perf"/>
    <s v="LTIP - Perf - 05/06/2014"/>
    <s v="3 years"/>
    <d v="2014-05-06T00:00:00"/>
    <d v="2016-09-30T00:00:00"/>
    <n v="370"/>
    <n v="80.807999999999979"/>
    <n v="174.38094599999999"/>
    <n v="4.2180540000000519"/>
    <n v="4.2549999999998818"/>
    <n v="21.275000000000091"/>
    <n v="6.2999999999988177E-2"/>
    <n v="655"/>
    <n v="1"/>
    <s v=""/>
    <n v="0"/>
    <n v="18877.400000000001"/>
    <n v="4122.8241599999992"/>
    <n v="8896.9158649199999"/>
    <n v="215.20511508000266"/>
    <n v="217.09009999999398"/>
    <n v="1085.4505000000047"/>
    <n v="3.2142599999993968"/>
    <n v="33418.100000000006"/>
    <n v="655"/>
    <n v="-655"/>
    <n v="0"/>
    <n v="0"/>
    <n v="51.02"/>
    <n v="0"/>
    <n v="0"/>
    <n v="0"/>
    <n v="0"/>
    <n v="0"/>
    <n v="0"/>
    <n v="0"/>
    <n v="33418.100000000006"/>
    <n v="30.463172288058345"/>
    <n v="1097"/>
    <n v="33418.100000000006"/>
    <n v="33418.100000000006"/>
    <n v="0"/>
    <n v="0"/>
    <n v="7520.24"/>
    <n v="13309.68"/>
    <n v="12588.180000000008"/>
    <n v="0"/>
    <n v="33418.100000000006"/>
    <n v="0"/>
    <n v="3.2100000000064028"/>
    <n v="3.2100000000064028"/>
    <m/>
    <n v="883.35"/>
    <n v="854.86"/>
    <n v="883.34"/>
    <n v="2621.55"/>
    <n v="883.35"/>
    <n v="0"/>
    <n v="826.36"/>
    <n v="826.36"/>
    <n v="883.35"/>
    <n v="2593.06"/>
    <n v="854.85"/>
    <n v="883.35"/>
    <n v="0"/>
    <n v="854.85"/>
    <n v="0"/>
    <n v="854.85"/>
    <n v="2593.0500000000002"/>
    <n v="193.21"/>
    <n v="17.690000000000001"/>
    <n v="642.30999999999995"/>
    <n v="2621.5600000000004"/>
    <n v="3474.7700000000004"/>
    <n v="194.91"/>
    <n v="17.84"/>
    <n v="4.34"/>
    <n v="217.09"/>
    <n v="974.53"/>
    <n v="89.21"/>
    <n v="21.71"/>
    <n v="3.2100000000064028"/>
    <n v="1088.6600000000064"/>
    <n v="4780.5200000000068"/>
    <n v="12588.180000000008"/>
  </r>
  <r>
    <n v="180"/>
    <n v="19012"/>
    <s v="41765012SPSU"/>
    <s v="012S"/>
    <x v="179"/>
    <s v="14LTIP - Perf"/>
    <n v="10257"/>
    <n v="10"/>
    <x v="129"/>
    <n v="4264"/>
    <x v="0"/>
    <n v="2000"/>
    <n v="0"/>
    <n v="0"/>
    <s v="41765012S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181"/>
    <n v="19149"/>
    <s v="41765149HPSU"/>
    <s v="149H"/>
    <x v="180"/>
    <s v="14LTIP - Perf"/>
    <n v="10257"/>
    <n v="80"/>
    <x v="130"/>
    <n v="9260"/>
    <x v="0"/>
    <n v="190000"/>
    <n v="0"/>
    <n v="0"/>
    <s v="41765149HPSU14LTIP - Perf"/>
    <s v="LTIP - Perf"/>
    <s v="LTIP - Perf - 05/06/2014"/>
    <s v="3 years"/>
    <d v="2014-05-06T00:00:00"/>
    <d v="2016-09-30T00:00:00"/>
    <n v="370"/>
    <n v="80.807999999999979"/>
    <n v="174.38094599999999"/>
    <n v="4.2180540000000519"/>
    <n v="4.2549999999998818"/>
    <n v="21.275000000000091"/>
    <n v="6.2999999999988177E-2"/>
    <n v="655"/>
    <n v="1"/>
    <s v=""/>
    <n v="0"/>
    <n v="18877.400000000001"/>
    <n v="4122.8241599999992"/>
    <n v="8896.9158649199999"/>
    <n v="215.20511508000266"/>
    <n v="217.09009999999398"/>
    <n v="1085.4505000000047"/>
    <n v="3.2142599999993968"/>
    <n v="33418.100000000006"/>
    <n v="655"/>
    <n v="-655"/>
    <n v="0"/>
    <n v="0"/>
    <n v="51.02"/>
    <n v="0"/>
    <n v="0"/>
    <n v="0"/>
    <n v="0"/>
    <n v="0"/>
    <n v="0"/>
    <n v="0"/>
    <n v="33418.100000000006"/>
    <n v="30.463172288058345"/>
    <n v="1097"/>
    <n v="33418.100000000006"/>
    <n v="33418.100000000006"/>
    <n v="0"/>
    <n v="0"/>
    <n v="7520.24"/>
    <n v="13309.68"/>
    <n v="12588.180000000008"/>
    <n v="0"/>
    <n v="33418.100000000006"/>
    <n v="0"/>
    <n v="3.2100000000064028"/>
    <n v="3.2100000000064028"/>
    <m/>
    <n v="883.35"/>
    <n v="854.86"/>
    <n v="883.34"/>
    <n v="2621.55"/>
    <n v="883.35"/>
    <n v="0"/>
    <n v="826.36"/>
    <n v="826.36"/>
    <n v="883.35"/>
    <n v="2593.06"/>
    <n v="854.85"/>
    <n v="883.35"/>
    <n v="0"/>
    <n v="854.85"/>
    <n v="0"/>
    <n v="854.85"/>
    <n v="2593.0500000000002"/>
    <n v="193.21"/>
    <n v="17.690000000000001"/>
    <n v="642.30999999999995"/>
    <n v="2621.5600000000004"/>
    <n v="3474.7700000000004"/>
    <n v="194.91"/>
    <n v="17.84"/>
    <n v="4.34"/>
    <n v="217.09"/>
    <n v="974.53"/>
    <n v="89.21"/>
    <n v="21.71"/>
    <n v="3.2100000000064028"/>
    <n v="1088.6600000000064"/>
    <n v="4780.5200000000068"/>
    <n v="12588.180000000008"/>
  </r>
  <r>
    <n v="182"/>
    <n v="19160"/>
    <s v="41765160SPSU"/>
    <s v="160S"/>
    <x v="181"/>
    <s v="14LTIP - Perf"/>
    <n v="10257"/>
    <n v="212"/>
    <x v="131"/>
    <n v="9260"/>
    <x v="0"/>
    <n v="827000"/>
    <n v="0"/>
    <n v="0"/>
    <s v="41765160SPSU14LTIP - Perf"/>
    <s v="LTIP - Perf"/>
    <s v="LTIP - Perf - 05/06/2014"/>
    <s v="3 years"/>
    <d v="2014-05-06T00:00:00"/>
    <d v="2016-09-30T00:00:00"/>
    <n v="370"/>
    <n v="80.807999999999979"/>
    <n v="174.38094599999999"/>
    <n v="4.2180540000000519"/>
    <n v="4.2549999999998818"/>
    <n v="21.275000000000091"/>
    <n v="6.2999999999988177E-2"/>
    <n v="655"/>
    <n v="1"/>
    <s v=""/>
    <n v="0"/>
    <n v="18877.400000000001"/>
    <n v="4122.8241599999992"/>
    <n v="8896.9158649199999"/>
    <n v="215.20511508000266"/>
    <n v="217.09009999999398"/>
    <n v="1085.4505000000047"/>
    <n v="3.2142599999993968"/>
    <n v="33418.100000000006"/>
    <n v="655"/>
    <n v="-655"/>
    <n v="0"/>
    <n v="0"/>
    <n v="51.02"/>
    <n v="0"/>
    <n v="0"/>
    <n v="0"/>
    <n v="0"/>
    <n v="0"/>
    <n v="0"/>
    <n v="0"/>
    <n v="33418.100000000006"/>
    <n v="30.463172288058345"/>
    <n v="1097"/>
    <n v="33418.100000000006"/>
    <n v="33418.100000000006"/>
    <n v="0"/>
    <n v="0"/>
    <n v="7520.24"/>
    <n v="13309.68"/>
    <n v="12588.180000000008"/>
    <n v="0"/>
    <n v="33418.100000000006"/>
    <n v="0"/>
    <n v="3.2100000000064028"/>
    <n v="3.2100000000064028"/>
    <m/>
    <n v="883.35"/>
    <n v="854.86"/>
    <n v="883.34"/>
    <n v="2621.55"/>
    <n v="883.35"/>
    <n v="0"/>
    <n v="826.36"/>
    <n v="826.36"/>
    <n v="883.35"/>
    <n v="2593.06"/>
    <n v="854.85"/>
    <n v="883.35"/>
    <n v="0"/>
    <n v="854.85"/>
    <n v="0"/>
    <n v="854.85"/>
    <n v="2593.0500000000002"/>
    <n v="193.21"/>
    <n v="17.690000000000001"/>
    <n v="642.30999999999995"/>
    <n v="2621.5600000000004"/>
    <n v="3474.7700000000004"/>
    <n v="194.91"/>
    <n v="17.84"/>
    <n v="4.34"/>
    <n v="217.09"/>
    <n v="974.53"/>
    <n v="89.21"/>
    <n v="21.71"/>
    <n v="3.2100000000064028"/>
    <n v="1088.6600000000064"/>
    <n v="4780.5200000000068"/>
    <n v="12588.180000000008"/>
  </r>
  <r>
    <n v="183"/>
    <n v="19167"/>
    <s v="41765167BPSU"/>
    <s v="167B"/>
    <x v="182"/>
    <s v="14LTIP - Perf"/>
    <n v="10257"/>
    <n v="10"/>
    <x v="132"/>
    <n v="9260"/>
    <x v="0"/>
    <n v="2000"/>
    <n v="0"/>
    <n v="0"/>
    <s v="41765167BPSU14LTIP - Perf"/>
    <s v="LTIP - Perf"/>
    <s v="LTIP - Perf - 05/06/2014"/>
    <s v="3 years"/>
    <d v="2014-05-06T00:00:00"/>
    <d v="2016-09-30T00:00:00"/>
    <n v="370"/>
    <n v="80.807999999999979"/>
    <n v="174.38094599999999"/>
    <n v="4.2180540000000519"/>
    <n v="4.2549999999998818"/>
    <n v="21.275000000000091"/>
    <n v="6.2999999999988177E-2"/>
    <n v="655"/>
    <n v="1"/>
    <s v=""/>
    <n v="0"/>
    <n v="18877.400000000001"/>
    <n v="4122.8241599999992"/>
    <n v="8896.9158649199999"/>
    <n v="215.20511508000266"/>
    <n v="217.09009999999398"/>
    <n v="1085.4505000000047"/>
    <n v="3.2142599999993968"/>
    <n v="33418.100000000006"/>
    <n v="655"/>
    <n v="-655"/>
    <n v="0"/>
    <n v="0"/>
    <n v="51.02"/>
    <n v="0"/>
    <n v="0"/>
    <n v="0"/>
    <n v="0"/>
    <n v="0"/>
    <n v="0"/>
    <n v="0"/>
    <n v="33418.100000000006"/>
    <n v="30.463172288058345"/>
    <n v="1097"/>
    <n v="33418.100000000006"/>
    <n v="33418.100000000006"/>
    <n v="0"/>
    <n v="0"/>
    <n v="7520.24"/>
    <n v="13309.68"/>
    <n v="12588.180000000008"/>
    <n v="0"/>
    <n v="33418.100000000006"/>
    <n v="0"/>
    <n v="3.2100000000064028"/>
    <n v="3.2100000000064028"/>
    <m/>
    <n v="883.35"/>
    <n v="854.86"/>
    <n v="883.34"/>
    <n v="2621.55"/>
    <n v="883.35"/>
    <n v="0"/>
    <n v="826.36"/>
    <n v="826.36"/>
    <n v="883.35"/>
    <n v="2593.06"/>
    <n v="854.85"/>
    <n v="883.35"/>
    <n v="0"/>
    <n v="854.85"/>
    <n v="0"/>
    <n v="854.85"/>
    <n v="2593.0500000000002"/>
    <n v="193.21"/>
    <n v="17.690000000000001"/>
    <n v="642.30999999999995"/>
    <n v="2621.5600000000004"/>
    <n v="3474.7700000000004"/>
    <n v="194.91"/>
    <n v="17.84"/>
    <n v="4.34"/>
    <n v="217.09"/>
    <n v="974.53"/>
    <n v="89.21"/>
    <n v="21.71"/>
    <n v="3.2100000000064028"/>
    <n v="1088.6600000000064"/>
    <n v="4780.5200000000068"/>
    <n v="12588.180000000008"/>
  </r>
  <r>
    <n v="184"/>
    <n v="19198"/>
    <s v="41765198FPSU"/>
    <s v="198F"/>
    <x v="183"/>
    <s v="14LTIP - Perf"/>
    <n v="10257"/>
    <n v="10"/>
    <x v="5"/>
    <n v="9260"/>
    <x v="0"/>
    <n v="2000"/>
    <n v="0"/>
    <n v="0"/>
    <s v="41765198F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185"/>
    <n v="23416"/>
    <s v="41765416MPSU"/>
    <s v="416M"/>
    <x v="184"/>
    <s v="14LTIP - Perf"/>
    <n v="10257"/>
    <n v="10"/>
    <x v="133"/>
    <n v="9260"/>
    <x v="0"/>
    <n v="2000"/>
    <n v="0"/>
    <n v="0"/>
    <s v="41765416M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186"/>
    <n v="23537"/>
    <s v="41765537EPSU"/>
    <s v="537E"/>
    <x v="185"/>
    <s v="14LTIP - Perf"/>
    <n v="10257"/>
    <n v="10"/>
    <x v="134"/>
    <n v="9260"/>
    <x v="0"/>
    <n v="2000"/>
    <n v="0"/>
    <n v="0"/>
    <s v="41765537EPSU14LTIP - Perf"/>
    <s v="LTIP - Perf"/>
    <s v="LTIP - Perf - 05/06/2014"/>
    <s v="3 years"/>
    <d v="2014-05-06T00:00:00"/>
    <d v="2016-09-30T00:00:00"/>
    <n v="5650"/>
    <n v="1233.9599999999996"/>
    <n v="2662.8449780000001"/>
    <n v="64.410022000000026"/>
    <n v="64.974999999998545"/>
    <n v="324.87500000000182"/>
    <n v="0.93499999999949068"/>
    <n v="10002"/>
    <n v="1"/>
    <s v=""/>
    <n v="0"/>
    <n v="288263"/>
    <n v="62956.639199999983"/>
    <n v="135858.35077756"/>
    <n v="3286.1993224400017"/>
    <n v="3315.0244999999259"/>
    <n v="16575.122500000092"/>
    <n v="47.70369999997402"/>
    <n v="510302.04000000004"/>
    <n v="10002"/>
    <n v="-10002"/>
    <n v="0"/>
    <n v="0"/>
    <n v="51.02"/>
    <n v="0"/>
    <n v="0"/>
    <n v="0"/>
    <n v="0"/>
    <n v="0"/>
    <n v="0"/>
    <n v="0"/>
    <n v="510302.04000000004"/>
    <n v="465.17961713764817"/>
    <n v="1097"/>
    <n v="510302.04000000004"/>
    <n v="510302.04000000004"/>
    <n v="0"/>
    <n v="0"/>
    <n v="114836.1"/>
    <n v="203242.49"/>
    <n v="192223.45000000007"/>
    <n v="0"/>
    <n v="510302.04000000004"/>
    <n v="0"/>
    <n v="47.700000000069849"/>
    <n v="47.700000000069849"/>
    <m/>
    <n v="13488.97"/>
    <n v="13053.84"/>
    <n v="13488.97"/>
    <n v="40031.78"/>
    <n v="13488.97"/>
    <n v="0"/>
    <n v="12618.72"/>
    <n v="12618.72"/>
    <n v="13488.97"/>
    <n v="39596.659999999996"/>
    <n v="13053.84"/>
    <n v="13488.97"/>
    <n v="0"/>
    <n v="13053.84"/>
    <n v="0"/>
    <n v="13053.84"/>
    <n v="39596.649999999994"/>
    <n v="2950.38"/>
    <n v="270.08"/>
    <n v="9808.26"/>
    <n v="40031.79"/>
    <n v="53060.51"/>
    <n v="2976.26"/>
    <n v="272.45"/>
    <n v="66.31"/>
    <n v="3315.02"/>
    <n v="14881.32"/>
    <n v="1362.27"/>
    <n v="331.54"/>
    <n v="47.700000000069849"/>
    <n v="16622.830000000071"/>
    <n v="72998.360000000073"/>
    <n v="192223.45000000007"/>
  </r>
  <r>
    <n v="187"/>
    <n v="24451"/>
    <s v="41765451RPSU"/>
    <s v="451R"/>
    <x v="186"/>
    <s v="14LTIP - Perf"/>
    <n v="10257"/>
    <n v="10"/>
    <x v="0"/>
    <n v="9260"/>
    <x v="0"/>
    <n v="2000"/>
    <n v="0"/>
    <n v="0"/>
    <s v="41765451RPSU14LTIP - Perf"/>
    <s v="LTIP - Perf"/>
    <s v="LTIP - Perf - 05/06/2014"/>
    <s v="3 years"/>
    <d v="2014-05-06T00:00:00"/>
    <d v="2016-09-30T00:00:00"/>
    <n v="370"/>
    <n v="80.807999999999979"/>
    <n v="174.38094599999999"/>
    <n v="4.2180540000000519"/>
    <n v="4.2549999999998818"/>
    <n v="21.275000000000091"/>
    <n v="6.2999999999988177E-2"/>
    <n v="655"/>
    <n v="1"/>
    <s v=""/>
    <n v="0"/>
    <n v="18877.400000000001"/>
    <n v="4122.8241599999992"/>
    <n v="8896.9158649199999"/>
    <n v="215.20511508000266"/>
    <n v="217.09009999999398"/>
    <n v="1085.4505000000047"/>
    <n v="3.2142599999993968"/>
    <n v="33418.100000000006"/>
    <n v="655"/>
    <n v="-655"/>
    <n v="0"/>
    <n v="0"/>
    <n v="51.02"/>
    <n v="0"/>
    <n v="0"/>
    <n v="0"/>
    <n v="0"/>
    <n v="0"/>
    <n v="0"/>
    <n v="0"/>
    <n v="33418.100000000006"/>
    <n v="30.463172288058345"/>
    <n v="1097"/>
    <n v="33418.100000000006"/>
    <n v="33418.100000000006"/>
    <n v="0"/>
    <n v="0"/>
    <n v="7520.24"/>
    <n v="13309.68"/>
    <n v="12588.180000000008"/>
    <n v="0"/>
    <n v="33418.100000000006"/>
    <n v="0"/>
    <n v="3.2100000000064028"/>
    <n v="3.2100000000064028"/>
    <m/>
    <n v="883.35"/>
    <n v="854.86"/>
    <n v="883.34"/>
    <n v="2621.55"/>
    <n v="883.35"/>
    <n v="0"/>
    <n v="826.36"/>
    <n v="826.36"/>
    <n v="883.35"/>
    <n v="2593.06"/>
    <n v="854.85"/>
    <n v="883.35"/>
    <n v="0"/>
    <n v="854.85"/>
    <n v="0"/>
    <n v="854.85"/>
    <n v="2593.0500000000002"/>
    <n v="193.21"/>
    <n v="17.690000000000001"/>
    <n v="642.30999999999995"/>
    <n v="2621.5600000000004"/>
    <n v="3474.7700000000004"/>
    <n v="194.91"/>
    <n v="17.84"/>
    <n v="4.34"/>
    <n v="217.09"/>
    <n v="974.53"/>
    <n v="89.21"/>
    <n v="21.71"/>
    <n v="3.2100000000064028"/>
    <n v="1088.6600000000064"/>
    <n v="4780.5200000000068"/>
    <n v="12588.180000000008"/>
  </r>
  <r>
    <n v="188"/>
    <n v="24491"/>
    <s v="41765491TPSU"/>
    <s v="491T"/>
    <x v="187"/>
    <s v="14LTIP - Perf"/>
    <n v="10257"/>
    <n v="10"/>
    <x v="55"/>
    <n v="9260"/>
    <x v="0"/>
    <n v="2000"/>
    <n v="0"/>
    <n v="0"/>
    <s v="41765491T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189"/>
    <n v="24541"/>
    <s v="41765541BPSU"/>
    <s v="541B"/>
    <x v="188"/>
    <s v="14LTIP - Perf"/>
    <n v="10257"/>
    <n v="180"/>
    <x v="74"/>
    <n v="9260"/>
    <x v="0"/>
    <n v="700000"/>
    <n v="0"/>
    <n v="0"/>
    <s v="41765541BPSU14LTIP - Perf"/>
    <s v="LTIP - Perf"/>
    <s v="LTIP - Perf - 05/06/2014"/>
    <s v="3 years"/>
    <d v="2014-05-06T00:00:00"/>
    <d v="2016-09-30T00:00:00"/>
    <n v="370"/>
    <n v="80.807999999999979"/>
    <n v="174.38094599999999"/>
    <n v="4.2180540000000519"/>
    <n v="4.2549999999998818"/>
    <n v="21.275000000000091"/>
    <n v="6.2999999999988177E-2"/>
    <n v="655"/>
    <n v="1"/>
    <s v=""/>
    <n v="0"/>
    <n v="18877.400000000001"/>
    <n v="4122.8241599999992"/>
    <n v="8896.9158649199999"/>
    <n v="215.20511508000266"/>
    <n v="217.09009999999398"/>
    <n v="1085.4505000000047"/>
    <n v="3.2142599999993968"/>
    <n v="33418.100000000006"/>
    <n v="655"/>
    <n v="-655"/>
    <n v="0"/>
    <n v="0"/>
    <n v="51.02"/>
    <n v="0"/>
    <n v="0"/>
    <n v="0"/>
    <n v="0"/>
    <n v="0"/>
    <n v="0"/>
    <n v="0"/>
    <n v="33418.100000000006"/>
    <n v="30.463172288058345"/>
    <n v="1097"/>
    <n v="33418.100000000006"/>
    <n v="33418.100000000006"/>
    <n v="0"/>
    <n v="0"/>
    <n v="7520.24"/>
    <n v="13309.68"/>
    <n v="12588.180000000008"/>
    <n v="0"/>
    <n v="33418.100000000006"/>
    <n v="0"/>
    <n v="3.2100000000064028"/>
    <n v="3.2100000000064028"/>
    <m/>
    <n v="883.35"/>
    <n v="854.86"/>
    <n v="883.34"/>
    <n v="2621.55"/>
    <n v="883.35"/>
    <n v="0"/>
    <n v="826.36"/>
    <n v="826.36"/>
    <n v="883.35"/>
    <n v="2593.06"/>
    <n v="854.85"/>
    <n v="883.35"/>
    <n v="0"/>
    <n v="854.85"/>
    <n v="0"/>
    <n v="854.85"/>
    <n v="2593.0500000000002"/>
    <n v="193.21"/>
    <n v="17.690000000000001"/>
    <n v="642.30999999999995"/>
    <n v="2621.5600000000004"/>
    <n v="3474.7700000000004"/>
    <n v="194.91"/>
    <n v="17.84"/>
    <n v="4.34"/>
    <n v="217.09"/>
    <n v="974.53"/>
    <n v="89.21"/>
    <n v="21.71"/>
    <n v="3.2100000000064028"/>
    <n v="1088.6600000000064"/>
    <n v="4780.5200000000068"/>
    <n v="12588.180000000008"/>
  </r>
  <r>
    <n v="190"/>
    <n v="24582"/>
    <s v="41765582FPSU"/>
    <s v="582F"/>
    <x v="189"/>
    <s v="14LTIP - Perf"/>
    <n v="10257"/>
    <n v="10"/>
    <x v="5"/>
    <n v="9260"/>
    <x v="0"/>
    <n v="2000"/>
    <n v="0"/>
    <n v="0"/>
    <s v="41765582FPSU14LTIP - Perf"/>
    <s v="LTIP - Perf"/>
    <s v="LTIP - Perf - 05/06/2014"/>
    <s v="3 years"/>
    <d v="2014-05-06T00:00:00"/>
    <d v="2016-09-30T00:00:00"/>
    <n v="220"/>
    <n v="48.047999999999988"/>
    <n v="103.686026"/>
    <n v="2.507974000000047"/>
    <n v="2.5299999999999727"/>
    <n v="12.650000000000034"/>
    <n v="0.57799999999997453"/>
    <n v="390"/>
    <n v="1"/>
    <s v=""/>
    <n v="0"/>
    <n v="11224.400000000001"/>
    <n v="2451.4089599999993"/>
    <n v="5290.0610465200007"/>
    <n v="127.9568334800024"/>
    <n v="129.08059999999861"/>
    <n v="645.40300000000173"/>
    <n v="29.489559999998704"/>
    <n v="19897.800000000003"/>
    <n v="390"/>
    <n v="-390"/>
    <n v="0"/>
    <n v="0"/>
    <n v="51.02"/>
    <n v="0"/>
    <n v="0"/>
    <n v="0"/>
    <n v="0"/>
    <n v="0"/>
    <n v="0"/>
    <n v="0"/>
    <n v="19897.800000000003"/>
    <n v="18.138377392889701"/>
    <n v="1097"/>
    <n v="19897.800000000003"/>
    <n v="19897.800000000003"/>
    <n v="0"/>
    <n v="0"/>
    <n v="4471.49"/>
    <n v="7913.869999999999"/>
    <n v="7512.4400000000051"/>
    <n v="0"/>
    <n v="19897.800000000003"/>
    <n v="0"/>
    <n v="29.490000000001601"/>
    <n v="29.490000000001601"/>
    <m/>
    <n v="525.24"/>
    <n v="508.29"/>
    <n v="525.23"/>
    <n v="1558.76"/>
    <n v="525.24"/>
    <n v="0"/>
    <n v="491.34"/>
    <n v="491.34"/>
    <n v="525.24"/>
    <n v="1541.82"/>
    <n v="508.29"/>
    <n v="525.23"/>
    <n v="0"/>
    <n v="508.3"/>
    <n v="0"/>
    <n v="508.3"/>
    <n v="1541.82"/>
    <n v="114.88"/>
    <n v="10.52"/>
    <n v="381.91"/>
    <n v="1558.76"/>
    <n v="2066.0700000000002"/>
    <n v="115.88"/>
    <n v="10.61"/>
    <n v="2.59"/>
    <n v="129.07999999999998"/>
    <n v="579.45000000000005"/>
    <n v="53.04"/>
    <n v="12.91"/>
    <n v="29.490000000005239"/>
    <n v="674.89000000000522"/>
    <n v="2870.0400000000054"/>
    <n v="7512.4400000000051"/>
  </r>
  <r>
    <n v="191"/>
    <n v="15389"/>
    <s v="41825389CPSU"/>
    <s v="389C"/>
    <x v="190"/>
    <s v="14LTIP - Perf"/>
    <n v="10257"/>
    <n v="80"/>
    <x v="79"/>
    <n v="9260"/>
    <x v="0"/>
    <n v="190000"/>
    <n v="0"/>
    <n v="0"/>
    <s v="41825389CPSU14LTIP - Perf"/>
    <s v="LTIP - Perf"/>
    <s v="LTIP - Perf - 07/05/2014"/>
    <s v="3 years"/>
    <d v="2014-07-05T00:00:00"/>
    <d v="2016-09-30T00:00:00"/>
    <n v="220"/>
    <n v="48.047999999999988"/>
    <n v="103.686058"/>
    <n v="2.5079420000000141"/>
    <n v="2.5299999999999727"/>
    <n v="12.650000000000034"/>
    <n v="0.57799999999997453"/>
    <n v="390"/>
    <n v="1"/>
    <s v=""/>
    <n v="0"/>
    <n v="11333.3"/>
    <n v="2475.1927199999996"/>
    <n v="5341.3872778700006"/>
    <n v="129.19663213000072"/>
    <n v="130.33294999999859"/>
    <n v="651.66475000000173"/>
    <n v="29.775669999998687"/>
    <n v="20090.850000000002"/>
    <n v="390"/>
    <n v="-390"/>
    <n v="0"/>
    <n v="0"/>
    <n v="51.515000000000001"/>
    <n v="0"/>
    <n v="0"/>
    <n v="0"/>
    <n v="0"/>
    <n v="0"/>
    <n v="0"/>
    <n v="0"/>
    <n v="20090.850000000002"/>
    <n v="18.31435733819508"/>
    <n v="1097"/>
    <n v="20090.850000000002"/>
    <n v="20090.850000000002"/>
    <n v="0"/>
    <n v="0"/>
    <n v="4514.88"/>
    <n v="7990.6500000000005"/>
    <n v="7585.3200000000033"/>
    <n v="0"/>
    <n v="20090.850000000006"/>
    <n v="0"/>
    <n v="29.780000000006112"/>
    <n v="29.780000000002474"/>
    <m/>
    <n v="530.33000000000004"/>
    <n v="513.22"/>
    <n v="530.33000000000004"/>
    <n v="1573.88"/>
    <n v="530.33000000000004"/>
    <n v="0"/>
    <n v="496.12"/>
    <n v="496.12"/>
    <n v="530.33000000000004"/>
    <n v="1556.7800000000002"/>
    <n v="513.22"/>
    <n v="530.33000000000004"/>
    <n v="0"/>
    <n v="513.22"/>
    <n v="0"/>
    <n v="513.22"/>
    <n v="1556.7700000000002"/>
    <n v="116"/>
    <n v="10.62"/>
    <n v="385.62"/>
    <n v="1573.88"/>
    <n v="2086.12"/>
    <n v="117.01"/>
    <n v="10.71"/>
    <n v="2.61"/>
    <n v="130.33000000000001"/>
    <n v="585.07000000000005"/>
    <n v="53.56"/>
    <n v="13.03"/>
    <n v="29.780000000002474"/>
    <n v="681.44000000000256"/>
    <n v="2897.8900000000031"/>
    <n v="7585.3200000000033"/>
  </r>
  <r>
    <n v="192"/>
    <n v="14468"/>
    <s v="41839468RPSU"/>
    <s v="468R"/>
    <x v="84"/>
    <s v="14LTIP - Perf"/>
    <n v="10257"/>
    <n v="80"/>
    <x v="68"/>
    <n v="9260"/>
    <x v="0"/>
    <n v="190000"/>
    <n v="0"/>
    <n v="0"/>
    <s v="41839468RPSU14LTIP - Perf"/>
    <s v="LTIP - Perf"/>
    <s v="LTIP - Perf - 07/19/2014"/>
    <s v="3 years"/>
    <d v="2014-07-19T00:00:00"/>
    <d v="2016-09-30T00:00:00"/>
    <n v="150"/>
    <n v="32.759999999999991"/>
    <n v="70.694974000000002"/>
    <n v="1.7100260000000276"/>
    <n v="1.7249999999999659"/>
    <n v="8.625"/>
    <n v="0.48500000000001364"/>
    <n v="266"/>
    <n v="1"/>
    <s v=""/>
    <n v="0"/>
    <n v="7645.5"/>
    <n v="1669.7771999999995"/>
    <n v="3603.3228247800002"/>
    <n v="87.160025220001401"/>
    <n v="87.923249999998262"/>
    <n v="439.61624999999998"/>
    <n v="24.720450000000696"/>
    <n v="13558.019999999999"/>
    <n v="266"/>
    <n v="-266"/>
    <n v="0"/>
    <n v="0"/>
    <n v="50.97"/>
    <n v="0"/>
    <n v="0"/>
    <n v="0"/>
    <n v="0"/>
    <n v="0"/>
    <n v="0"/>
    <n v="0"/>
    <n v="13558.019999999999"/>
    <n v="12.359179580674565"/>
    <n v="1097"/>
    <n v="13558.019999999999"/>
    <n v="13558.019999999999"/>
    <n v="0"/>
    <n v="0"/>
    <n v="3045.76"/>
    <n v="5390.5300000000007"/>
    <n v="5121.7299999999977"/>
    <n v="0"/>
    <n v="13558.019999999999"/>
    <n v="0"/>
    <n v="24.719999999997526"/>
    <n v="24.719999999997526"/>
    <m/>
    <n v="357.76"/>
    <n v="346.22"/>
    <n v="357.77"/>
    <n v="1061.75"/>
    <n v="357.76"/>
    <n v="0"/>
    <n v="334.68"/>
    <n v="334.68"/>
    <n v="357.77"/>
    <n v="1050.21"/>
    <n v="346.22"/>
    <n v="357.76"/>
    <n v="0"/>
    <n v="346.22"/>
    <n v="0"/>
    <n v="346.22"/>
    <n v="1050.2"/>
    <n v="78.25"/>
    <n v="7.16"/>
    <n v="260.14"/>
    <n v="1061.76"/>
    <n v="1407.31"/>
    <n v="78.929999999999993"/>
    <n v="7.23"/>
    <n v="1.76"/>
    <n v="87.92"/>
    <n v="394.7"/>
    <n v="36.130000000000003"/>
    <n v="8.7899999999999991"/>
    <n v="24.719999999997526"/>
    <n v="464.33999999999753"/>
    <n v="1959.5699999999977"/>
    <n v="5121.7299999999977"/>
  </r>
  <r>
    <n v="193"/>
    <n v="10005"/>
    <s v="421295McEPSU"/>
    <s v="5McE"/>
    <x v="0"/>
    <s v="15LTIP - Perf"/>
    <n v="10257"/>
    <n v="10"/>
    <x v="0"/>
    <n v="9260"/>
    <x v="0"/>
    <n v="2000"/>
    <n v="0"/>
    <n v="0"/>
    <s v="421295McEPSU15LTIP - Perf"/>
    <s v="LTIP - Perf"/>
    <s v="LTIP - Perf - 05/05/2015"/>
    <s v="3 years"/>
    <d v="2015-05-05T00:00:00"/>
    <d v="2017-09-30T00:00:00"/>
    <n v="185"/>
    <n v="0"/>
    <n v="75.170000000000016"/>
    <n v="0"/>
    <n v="0"/>
    <n v="0"/>
    <m/>
    <n v="260.17"/>
    <n v="1"/>
    <n v="0"/>
    <n v="83"/>
    <n v="9871.6"/>
    <n v="0"/>
    <n v="4011.0712000000008"/>
    <n v="0"/>
    <n v="0"/>
    <n v="0"/>
    <n v="0"/>
    <n v="13882.671200000001"/>
    <n v="260.17"/>
    <n v="0"/>
    <n v="-177.17"/>
    <n v="83"/>
    <n v="53.36"/>
    <n v="4428.88"/>
    <n v="-88.586457760000002"/>
    <n v="4340.2935422400005"/>
    <n v="0"/>
    <n v="0"/>
    <n v="0"/>
    <n v="0"/>
    <n v="4428.88"/>
    <n v="4.0372652689152231"/>
    <n v="1097"/>
    <n v="4428.88"/>
    <n v="4428.88"/>
    <n v="0"/>
    <n v="0"/>
    <n v="0"/>
    <n v="4539.0499999999993"/>
    <n v="-110.17000000000007"/>
    <n v="0"/>
    <n v="4428.8799999999992"/>
    <n v="0"/>
    <n v="0"/>
    <n v="0"/>
    <m/>
    <n v="384.46"/>
    <n v="372.05"/>
    <n v="384.46"/>
    <n v="1140.97"/>
    <n v="-1251.1400000000001"/>
    <n v="0"/>
    <n v="0"/>
    <n v="0"/>
    <n v="0"/>
    <n v="-1251.1400000000001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m/>
    <n v="0"/>
    <n v="0"/>
    <n v="-110.17000000000007"/>
  </r>
  <r>
    <n v="194"/>
    <n v="10015"/>
    <s v="4212915WoPSU"/>
    <s v="15Wo"/>
    <x v="1"/>
    <s v="15LTIP - Perf"/>
    <n v="10257"/>
    <n v="10"/>
    <x v="1"/>
    <n v="9260"/>
    <x v="0"/>
    <n v="2000"/>
    <n v="0"/>
    <n v="0"/>
    <s v="4212915WoPSU15LTIP - Perf"/>
    <s v="LTIP - Perf"/>
    <s v="LTIP - Perf - 05/05/2015"/>
    <s v="3 years"/>
    <d v="2015-05-05T00:00:00"/>
    <d v="2017-09-30T00:00:00"/>
    <n v="310"/>
    <n v="0"/>
    <n v="125.952961"/>
    <n v="3.2240390000000048"/>
    <n v="3.2239999999999895"/>
    <n v="16.15100000000001"/>
    <m/>
    <n v="458.55200000000002"/>
    <n v="1.4792000000000001"/>
    <n v="0"/>
    <n v="0"/>
    <n v="16541.599999999999"/>
    <n v="0"/>
    <n v="6720.8499989600004"/>
    <n v="172.03472104000025"/>
    <n v="172.03263999999945"/>
    <n v="861.81736000000058"/>
    <n v="0"/>
    <n v="24468.334719999999"/>
    <n v="458.55200000000002"/>
    <n v="0"/>
    <n v="0"/>
    <n v="458.55200000000002"/>
    <n v="53.36"/>
    <n v="24468.334720000003"/>
    <n v="-489.41563106944005"/>
    <n v="23978.919088930561"/>
    <n v="0"/>
    <n v="0"/>
    <n v="0"/>
    <n v="0"/>
    <n v="23978.919088930561"/>
    <n v="21.858631803947638"/>
    <n v="732"/>
    <n v="16000.52"/>
    <n v="16000.52"/>
    <n v="7978.3990889305605"/>
    <n v="0"/>
    <n v="0"/>
    <n v="7605.98"/>
    <n v="8394.5400000000009"/>
    <n v="0"/>
    <n v="16000.52"/>
    <n v="0"/>
    <n v="0"/>
    <n v="0"/>
    <m/>
    <n v="644.22"/>
    <n v="623.44000000000005"/>
    <n v="644.22"/>
    <n v="1911.88"/>
    <n v="644.23"/>
    <n v="0"/>
    <n v="602.66"/>
    <n v="602.66"/>
    <n v="644.22"/>
    <n v="1891.11"/>
    <n v="623.44000000000005"/>
    <n v="644.22"/>
    <n v="0"/>
    <n v="623.44000000000005"/>
    <n v="0"/>
    <n v="623.44000000000005"/>
    <n v="1891.1000000000001"/>
    <n v="98.36"/>
    <n v="14.14"/>
    <m/>
    <n v="1911.88"/>
    <n v="2024.38"/>
    <n v="98.36"/>
    <n v="14.14"/>
    <n v="0"/>
    <n v="112.5"/>
    <n v="492.74"/>
    <n v="70.83"/>
    <n v="0"/>
    <m/>
    <n v="563.57000000000005"/>
    <n v="2700.45"/>
    <n v="8394.5400000000009"/>
  </r>
  <r>
    <n v="195"/>
    <n v="10034"/>
    <s v="4212934MaPSU"/>
    <s v="34Ma"/>
    <x v="2"/>
    <s v="15LTIP - Perf"/>
    <n v="10257"/>
    <n v="50"/>
    <x v="2"/>
    <n v="9260"/>
    <x v="0"/>
    <n v="91000"/>
    <n v="0"/>
    <n v="0"/>
    <s v="4212934Ma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196"/>
    <n v="10070"/>
    <s v="4212970HaPSU"/>
    <s v="70Ha"/>
    <x v="3"/>
    <s v="15LTIP - Perf"/>
    <n v="10257"/>
    <n v="20"/>
    <x v="3"/>
    <n v="9260"/>
    <x v="0"/>
    <n v="107000"/>
    <n v="0"/>
    <n v="0"/>
    <s v="4212970HaPSU15LTIP - Perf"/>
    <s v="LTIP - Perf"/>
    <s v="LTIP - Perf - 05/05/2015"/>
    <s v="3 years"/>
    <d v="2015-05-05T00:00:00"/>
    <d v="2017-09-30T00:00:00"/>
    <n v="1080"/>
    <n v="0"/>
    <n v="438.80397299999998"/>
    <n v="11.232027000000016"/>
    <n v="11.231999999999971"/>
    <n v="56.268000000000029"/>
    <m/>
    <n v="1597.5360000000001"/>
    <n v="1.4792000000000001"/>
    <n v="0"/>
    <n v="0"/>
    <n v="57628.800000000003"/>
    <n v="0"/>
    <n v="23414.579999279998"/>
    <n v="599.34096072000091"/>
    <n v="599.3395199999984"/>
    <n v="3002.4604800000016"/>
    <n v="0"/>
    <n v="85244.520959999994"/>
    <n v="1597.5360000000001"/>
    <n v="0"/>
    <n v="0"/>
    <n v="1597.5360000000001"/>
    <n v="53.36"/>
    <n v="85244.520960000009"/>
    <n v="-1705.0609082419201"/>
    <n v="83539.460051758084"/>
    <n v="0"/>
    <n v="0"/>
    <n v="0"/>
    <n v="0"/>
    <n v="83539.460051758084"/>
    <n v="76.152652736333707"/>
    <n v="732"/>
    <n v="55743.74"/>
    <n v="55743.74"/>
    <n v="27795.720051758086"/>
    <n v="0"/>
    <n v="0"/>
    <n v="26498.25"/>
    <n v="29245.489999999998"/>
    <n v="0"/>
    <n v="55743.74"/>
    <n v="0"/>
    <n v="0"/>
    <n v="0"/>
    <m/>
    <n v="2244.39"/>
    <n v="2171.98"/>
    <n v="2244.39"/>
    <n v="6660.76"/>
    <n v="2244.39"/>
    <n v="0"/>
    <n v="2099.59"/>
    <n v="2099.59"/>
    <n v="2244.38"/>
    <n v="6588.36"/>
    <n v="2171.9899999999998"/>
    <n v="2244.39"/>
    <n v="0"/>
    <n v="2171.9899999999998"/>
    <n v="0"/>
    <n v="2171.9899999999998"/>
    <n v="6588.369999999999"/>
    <n v="342.67"/>
    <n v="49.26"/>
    <m/>
    <n v="6660.75"/>
    <n v="7052.68"/>
    <n v="342.67"/>
    <n v="49.26"/>
    <n v="0"/>
    <n v="391.93"/>
    <n v="1716.6200000000001"/>
    <n v="246.77"/>
    <n v="0"/>
    <m/>
    <n v="1963.39"/>
    <n v="9408.0000000000018"/>
    <n v="29245.489999999998"/>
  </r>
  <r>
    <n v="197"/>
    <n v="10101"/>
    <s v="42129101WPSU"/>
    <s v="101W"/>
    <x v="4"/>
    <s v="15LTIP - Perf"/>
    <n v="10257"/>
    <n v="10"/>
    <x v="4"/>
    <n v="9260"/>
    <x v="0"/>
    <n v="2000"/>
    <n v="0"/>
    <n v="0"/>
    <s v="42129101W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198"/>
    <n v="10105"/>
    <s v="42129105APSU"/>
    <s v="105A"/>
    <x v="5"/>
    <s v="15LTIP - Perf"/>
    <n v="10257"/>
    <n v="10"/>
    <x v="5"/>
    <n v="9260"/>
    <x v="0"/>
    <n v="2000"/>
    <n v="0"/>
    <n v="0"/>
    <s v="42129105APSU15LTIP - Perf"/>
    <s v="LTIP - Perf"/>
    <s v="LTIP - Perf - 05/05/2015"/>
    <s v="3 years"/>
    <d v="2015-05-05T00:00:00"/>
    <d v="2017-09-30T00:00:00"/>
    <n v="480"/>
    <n v="0"/>
    <n v="195.023988"/>
    <n v="4.9920120000000452"/>
    <n v="4.9919999999999618"/>
    <n v="25.008000000000038"/>
    <m/>
    <n v="710.01600000000008"/>
    <n v="1.4792000000000001"/>
    <n v="0"/>
    <n v="0"/>
    <n v="25612.799999999999"/>
    <n v="0"/>
    <n v="10406.479999679999"/>
    <n v="266.37376032000242"/>
    <n v="266.37311999999798"/>
    <n v="1334.426880000002"/>
    <n v="0"/>
    <n v="37886.453759999997"/>
    <n v="710.01600000000008"/>
    <n v="0"/>
    <n v="0"/>
    <n v="710.01599999999996"/>
    <n v="53.36"/>
    <n v="37886.453759999997"/>
    <n v="-757.80484810751989"/>
    <n v="37128.64891189248"/>
    <n v="0"/>
    <n v="0"/>
    <n v="0"/>
    <n v="0"/>
    <n v="37128.64891189248"/>
    <n v="33.845623438370538"/>
    <n v="732"/>
    <n v="24775"/>
    <n v="24775"/>
    <n v="12353.64891189248"/>
    <n v="0"/>
    <n v="0"/>
    <n v="11777"/>
    <n v="12997.99"/>
    <n v="0"/>
    <n v="24774.989999999998"/>
    <n v="1.0000000002037268E-2"/>
    <n v="0"/>
    <n v="1.0000000002037268E-2"/>
    <m/>
    <n v="997.51"/>
    <n v="965.32"/>
    <n v="997.51"/>
    <n v="2960.34"/>
    <n v="997.5"/>
    <n v="0"/>
    <n v="933.15"/>
    <n v="933.15"/>
    <n v="997.51"/>
    <n v="2928.16"/>
    <n v="965.33"/>
    <n v="997.5"/>
    <n v="0"/>
    <n v="965.33"/>
    <n v="0"/>
    <n v="965.33"/>
    <n v="2928.16"/>
    <n v="152.30000000000001"/>
    <n v="21.89"/>
    <m/>
    <n v="2960.34"/>
    <n v="3134.53"/>
    <n v="152.30000000000001"/>
    <n v="21.89"/>
    <n v="0"/>
    <n v="174.19"/>
    <n v="762.94"/>
    <n v="109.67"/>
    <n v="0"/>
    <m/>
    <n v="872.61"/>
    <n v="4181.33"/>
    <n v="12997.99"/>
  </r>
  <r>
    <n v="199"/>
    <n v="10106"/>
    <s v="42129106GPSU"/>
    <s v="106G"/>
    <x v="6"/>
    <s v="15LTIP - Perf"/>
    <n v="10257"/>
    <n v="30"/>
    <x v="6"/>
    <n v="9260"/>
    <x v="0"/>
    <n v="10000"/>
    <n v="0"/>
    <n v="0"/>
    <s v="42129106G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00"/>
    <n v="10107"/>
    <s v="42129107CPSU"/>
    <s v="107C"/>
    <x v="7"/>
    <s v="15LTIP - Perf"/>
    <n v="10257"/>
    <n v="10"/>
    <x v="7"/>
    <n v="9260"/>
    <x v="0"/>
    <n v="12000"/>
    <n v="0"/>
    <n v="0"/>
    <s v="42129107CPSU15LTIP - Perf"/>
    <s v="LTIP - Perf"/>
    <s v="LTIP - Perf - 05/05/2015"/>
    <s v="3 years"/>
    <d v="2015-05-05T00:00:00"/>
    <d v="2017-09-30T00:00:00"/>
    <n v="1080"/>
    <n v="0"/>
    <n v="438.80397299999998"/>
    <n v="11.232027000000016"/>
    <n v="11.231999999999971"/>
    <n v="56.268000000000029"/>
    <m/>
    <n v="1597.5360000000001"/>
    <n v="1.4792000000000001"/>
    <n v="0"/>
    <n v="0"/>
    <n v="57628.800000000003"/>
    <n v="0"/>
    <n v="23414.579999279998"/>
    <n v="599.34096072000091"/>
    <n v="599.3395199999984"/>
    <n v="3002.4604800000016"/>
    <n v="0"/>
    <n v="85244.520959999994"/>
    <n v="1597.5360000000001"/>
    <n v="0"/>
    <n v="0"/>
    <n v="1597.5360000000001"/>
    <n v="53.36"/>
    <n v="85244.520960000009"/>
    <n v="-1705.0609082419201"/>
    <n v="83539.460051758084"/>
    <n v="0"/>
    <n v="0"/>
    <n v="0"/>
    <n v="0"/>
    <n v="83539.460051758084"/>
    <n v="76.152652736333707"/>
    <n v="732"/>
    <n v="55743.74"/>
    <n v="55743.74"/>
    <n v="27795.720051758086"/>
    <n v="0"/>
    <n v="0"/>
    <n v="26498.25"/>
    <n v="29245.489999999998"/>
    <n v="0"/>
    <n v="55743.74"/>
    <n v="0"/>
    <n v="0"/>
    <n v="0"/>
    <m/>
    <n v="2244.39"/>
    <n v="2171.98"/>
    <n v="2244.39"/>
    <n v="6660.76"/>
    <n v="2244.39"/>
    <n v="0"/>
    <n v="2099.59"/>
    <n v="2099.59"/>
    <n v="2244.38"/>
    <n v="6588.36"/>
    <n v="2171.9899999999998"/>
    <n v="2244.39"/>
    <n v="0"/>
    <n v="2171.9899999999998"/>
    <n v="0"/>
    <n v="2171.9899999999998"/>
    <n v="6588.369999999999"/>
    <n v="342.67"/>
    <n v="49.26"/>
    <m/>
    <n v="6660.75"/>
    <n v="7052.68"/>
    <n v="342.67"/>
    <n v="49.26"/>
    <n v="0"/>
    <n v="391.93"/>
    <n v="1716.6200000000001"/>
    <n v="246.77"/>
    <n v="0"/>
    <m/>
    <n v="1963.39"/>
    <n v="9408.0000000000018"/>
    <n v="29245.489999999998"/>
  </r>
  <r>
    <n v="201"/>
    <n v="10138"/>
    <s v="42129138JPSU"/>
    <s v="138J"/>
    <x v="8"/>
    <s v="15LTIP - Perf"/>
    <n v="10257"/>
    <n v="10"/>
    <x v="5"/>
    <n v="9260"/>
    <x v="0"/>
    <n v="2000"/>
    <n v="0"/>
    <n v="0"/>
    <s v="42129138J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02"/>
    <n v="10153"/>
    <s v="42129153PPSU"/>
    <s v="153P"/>
    <x v="9"/>
    <s v="15LTIP - Perf"/>
    <n v="10257"/>
    <n v="212"/>
    <x v="8"/>
    <n v="9260"/>
    <x v="0"/>
    <n v="821000"/>
    <n v="0"/>
    <n v="0"/>
    <s v="42129153P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03"/>
    <n v="10155"/>
    <s v="42129155MPSU"/>
    <s v="155M"/>
    <x v="10"/>
    <s v="15LTIP - Perf"/>
    <n v="10257"/>
    <n v="10"/>
    <x v="4"/>
    <n v="9260"/>
    <x v="0"/>
    <n v="2000"/>
    <n v="0"/>
    <n v="0"/>
    <s v="42129155M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04"/>
    <n v="10219"/>
    <s v="42129219HPSU"/>
    <s v="219H"/>
    <x v="11"/>
    <s v="15LTIP - Perf"/>
    <n v="10257"/>
    <n v="10"/>
    <x v="5"/>
    <n v="9260"/>
    <x v="0"/>
    <n v="2000"/>
    <n v="0"/>
    <n v="0"/>
    <s v="42129219HPSU15LTIP - Perf"/>
    <s v="LTIP - Perf"/>
    <s v="LTIP - Perf - 05/05/2015"/>
    <s v="3 years"/>
    <d v="2015-05-05T00:00:00"/>
    <d v="2017-09-30T00:00:00"/>
    <n v="310"/>
    <n v="0"/>
    <n v="0"/>
    <n v="0"/>
    <n v="0"/>
    <n v="0"/>
    <m/>
    <n v="310"/>
    <n v="1"/>
    <n v="0"/>
    <n v="87"/>
    <n v="16541.599999999999"/>
    <n v="0"/>
    <n v="0"/>
    <n v="0"/>
    <n v="0"/>
    <n v="0"/>
    <n v="0"/>
    <n v="16541.599999999999"/>
    <n v="310"/>
    <n v="0"/>
    <n v="-223"/>
    <n v="87"/>
    <n v="53.36"/>
    <n v="4642.32"/>
    <n v="-92.855684639999993"/>
    <n v="4549.46431536"/>
    <n v="0"/>
    <n v="0"/>
    <n v="0"/>
    <n v="0"/>
    <n v="4642.32"/>
    <n v="4.2318322698267998"/>
    <n v="1097"/>
    <n v="4642.32"/>
    <n v="4642.32"/>
    <n v="0"/>
    <n v="0"/>
    <n v="0"/>
    <n v="4642.32"/>
    <n v="0"/>
    <n v="0"/>
    <n v="4642.32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m/>
    <n v="0"/>
    <n v="0"/>
    <n v="0"/>
  </r>
  <r>
    <n v="205"/>
    <n v="10239"/>
    <s v="42129239FPSU"/>
    <s v="239F"/>
    <x v="12"/>
    <s v="15LTIP - Perf"/>
    <n v="10257"/>
    <n v="180"/>
    <x v="9"/>
    <n v="9260"/>
    <x v="0"/>
    <n v="700000"/>
    <n v="0"/>
    <n v="0"/>
    <s v="42129239FPSU15LTIP - Perf"/>
    <s v="LTIP - Perf"/>
    <s v="LTIP - Perf - 05/05/2015"/>
    <s v="3 years"/>
    <d v="2015-05-05T00:00:00"/>
    <d v="2017-09-30T00:00:00"/>
    <n v="310"/>
    <n v="0"/>
    <n v="125.952961"/>
    <n v="3.2240390000000048"/>
    <n v="3.2239999999999895"/>
    <n v="16.15100000000001"/>
    <m/>
    <n v="458.55200000000002"/>
    <n v="1.4792000000000001"/>
    <n v="0"/>
    <n v="0"/>
    <n v="16541.599999999999"/>
    <n v="0"/>
    <n v="6720.8499989600004"/>
    <n v="172.03472104000025"/>
    <n v="172.03263999999945"/>
    <n v="861.81736000000058"/>
    <n v="0"/>
    <n v="24468.334719999999"/>
    <n v="458.55200000000002"/>
    <n v="0"/>
    <n v="0"/>
    <n v="458.55200000000002"/>
    <n v="53.36"/>
    <n v="24468.334720000003"/>
    <n v="-489.41563106944005"/>
    <n v="23978.919088930561"/>
    <n v="0"/>
    <n v="0"/>
    <n v="0"/>
    <n v="0"/>
    <n v="23978.919088930561"/>
    <n v="21.858631803947638"/>
    <n v="732"/>
    <n v="16000.52"/>
    <n v="16000.52"/>
    <n v="7978.3990889305605"/>
    <n v="0"/>
    <n v="0"/>
    <n v="7605.98"/>
    <n v="8394.5400000000009"/>
    <n v="0"/>
    <n v="16000.52"/>
    <n v="0"/>
    <n v="0"/>
    <n v="0"/>
    <m/>
    <n v="644.22"/>
    <n v="623.44000000000005"/>
    <n v="644.22"/>
    <n v="1911.88"/>
    <n v="644.23"/>
    <n v="0"/>
    <n v="602.66"/>
    <n v="602.66"/>
    <n v="644.22"/>
    <n v="1891.11"/>
    <n v="623.44000000000005"/>
    <n v="644.22"/>
    <n v="0"/>
    <n v="623.44000000000005"/>
    <n v="0"/>
    <n v="623.44000000000005"/>
    <n v="1891.1000000000001"/>
    <n v="98.36"/>
    <n v="14.14"/>
    <m/>
    <n v="1911.88"/>
    <n v="2024.38"/>
    <n v="98.36"/>
    <n v="14.14"/>
    <n v="0"/>
    <n v="112.5"/>
    <n v="492.74"/>
    <n v="70.83"/>
    <n v="0"/>
    <m/>
    <n v="563.57000000000005"/>
    <n v="2700.45"/>
    <n v="8394.5400000000009"/>
  </r>
  <r>
    <n v="206"/>
    <n v="10284"/>
    <s v="42129284APSU"/>
    <s v="284A"/>
    <x v="13"/>
    <s v="15LTIP - Perf"/>
    <n v="10257"/>
    <n v="60"/>
    <x v="10"/>
    <n v="9260"/>
    <x v="0"/>
    <n v="81000"/>
    <n v="0"/>
    <n v="0"/>
    <s v="42129284A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07"/>
    <n v="10366"/>
    <s v="42129366BPSU"/>
    <s v="366B"/>
    <x v="14"/>
    <s v="15LTIP - Perf"/>
    <n v="10257"/>
    <n v="50"/>
    <x v="11"/>
    <n v="9260"/>
    <x v="0"/>
    <n v="9000"/>
    <n v="0"/>
    <n v="0"/>
    <s v="42129366B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08"/>
    <n v="10368"/>
    <s v="42129368WPSU"/>
    <s v="368W"/>
    <x v="15"/>
    <s v="15LTIP - Perf"/>
    <n v="10257"/>
    <n v="10"/>
    <x v="5"/>
    <n v="9260"/>
    <x v="0"/>
    <n v="2000"/>
    <n v="0"/>
    <n v="0"/>
    <s v="42129368WPSU15LTIP - Perf"/>
    <s v="LTIP - Perf"/>
    <s v="LTIP - Perf - 05/05/2015"/>
    <s v="3 years"/>
    <d v="2015-05-05T00:00:00"/>
    <d v="2017-09-30T00:00:00"/>
    <n v="480"/>
    <n v="0"/>
    <n v="195.023988"/>
    <n v="4.9920120000000452"/>
    <n v="4.9919999999999618"/>
    <n v="25.008000000000038"/>
    <m/>
    <n v="710.01600000000008"/>
    <n v="1.4792000000000001"/>
    <n v="0"/>
    <n v="0"/>
    <n v="25612.799999999999"/>
    <n v="0"/>
    <n v="10406.479999679999"/>
    <n v="266.37376032000242"/>
    <n v="266.37311999999798"/>
    <n v="1334.426880000002"/>
    <n v="0"/>
    <n v="37886.453759999997"/>
    <n v="710.01600000000008"/>
    <n v="0"/>
    <n v="0"/>
    <n v="710.01599999999996"/>
    <n v="53.36"/>
    <n v="37886.453759999997"/>
    <n v="-757.80484810751989"/>
    <n v="37128.64891189248"/>
    <n v="0"/>
    <n v="0"/>
    <n v="0"/>
    <n v="0"/>
    <n v="37128.64891189248"/>
    <n v="33.845623438370538"/>
    <n v="732"/>
    <n v="24775"/>
    <n v="24775"/>
    <n v="12353.64891189248"/>
    <n v="0"/>
    <n v="0"/>
    <n v="11777"/>
    <n v="12997.99"/>
    <n v="0"/>
    <n v="24774.989999999998"/>
    <n v="1.0000000002037268E-2"/>
    <n v="0"/>
    <n v="1.0000000002037268E-2"/>
    <m/>
    <n v="997.51"/>
    <n v="965.32"/>
    <n v="997.51"/>
    <n v="2960.34"/>
    <n v="997.5"/>
    <n v="0"/>
    <n v="933.15"/>
    <n v="933.15"/>
    <n v="997.51"/>
    <n v="2928.16"/>
    <n v="965.33"/>
    <n v="997.5"/>
    <n v="0"/>
    <n v="965.33"/>
    <n v="0"/>
    <n v="965.33"/>
    <n v="2928.16"/>
    <n v="152.30000000000001"/>
    <n v="21.89"/>
    <m/>
    <n v="2960.34"/>
    <n v="3134.53"/>
    <n v="152.30000000000001"/>
    <n v="21.89"/>
    <n v="0"/>
    <n v="174.19"/>
    <n v="762.94"/>
    <n v="109.67"/>
    <n v="0"/>
    <m/>
    <n v="872.61"/>
    <n v="4181.33"/>
    <n v="12997.99"/>
  </r>
  <r>
    <n v="209"/>
    <n v="10382"/>
    <s v="42129382APSU"/>
    <s v="382A"/>
    <x v="17"/>
    <s v="15LTIP - Perf"/>
    <n v="10257"/>
    <n v="10"/>
    <x v="1"/>
    <n v="9260"/>
    <x v="0"/>
    <n v="2000"/>
    <n v="0"/>
    <n v="0"/>
    <s v="42129382APSU15LTIP - Perf"/>
    <s v="LTIP - Perf"/>
    <s v="LTIP - Perf - 05/05/2015"/>
    <s v="3 years"/>
    <d v="2015-05-05T00:00:00"/>
    <d v="2017-09-30T00:00:00"/>
    <n v="310"/>
    <n v="0"/>
    <n v="125.952961"/>
    <n v="3.2240390000000048"/>
    <n v="3.2239999999999895"/>
    <n v="16.15100000000001"/>
    <m/>
    <n v="458.55200000000002"/>
    <n v="1.4792000000000001"/>
    <n v="0"/>
    <n v="0"/>
    <n v="16541.599999999999"/>
    <n v="0"/>
    <n v="6720.8499989600004"/>
    <n v="172.03472104000025"/>
    <n v="172.03263999999945"/>
    <n v="861.81736000000058"/>
    <n v="0"/>
    <n v="24468.334719999999"/>
    <n v="458.55200000000002"/>
    <n v="0"/>
    <n v="0"/>
    <n v="458.55200000000002"/>
    <n v="53.36"/>
    <n v="24468.334720000003"/>
    <n v="-489.41563106944005"/>
    <n v="23978.919088930561"/>
    <n v="0"/>
    <n v="0"/>
    <n v="0"/>
    <n v="0"/>
    <n v="23978.919088930561"/>
    <n v="21.858631803947638"/>
    <n v="732"/>
    <n v="16000.52"/>
    <n v="16000.52"/>
    <n v="7978.3990889305605"/>
    <n v="0"/>
    <n v="0"/>
    <n v="7605.98"/>
    <n v="8394.5400000000009"/>
    <n v="0"/>
    <n v="16000.52"/>
    <n v="0"/>
    <n v="0"/>
    <n v="0"/>
    <m/>
    <n v="644.22"/>
    <n v="623.44000000000005"/>
    <n v="644.22"/>
    <n v="1911.88"/>
    <n v="644.23"/>
    <n v="0"/>
    <n v="602.66"/>
    <n v="602.66"/>
    <n v="644.22"/>
    <n v="1891.11"/>
    <n v="623.44000000000005"/>
    <n v="644.22"/>
    <n v="0"/>
    <n v="623.44000000000005"/>
    <n v="0"/>
    <n v="623.44000000000005"/>
    <n v="1891.1000000000001"/>
    <n v="98.36"/>
    <n v="14.14"/>
    <m/>
    <n v="1911.88"/>
    <n v="2024.38"/>
    <n v="98.36"/>
    <n v="14.14"/>
    <n v="0"/>
    <n v="112.5"/>
    <n v="492.74"/>
    <n v="70.83"/>
    <n v="0"/>
    <m/>
    <n v="563.57000000000005"/>
    <n v="2700.45"/>
    <n v="8394.5400000000009"/>
  </r>
  <r>
    <n v="210"/>
    <n v="10399"/>
    <s v="42129399GPSU"/>
    <s v="399G"/>
    <x v="18"/>
    <s v="15LTIP - Perf"/>
    <n v="10257"/>
    <n v="60"/>
    <x v="13"/>
    <n v="9260"/>
    <x v="0"/>
    <n v="31000"/>
    <n v="0"/>
    <n v="0"/>
    <s v="42129399GPSU15LTIP - Perf"/>
    <s v="LTIP - Perf"/>
    <s v="LTIP - Perf - 05/05/2015"/>
    <s v="3 years"/>
    <d v="2015-05-05T00:00:00"/>
    <d v="2017-09-30T00:00:00"/>
    <n v="480"/>
    <n v="0"/>
    <n v="195.01999999999998"/>
    <n v="0"/>
    <n v="0"/>
    <n v="0"/>
    <m/>
    <n v="675.02"/>
    <n v="1"/>
    <n v="0"/>
    <n v="174"/>
    <n v="25612.799999999999"/>
    <n v="0"/>
    <n v="10406.267199999998"/>
    <n v="0"/>
    <n v="0"/>
    <n v="0"/>
    <n v="0"/>
    <n v="36019.067199999998"/>
    <n v="675.02"/>
    <n v="0"/>
    <n v="-501.02"/>
    <n v="174"/>
    <n v="53.36"/>
    <n v="9284.64"/>
    <n v="-185.71136927999999"/>
    <n v="9098.92863072"/>
    <n v="0"/>
    <n v="0"/>
    <n v="0"/>
    <n v="0"/>
    <n v="9284.64"/>
    <n v="8.4636645396535997"/>
    <n v="1097"/>
    <n v="9284.64"/>
    <n v="9284.64"/>
    <n v="0"/>
    <n v="0"/>
    <n v="0"/>
    <n v="11777"/>
    <n v="-2492.3600000000006"/>
    <n v="0"/>
    <n v="9284.64"/>
    <n v="0"/>
    <n v="0"/>
    <n v="0"/>
    <m/>
    <n v="-2492.3600000000006"/>
    <n v="0"/>
    <n v="0"/>
    <n v="-2492.3600000000006"/>
    <n v="0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m/>
    <n v="0"/>
    <n v="0"/>
    <n v="-2492.3600000000006"/>
  </r>
  <r>
    <n v="211"/>
    <n v="10401"/>
    <s v="42129401SPSU"/>
    <s v="401S"/>
    <x v="19"/>
    <s v="15LTIP - Perf"/>
    <n v="10257"/>
    <n v="10"/>
    <x v="14"/>
    <n v="9260"/>
    <x v="0"/>
    <n v="2000"/>
    <n v="0"/>
    <n v="0"/>
    <s v="42129401S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12"/>
    <n v="10449"/>
    <s v="42129449MPSU"/>
    <s v="449M"/>
    <x v="20"/>
    <s v="15LTIP - Perf"/>
    <n v="10257"/>
    <n v="20"/>
    <x v="15"/>
    <n v="9260"/>
    <x v="0"/>
    <n v="7000"/>
    <n v="0"/>
    <n v="0"/>
    <s v="42129449M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13"/>
    <n v="10452"/>
    <s v="42129452SPSU"/>
    <s v="452S"/>
    <x v="21"/>
    <s v="15LTIP - Perf"/>
    <n v="10257"/>
    <n v="70"/>
    <x v="16"/>
    <n v="9260"/>
    <x v="0"/>
    <n v="170000"/>
    <n v="0"/>
    <n v="0"/>
    <s v="42129452SPSU15LTIP - Perf"/>
    <s v="LTIP - Perf"/>
    <s v="LTIP - Perf - 05/05/2015"/>
    <s v="3 years"/>
    <d v="2015-05-05T00:00:00"/>
    <d v="2017-09-30T00:00:00"/>
    <n v="185"/>
    <n v="0"/>
    <n v="75.165480000000002"/>
    <n v="0"/>
    <n v="0"/>
    <n v="2.0000000006348273E-5"/>
    <m/>
    <n v="260.16550000000001"/>
    <n v="1"/>
    <n v="0"/>
    <n v="88"/>
    <n v="9871.6"/>
    <n v="0"/>
    <n v="4010.8300128000001"/>
    <n v="0"/>
    <n v="0"/>
    <n v="1.0672000003387439E-3"/>
    <n v="0"/>
    <n v="13882.43108"/>
    <n v="260.16550000000001"/>
    <n v="0"/>
    <n v="-172.16550000000001"/>
    <n v="88"/>
    <n v="53.36"/>
    <n v="4695.68"/>
    <n v="-93.922991359999997"/>
    <n v="4601.7570086400001"/>
    <n v="0"/>
    <n v="0"/>
    <n v="0"/>
    <n v="0"/>
    <n v="4695.68"/>
    <n v="4.2804740200546947"/>
    <n v="1097"/>
    <n v="4695.68"/>
    <n v="4695.68"/>
    <n v="0"/>
    <n v="0"/>
    <n v="0"/>
    <n v="4539.0499999999993"/>
    <n v="156.63000000000011"/>
    <n v="0"/>
    <n v="4695.6799999999994"/>
    <n v="0"/>
    <n v="0"/>
    <n v="0"/>
    <m/>
    <n v="384.46"/>
    <n v="372.05"/>
    <n v="384.46"/>
    <n v="1140.97"/>
    <n v="384.45"/>
    <n v="0"/>
    <n v="-1368.79"/>
    <n v="-1368.79"/>
    <n v="0"/>
    <n v="-984.33999999999992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m/>
    <n v="0"/>
    <n v="0"/>
    <n v="156.63000000000011"/>
  </r>
  <r>
    <n v="214"/>
    <n v="10473"/>
    <s v="42129473GPSU"/>
    <s v="473G"/>
    <x v="22"/>
    <s v="15LTIP - Perf"/>
    <n v="10257"/>
    <n v="60"/>
    <x v="17"/>
    <n v="9260"/>
    <x v="0"/>
    <n v="30000"/>
    <n v="0"/>
    <n v="0"/>
    <s v="42129473GPSU15LTIP - Perf"/>
    <s v="LTIP - Perf"/>
    <s v="LTIP - Perf - 05/05/2015"/>
    <s v="3 years"/>
    <d v="2015-05-05T00:00:00"/>
    <d v="2017-09-30T00:00:00"/>
    <n v="1080"/>
    <n v="0"/>
    <n v="438.80397299999998"/>
    <n v="11.232027000000016"/>
    <n v="11.231999999999971"/>
    <n v="56.268000000000029"/>
    <m/>
    <n v="1597.5360000000001"/>
    <n v="1.4792000000000001"/>
    <n v="0"/>
    <n v="0"/>
    <n v="57628.800000000003"/>
    <n v="0"/>
    <n v="23414.579999279998"/>
    <n v="599.34096072000091"/>
    <n v="599.3395199999984"/>
    <n v="3002.4604800000016"/>
    <n v="0"/>
    <n v="85244.520959999994"/>
    <n v="1597.5360000000001"/>
    <n v="0"/>
    <n v="0"/>
    <n v="1597.5360000000001"/>
    <n v="53.36"/>
    <n v="85244.520960000009"/>
    <n v="-1705.0609082419201"/>
    <n v="83539.460051758084"/>
    <n v="0"/>
    <n v="0"/>
    <n v="0"/>
    <n v="0"/>
    <n v="83539.460051758084"/>
    <n v="76.152652736333707"/>
    <n v="732"/>
    <n v="55743.74"/>
    <n v="55743.74"/>
    <n v="27795.720051758086"/>
    <n v="0"/>
    <n v="0"/>
    <n v="26498.25"/>
    <n v="29245.489999999998"/>
    <n v="0"/>
    <n v="55743.74"/>
    <n v="0"/>
    <n v="0"/>
    <n v="0"/>
    <m/>
    <n v="2244.39"/>
    <n v="2171.98"/>
    <n v="2244.39"/>
    <n v="6660.76"/>
    <n v="2244.39"/>
    <n v="0"/>
    <n v="2099.59"/>
    <n v="2099.59"/>
    <n v="2244.38"/>
    <n v="6588.36"/>
    <n v="2171.9899999999998"/>
    <n v="2244.39"/>
    <n v="0"/>
    <n v="2171.9899999999998"/>
    <n v="0"/>
    <n v="2171.9899999999998"/>
    <n v="6588.369999999999"/>
    <n v="342.67"/>
    <n v="49.26"/>
    <m/>
    <n v="6660.75"/>
    <n v="7052.68"/>
    <n v="342.67"/>
    <n v="49.26"/>
    <n v="0"/>
    <n v="391.93"/>
    <n v="1716.6200000000001"/>
    <n v="246.77"/>
    <n v="0"/>
    <m/>
    <n v="1963.39"/>
    <n v="9408.0000000000018"/>
    <n v="29245.489999999998"/>
  </r>
  <r>
    <n v="215"/>
    <n v="10537"/>
    <s v="4212937ElPSU"/>
    <s v="37El"/>
    <x v="23"/>
    <s v="15LTIP - Perf"/>
    <n v="10257"/>
    <n v="30"/>
    <x v="18"/>
    <n v="9260"/>
    <x v="0"/>
    <n v="10000"/>
    <n v="0"/>
    <n v="0"/>
    <s v="4212937El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16"/>
    <n v="10552"/>
    <s v="42129552BPSU"/>
    <s v="552B"/>
    <x v="24"/>
    <s v="15LTIP - Perf"/>
    <n v="10257"/>
    <n v="30"/>
    <x v="19"/>
    <n v="9260"/>
    <x v="0"/>
    <n v="10000"/>
    <n v="0"/>
    <n v="0"/>
    <s v="42129552B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17"/>
    <n v="10593"/>
    <s v="42129593APSU"/>
    <s v="593A"/>
    <x v="25"/>
    <s v="15LTIP - Perf"/>
    <n v="10257"/>
    <n v="10"/>
    <x v="20"/>
    <n v="9260"/>
    <x v="0"/>
    <n v="2000"/>
    <n v="0"/>
    <n v="0"/>
    <s v="42129593A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18"/>
    <n v="10606"/>
    <s v="42129606APSU"/>
    <s v="606A"/>
    <x v="26"/>
    <s v="15LTIP - Perf"/>
    <n v="10257"/>
    <n v="10"/>
    <x v="21"/>
    <n v="9260"/>
    <x v="0"/>
    <n v="2000"/>
    <n v="0"/>
    <n v="0"/>
    <s v="42129606APSU15LTIP - Perf"/>
    <s v="LTIP - Perf"/>
    <s v="LTIP - Perf - 05/05/2015"/>
    <s v="3 years"/>
    <d v="2015-05-05T00:00:00"/>
    <d v="2017-09-30T00:00:00"/>
    <n v="1080"/>
    <n v="0"/>
    <n v="438.80397299999998"/>
    <n v="11.232027000000016"/>
    <n v="11.231999999999971"/>
    <n v="56.268000000000029"/>
    <m/>
    <n v="1597.5360000000001"/>
    <n v="1.4792000000000001"/>
    <n v="0"/>
    <n v="0"/>
    <n v="57628.800000000003"/>
    <n v="0"/>
    <n v="23414.579999279998"/>
    <n v="599.34096072000091"/>
    <n v="599.3395199999984"/>
    <n v="3002.4604800000016"/>
    <n v="0"/>
    <n v="85244.520959999994"/>
    <n v="1597.5360000000001"/>
    <n v="0"/>
    <n v="0"/>
    <n v="1597.5360000000001"/>
    <n v="53.36"/>
    <n v="85244.520960000009"/>
    <n v="-1705.0609082419201"/>
    <n v="83539.460051758084"/>
    <n v="0"/>
    <n v="0"/>
    <n v="0"/>
    <n v="0"/>
    <n v="83539.460051758084"/>
    <n v="76.152652736333707"/>
    <n v="732"/>
    <n v="55743.74"/>
    <n v="55743.74"/>
    <n v="27795.720051758086"/>
    <n v="0"/>
    <n v="0"/>
    <n v="26498.25"/>
    <n v="29245.489999999998"/>
    <n v="0"/>
    <n v="55743.74"/>
    <n v="0"/>
    <n v="0"/>
    <n v="0"/>
    <m/>
    <n v="2244.39"/>
    <n v="2171.98"/>
    <n v="2244.39"/>
    <n v="6660.76"/>
    <n v="2244.39"/>
    <n v="0"/>
    <n v="2099.59"/>
    <n v="2099.59"/>
    <n v="2244.38"/>
    <n v="6588.36"/>
    <n v="2171.9899999999998"/>
    <n v="2244.39"/>
    <n v="0"/>
    <n v="2171.9899999999998"/>
    <n v="0"/>
    <n v="2171.9899999999998"/>
    <n v="6588.369999999999"/>
    <n v="342.67"/>
    <n v="49.26"/>
    <m/>
    <n v="6660.75"/>
    <n v="7052.68"/>
    <n v="342.67"/>
    <n v="49.26"/>
    <n v="0"/>
    <n v="391.93"/>
    <n v="1716.6200000000001"/>
    <n v="246.77"/>
    <n v="0"/>
    <m/>
    <n v="1963.39"/>
    <n v="9408.0000000000018"/>
    <n v="29245.489999999998"/>
  </r>
  <r>
    <n v="219"/>
    <n v="10819"/>
    <s v="42129819GPSU"/>
    <s v="819G"/>
    <x v="27"/>
    <s v="15LTIP - Perf"/>
    <n v="10257"/>
    <n v="70"/>
    <x v="22"/>
    <n v="9260"/>
    <x v="0"/>
    <n v="170000"/>
    <n v="0"/>
    <n v="0"/>
    <s v="42129819GPSU15LTIP - Perf"/>
    <s v="LTIP - Perf"/>
    <s v="LTIP - Perf - 05/05/2015"/>
    <s v="3 years"/>
    <d v="2015-05-05T00:00:00"/>
    <d v="2017-09-30T00:00:00"/>
    <n v="1080"/>
    <n v="0"/>
    <n v="438.80397299999998"/>
    <n v="11.232027000000016"/>
    <n v="11.231999999999971"/>
    <n v="56.268000000000029"/>
    <m/>
    <n v="1597.5360000000001"/>
    <n v="1.4792000000000001"/>
    <n v="0"/>
    <n v="0"/>
    <n v="57628.800000000003"/>
    <n v="0"/>
    <n v="23414.579999279998"/>
    <n v="599.34096072000091"/>
    <n v="599.3395199999984"/>
    <n v="3002.4604800000016"/>
    <n v="0"/>
    <n v="85244.520959999994"/>
    <n v="1597.5360000000001"/>
    <n v="0"/>
    <n v="0"/>
    <n v="1597.5360000000001"/>
    <n v="53.36"/>
    <n v="85244.520960000009"/>
    <n v="-1705.0609082419201"/>
    <n v="83539.460051758084"/>
    <n v="0"/>
    <n v="0"/>
    <n v="0"/>
    <n v="0"/>
    <n v="83539.460051758084"/>
    <n v="76.152652736333707"/>
    <n v="732"/>
    <n v="55743.74"/>
    <n v="55743.74"/>
    <n v="27795.720051758086"/>
    <n v="0"/>
    <n v="0"/>
    <n v="26498.25"/>
    <n v="29245.489999999998"/>
    <n v="0"/>
    <n v="55743.74"/>
    <n v="0"/>
    <n v="0"/>
    <n v="0"/>
    <m/>
    <n v="2244.39"/>
    <n v="2171.98"/>
    <n v="2244.39"/>
    <n v="6660.76"/>
    <n v="2244.39"/>
    <n v="0"/>
    <n v="2099.59"/>
    <n v="2099.59"/>
    <n v="2244.38"/>
    <n v="6588.36"/>
    <n v="2171.9899999999998"/>
    <n v="2244.39"/>
    <n v="0"/>
    <n v="2171.9899999999998"/>
    <n v="0"/>
    <n v="2171.9899999999998"/>
    <n v="6588.369999999999"/>
    <n v="342.67"/>
    <n v="49.26"/>
    <m/>
    <n v="6660.75"/>
    <n v="7052.68"/>
    <n v="342.67"/>
    <n v="49.26"/>
    <n v="0"/>
    <n v="391.93"/>
    <n v="1716.6200000000001"/>
    <n v="246.77"/>
    <n v="0"/>
    <m/>
    <n v="1963.39"/>
    <n v="9408.0000000000018"/>
    <n v="29245.489999999998"/>
  </r>
  <r>
    <n v="220"/>
    <n v="10845"/>
    <s v="42129845PPSU"/>
    <s v="845P"/>
    <x v="28"/>
    <s v="15LTIP - Perf"/>
    <n v="10257"/>
    <n v="80"/>
    <x v="23"/>
    <n v="9260"/>
    <x v="0"/>
    <n v="190000"/>
    <n v="0"/>
    <n v="0"/>
    <s v="42129845PPSU15LTIP - Perf"/>
    <s v="LTIP - Perf"/>
    <s v="LTIP - Perf - 05/05/2015"/>
    <s v="3 years"/>
    <d v="2015-05-05T00:00:00"/>
    <d v="2017-09-30T00:00:00"/>
    <n v="2265"/>
    <n v="0"/>
    <n v="920.26949000000002"/>
    <n v="23.556010000000242"/>
    <n v="23.555999999999585"/>
    <n v="118.00650000000041"/>
    <m/>
    <n v="3350.3880000000004"/>
    <n v="1.4792000000000001"/>
    <n v="0"/>
    <n v="0"/>
    <n v="120860.4"/>
    <n v="0"/>
    <n v="49105.5799864"/>
    <n v="1256.9486936000128"/>
    <n v="1256.9481599999779"/>
    <n v="6296.8268400000225"/>
    <n v="0"/>
    <n v="178776.70368000001"/>
    <n v="3350.3880000000004"/>
    <n v="0"/>
    <n v="0"/>
    <n v="3350.3879999999999"/>
    <n v="53.36"/>
    <n v="178776.70368000001"/>
    <n v="-3575.8916270073601"/>
    <n v="175200.81205299264"/>
    <n v="0"/>
    <n v="0"/>
    <n v="0"/>
    <n v="0"/>
    <n v="175200.81205299264"/>
    <n v="159.70903559981096"/>
    <n v="732"/>
    <n v="116907.01"/>
    <n v="116907.01"/>
    <n v="58293.802052992643"/>
    <n v="0"/>
    <n v="0"/>
    <n v="55572.72"/>
    <n v="61334.289999999994"/>
    <n v="0"/>
    <n v="116907.01"/>
    <n v="0"/>
    <n v="0"/>
    <n v="0"/>
    <m/>
    <n v="4706.9799999999996"/>
    <n v="4555.1400000000003"/>
    <n v="4706.9799999999996"/>
    <n v="13969.099999999999"/>
    <n v="4706.9799999999996"/>
    <n v="0"/>
    <n v="4403.3"/>
    <n v="4403.3"/>
    <n v="4706.9799999999996"/>
    <n v="13817.259999999998"/>
    <n v="4555.1400000000003"/>
    <n v="4706.9799999999996"/>
    <n v="0"/>
    <n v="4555.1400000000003"/>
    <n v="0"/>
    <n v="4555.1400000000003"/>
    <n v="13817.259999999998"/>
    <n v="718.65"/>
    <n v="103.31"/>
    <m/>
    <n v="13969.09"/>
    <n v="14791.05"/>
    <n v="718.65"/>
    <n v="103.31"/>
    <n v="0"/>
    <n v="821.96"/>
    <n v="3600.14"/>
    <n v="517.52"/>
    <n v="0"/>
    <m/>
    <n v="4117.66"/>
    <n v="19730.669999999998"/>
    <n v="61334.289999999994"/>
  </r>
  <r>
    <n v="221"/>
    <n v="10859"/>
    <s v="42129859CPSU"/>
    <s v="859C"/>
    <x v="29"/>
    <s v="15LTIP - Perf"/>
    <n v="10257"/>
    <n v="10"/>
    <x v="12"/>
    <n v="9260"/>
    <x v="0"/>
    <n v="2000"/>
    <n v="0"/>
    <n v="0"/>
    <s v="42129859CPSU15LTIP - Perf"/>
    <s v="LTIP - Perf"/>
    <s v="LTIP - Perf - 05/05/2015"/>
    <s v="3 years"/>
    <d v="2015-05-05T00:00:00"/>
    <d v="2017-09-30T00:00:00"/>
    <n v="480"/>
    <n v="0"/>
    <n v="195.023988"/>
    <n v="4.9920120000000452"/>
    <n v="4.9919999999999618"/>
    <n v="25.008000000000038"/>
    <m/>
    <n v="710.01600000000008"/>
    <n v="1.4792000000000001"/>
    <n v="0"/>
    <n v="0"/>
    <n v="25612.799999999999"/>
    <n v="0"/>
    <n v="10406.479999679999"/>
    <n v="266.37376032000242"/>
    <n v="266.37311999999798"/>
    <n v="1334.426880000002"/>
    <n v="0"/>
    <n v="37886.453759999997"/>
    <n v="710.01600000000008"/>
    <n v="0"/>
    <n v="0"/>
    <n v="710.01599999999996"/>
    <n v="53.36"/>
    <n v="37886.453759999997"/>
    <n v="-757.80484810751989"/>
    <n v="37128.64891189248"/>
    <n v="0"/>
    <n v="0"/>
    <n v="0"/>
    <n v="0"/>
    <n v="37128.64891189248"/>
    <n v="33.845623438370538"/>
    <n v="732"/>
    <n v="24775"/>
    <n v="24775"/>
    <n v="12353.64891189248"/>
    <n v="0"/>
    <n v="0"/>
    <n v="11777"/>
    <n v="12997.99"/>
    <n v="0"/>
    <n v="24774.989999999998"/>
    <n v="1.0000000002037268E-2"/>
    <n v="0"/>
    <n v="1.0000000002037268E-2"/>
    <m/>
    <n v="997.51"/>
    <n v="965.32"/>
    <n v="997.51"/>
    <n v="2960.34"/>
    <n v="997.5"/>
    <n v="0"/>
    <n v="933.15"/>
    <n v="933.15"/>
    <n v="997.51"/>
    <n v="2928.16"/>
    <n v="965.33"/>
    <n v="997.5"/>
    <n v="0"/>
    <n v="965.33"/>
    <n v="0"/>
    <n v="965.33"/>
    <n v="2928.16"/>
    <n v="152.30000000000001"/>
    <n v="21.89"/>
    <m/>
    <n v="2960.34"/>
    <n v="3134.53"/>
    <n v="152.30000000000001"/>
    <n v="21.89"/>
    <n v="0"/>
    <n v="174.19"/>
    <n v="762.94"/>
    <n v="109.67"/>
    <n v="0"/>
    <m/>
    <n v="872.61"/>
    <n v="4181.33"/>
    <n v="12997.99"/>
  </r>
  <r>
    <n v="222"/>
    <n v="11104"/>
    <s v="42129104WPSU"/>
    <s v="104W"/>
    <x v="30"/>
    <s v="15LTIP - Perf"/>
    <n v="10257"/>
    <n v="60"/>
    <x v="24"/>
    <n v="9260"/>
    <x v="0"/>
    <n v="30000"/>
    <n v="0"/>
    <n v="0"/>
    <s v="42129104WPSU15LTIP - Perf"/>
    <s v="LTIP - Perf"/>
    <s v="LTIP - Perf - 05/05/2015"/>
    <s v="3 years"/>
    <d v="2015-05-05T00:00:00"/>
    <d v="2017-09-30T00:00:00"/>
    <n v="185"/>
    <n v="0"/>
    <n v="75.170000000000016"/>
    <n v="0"/>
    <n v="0"/>
    <n v="0"/>
    <m/>
    <n v="260.17"/>
    <n v="1"/>
    <n v="0"/>
    <n v="57"/>
    <n v="9871.6"/>
    <n v="0"/>
    <n v="4011.0712000000008"/>
    <n v="0"/>
    <n v="0"/>
    <n v="0"/>
    <n v="0"/>
    <n v="13882.671200000001"/>
    <n v="260.17"/>
    <n v="0"/>
    <n v="-203.17"/>
    <n v="57"/>
    <n v="53.36"/>
    <n v="3041.52"/>
    <n v="-60.836483039999997"/>
    <n v="2980.6835169599999"/>
    <n v="0"/>
    <n v="0"/>
    <n v="0"/>
    <n v="0"/>
    <n v="3041.52"/>
    <n v="2.7725797629899724"/>
    <n v="1097"/>
    <n v="3041.52"/>
    <n v="3041.52"/>
    <n v="0"/>
    <n v="0"/>
    <n v="0"/>
    <n v="3041.5199999999995"/>
    <n v="0"/>
    <n v="0"/>
    <n v="3041.519999999999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m/>
    <n v="0"/>
    <n v="0"/>
    <n v="0"/>
  </r>
  <r>
    <n v="223"/>
    <n v="11128"/>
    <s v="42129128SPSU"/>
    <s v="128S"/>
    <x v="31"/>
    <s v="15LTIP - Perf"/>
    <n v="10257"/>
    <n v="70"/>
    <x v="25"/>
    <n v="9260"/>
    <x v="0"/>
    <n v="170000"/>
    <n v="0"/>
    <n v="0"/>
    <s v="42129128S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24"/>
    <n v="11145"/>
    <s v="42129145APSU"/>
    <s v="145A"/>
    <x v="32"/>
    <s v="15LTIP - Perf"/>
    <n v="10257"/>
    <n v="50"/>
    <x v="26"/>
    <n v="9260"/>
    <x v="0"/>
    <n v="91000"/>
    <n v="0"/>
    <n v="0"/>
    <s v="42129145APSU15LTIP - Perf"/>
    <s v="LTIP - Perf"/>
    <s v="LTIP - Perf - 05/05/2015"/>
    <s v="3 years"/>
    <d v="2015-05-05T00:00:00"/>
    <d v="2017-09-30T00:00:00"/>
    <n v="1080"/>
    <n v="0"/>
    <n v="438.80397299999998"/>
    <n v="11.232027000000016"/>
    <n v="11.231999999999971"/>
    <n v="56.268000000000029"/>
    <m/>
    <n v="1597.5360000000001"/>
    <n v="1.4792000000000001"/>
    <n v="0"/>
    <n v="0"/>
    <n v="57628.800000000003"/>
    <n v="0"/>
    <n v="23414.579999279998"/>
    <n v="599.34096072000091"/>
    <n v="599.3395199999984"/>
    <n v="3002.4604800000016"/>
    <n v="0"/>
    <n v="85244.520959999994"/>
    <n v="1597.5360000000001"/>
    <n v="0"/>
    <n v="0"/>
    <n v="1597.5360000000001"/>
    <n v="53.36"/>
    <n v="85244.520960000009"/>
    <n v="-1705.0609082419201"/>
    <n v="83539.460051758084"/>
    <n v="0"/>
    <n v="0"/>
    <n v="0"/>
    <n v="0"/>
    <n v="83539.460051758084"/>
    <n v="76.152652736333707"/>
    <n v="732"/>
    <n v="55743.74"/>
    <n v="55743.74"/>
    <n v="27795.720051758086"/>
    <n v="0"/>
    <n v="0"/>
    <n v="26498.25"/>
    <n v="29245.489999999998"/>
    <n v="0"/>
    <n v="55743.74"/>
    <n v="0"/>
    <n v="0"/>
    <n v="0"/>
    <m/>
    <n v="2244.39"/>
    <n v="2171.98"/>
    <n v="2244.39"/>
    <n v="6660.76"/>
    <n v="2244.39"/>
    <n v="0"/>
    <n v="2099.59"/>
    <n v="2099.59"/>
    <n v="2244.38"/>
    <n v="6588.36"/>
    <n v="2171.9899999999998"/>
    <n v="2244.39"/>
    <n v="0"/>
    <n v="2171.9899999999998"/>
    <n v="0"/>
    <n v="2171.9899999999998"/>
    <n v="6588.369999999999"/>
    <n v="342.67"/>
    <n v="49.26"/>
    <m/>
    <n v="6660.75"/>
    <n v="7052.68"/>
    <n v="342.67"/>
    <n v="49.26"/>
    <n v="0"/>
    <n v="391.93"/>
    <n v="1716.6200000000001"/>
    <n v="246.77"/>
    <n v="0"/>
    <m/>
    <n v="1963.39"/>
    <n v="9408.0000000000018"/>
    <n v="29245.489999999998"/>
  </r>
  <r>
    <n v="225"/>
    <n v="11197"/>
    <s v="42129197KPSU"/>
    <s v="197K"/>
    <x v="33"/>
    <s v="15LTIP - Perf"/>
    <n v="10257"/>
    <n v="30"/>
    <x v="27"/>
    <n v="9260"/>
    <x v="0"/>
    <n v="10000"/>
    <n v="0"/>
    <n v="0"/>
    <s v="42129197K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26"/>
    <n v="11267"/>
    <s v="42129267SPSU"/>
    <s v="267S"/>
    <x v="35"/>
    <s v="15LTIP - Perf"/>
    <n v="10257"/>
    <n v="10"/>
    <x v="12"/>
    <n v="9260"/>
    <x v="0"/>
    <n v="2000"/>
    <n v="0"/>
    <n v="0"/>
    <s v="42129267SPSU15LTIP - Perf"/>
    <s v="LTIP - Perf"/>
    <s v="LTIP - Perf - 05/05/2015"/>
    <s v="3 years"/>
    <d v="2015-05-05T00:00:00"/>
    <d v="2017-09-30T00:00:00"/>
    <n v="480"/>
    <n v="0"/>
    <n v="195.023988"/>
    <n v="4.9920120000000452"/>
    <n v="4.9919999999999618"/>
    <n v="25.008000000000038"/>
    <m/>
    <n v="710.01600000000008"/>
    <n v="1.4792000000000001"/>
    <n v="0"/>
    <n v="0"/>
    <n v="25612.799999999999"/>
    <n v="0"/>
    <n v="10406.479999679999"/>
    <n v="266.37376032000242"/>
    <n v="266.37311999999798"/>
    <n v="1334.426880000002"/>
    <n v="0"/>
    <n v="37886.453759999997"/>
    <n v="710.01600000000008"/>
    <n v="0"/>
    <n v="0"/>
    <n v="710.01599999999996"/>
    <n v="53.36"/>
    <n v="37886.453759999997"/>
    <n v="-757.80484810751989"/>
    <n v="37128.64891189248"/>
    <n v="0"/>
    <n v="0"/>
    <n v="0"/>
    <n v="0"/>
    <n v="37128.64891189248"/>
    <n v="33.845623438370538"/>
    <n v="732"/>
    <n v="24775"/>
    <n v="24775"/>
    <n v="12353.64891189248"/>
    <n v="0"/>
    <n v="0"/>
    <n v="11777"/>
    <n v="12997.99"/>
    <n v="0"/>
    <n v="24774.989999999998"/>
    <n v="1.0000000002037268E-2"/>
    <n v="0"/>
    <n v="1.0000000002037268E-2"/>
    <m/>
    <n v="997.51"/>
    <n v="965.32"/>
    <n v="997.51"/>
    <n v="2960.34"/>
    <n v="997.5"/>
    <n v="0"/>
    <n v="933.15"/>
    <n v="933.15"/>
    <n v="997.51"/>
    <n v="2928.16"/>
    <n v="965.33"/>
    <n v="997.5"/>
    <n v="0"/>
    <n v="965.33"/>
    <n v="0"/>
    <n v="965.33"/>
    <n v="2928.16"/>
    <n v="152.30000000000001"/>
    <n v="21.89"/>
    <m/>
    <n v="2960.34"/>
    <n v="3134.53"/>
    <n v="152.30000000000001"/>
    <n v="21.89"/>
    <n v="0"/>
    <n v="174.19"/>
    <n v="762.94"/>
    <n v="109.67"/>
    <n v="0"/>
    <m/>
    <n v="872.61"/>
    <n v="4181.33"/>
    <n v="12997.99"/>
  </r>
  <r>
    <n v="227"/>
    <n v="11299"/>
    <s v="42129299DPSU"/>
    <s v="299D"/>
    <x v="36"/>
    <s v="15LTIP - Perf"/>
    <n v="10257"/>
    <n v="50"/>
    <x v="28"/>
    <n v="9260"/>
    <x v="0"/>
    <n v="91000"/>
    <n v="0"/>
    <n v="0"/>
    <s v="42129299D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28"/>
    <n v="11381"/>
    <s v="42129381DPSU"/>
    <s v="381D"/>
    <x v="37"/>
    <s v="15LTIP - Perf"/>
    <n v="10257"/>
    <n v="70"/>
    <x v="29"/>
    <n v="9260"/>
    <x v="0"/>
    <n v="170000"/>
    <n v="0"/>
    <n v="0"/>
    <s v="42129381D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29"/>
    <n v="11384"/>
    <s v="42129384WPSU"/>
    <s v="384W"/>
    <x v="38"/>
    <s v="15LTIP - Perf"/>
    <n v="10257"/>
    <n v="60"/>
    <x v="30"/>
    <n v="9260"/>
    <x v="0"/>
    <n v="30000"/>
    <n v="0"/>
    <n v="0"/>
    <s v="42129384W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30"/>
    <n v="11385"/>
    <s v="42129385GPSU"/>
    <s v="385G"/>
    <x v="39"/>
    <s v="15LTIP - Perf"/>
    <n v="10257"/>
    <n v="10"/>
    <x v="31"/>
    <n v="9260"/>
    <x v="0"/>
    <n v="2000"/>
    <n v="0"/>
    <n v="0"/>
    <s v="42129385GPSU15LTIP - Perf"/>
    <s v="LTIP - Perf"/>
    <s v="LTIP - Perf - 05/05/2015"/>
    <s v="3 years"/>
    <d v="2015-05-05T00:00:00"/>
    <d v="2017-09-30T00:00:00"/>
    <n v="2265"/>
    <n v="0"/>
    <n v="920.26949000000002"/>
    <n v="23.556010000000242"/>
    <n v="23.555999999999585"/>
    <n v="118.00650000000041"/>
    <m/>
    <n v="3350.3880000000004"/>
    <n v="1.4792000000000001"/>
    <n v="0"/>
    <n v="0"/>
    <n v="120860.4"/>
    <n v="0"/>
    <n v="49105.5799864"/>
    <n v="1256.9486936000128"/>
    <n v="1256.9481599999779"/>
    <n v="6296.8268400000225"/>
    <n v="0"/>
    <n v="178776.70368000001"/>
    <n v="3350.3880000000004"/>
    <n v="0"/>
    <n v="0"/>
    <n v="3350.3879999999999"/>
    <n v="53.36"/>
    <n v="178776.70368000001"/>
    <n v="-3575.8916270073601"/>
    <n v="175200.81205299264"/>
    <n v="0"/>
    <n v="0"/>
    <n v="0"/>
    <n v="0"/>
    <n v="175200.81205299264"/>
    <n v="159.70903559981096"/>
    <n v="732"/>
    <n v="116907.01"/>
    <n v="116907.01"/>
    <n v="58293.802052992643"/>
    <n v="0"/>
    <n v="0"/>
    <n v="55572.72"/>
    <n v="61334.289999999994"/>
    <n v="0"/>
    <n v="116907.01"/>
    <n v="0"/>
    <n v="0"/>
    <n v="0"/>
    <m/>
    <n v="4706.9799999999996"/>
    <n v="4555.1400000000003"/>
    <n v="4706.9799999999996"/>
    <n v="13969.099999999999"/>
    <n v="4706.9799999999996"/>
    <n v="0"/>
    <n v="4403.3"/>
    <n v="4403.3"/>
    <n v="4706.9799999999996"/>
    <n v="13817.259999999998"/>
    <n v="4555.1400000000003"/>
    <n v="4706.9799999999996"/>
    <n v="0"/>
    <n v="4555.1400000000003"/>
    <n v="0"/>
    <n v="4555.1400000000003"/>
    <n v="13817.259999999998"/>
    <n v="718.65"/>
    <n v="103.31"/>
    <m/>
    <n v="13969.09"/>
    <n v="14791.05"/>
    <n v="718.65"/>
    <n v="103.31"/>
    <n v="0"/>
    <n v="821.96"/>
    <n v="3600.14"/>
    <n v="517.52"/>
    <n v="0"/>
    <m/>
    <n v="4117.66"/>
    <n v="19730.669999999998"/>
    <n v="61334.289999999994"/>
  </r>
  <r>
    <n v="231"/>
    <n v="11400"/>
    <s v="42129400HPSU"/>
    <s v="400H"/>
    <x v="40"/>
    <s v="15LTIP - Perf"/>
    <n v="10257"/>
    <n v="20"/>
    <x v="32"/>
    <n v="9260"/>
    <x v="0"/>
    <n v="107000"/>
    <n v="0"/>
    <n v="0"/>
    <s v="42129400H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32"/>
    <n v="11408"/>
    <s v="42129408MPSU"/>
    <s v="408M"/>
    <x v="41"/>
    <s v="15LTIP - Perf"/>
    <n v="10257"/>
    <n v="20"/>
    <x v="33"/>
    <n v="9260"/>
    <x v="0"/>
    <n v="107000"/>
    <n v="0"/>
    <n v="0"/>
    <s v="42129408MPSU15LTIP - Perf"/>
    <s v="LTIP - Perf"/>
    <s v="LTIP - Perf - 05/05/2015"/>
    <s v="3 years"/>
    <d v="2015-05-05T00:00:00"/>
    <d v="2017-09-30T00:00:00"/>
    <n v="185"/>
    <n v="0"/>
    <n v="75.165480000000002"/>
    <n v="0"/>
    <n v="0"/>
    <n v="2.0000000006348273E-5"/>
    <m/>
    <n v="260.16550000000001"/>
    <n v="1"/>
    <n v="0"/>
    <n v="93"/>
    <n v="9871.6"/>
    <n v="0"/>
    <n v="4010.8300128000001"/>
    <n v="0"/>
    <n v="0"/>
    <n v="1.0672000003387439E-3"/>
    <n v="0"/>
    <n v="13882.43108"/>
    <n v="260.16550000000001"/>
    <n v="0"/>
    <n v="-167.16550000000001"/>
    <n v="93"/>
    <n v="53.36"/>
    <n v="4962.4799999999996"/>
    <n v="-99.259524959999993"/>
    <n v="4863.2204750399997"/>
    <n v="0"/>
    <n v="0"/>
    <n v="0"/>
    <n v="0"/>
    <n v="4962.4799999999996"/>
    <n v="4.5236827711941654"/>
    <n v="1097"/>
    <n v="4962.4799999999996"/>
    <n v="4962.4799999999996"/>
    <n v="0"/>
    <n v="0"/>
    <n v="0"/>
    <n v="4539.0499999999993"/>
    <n v="423.42000000000007"/>
    <n v="0"/>
    <n v="4962.4699999999993"/>
    <n v="1.0000000000218279E-2"/>
    <n v="-1.0000000000218279E-2"/>
    <n v="0"/>
    <m/>
    <n v="384.46"/>
    <n v="372.05"/>
    <n v="384.46"/>
    <n v="1140.97"/>
    <n v="384.45"/>
    <n v="0"/>
    <n v="359.65"/>
    <n v="359.65"/>
    <n v="-1461.6499999999999"/>
    <n v="-717.55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m/>
    <n v="0"/>
    <n v="0"/>
    <n v="423.42000000000007"/>
  </r>
  <r>
    <n v="233"/>
    <n v="11471"/>
    <s v="42129471BPSU"/>
    <s v="471B"/>
    <x v="42"/>
    <s v="15LTIP - Perf"/>
    <n v="10257"/>
    <n v="70"/>
    <x v="16"/>
    <n v="9260"/>
    <x v="0"/>
    <n v="170000"/>
    <n v="0"/>
    <n v="0"/>
    <s v="42129471B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34"/>
    <n v="11473"/>
    <s v="42129473HPSU"/>
    <s v="473H"/>
    <x v="43"/>
    <s v="15LTIP - Perf"/>
    <n v="10257"/>
    <n v="20"/>
    <x v="34"/>
    <n v="9260"/>
    <x v="0"/>
    <n v="107000"/>
    <n v="0"/>
    <n v="0"/>
    <s v="42129473H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35"/>
    <n v="11483"/>
    <s v="42129483BPSU"/>
    <s v="483B"/>
    <x v="44"/>
    <s v="15LTIP - Perf"/>
    <n v="10257"/>
    <n v="20"/>
    <x v="35"/>
    <n v="9260"/>
    <x v="0"/>
    <n v="107000"/>
    <n v="0"/>
    <n v="0"/>
    <s v="42129483B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36"/>
    <n v="11885"/>
    <s v="42129885YPSU"/>
    <s v="885Y"/>
    <x v="45"/>
    <s v="15LTIP - Perf"/>
    <n v="10257"/>
    <n v="212"/>
    <x v="36"/>
    <n v="9260"/>
    <x v="0"/>
    <n v="824000"/>
    <n v="0"/>
    <n v="0"/>
    <s v="42129885Y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37"/>
    <n v="11896"/>
    <s v="42129896GPSU"/>
    <s v="896G"/>
    <x v="46"/>
    <s v="15LTIP - Perf"/>
    <n v="10257"/>
    <n v="50"/>
    <x v="37"/>
    <n v="9260"/>
    <x v="0"/>
    <n v="91000"/>
    <n v="0"/>
    <n v="0"/>
    <s v="42129896G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38"/>
    <n v="11899"/>
    <s v="42129899EPSU"/>
    <s v="899E"/>
    <x v="47"/>
    <s v="15LTIP - Perf"/>
    <n v="10257"/>
    <n v="50"/>
    <x v="38"/>
    <n v="9260"/>
    <x v="0"/>
    <n v="91000"/>
    <n v="0"/>
    <n v="0"/>
    <s v="42129899E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39"/>
    <n v="11973"/>
    <s v="42129973KPSU"/>
    <s v="973K"/>
    <x v="48"/>
    <s v="15LTIP - Perf"/>
    <n v="10257"/>
    <n v="70"/>
    <x v="39"/>
    <n v="9260"/>
    <x v="0"/>
    <n v="170000"/>
    <n v="0"/>
    <n v="0"/>
    <s v="42129973K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40"/>
    <n v="11983"/>
    <s v="42129983SPSU"/>
    <s v="983S"/>
    <x v="49"/>
    <s v="15LTIP - Perf"/>
    <n v="10257"/>
    <n v="50"/>
    <x v="40"/>
    <n v="9260"/>
    <x v="0"/>
    <n v="91000"/>
    <n v="0"/>
    <n v="0"/>
    <s v="42129983S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41"/>
    <n v="11994"/>
    <s v="42129994CPSU"/>
    <s v="994C"/>
    <x v="50"/>
    <s v="15LTIP - Perf"/>
    <n v="10257"/>
    <n v="50"/>
    <x v="41"/>
    <n v="9260"/>
    <x v="0"/>
    <n v="91000"/>
    <n v="0"/>
    <n v="0"/>
    <s v="42129994CPSU15LTIP - Perf"/>
    <s v="LTIP - Perf"/>
    <s v="LTIP - Perf - 05/05/2015"/>
    <s v="3 years"/>
    <d v="2015-05-05T00:00:00"/>
    <d v="2017-09-30T00:00:00"/>
    <n v="185"/>
    <n v="0"/>
    <n v="75.165480000000002"/>
    <n v="0"/>
    <n v="0"/>
    <n v="2.0000000006348273E-5"/>
    <m/>
    <n v="260.16550000000001"/>
    <n v="1"/>
    <n v="0"/>
    <n v="108"/>
    <n v="9871.6"/>
    <n v="0"/>
    <n v="4010.8300128000001"/>
    <n v="0"/>
    <n v="0"/>
    <n v="1.0672000003387439E-3"/>
    <n v="0"/>
    <n v="13882.43108"/>
    <n v="260.16550000000001"/>
    <n v="0"/>
    <n v="-152.16550000000001"/>
    <n v="108"/>
    <n v="53.36"/>
    <n v="5762.88"/>
    <n v="-115.26912575999999"/>
    <n v="5647.6108742400002"/>
    <n v="0"/>
    <n v="0"/>
    <n v="0"/>
    <n v="0"/>
    <n v="5762.88"/>
    <n v="5.2533090246125802"/>
    <n v="1097"/>
    <n v="5762.88"/>
    <n v="5762.88"/>
    <n v="0"/>
    <n v="0"/>
    <n v="0"/>
    <n v="4539.0499999999993"/>
    <n v="1223.8299999999995"/>
    <n v="0"/>
    <n v="5762.8799999999992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-1802.2100000000003"/>
    <n v="0"/>
    <n v="-1802.2100000000003"/>
    <n v="-1045.7000000000003"/>
    <n v="0"/>
    <n v="0"/>
    <m/>
    <n v="0"/>
    <n v="0"/>
    <n v="0"/>
    <n v="0"/>
    <n v="0"/>
    <n v="0"/>
    <n v="0"/>
    <n v="0"/>
    <n v="0"/>
    <m/>
    <n v="0"/>
    <n v="0"/>
    <n v="1223.8299999999995"/>
  </r>
  <r>
    <n v="242"/>
    <n v="11998"/>
    <s v="42129998NPSU"/>
    <s v="998N"/>
    <x v="51"/>
    <s v="15LTIP - Perf"/>
    <n v="10257"/>
    <n v="50"/>
    <x v="42"/>
    <n v="9260"/>
    <x v="0"/>
    <n v="91000"/>
    <n v="0"/>
    <n v="0"/>
    <s v="42129998N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43"/>
    <n v="12047"/>
    <s v="4212947AnPSU"/>
    <s v="47An"/>
    <x v="52"/>
    <s v="15LTIP - Perf"/>
    <n v="10257"/>
    <n v="10"/>
    <x v="43"/>
    <n v="9260"/>
    <x v="0"/>
    <n v="2000"/>
    <n v="0"/>
    <n v="0"/>
    <s v="4212947An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"/>
    <n v="-1.9999999999953388E-3"/>
    <n v="124"/>
    <n v="9871.6"/>
    <n v="0"/>
    <n v="4010.8300128000001"/>
    <n v="102.66570719999918"/>
    <n v="102.66464000000187"/>
    <n v="514.31035999999813"/>
    <n v="0"/>
    <n v="14602.07072"/>
    <n v="273.65199999999999"/>
    <n v="0"/>
    <n v="-149.65"/>
    <n v="124.002"/>
    <n v="53.36"/>
    <n v="6616.7467200000001"/>
    <n v="-132.34816789344001"/>
    <n v="6484.3985521065597"/>
    <n v="0"/>
    <n v="0"/>
    <n v="0"/>
    <n v="0"/>
    <n v="6616.7467200000001"/>
    <n v="6.0316743117593434"/>
    <n v="1097"/>
    <n v="6616.7467200000001"/>
    <n v="6616.7467200000001"/>
    <n v="0"/>
    <n v="0"/>
    <n v="0"/>
    <n v="4539.0499999999993"/>
    <n v="2077.6999999999998"/>
    <n v="0"/>
    <n v="6616.7499999999991"/>
    <n v="-3.2799999989947537E-3"/>
    <n v="0.10999999999876309"/>
    <n v="0.10671999999976833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n v="-2931.95"/>
    <n v="-2595.62"/>
    <n v="-1320.3899999999996"/>
    <n v="2077.6999999999998"/>
  </r>
  <r>
    <n v="244"/>
    <n v="12327"/>
    <s v="42129327BPSU"/>
    <s v="327B"/>
    <x v="53"/>
    <s v="15LTIP - Perf"/>
    <n v="10257"/>
    <n v="10"/>
    <x v="44"/>
    <n v="9260"/>
    <x v="0"/>
    <n v="2000"/>
    <n v="0"/>
    <n v="0"/>
    <s v="42129327B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45"/>
    <n v="12357"/>
    <s v="42129357CPSU"/>
    <s v="357C"/>
    <x v="54"/>
    <s v="15LTIP - Perf"/>
    <n v="10257"/>
    <n v="10"/>
    <x v="45"/>
    <n v="9260"/>
    <x v="0"/>
    <n v="2000"/>
    <n v="0"/>
    <n v="0"/>
    <s v="42129357C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46"/>
    <n v="12388"/>
    <s v="42129388HPSU"/>
    <s v="388H"/>
    <x v="55"/>
    <s v="15LTIP - Perf"/>
    <n v="10257"/>
    <n v="10"/>
    <x v="46"/>
    <n v="9260"/>
    <x v="0"/>
    <n v="2000"/>
    <n v="0"/>
    <n v="0"/>
    <s v="42129388H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47"/>
    <n v="12499"/>
    <s v="42129499SPSU"/>
    <s v="499S"/>
    <x v="56"/>
    <s v="15LTIP - Perf"/>
    <n v="10257"/>
    <n v="10"/>
    <x v="47"/>
    <n v="9260"/>
    <x v="0"/>
    <n v="2000"/>
    <n v="0"/>
    <n v="0"/>
    <s v="42129499SPSU15LTIP - Perf"/>
    <s v="LTIP - Perf"/>
    <s v="LTIP - Perf - 05/05/2015"/>
    <s v="3 years"/>
    <d v="2015-05-05T00:00:00"/>
    <d v="2017-09-30T00:00:00"/>
    <n v="3265"/>
    <n v="0"/>
    <n v="1326.569528"/>
    <n v="33.955972000000656"/>
    <n v="33.955999999999221"/>
    <n v="170.10650000000078"/>
    <m/>
    <n v="4829.5880000000006"/>
    <n v="1.4792000000000001"/>
    <n v="0"/>
    <n v="0"/>
    <n v="174220.4"/>
    <n v="0"/>
    <n v="70785.750014079997"/>
    <n v="1811.890665920035"/>
    <n v="1811.8921599999585"/>
    <n v="9076.8828400000421"/>
    <n v="0"/>
    <n v="257706.81568000003"/>
    <n v="4829.5880000000006"/>
    <n v="0"/>
    <n v="0"/>
    <n v="4829.5879999999997"/>
    <n v="53.36"/>
    <n v="257706.81567999997"/>
    <n v="-5154.6517272313595"/>
    <n v="252552.16395276861"/>
    <n v="0"/>
    <n v="0"/>
    <n v="0"/>
    <n v="0"/>
    <n v="252552.16395276861"/>
    <n v="230.22075109641622"/>
    <n v="732"/>
    <n v="168521.59"/>
    <n v="168521.59"/>
    <n v="84030.573952768609"/>
    <n v="0"/>
    <n v="0"/>
    <n v="80108.14"/>
    <n v="88413.449999999983"/>
    <n v="0"/>
    <n v="168521.58999999997"/>
    <n v="0"/>
    <n v="0"/>
    <n v="0"/>
    <m/>
    <n v="6785.11"/>
    <n v="6566.24"/>
    <n v="6785.12"/>
    <n v="20136.469999999998"/>
    <n v="6785.11"/>
    <n v="0"/>
    <n v="6347.37"/>
    <n v="6347.37"/>
    <n v="6785.12"/>
    <n v="19917.599999999999"/>
    <n v="6566.24"/>
    <n v="6785.11"/>
    <n v="0"/>
    <n v="6566.24"/>
    <n v="0"/>
    <n v="6566.24"/>
    <n v="19917.589999999997"/>
    <n v="1035.93"/>
    <n v="148.91999999999999"/>
    <m/>
    <n v="20136.47"/>
    <n v="21321.32"/>
    <n v="1035.92"/>
    <n v="148.91999999999999"/>
    <n v="0"/>
    <n v="1184.8400000000001"/>
    <n v="5189.62"/>
    <n v="746.01"/>
    <n v="0"/>
    <m/>
    <n v="5935.63"/>
    <n v="28441.789999999994"/>
    <n v="88413.449999999983"/>
  </r>
  <r>
    <n v="248"/>
    <n v="12665"/>
    <s v="42129665GPSU"/>
    <s v="665G"/>
    <x v="57"/>
    <s v="15LTIP - Perf"/>
    <n v="10257"/>
    <n v="10"/>
    <x v="5"/>
    <n v="9260"/>
    <x v="0"/>
    <n v="2000"/>
    <n v="0"/>
    <n v="0"/>
    <s v="42129665GPSU15LTIP - Perf"/>
    <s v="LTIP - Perf"/>
    <s v="LTIP - Perf - 05/05/2015"/>
    <s v="3 years"/>
    <d v="2015-05-05T00:00:00"/>
    <d v="2017-09-30T00:00:00"/>
    <n v="3265"/>
    <n v="0"/>
    <n v="1326.569528"/>
    <n v="33.955972000000656"/>
    <n v="33.955999999999221"/>
    <n v="170.10650000000078"/>
    <m/>
    <n v="4829.5880000000006"/>
    <n v="1.4792000000000001"/>
    <n v="0"/>
    <n v="0"/>
    <n v="174220.4"/>
    <n v="0"/>
    <n v="70785.750014079997"/>
    <n v="1811.890665920035"/>
    <n v="1811.8921599999585"/>
    <n v="9076.8828400000421"/>
    <n v="0"/>
    <n v="257706.81568000003"/>
    <n v="4829.5880000000006"/>
    <n v="0"/>
    <n v="0"/>
    <n v="4829.5879999999997"/>
    <n v="53.36"/>
    <n v="257706.81567999997"/>
    <n v="-5154.6517272313595"/>
    <n v="252552.16395276861"/>
    <n v="0"/>
    <n v="0"/>
    <n v="0"/>
    <n v="0"/>
    <n v="252552.16395276861"/>
    <n v="230.22075109641622"/>
    <n v="732"/>
    <n v="168521.59"/>
    <n v="168521.59"/>
    <n v="84030.573952768609"/>
    <n v="0"/>
    <n v="0"/>
    <n v="80108.14"/>
    <n v="88413.449999999983"/>
    <n v="0"/>
    <n v="168521.58999999997"/>
    <n v="0"/>
    <n v="0"/>
    <n v="0"/>
    <m/>
    <n v="6785.11"/>
    <n v="6566.24"/>
    <n v="6785.12"/>
    <n v="20136.469999999998"/>
    <n v="6785.11"/>
    <n v="0"/>
    <n v="6347.37"/>
    <n v="6347.37"/>
    <n v="6785.12"/>
    <n v="19917.599999999999"/>
    <n v="6566.24"/>
    <n v="6785.11"/>
    <n v="0"/>
    <n v="6566.24"/>
    <n v="0"/>
    <n v="6566.24"/>
    <n v="19917.589999999997"/>
    <n v="1035.93"/>
    <n v="148.91999999999999"/>
    <m/>
    <n v="20136.47"/>
    <n v="21321.32"/>
    <n v="1035.92"/>
    <n v="148.91999999999999"/>
    <n v="0"/>
    <n v="1184.8400000000001"/>
    <n v="5189.62"/>
    <n v="746.01"/>
    <n v="0"/>
    <m/>
    <n v="5935.63"/>
    <n v="28441.789999999994"/>
    <n v="88413.449999999983"/>
  </r>
  <r>
    <n v="249"/>
    <n v="12737"/>
    <s v="42129737RPSU"/>
    <s v="737R"/>
    <x v="58"/>
    <s v="15LTIP - Perf"/>
    <n v="10257"/>
    <n v="10"/>
    <x v="48"/>
    <n v="9260"/>
    <x v="0"/>
    <n v="2000"/>
    <n v="0"/>
    <n v="0"/>
    <s v="42129737RPSU15LTIP - Perf"/>
    <s v="LTIP - Perf"/>
    <s v="LTIP - Perf - 05/05/2015"/>
    <s v="3 years"/>
    <d v="2015-05-05T00:00:00"/>
    <d v="2017-09-30T00:00:00"/>
    <n v="310"/>
    <n v="0"/>
    <n v="125.952961"/>
    <n v="3.2240390000000048"/>
    <n v="3.2239999999999895"/>
    <n v="16.15100000000001"/>
    <m/>
    <n v="458.55200000000002"/>
    <n v="1.4792000000000001"/>
    <n v="0"/>
    <n v="0"/>
    <n v="16541.599999999999"/>
    <n v="0"/>
    <n v="6720.8499989600004"/>
    <n v="172.03472104000025"/>
    <n v="172.03263999999945"/>
    <n v="861.81736000000058"/>
    <n v="0"/>
    <n v="24468.334719999999"/>
    <n v="458.55200000000002"/>
    <n v="0"/>
    <n v="0"/>
    <n v="458.55200000000002"/>
    <n v="53.36"/>
    <n v="24468.334720000003"/>
    <n v="-489.41563106944005"/>
    <n v="23978.919088930561"/>
    <n v="0"/>
    <n v="0"/>
    <n v="0"/>
    <n v="0"/>
    <n v="23978.919088930561"/>
    <n v="21.858631803947638"/>
    <n v="732"/>
    <n v="16000.52"/>
    <n v="16000.52"/>
    <n v="7978.3990889305605"/>
    <n v="0"/>
    <n v="0"/>
    <n v="7605.98"/>
    <n v="8394.5400000000009"/>
    <n v="0"/>
    <n v="16000.52"/>
    <n v="0"/>
    <n v="0"/>
    <n v="0"/>
    <m/>
    <n v="644.22"/>
    <n v="623.44000000000005"/>
    <n v="644.22"/>
    <n v="1911.88"/>
    <n v="644.23"/>
    <n v="0"/>
    <n v="602.66"/>
    <n v="602.66"/>
    <n v="644.22"/>
    <n v="1891.11"/>
    <n v="623.44000000000005"/>
    <n v="644.22"/>
    <n v="0"/>
    <n v="623.44000000000005"/>
    <n v="0"/>
    <n v="623.44000000000005"/>
    <n v="1891.1000000000001"/>
    <n v="98.36"/>
    <n v="14.14"/>
    <m/>
    <n v="1911.88"/>
    <n v="2024.38"/>
    <n v="98.36"/>
    <n v="14.14"/>
    <n v="0"/>
    <n v="112.5"/>
    <n v="492.74"/>
    <n v="70.83"/>
    <n v="0"/>
    <m/>
    <n v="563.57000000000005"/>
    <n v="2700.45"/>
    <n v="8394.5400000000009"/>
  </r>
  <r>
    <n v="250"/>
    <n v="12742"/>
    <s v="42129742HPSU"/>
    <s v="742H"/>
    <x v="59"/>
    <s v="15LTIP - Perf"/>
    <n v="10257"/>
    <n v="30"/>
    <x v="49"/>
    <n v="9260"/>
    <x v="0"/>
    <n v="10000"/>
    <n v="0"/>
    <n v="0"/>
    <s v="42129742H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51"/>
    <n v="12866"/>
    <s v="42129866BPSU"/>
    <s v="866B"/>
    <x v="60"/>
    <s v="15LTIP - Perf"/>
    <n v="10257"/>
    <n v="20"/>
    <x v="50"/>
    <n v="9260"/>
    <x v="0"/>
    <n v="77000"/>
    <n v="0"/>
    <n v="0"/>
    <s v="42129866B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52"/>
    <n v="13109"/>
    <s v="42129109OPSU"/>
    <s v="109O"/>
    <x v="61"/>
    <s v="15LTIP - Perf"/>
    <n v="10257"/>
    <n v="10"/>
    <x v="5"/>
    <n v="9260"/>
    <x v="0"/>
    <n v="2000"/>
    <n v="0"/>
    <n v="0"/>
    <s v="42129109OPSU15LTIP - Perf"/>
    <s v="LTIP - Perf"/>
    <s v="LTIP - Perf - 05/05/2015"/>
    <s v="3 years"/>
    <d v="2015-05-05T00:00:00"/>
    <d v="2017-09-30T00:00:00"/>
    <n v="310"/>
    <n v="0"/>
    <n v="125.952961"/>
    <n v="3.2240390000000048"/>
    <n v="3.2239999999999895"/>
    <n v="16.15100000000001"/>
    <m/>
    <n v="458.55200000000002"/>
    <n v="1.4792000000000001"/>
    <n v="0"/>
    <n v="0"/>
    <n v="16541.599999999999"/>
    <n v="0"/>
    <n v="6720.8499989600004"/>
    <n v="172.03472104000025"/>
    <n v="172.03263999999945"/>
    <n v="861.81736000000058"/>
    <n v="0"/>
    <n v="24468.334719999999"/>
    <n v="458.55200000000002"/>
    <n v="0"/>
    <n v="0"/>
    <n v="458.55200000000002"/>
    <n v="53.36"/>
    <n v="24468.334720000003"/>
    <n v="-489.41563106944005"/>
    <n v="23978.919088930561"/>
    <n v="0"/>
    <n v="0"/>
    <n v="0"/>
    <n v="0"/>
    <n v="23978.919088930561"/>
    <n v="21.858631803947638"/>
    <n v="732"/>
    <n v="16000.52"/>
    <n v="16000.52"/>
    <n v="7978.3990889305605"/>
    <n v="0"/>
    <n v="0"/>
    <n v="7605.98"/>
    <n v="8394.5400000000009"/>
    <n v="0"/>
    <n v="16000.52"/>
    <n v="0"/>
    <n v="0"/>
    <n v="0"/>
    <m/>
    <n v="644.22"/>
    <n v="623.44000000000005"/>
    <n v="644.22"/>
    <n v="1911.88"/>
    <n v="644.23"/>
    <n v="0"/>
    <n v="602.66"/>
    <n v="602.66"/>
    <n v="644.22"/>
    <n v="1891.11"/>
    <n v="623.44000000000005"/>
    <n v="644.22"/>
    <n v="0"/>
    <n v="623.44000000000005"/>
    <n v="0"/>
    <n v="623.44000000000005"/>
    <n v="1891.1000000000001"/>
    <n v="98.36"/>
    <n v="14.14"/>
    <m/>
    <n v="1911.88"/>
    <n v="2024.38"/>
    <n v="98.36"/>
    <n v="14.14"/>
    <n v="0"/>
    <n v="112.5"/>
    <n v="492.74"/>
    <n v="70.83"/>
    <n v="0"/>
    <m/>
    <n v="563.57000000000005"/>
    <n v="2700.45"/>
    <n v="8394.5400000000009"/>
  </r>
  <r>
    <n v="253"/>
    <n v="13202"/>
    <s v="42129202SPSU"/>
    <s v="202S"/>
    <x v="62"/>
    <s v="15LTIP - Perf"/>
    <n v="10257"/>
    <n v="20"/>
    <x v="51"/>
    <n v="9260"/>
    <x v="0"/>
    <n v="107000"/>
    <n v="0"/>
    <n v="0"/>
    <s v="42129202SPSU15LTIP - Perf"/>
    <s v="LTIP - Perf"/>
    <s v="LTIP - Perf - 05/05/2015"/>
    <s v="3 years"/>
    <d v="2015-05-05T00:00:00"/>
    <d v="2017-09-30T00:00:00"/>
    <n v="185"/>
    <n v="0"/>
    <n v="75.165480000000002"/>
    <n v="0"/>
    <n v="0"/>
    <n v="2.0000000006348273E-5"/>
    <m/>
    <n v="260.16550000000001"/>
    <n v="1"/>
    <n v="0"/>
    <n v="114"/>
    <n v="9871.6"/>
    <n v="0"/>
    <n v="4010.8300128000001"/>
    <n v="0"/>
    <n v="0"/>
    <n v="1.0672000003387439E-3"/>
    <n v="0"/>
    <n v="13882.43108"/>
    <n v="260.16550000000001"/>
    <n v="0"/>
    <n v="-146.16550000000001"/>
    <n v="114"/>
    <n v="53.36"/>
    <n v="6083.04"/>
    <n v="-121.67296607999999"/>
    <n v="5961.3670339199998"/>
    <n v="0"/>
    <n v="0"/>
    <n v="0"/>
    <n v="0"/>
    <n v="6083.04"/>
    <n v="5.5451595259799449"/>
    <n v="1097"/>
    <n v="6083.04"/>
    <n v="6083.04"/>
    <n v="0"/>
    <n v="0"/>
    <n v="0"/>
    <n v="4539.0499999999993"/>
    <n v="1543.9899999999998"/>
    <n v="0"/>
    <n v="6083.0399999999991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0"/>
    <n v="0"/>
    <m/>
    <n v="-1854.1"/>
    <n v="-1854.1"/>
    <n v="0"/>
    <n v="0"/>
    <n v="0"/>
    <n v="0"/>
    <n v="0"/>
    <n v="0"/>
    <n v="0"/>
    <m/>
    <n v="0"/>
    <n v="-1854.1"/>
    <n v="1543.9899999999998"/>
  </r>
  <r>
    <n v="254"/>
    <n v="13297"/>
    <s v="42129297HPSU"/>
    <s v="297H"/>
    <x v="63"/>
    <s v="15LTIP - Perf"/>
    <n v="10257"/>
    <n v="10"/>
    <x v="46"/>
    <n v="9260"/>
    <x v="0"/>
    <n v="2000"/>
    <n v="0"/>
    <n v="0"/>
    <s v="42129297H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55"/>
    <n v="13369"/>
    <s v="42129369KPSU"/>
    <s v="369K"/>
    <x v="64"/>
    <s v="15LTIP - Perf"/>
    <n v="10257"/>
    <n v="10"/>
    <x v="52"/>
    <n v="9260"/>
    <x v="0"/>
    <n v="2000"/>
    <n v="0"/>
    <n v="0"/>
    <s v="42129369KPSU15LTIP - Perf"/>
    <s v="LTIP - Perf"/>
    <s v="LTIP - Perf - 05/05/2015"/>
    <s v="3 years"/>
    <d v="2015-05-05T00:00:00"/>
    <d v="2017-09-30T00:00:00"/>
    <n v="1080"/>
    <n v="0"/>
    <n v="438.80397299999998"/>
    <n v="11.232027000000016"/>
    <n v="11.231999999999971"/>
    <n v="56.268000000000029"/>
    <m/>
    <n v="1597.5360000000001"/>
    <n v="1.4792000000000001"/>
    <n v="0"/>
    <n v="0"/>
    <n v="57628.800000000003"/>
    <n v="0"/>
    <n v="23414.579999279998"/>
    <n v="599.34096072000091"/>
    <n v="599.3395199999984"/>
    <n v="3002.4604800000016"/>
    <n v="0"/>
    <n v="85244.520959999994"/>
    <n v="1597.5360000000001"/>
    <n v="0"/>
    <n v="0"/>
    <n v="1597.5360000000001"/>
    <n v="53.36"/>
    <n v="85244.520960000009"/>
    <n v="-1705.0609082419201"/>
    <n v="83539.460051758084"/>
    <n v="0"/>
    <n v="0"/>
    <n v="0"/>
    <n v="0"/>
    <n v="83539.460051758084"/>
    <n v="76.152652736333707"/>
    <n v="732"/>
    <n v="55743.74"/>
    <n v="55743.74"/>
    <n v="27795.720051758086"/>
    <n v="0"/>
    <n v="0"/>
    <n v="26498.25"/>
    <n v="29245.489999999998"/>
    <n v="0"/>
    <n v="55743.74"/>
    <n v="0"/>
    <n v="0"/>
    <n v="0"/>
    <m/>
    <n v="2244.39"/>
    <n v="2171.98"/>
    <n v="2244.39"/>
    <n v="6660.76"/>
    <n v="2244.39"/>
    <n v="0"/>
    <n v="2099.59"/>
    <n v="2099.59"/>
    <n v="2244.38"/>
    <n v="6588.36"/>
    <n v="2171.9899999999998"/>
    <n v="2244.39"/>
    <n v="0"/>
    <n v="2171.9899999999998"/>
    <n v="0"/>
    <n v="2171.9899999999998"/>
    <n v="6588.369999999999"/>
    <n v="342.67"/>
    <n v="49.26"/>
    <m/>
    <n v="6660.75"/>
    <n v="7052.68"/>
    <n v="342.67"/>
    <n v="49.26"/>
    <n v="0"/>
    <n v="391.93"/>
    <n v="1716.6200000000001"/>
    <n v="246.77"/>
    <n v="0"/>
    <m/>
    <n v="1963.39"/>
    <n v="9408.0000000000018"/>
    <n v="29245.489999999998"/>
  </r>
  <r>
    <n v="256"/>
    <n v="13401"/>
    <s v="42129401QPSU"/>
    <s v="401Q"/>
    <x v="65"/>
    <s v="15LTIP - Perf"/>
    <n v="10257"/>
    <n v="10"/>
    <x v="53"/>
    <n v="9260"/>
    <x v="0"/>
    <n v="2000"/>
    <n v="0"/>
    <n v="0"/>
    <s v="42129401Q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57"/>
    <n v="13408"/>
    <s v="4212940MCPSU"/>
    <s v="40MC"/>
    <x v="66"/>
    <s v="15LTIP - Perf"/>
    <n v="10257"/>
    <n v="10"/>
    <x v="54"/>
    <n v="9260"/>
    <x v="0"/>
    <n v="2000"/>
    <n v="0"/>
    <n v="0"/>
    <s v="4212940MCPSU15LTIP - Perf"/>
    <s v="LTIP - Perf"/>
    <s v="LTIP - Perf - 05/05/2015"/>
    <s v="3 years"/>
    <d v="2015-05-05T00:00:00"/>
    <d v="2017-09-30T00:00:00"/>
    <n v="1080"/>
    <n v="0"/>
    <n v="438.80397299999998"/>
    <n v="11.232027000000016"/>
    <n v="11.231999999999971"/>
    <n v="56.268000000000029"/>
    <m/>
    <n v="1597.5360000000001"/>
    <n v="1.4792000000000001"/>
    <n v="0"/>
    <n v="0"/>
    <n v="57628.800000000003"/>
    <n v="0"/>
    <n v="23414.579999279998"/>
    <n v="599.34096072000091"/>
    <n v="599.3395199999984"/>
    <n v="3002.4604800000016"/>
    <n v="0"/>
    <n v="85244.520959999994"/>
    <n v="1597.5360000000001"/>
    <n v="0"/>
    <n v="0"/>
    <n v="1597.5360000000001"/>
    <n v="53.36"/>
    <n v="85244.520960000009"/>
    <n v="-1705.0609082419201"/>
    <n v="83539.460051758084"/>
    <n v="0"/>
    <n v="0"/>
    <n v="0"/>
    <n v="0"/>
    <n v="83539.460051758084"/>
    <n v="76.152652736333707"/>
    <n v="732"/>
    <n v="55743.74"/>
    <n v="55743.74"/>
    <n v="27795.720051758086"/>
    <n v="0"/>
    <n v="0"/>
    <n v="26498.25"/>
    <n v="29245.489999999998"/>
    <n v="0"/>
    <n v="55743.74"/>
    <n v="0"/>
    <n v="0"/>
    <n v="0"/>
    <m/>
    <n v="2244.39"/>
    <n v="2171.98"/>
    <n v="2244.39"/>
    <n v="6660.76"/>
    <n v="2244.39"/>
    <n v="0"/>
    <n v="2099.59"/>
    <n v="2099.59"/>
    <n v="2244.38"/>
    <n v="6588.36"/>
    <n v="2171.9899999999998"/>
    <n v="2244.39"/>
    <n v="0"/>
    <n v="2171.9899999999998"/>
    <n v="0"/>
    <n v="2171.9899999999998"/>
    <n v="6588.369999999999"/>
    <n v="342.67"/>
    <n v="49.26"/>
    <m/>
    <n v="6660.75"/>
    <n v="7052.68"/>
    <n v="342.67"/>
    <n v="49.26"/>
    <n v="0"/>
    <n v="391.93"/>
    <n v="1716.6200000000001"/>
    <n v="246.77"/>
    <n v="0"/>
    <m/>
    <n v="1963.39"/>
    <n v="9408.0000000000018"/>
    <n v="29245.489999999998"/>
  </r>
  <r>
    <n v="258"/>
    <n v="13410"/>
    <s v="42129410MPSU"/>
    <s v="410M"/>
    <x v="67"/>
    <s v="15LTIP - Perf"/>
    <n v="10257"/>
    <n v="10"/>
    <x v="55"/>
    <n v="9260"/>
    <x v="0"/>
    <n v="2000"/>
    <n v="0"/>
    <n v="0"/>
    <s v="42129410MPSU15LTIP - Perf"/>
    <s v="LTIP - Perf"/>
    <s v="LTIP - Perf - 05/05/2015"/>
    <s v="3 years"/>
    <d v="2015-05-05T00:00:00"/>
    <d v="2017-09-30T00:00:00"/>
    <n v="1080"/>
    <n v="0"/>
    <n v="438.80397299999998"/>
    <n v="11.232027000000016"/>
    <n v="11.231999999999971"/>
    <n v="56.268000000000029"/>
    <m/>
    <n v="1597.5360000000001"/>
    <n v="1.4792000000000001"/>
    <n v="0"/>
    <n v="0"/>
    <n v="57628.800000000003"/>
    <n v="0"/>
    <n v="23414.579999279998"/>
    <n v="599.34096072000091"/>
    <n v="599.3395199999984"/>
    <n v="3002.4604800000016"/>
    <n v="0"/>
    <n v="85244.520959999994"/>
    <n v="1597.5360000000001"/>
    <n v="0"/>
    <n v="0"/>
    <n v="1597.5360000000001"/>
    <n v="53.36"/>
    <n v="85244.520960000009"/>
    <n v="-1705.0609082419201"/>
    <n v="83539.460051758084"/>
    <n v="0"/>
    <n v="0"/>
    <n v="0"/>
    <n v="0"/>
    <n v="83539.460051758084"/>
    <n v="76.152652736333707"/>
    <n v="732"/>
    <n v="55743.74"/>
    <n v="55743.74"/>
    <n v="27795.720051758086"/>
    <n v="0"/>
    <n v="0"/>
    <n v="26498.25"/>
    <n v="29245.489999999998"/>
    <n v="0"/>
    <n v="55743.74"/>
    <n v="0"/>
    <n v="0"/>
    <n v="0"/>
    <m/>
    <n v="2244.39"/>
    <n v="2171.98"/>
    <n v="2244.39"/>
    <n v="6660.76"/>
    <n v="2244.39"/>
    <n v="0"/>
    <n v="2099.59"/>
    <n v="2099.59"/>
    <n v="2244.38"/>
    <n v="6588.36"/>
    <n v="2171.9899999999998"/>
    <n v="2244.39"/>
    <n v="0"/>
    <n v="2171.9899999999998"/>
    <n v="0"/>
    <n v="2171.9899999999998"/>
    <n v="6588.369999999999"/>
    <n v="342.67"/>
    <n v="49.26"/>
    <m/>
    <n v="6660.75"/>
    <n v="7052.68"/>
    <n v="342.67"/>
    <n v="49.26"/>
    <n v="0"/>
    <n v="391.93"/>
    <n v="1716.6200000000001"/>
    <n v="246.77"/>
    <n v="0"/>
    <m/>
    <n v="1963.39"/>
    <n v="9408.0000000000018"/>
    <n v="29245.489999999998"/>
  </r>
  <r>
    <n v="259"/>
    <n v="13439"/>
    <s v="42129439RPSU"/>
    <s v="439R"/>
    <x v="68"/>
    <s v="15LTIP - Perf"/>
    <n v="10257"/>
    <n v="60"/>
    <x v="56"/>
    <n v="9260"/>
    <x v="0"/>
    <n v="81000"/>
    <n v="0"/>
    <n v="0"/>
    <s v="42129439R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60"/>
    <n v="13497"/>
    <s v="42129497GPSU"/>
    <s v="497G"/>
    <x v="69"/>
    <s v="15LTIP - Perf"/>
    <n v="10257"/>
    <n v="10"/>
    <x v="57"/>
    <n v="9260"/>
    <x v="0"/>
    <n v="12000"/>
    <n v="0"/>
    <n v="0"/>
    <s v="42129497GPSU15LTIP - Perf"/>
    <s v="LTIP - Perf"/>
    <s v="LTIP - Perf - 05/05/2015"/>
    <s v="3 years"/>
    <d v="2015-05-05T00:00:00"/>
    <d v="2017-09-30T00:00:00"/>
    <n v="310"/>
    <n v="0"/>
    <n v="125.952961"/>
    <n v="3.2240390000000048"/>
    <n v="3.2239999999999895"/>
    <n v="16.15100000000001"/>
    <m/>
    <n v="458.55200000000002"/>
    <n v="1.4792000000000001"/>
    <n v="0"/>
    <n v="0"/>
    <n v="16541.599999999999"/>
    <n v="0"/>
    <n v="6720.8499989600004"/>
    <n v="172.03472104000025"/>
    <n v="172.03263999999945"/>
    <n v="861.81736000000058"/>
    <n v="0"/>
    <n v="24468.334719999999"/>
    <n v="458.55200000000002"/>
    <n v="0"/>
    <n v="0"/>
    <n v="458.55200000000002"/>
    <n v="53.36"/>
    <n v="24468.334720000003"/>
    <n v="-489.41563106944005"/>
    <n v="23978.919088930561"/>
    <n v="0"/>
    <n v="0"/>
    <n v="0"/>
    <n v="0"/>
    <n v="23978.919088930561"/>
    <n v="21.858631803947638"/>
    <n v="732"/>
    <n v="16000.52"/>
    <n v="16000.52"/>
    <n v="7978.3990889305605"/>
    <n v="0"/>
    <n v="0"/>
    <n v="7605.98"/>
    <n v="8394.5400000000009"/>
    <n v="0"/>
    <n v="16000.52"/>
    <n v="0"/>
    <n v="0"/>
    <n v="0"/>
    <m/>
    <n v="644.22"/>
    <n v="623.44000000000005"/>
    <n v="644.22"/>
    <n v="1911.88"/>
    <n v="644.23"/>
    <n v="0"/>
    <n v="602.66"/>
    <n v="602.66"/>
    <n v="644.22"/>
    <n v="1891.11"/>
    <n v="623.44000000000005"/>
    <n v="644.22"/>
    <n v="0"/>
    <n v="623.44000000000005"/>
    <n v="0"/>
    <n v="623.44000000000005"/>
    <n v="1891.1000000000001"/>
    <n v="98.36"/>
    <n v="14.14"/>
    <m/>
    <n v="1911.88"/>
    <n v="2024.38"/>
    <n v="98.36"/>
    <n v="14.14"/>
    <n v="0"/>
    <n v="112.5"/>
    <n v="492.74"/>
    <n v="70.83"/>
    <n v="0"/>
    <m/>
    <n v="563.57000000000005"/>
    <n v="2700.45"/>
    <n v="8394.5400000000009"/>
  </r>
  <r>
    <n v="261"/>
    <n v="13501"/>
    <s v="42129501MPSU"/>
    <s v="501M"/>
    <x v="70"/>
    <s v="15LTIP - Perf"/>
    <n v="10257"/>
    <n v="10"/>
    <x v="43"/>
    <n v="9260"/>
    <x v="0"/>
    <n v="2000"/>
    <n v="0"/>
    <n v="0"/>
    <s v="42129501MPSU15LTIP - Perf"/>
    <s v="LTIP - Perf"/>
    <s v="LTIP - Perf - 05/05/2015"/>
    <s v="3 years"/>
    <d v="2015-05-05T00:00:00"/>
    <d v="2017-09-30T00:00:00"/>
    <n v="1080"/>
    <n v="0"/>
    <n v="438.80397299999998"/>
    <n v="11.232027000000016"/>
    <n v="11.231999999999971"/>
    <n v="56.268000000000029"/>
    <m/>
    <n v="1597.5360000000001"/>
    <n v="1.4792000000000001"/>
    <n v="0"/>
    <n v="0"/>
    <n v="57628.800000000003"/>
    <n v="0"/>
    <n v="23414.579999279998"/>
    <n v="599.34096072000091"/>
    <n v="599.3395199999984"/>
    <n v="3002.4604800000016"/>
    <n v="0"/>
    <n v="85244.520959999994"/>
    <n v="1597.5360000000001"/>
    <n v="0"/>
    <n v="0"/>
    <n v="1597.5360000000001"/>
    <n v="53.36"/>
    <n v="85244.520960000009"/>
    <n v="-1705.0609082419201"/>
    <n v="83539.460051758084"/>
    <n v="0"/>
    <n v="0"/>
    <n v="0"/>
    <n v="0"/>
    <n v="83539.460051758084"/>
    <n v="76.152652736333707"/>
    <n v="732"/>
    <n v="55743.74"/>
    <n v="55743.74"/>
    <n v="27795.720051758086"/>
    <n v="0"/>
    <n v="0"/>
    <n v="26498.25"/>
    <n v="29245.489999999998"/>
    <n v="0"/>
    <n v="55743.74"/>
    <n v="0"/>
    <n v="0"/>
    <n v="0"/>
    <m/>
    <n v="2244.39"/>
    <n v="2171.98"/>
    <n v="2244.39"/>
    <n v="6660.76"/>
    <n v="2244.39"/>
    <n v="0"/>
    <n v="2099.59"/>
    <n v="2099.59"/>
    <n v="2244.38"/>
    <n v="6588.36"/>
    <n v="2171.9899999999998"/>
    <n v="2244.39"/>
    <n v="0"/>
    <n v="2171.9899999999998"/>
    <n v="0"/>
    <n v="2171.9899999999998"/>
    <n v="6588.369999999999"/>
    <n v="342.67"/>
    <n v="49.26"/>
    <m/>
    <n v="6660.75"/>
    <n v="7052.68"/>
    <n v="342.67"/>
    <n v="49.26"/>
    <n v="0"/>
    <n v="391.93"/>
    <n v="1716.6200000000001"/>
    <n v="246.77"/>
    <n v="0"/>
    <m/>
    <n v="1963.39"/>
    <n v="9408.0000000000018"/>
    <n v="29245.489999999998"/>
  </r>
  <r>
    <n v="262"/>
    <n v="13548"/>
    <s v="42129548CPSU"/>
    <s v="548C"/>
    <x v="71"/>
    <s v="15LTIP - Perf"/>
    <n v="10257"/>
    <n v="70"/>
    <x v="58"/>
    <n v="9260"/>
    <x v="0"/>
    <n v="170000"/>
    <n v="0"/>
    <n v="0"/>
    <s v="42129548C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63"/>
    <n v="13553"/>
    <s v="42129553TPSU"/>
    <s v="553T"/>
    <x v="72"/>
    <s v="15LTIP - Perf"/>
    <n v="10257"/>
    <n v="10"/>
    <x v="43"/>
    <n v="9260"/>
    <x v="0"/>
    <n v="2000"/>
    <n v="0"/>
    <n v="0"/>
    <s v="42129553T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64"/>
    <n v="13587"/>
    <s v="42129587BPSU"/>
    <s v="587B"/>
    <x v="73"/>
    <s v="15LTIP - Perf"/>
    <n v="10257"/>
    <n v="10"/>
    <x v="59"/>
    <n v="9260"/>
    <x v="0"/>
    <n v="2000"/>
    <n v="0"/>
    <n v="0"/>
    <s v="42129587BPSU15LTIP - Perf"/>
    <s v="LTIP - Perf"/>
    <s v="LTIP - Perf - 05/05/2015"/>
    <s v="3 years"/>
    <d v="2015-05-05T00:00:00"/>
    <d v="2017-09-30T00:00:00"/>
    <n v="310"/>
    <n v="0"/>
    <n v="125.952961"/>
    <n v="3.2240390000000048"/>
    <n v="3.2239999999999895"/>
    <n v="16.15100000000001"/>
    <m/>
    <n v="458.55200000000002"/>
    <n v="1.4792000000000001"/>
    <n v="0"/>
    <n v="0"/>
    <n v="16541.599999999999"/>
    <n v="0"/>
    <n v="6720.8499989600004"/>
    <n v="172.03472104000025"/>
    <n v="172.03263999999945"/>
    <n v="861.81736000000058"/>
    <n v="0"/>
    <n v="24468.334719999999"/>
    <n v="458.55200000000002"/>
    <n v="0"/>
    <n v="0"/>
    <n v="458.55200000000002"/>
    <n v="53.36"/>
    <n v="24468.334720000003"/>
    <n v="-489.41563106944005"/>
    <n v="23978.919088930561"/>
    <n v="0"/>
    <n v="0"/>
    <n v="0"/>
    <n v="0"/>
    <n v="23978.919088930561"/>
    <n v="21.858631803947638"/>
    <n v="732"/>
    <n v="16000.52"/>
    <n v="16000.52"/>
    <n v="7978.3990889305605"/>
    <n v="0"/>
    <n v="0"/>
    <n v="7605.98"/>
    <n v="8394.5400000000009"/>
    <n v="0"/>
    <n v="16000.52"/>
    <n v="0"/>
    <n v="0"/>
    <n v="0"/>
    <m/>
    <n v="644.22"/>
    <n v="623.44000000000005"/>
    <n v="644.22"/>
    <n v="1911.88"/>
    <n v="644.23"/>
    <n v="0"/>
    <n v="602.66"/>
    <n v="602.66"/>
    <n v="644.22"/>
    <n v="1891.11"/>
    <n v="623.44000000000005"/>
    <n v="644.22"/>
    <n v="0"/>
    <n v="623.44000000000005"/>
    <n v="0"/>
    <n v="623.44000000000005"/>
    <n v="1891.1000000000001"/>
    <n v="98.36"/>
    <n v="14.14"/>
    <m/>
    <n v="1911.88"/>
    <n v="2024.38"/>
    <n v="98.36"/>
    <n v="14.14"/>
    <n v="0"/>
    <n v="112.5"/>
    <n v="492.74"/>
    <n v="70.83"/>
    <n v="0"/>
    <m/>
    <n v="563.57000000000005"/>
    <n v="2700.45"/>
    <n v="8394.5400000000009"/>
  </r>
  <r>
    <n v="265"/>
    <n v="14088"/>
    <s v="42129088SPSU"/>
    <s v="088S"/>
    <x v="74"/>
    <s v="15LTIP - Perf"/>
    <n v="10257"/>
    <n v="10"/>
    <x v="60"/>
    <n v="9260"/>
    <x v="0"/>
    <n v="2000"/>
    <n v="0"/>
    <n v="0"/>
    <s v="42129088S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66"/>
    <n v="14108"/>
    <s v="42129108MPSU"/>
    <s v="108M"/>
    <x v="75"/>
    <s v="15LTIP - Perf"/>
    <n v="10257"/>
    <n v="10"/>
    <x v="61"/>
    <n v="9260"/>
    <x v="0"/>
    <n v="12000"/>
    <n v="0"/>
    <n v="0"/>
    <s v="42129108M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67"/>
    <n v="14162"/>
    <s v="42129162RPSU"/>
    <s v="162R"/>
    <x v="76"/>
    <s v="15LTIP - Perf"/>
    <n v="10257"/>
    <n v="80"/>
    <x v="62"/>
    <n v="9260"/>
    <x v="0"/>
    <n v="190000"/>
    <n v="0"/>
    <n v="0"/>
    <s v="42129162RPSU15LTIP - Perf"/>
    <s v="LTIP - Perf"/>
    <s v="LTIP - Perf - 05/05/2015"/>
    <s v="3 years"/>
    <d v="2015-05-05T00:00:00"/>
    <d v="2017-09-30T00:00:00"/>
    <n v="310"/>
    <n v="0"/>
    <n v="125.952961"/>
    <n v="3.2240390000000048"/>
    <n v="3.2239999999999895"/>
    <n v="16.15100000000001"/>
    <m/>
    <n v="458.55200000000002"/>
    <n v="1.4792000000000001"/>
    <n v="0"/>
    <n v="0"/>
    <n v="16541.599999999999"/>
    <n v="0"/>
    <n v="6720.8499989600004"/>
    <n v="172.03472104000025"/>
    <n v="172.03263999999945"/>
    <n v="861.81736000000058"/>
    <n v="0"/>
    <n v="24468.334719999999"/>
    <n v="458.55200000000002"/>
    <n v="0"/>
    <n v="0"/>
    <n v="458.55200000000002"/>
    <n v="53.36"/>
    <n v="24468.334720000003"/>
    <n v="-489.41563106944005"/>
    <n v="23978.919088930561"/>
    <n v="0"/>
    <n v="0"/>
    <n v="0"/>
    <n v="0"/>
    <n v="23978.919088930561"/>
    <n v="21.858631803947638"/>
    <n v="732"/>
    <n v="16000.52"/>
    <n v="16000.52"/>
    <n v="7978.3990889305605"/>
    <n v="0"/>
    <n v="0"/>
    <n v="7605.98"/>
    <n v="8394.5400000000009"/>
    <n v="0"/>
    <n v="16000.52"/>
    <n v="0"/>
    <n v="0"/>
    <n v="0"/>
    <m/>
    <n v="644.22"/>
    <n v="623.44000000000005"/>
    <n v="644.22"/>
    <n v="1911.88"/>
    <n v="644.23"/>
    <n v="0"/>
    <n v="602.66"/>
    <n v="602.66"/>
    <n v="644.22"/>
    <n v="1891.11"/>
    <n v="623.44000000000005"/>
    <n v="644.22"/>
    <n v="0"/>
    <n v="623.44000000000005"/>
    <n v="0"/>
    <n v="623.44000000000005"/>
    <n v="1891.1000000000001"/>
    <n v="98.36"/>
    <n v="14.14"/>
    <m/>
    <n v="1911.88"/>
    <n v="2024.38"/>
    <n v="98.36"/>
    <n v="14.14"/>
    <n v="0"/>
    <n v="112.5"/>
    <n v="492.74"/>
    <n v="70.83"/>
    <n v="0"/>
    <m/>
    <n v="563.57000000000005"/>
    <n v="2700.45"/>
    <n v="8394.5400000000009"/>
  </r>
  <r>
    <n v="268"/>
    <n v="14178"/>
    <s v="42129178BPSU"/>
    <s v="178B"/>
    <x v="77"/>
    <s v="15LTIP - Perf"/>
    <n v="10257"/>
    <n v="10"/>
    <x v="14"/>
    <n v="9260"/>
    <x v="0"/>
    <n v="2000"/>
    <n v="0"/>
    <n v="0"/>
    <s v="42129178BPSU15LTIP - Perf"/>
    <s v="LTIP - Perf"/>
    <s v="LTIP - Perf - 05/05/2015"/>
    <s v="3 years"/>
    <d v="2015-05-05T00:00:00"/>
    <d v="2017-09-30T00:00:00"/>
    <n v="310"/>
    <n v="0"/>
    <n v="125.952961"/>
    <n v="3.2240390000000048"/>
    <n v="3.2239999999999895"/>
    <n v="16.15100000000001"/>
    <m/>
    <n v="458.55200000000002"/>
    <n v="1.4792000000000001"/>
    <n v="0"/>
    <n v="0"/>
    <n v="16541.599999999999"/>
    <n v="0"/>
    <n v="6720.8499989600004"/>
    <n v="172.03472104000025"/>
    <n v="172.03263999999945"/>
    <n v="861.81736000000058"/>
    <n v="0"/>
    <n v="24468.334719999999"/>
    <n v="458.55200000000002"/>
    <n v="0"/>
    <n v="0"/>
    <n v="458.55200000000002"/>
    <n v="53.36"/>
    <n v="24468.334720000003"/>
    <n v="-489.41563106944005"/>
    <n v="23978.919088930561"/>
    <n v="0"/>
    <n v="0"/>
    <n v="0"/>
    <n v="0"/>
    <n v="23978.919088930561"/>
    <n v="21.858631803947638"/>
    <n v="732"/>
    <n v="16000.52"/>
    <n v="16000.52"/>
    <n v="7978.3990889305605"/>
    <n v="0"/>
    <n v="0"/>
    <n v="7605.98"/>
    <n v="8394.5400000000009"/>
    <n v="0"/>
    <n v="16000.52"/>
    <n v="0"/>
    <n v="0"/>
    <n v="0"/>
    <m/>
    <n v="644.22"/>
    <n v="623.44000000000005"/>
    <n v="644.22"/>
    <n v="1911.88"/>
    <n v="644.23"/>
    <n v="0"/>
    <n v="602.66"/>
    <n v="602.66"/>
    <n v="644.22"/>
    <n v="1891.11"/>
    <n v="623.44000000000005"/>
    <n v="644.22"/>
    <n v="0"/>
    <n v="623.44000000000005"/>
    <n v="0"/>
    <n v="623.44000000000005"/>
    <n v="1891.1000000000001"/>
    <n v="98.36"/>
    <n v="14.14"/>
    <m/>
    <n v="1911.88"/>
    <n v="2024.38"/>
    <n v="98.36"/>
    <n v="14.14"/>
    <n v="0"/>
    <n v="112.5"/>
    <n v="492.74"/>
    <n v="70.83"/>
    <n v="0"/>
    <m/>
    <n v="563.57000000000005"/>
    <n v="2700.45"/>
    <n v="8394.5400000000009"/>
  </r>
  <r>
    <n v="269"/>
    <n v="14180"/>
    <s v="42129180FPSU"/>
    <s v="180F"/>
    <x v="78"/>
    <s v="15LTIP - Perf"/>
    <n v="10257"/>
    <n v="30"/>
    <x v="63"/>
    <n v="9260"/>
    <x v="0"/>
    <n v="10000"/>
    <n v="0"/>
    <n v="0"/>
    <s v="42129180F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70"/>
    <n v="14237"/>
    <s v="42129237FPSU"/>
    <s v="237F"/>
    <x v="79"/>
    <s v="15LTIP - Perf"/>
    <n v="10257"/>
    <n v="10"/>
    <x v="64"/>
    <n v="9260"/>
    <x v="0"/>
    <n v="2000"/>
    <n v="0"/>
    <n v="0"/>
    <s v="42129237FPSU15LTIP - Perf"/>
    <s v="LTIP - Perf"/>
    <s v="LTIP - Perf - 05/05/2015"/>
    <s v="3 years"/>
    <d v="2015-05-05T00:00:00"/>
    <d v="2017-09-30T00:00:00"/>
    <n v="1080"/>
    <n v="0"/>
    <n v="438.80397299999998"/>
    <n v="11.232027000000016"/>
    <n v="11.231999999999971"/>
    <n v="56.268000000000029"/>
    <m/>
    <n v="1597.5360000000001"/>
    <n v="1.4792000000000001"/>
    <n v="0"/>
    <n v="0"/>
    <n v="57628.800000000003"/>
    <n v="0"/>
    <n v="23414.579999279998"/>
    <n v="599.34096072000091"/>
    <n v="599.3395199999984"/>
    <n v="3002.4604800000016"/>
    <n v="0"/>
    <n v="85244.520959999994"/>
    <n v="1597.5360000000001"/>
    <n v="0"/>
    <n v="0"/>
    <n v="1597.5360000000001"/>
    <n v="53.36"/>
    <n v="85244.520960000009"/>
    <n v="-1705.0609082419201"/>
    <n v="83539.460051758084"/>
    <n v="0"/>
    <n v="0"/>
    <n v="0"/>
    <n v="0"/>
    <n v="83539.460051758084"/>
    <n v="76.152652736333707"/>
    <n v="732"/>
    <n v="55743.74"/>
    <n v="55743.74"/>
    <n v="27795.720051758086"/>
    <n v="0"/>
    <n v="0"/>
    <n v="26498.25"/>
    <n v="29245.489999999998"/>
    <n v="0"/>
    <n v="55743.74"/>
    <n v="0"/>
    <n v="0"/>
    <n v="0"/>
    <m/>
    <n v="2244.39"/>
    <n v="2171.98"/>
    <n v="2244.39"/>
    <n v="6660.76"/>
    <n v="2244.39"/>
    <n v="0"/>
    <n v="2099.59"/>
    <n v="2099.59"/>
    <n v="2244.38"/>
    <n v="6588.36"/>
    <n v="2171.9899999999998"/>
    <n v="2244.39"/>
    <n v="0"/>
    <n v="2171.9899999999998"/>
    <n v="0"/>
    <n v="2171.9899999999998"/>
    <n v="6588.369999999999"/>
    <n v="342.67"/>
    <n v="49.26"/>
    <m/>
    <n v="6660.75"/>
    <n v="7052.68"/>
    <n v="342.67"/>
    <n v="49.26"/>
    <n v="0"/>
    <n v="391.93"/>
    <n v="1716.6200000000001"/>
    <n v="246.77"/>
    <n v="0"/>
    <m/>
    <n v="1963.39"/>
    <n v="9408.0000000000018"/>
    <n v="29245.489999999998"/>
  </r>
  <r>
    <n v="271"/>
    <n v="14288"/>
    <s v="42129288WPSU"/>
    <s v="288W"/>
    <x v="80"/>
    <s v="15LTIP - Perf"/>
    <n v="10257"/>
    <n v="10"/>
    <x v="12"/>
    <n v="9260"/>
    <x v="0"/>
    <n v="2000"/>
    <n v="0"/>
    <n v="0"/>
    <s v="42129288W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72"/>
    <n v="14311"/>
    <s v="42129311CPSU"/>
    <s v="311C"/>
    <x v="81"/>
    <s v="15LTIP - Perf"/>
    <n v="10257"/>
    <n v="80"/>
    <x v="65"/>
    <n v="9260"/>
    <x v="0"/>
    <n v="190000"/>
    <n v="0"/>
    <n v="0"/>
    <s v="42129311CPSU15LTIP - Perf"/>
    <s v="LTIP - Perf"/>
    <s v="LTIP - Perf - 05/05/2015"/>
    <s v="3 years"/>
    <d v="2015-05-05T00:00:00"/>
    <d v="2017-09-30T00:00:00"/>
    <n v="310"/>
    <n v="0"/>
    <n v="125.952961"/>
    <n v="3.2240390000000048"/>
    <n v="3.2239999999999895"/>
    <n v="16.15100000000001"/>
    <m/>
    <n v="458.55200000000002"/>
    <n v="1.4792000000000001"/>
    <n v="0"/>
    <n v="0"/>
    <n v="16541.599999999999"/>
    <n v="0"/>
    <n v="6720.8499989600004"/>
    <n v="172.03472104000025"/>
    <n v="172.03263999999945"/>
    <n v="861.81736000000058"/>
    <n v="0"/>
    <n v="24468.334719999999"/>
    <n v="458.55200000000002"/>
    <n v="0"/>
    <n v="0"/>
    <n v="458.55200000000002"/>
    <n v="53.36"/>
    <n v="24468.334720000003"/>
    <n v="-489.41563106944005"/>
    <n v="23978.919088930561"/>
    <n v="0"/>
    <n v="0"/>
    <n v="0"/>
    <n v="0"/>
    <n v="23978.919088930561"/>
    <n v="21.858631803947638"/>
    <n v="732"/>
    <n v="16000.52"/>
    <n v="16000.52"/>
    <n v="7978.3990889305605"/>
    <n v="0"/>
    <n v="0"/>
    <n v="7605.98"/>
    <n v="8394.5400000000009"/>
    <n v="0"/>
    <n v="16000.52"/>
    <n v="0"/>
    <n v="0"/>
    <n v="0"/>
    <m/>
    <n v="644.22"/>
    <n v="623.44000000000005"/>
    <n v="644.22"/>
    <n v="1911.88"/>
    <n v="644.23"/>
    <n v="0"/>
    <n v="602.66"/>
    <n v="602.66"/>
    <n v="644.22"/>
    <n v="1891.11"/>
    <n v="623.44000000000005"/>
    <n v="644.22"/>
    <n v="0"/>
    <n v="623.44000000000005"/>
    <n v="0"/>
    <n v="623.44000000000005"/>
    <n v="1891.1000000000001"/>
    <n v="98.36"/>
    <n v="14.14"/>
    <m/>
    <n v="1911.88"/>
    <n v="2024.38"/>
    <n v="98.36"/>
    <n v="14.14"/>
    <n v="0"/>
    <n v="112.5"/>
    <n v="492.74"/>
    <n v="70.83"/>
    <n v="0"/>
    <m/>
    <n v="563.57000000000005"/>
    <n v="2700.45"/>
    <n v="8394.5400000000009"/>
  </r>
  <r>
    <n v="273"/>
    <n v="14370"/>
    <s v="42129370SPSU"/>
    <s v="370S"/>
    <x v="82"/>
    <s v="15LTIP - Perf"/>
    <n v="10257"/>
    <n v="10"/>
    <x v="66"/>
    <n v="9260"/>
    <x v="0"/>
    <n v="2000"/>
    <n v="0"/>
    <n v="0"/>
    <s v="42129370SPSU15LTIP - Perf"/>
    <s v="LTIP - Perf"/>
    <s v="LTIP - Perf - 05/05/2015"/>
    <s v="3 years"/>
    <d v="2015-05-05T00:00:00"/>
    <d v="2017-09-30T00:00:00"/>
    <n v="310"/>
    <n v="0"/>
    <n v="125.952961"/>
    <n v="3.2240390000000048"/>
    <n v="3.2239999999999895"/>
    <n v="16.15100000000001"/>
    <m/>
    <n v="458.55200000000002"/>
    <n v="1.4792000000000001"/>
    <n v="0"/>
    <n v="0"/>
    <n v="16541.599999999999"/>
    <n v="0"/>
    <n v="6720.8499989600004"/>
    <n v="172.03472104000025"/>
    <n v="172.03263999999945"/>
    <n v="861.81736000000058"/>
    <n v="0"/>
    <n v="24468.334719999999"/>
    <n v="458.55200000000002"/>
    <n v="0"/>
    <n v="0"/>
    <n v="458.55200000000002"/>
    <n v="53.36"/>
    <n v="24468.334720000003"/>
    <n v="-489.41563106944005"/>
    <n v="23978.919088930561"/>
    <n v="0"/>
    <n v="0"/>
    <n v="0"/>
    <n v="0"/>
    <n v="23978.919088930561"/>
    <n v="21.858631803947638"/>
    <n v="732"/>
    <n v="16000.52"/>
    <n v="16000.52"/>
    <n v="7978.3990889305605"/>
    <n v="0"/>
    <n v="0"/>
    <n v="7605.98"/>
    <n v="8394.5400000000009"/>
    <n v="0"/>
    <n v="16000.52"/>
    <n v="0"/>
    <n v="0"/>
    <n v="0"/>
    <m/>
    <n v="644.22"/>
    <n v="623.44000000000005"/>
    <n v="644.22"/>
    <n v="1911.88"/>
    <n v="644.23"/>
    <n v="0"/>
    <n v="602.66"/>
    <n v="602.66"/>
    <n v="644.22"/>
    <n v="1891.11"/>
    <n v="623.44000000000005"/>
    <n v="644.22"/>
    <n v="0"/>
    <n v="623.44000000000005"/>
    <n v="0"/>
    <n v="623.44000000000005"/>
    <n v="1891.1000000000001"/>
    <n v="98.36"/>
    <n v="14.14"/>
    <m/>
    <n v="1911.88"/>
    <n v="2024.38"/>
    <n v="98.36"/>
    <n v="14.14"/>
    <n v="0"/>
    <n v="112.5"/>
    <n v="492.74"/>
    <n v="70.83"/>
    <n v="0"/>
    <m/>
    <n v="563.57000000000005"/>
    <n v="2700.45"/>
    <n v="8394.5400000000009"/>
  </r>
  <r>
    <n v="274"/>
    <n v="14383"/>
    <s v="42129383KPSU"/>
    <s v="383K"/>
    <x v="83"/>
    <s v="15LTIP - Perf"/>
    <n v="10257"/>
    <n v="80"/>
    <x v="67"/>
    <n v="9260"/>
    <x v="0"/>
    <n v="190000"/>
    <n v="0"/>
    <n v="0"/>
    <s v="42129383KPSU15LTIP - Perf"/>
    <s v="LTIP - Perf"/>
    <s v="LTIP - Perf - 05/05/2015"/>
    <s v="3 years"/>
    <d v="2015-05-05T00:00:00"/>
    <d v="2017-09-30T00:00:00"/>
    <n v="310"/>
    <n v="0"/>
    <n v="125.952961"/>
    <n v="3.2240390000000048"/>
    <n v="3.2239999999999895"/>
    <n v="16.15100000000001"/>
    <m/>
    <n v="458.55200000000002"/>
    <n v="1.4792000000000001"/>
    <n v="0"/>
    <n v="0"/>
    <n v="16541.599999999999"/>
    <n v="0"/>
    <n v="6720.8499989600004"/>
    <n v="172.03472104000025"/>
    <n v="172.03263999999945"/>
    <n v="861.81736000000058"/>
    <n v="0"/>
    <n v="24468.334719999999"/>
    <n v="458.55200000000002"/>
    <n v="0"/>
    <n v="0"/>
    <n v="458.55200000000002"/>
    <n v="53.36"/>
    <n v="24468.334720000003"/>
    <n v="-489.41563106944005"/>
    <n v="23978.919088930561"/>
    <n v="0"/>
    <n v="0"/>
    <n v="0"/>
    <n v="0"/>
    <n v="23978.919088930561"/>
    <n v="21.858631803947638"/>
    <n v="732"/>
    <n v="16000.52"/>
    <n v="16000.52"/>
    <n v="7978.3990889305605"/>
    <n v="0"/>
    <n v="0"/>
    <n v="7605.98"/>
    <n v="8394.5400000000009"/>
    <n v="0"/>
    <n v="16000.52"/>
    <n v="0"/>
    <n v="0"/>
    <n v="0"/>
    <m/>
    <n v="644.22"/>
    <n v="623.44000000000005"/>
    <n v="644.22"/>
    <n v="1911.88"/>
    <n v="644.23"/>
    <n v="0"/>
    <n v="602.66"/>
    <n v="602.66"/>
    <n v="644.22"/>
    <n v="1891.11"/>
    <n v="623.44000000000005"/>
    <n v="644.22"/>
    <n v="0"/>
    <n v="623.44000000000005"/>
    <n v="0"/>
    <n v="623.44000000000005"/>
    <n v="1891.1000000000001"/>
    <n v="98.36"/>
    <n v="14.14"/>
    <m/>
    <n v="1911.88"/>
    <n v="2024.38"/>
    <n v="98.36"/>
    <n v="14.14"/>
    <n v="0"/>
    <n v="112.5"/>
    <n v="492.74"/>
    <n v="70.83"/>
    <n v="0"/>
    <m/>
    <n v="563.57000000000005"/>
    <n v="2700.45"/>
    <n v="8394.5400000000009"/>
  </r>
  <r>
    <n v="275"/>
    <n v="14468"/>
    <s v="42129468RPSU"/>
    <s v="468R"/>
    <x v="84"/>
    <s v="15LTIP - Perf"/>
    <n v="10257"/>
    <n v="80"/>
    <x v="68"/>
    <n v="9260"/>
    <x v="0"/>
    <n v="190000"/>
    <n v="0"/>
    <n v="0"/>
    <s v="42129468RPSU15LTIP - Perf"/>
    <s v="LTIP - Perf"/>
    <s v="LTIP - Perf - 05/05/2015"/>
    <s v="3 years"/>
    <d v="2015-05-05T00:00:00"/>
    <d v="2017-09-30T00:00:00"/>
    <n v="310"/>
    <n v="0"/>
    <n v="125.952961"/>
    <n v="3.2240390000000048"/>
    <n v="3.2239999999999895"/>
    <n v="16.15100000000001"/>
    <m/>
    <n v="458.55200000000002"/>
    <n v="1.4792000000000001"/>
    <n v="0"/>
    <n v="0"/>
    <n v="16541.599999999999"/>
    <n v="0"/>
    <n v="6720.8499989600004"/>
    <n v="172.03472104000025"/>
    <n v="172.03263999999945"/>
    <n v="861.81736000000058"/>
    <n v="0"/>
    <n v="24468.334719999999"/>
    <n v="458.55200000000002"/>
    <n v="0"/>
    <n v="0"/>
    <n v="458.55200000000002"/>
    <n v="53.36"/>
    <n v="24468.334720000003"/>
    <n v="-489.41563106944005"/>
    <n v="23978.919088930561"/>
    <n v="0"/>
    <n v="0"/>
    <n v="0"/>
    <n v="0"/>
    <n v="23978.919088930561"/>
    <n v="21.858631803947638"/>
    <n v="732"/>
    <n v="16000.52"/>
    <n v="16000.52"/>
    <n v="7978.3990889305605"/>
    <n v="0"/>
    <n v="0"/>
    <n v="7605.98"/>
    <n v="8394.5400000000009"/>
    <n v="0"/>
    <n v="16000.52"/>
    <n v="0"/>
    <n v="0"/>
    <n v="0"/>
    <m/>
    <n v="644.22"/>
    <n v="623.44000000000005"/>
    <n v="644.22"/>
    <n v="1911.88"/>
    <n v="644.23"/>
    <n v="0"/>
    <n v="602.66"/>
    <n v="602.66"/>
    <n v="644.22"/>
    <n v="1891.11"/>
    <n v="623.44000000000005"/>
    <n v="644.22"/>
    <n v="0"/>
    <n v="623.44000000000005"/>
    <n v="0"/>
    <n v="623.44000000000005"/>
    <n v="1891.1000000000001"/>
    <n v="98.36"/>
    <n v="14.14"/>
    <m/>
    <n v="1911.88"/>
    <n v="2024.38"/>
    <n v="98.36"/>
    <n v="14.14"/>
    <n v="0"/>
    <n v="112.5"/>
    <n v="492.74"/>
    <n v="70.83"/>
    <n v="0"/>
    <m/>
    <n v="563.57000000000005"/>
    <n v="2700.45"/>
    <n v="8394.5400000000009"/>
  </r>
  <r>
    <n v="276"/>
    <n v="14474"/>
    <s v="42129474MPSU"/>
    <s v="474M"/>
    <x v="85"/>
    <s v="15LTIP - Perf"/>
    <n v="10257"/>
    <n v="10"/>
    <x v="12"/>
    <n v="9260"/>
    <x v="0"/>
    <n v="2000"/>
    <n v="0"/>
    <n v="0"/>
    <s v="42129474M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77"/>
    <n v="14482"/>
    <s v="42129482DPSU"/>
    <s v="482D"/>
    <x v="86"/>
    <s v="15LTIP - Perf"/>
    <n v="10257"/>
    <n v="10"/>
    <x v="69"/>
    <n v="9260"/>
    <x v="0"/>
    <n v="12000"/>
    <n v="0"/>
    <n v="0"/>
    <s v="42129482DPSU15LTIP - Perf"/>
    <s v="LTIP - Perf"/>
    <s v="LTIP - Perf - 05/05/2015"/>
    <s v="3 years"/>
    <d v="2015-05-05T00:00:00"/>
    <d v="2017-09-30T00:00:00"/>
    <n v="310"/>
    <n v="0"/>
    <n v="125.952961"/>
    <n v="3.2240390000000048"/>
    <n v="3.2239999999999895"/>
    <n v="16.15100000000001"/>
    <m/>
    <n v="458.55200000000002"/>
    <n v="1.4792000000000001"/>
    <n v="0"/>
    <n v="0"/>
    <n v="16541.599999999999"/>
    <n v="0"/>
    <n v="6720.8499989600004"/>
    <n v="172.03472104000025"/>
    <n v="172.03263999999945"/>
    <n v="861.81736000000058"/>
    <n v="0"/>
    <n v="24468.334719999999"/>
    <n v="458.55200000000002"/>
    <n v="0"/>
    <n v="0"/>
    <n v="458.55200000000002"/>
    <n v="53.36"/>
    <n v="24468.334720000003"/>
    <n v="-489.41563106944005"/>
    <n v="23978.919088930561"/>
    <n v="0"/>
    <n v="0"/>
    <n v="0"/>
    <n v="0"/>
    <n v="23978.919088930561"/>
    <n v="21.858631803947638"/>
    <n v="732"/>
    <n v="16000.52"/>
    <n v="16000.52"/>
    <n v="7978.3990889305605"/>
    <n v="0"/>
    <n v="0"/>
    <n v="7605.98"/>
    <n v="8394.5400000000009"/>
    <n v="0"/>
    <n v="16000.52"/>
    <n v="0"/>
    <n v="0"/>
    <n v="0"/>
    <m/>
    <n v="644.22"/>
    <n v="623.44000000000005"/>
    <n v="644.22"/>
    <n v="1911.88"/>
    <n v="644.23"/>
    <n v="0"/>
    <n v="602.66"/>
    <n v="602.66"/>
    <n v="644.22"/>
    <n v="1891.11"/>
    <n v="623.44000000000005"/>
    <n v="644.22"/>
    <n v="0"/>
    <n v="623.44000000000005"/>
    <n v="0"/>
    <n v="623.44000000000005"/>
    <n v="1891.1000000000001"/>
    <n v="98.36"/>
    <n v="14.14"/>
    <m/>
    <n v="1911.88"/>
    <n v="2024.38"/>
    <n v="98.36"/>
    <n v="14.14"/>
    <n v="0"/>
    <n v="112.5"/>
    <n v="492.74"/>
    <n v="70.83"/>
    <n v="0"/>
    <m/>
    <n v="563.57000000000005"/>
    <n v="2700.45"/>
    <n v="8394.5400000000009"/>
  </r>
  <r>
    <n v="278"/>
    <n v="14484"/>
    <s v="42129484WPSU"/>
    <s v="484W"/>
    <x v="87"/>
    <s v="15LTIP - Perf"/>
    <n v="10257"/>
    <n v="10"/>
    <x v="5"/>
    <n v="9260"/>
    <x v="0"/>
    <n v="2000"/>
    <n v="0"/>
    <n v="0"/>
    <s v="42129484WPSU15LTIP - Perf"/>
    <s v="LTIP - Perf"/>
    <s v="LTIP - Perf - 05/05/2015"/>
    <s v="3 years"/>
    <d v="2015-05-05T00:00:00"/>
    <d v="2017-09-30T00:00:00"/>
    <n v="310"/>
    <n v="0"/>
    <n v="125.952961"/>
    <n v="3.2240390000000048"/>
    <n v="3.2239999999999895"/>
    <n v="16.15100000000001"/>
    <m/>
    <n v="458.55200000000002"/>
    <n v="1.4792000000000001"/>
    <n v="0"/>
    <n v="0"/>
    <n v="16541.599999999999"/>
    <n v="0"/>
    <n v="6720.8499989600004"/>
    <n v="172.03472104000025"/>
    <n v="172.03263999999945"/>
    <n v="861.81736000000058"/>
    <n v="0"/>
    <n v="24468.334719999999"/>
    <n v="458.55200000000002"/>
    <n v="0"/>
    <n v="0"/>
    <n v="458.55200000000002"/>
    <n v="53.36"/>
    <n v="24468.334720000003"/>
    <n v="-489.41563106944005"/>
    <n v="23978.919088930561"/>
    <n v="0"/>
    <n v="0"/>
    <n v="0"/>
    <n v="0"/>
    <n v="23978.919088930561"/>
    <n v="21.858631803947638"/>
    <n v="732"/>
    <n v="16000.52"/>
    <n v="16000.52"/>
    <n v="7978.3990889305605"/>
    <n v="0"/>
    <n v="0"/>
    <n v="7605.98"/>
    <n v="8394.5400000000009"/>
    <n v="0"/>
    <n v="16000.52"/>
    <n v="0"/>
    <n v="0"/>
    <n v="0"/>
    <m/>
    <n v="644.22"/>
    <n v="623.44000000000005"/>
    <n v="644.22"/>
    <n v="1911.88"/>
    <n v="644.23"/>
    <n v="0"/>
    <n v="602.66"/>
    <n v="602.66"/>
    <n v="644.22"/>
    <n v="1891.11"/>
    <n v="623.44000000000005"/>
    <n v="644.22"/>
    <n v="0"/>
    <n v="623.44000000000005"/>
    <n v="0"/>
    <n v="623.44000000000005"/>
    <n v="1891.1000000000001"/>
    <n v="98.36"/>
    <n v="14.14"/>
    <m/>
    <n v="1911.88"/>
    <n v="2024.38"/>
    <n v="98.36"/>
    <n v="14.14"/>
    <n v="0"/>
    <n v="112.5"/>
    <n v="492.74"/>
    <n v="70.83"/>
    <n v="0"/>
    <m/>
    <n v="563.57000000000005"/>
    <n v="2700.45"/>
    <n v="8394.5400000000009"/>
  </r>
  <r>
    <n v="279"/>
    <n v="14492"/>
    <s v="42129492YPSU"/>
    <s v="492Y"/>
    <x v="88"/>
    <s v="15LTIP - Perf"/>
    <n v="10257"/>
    <n v="180"/>
    <x v="70"/>
    <n v="9260"/>
    <x v="0"/>
    <n v="700000"/>
    <n v="0"/>
    <n v="0"/>
    <s v="42129492YPSU15LTIP - Perf"/>
    <s v="LTIP - Perf"/>
    <s v="LTIP - Perf - 05/05/2015"/>
    <s v="3 years"/>
    <d v="2015-05-05T00:00:00"/>
    <d v="2017-09-30T00:00:00"/>
    <n v="310"/>
    <n v="0"/>
    <n v="125.952961"/>
    <n v="3.2240390000000048"/>
    <n v="3.2239999999999895"/>
    <n v="16.15100000000001"/>
    <m/>
    <n v="458.55200000000002"/>
    <n v="1.4792000000000001"/>
    <n v="0"/>
    <n v="0"/>
    <n v="16541.599999999999"/>
    <n v="0"/>
    <n v="6720.8499989600004"/>
    <n v="172.03472104000025"/>
    <n v="172.03263999999945"/>
    <n v="861.81736000000058"/>
    <n v="0"/>
    <n v="24468.334719999999"/>
    <n v="458.55200000000002"/>
    <n v="0"/>
    <n v="0"/>
    <n v="458.55200000000002"/>
    <n v="53.36"/>
    <n v="24468.334720000003"/>
    <n v="-489.41563106944005"/>
    <n v="23978.919088930561"/>
    <n v="0"/>
    <n v="0"/>
    <n v="0"/>
    <n v="0"/>
    <n v="23978.919088930561"/>
    <n v="21.858631803947638"/>
    <n v="732"/>
    <n v="16000.52"/>
    <n v="16000.52"/>
    <n v="7978.3990889305605"/>
    <n v="0"/>
    <n v="0"/>
    <n v="7605.98"/>
    <n v="8394.5400000000009"/>
    <n v="0"/>
    <n v="16000.52"/>
    <n v="0"/>
    <n v="0"/>
    <n v="0"/>
    <m/>
    <n v="644.22"/>
    <n v="623.44000000000005"/>
    <n v="644.22"/>
    <n v="1911.88"/>
    <n v="644.23"/>
    <n v="0"/>
    <n v="602.66"/>
    <n v="602.66"/>
    <n v="644.22"/>
    <n v="1891.11"/>
    <n v="623.44000000000005"/>
    <n v="644.22"/>
    <n v="0"/>
    <n v="623.44000000000005"/>
    <n v="0"/>
    <n v="623.44000000000005"/>
    <n v="1891.1000000000001"/>
    <n v="98.36"/>
    <n v="14.14"/>
    <m/>
    <n v="1911.88"/>
    <n v="2024.38"/>
    <n v="98.36"/>
    <n v="14.14"/>
    <n v="0"/>
    <n v="112.5"/>
    <n v="492.74"/>
    <n v="70.83"/>
    <n v="0"/>
    <m/>
    <n v="563.57000000000005"/>
    <n v="2700.45"/>
    <n v="8394.5400000000009"/>
  </r>
  <r>
    <n v="280"/>
    <n v="14593"/>
    <s v="42129593EPSU"/>
    <s v="593E"/>
    <x v="89"/>
    <s v="15LTIP - Perf"/>
    <n v="10257"/>
    <n v="180"/>
    <x v="71"/>
    <n v="9260"/>
    <x v="0"/>
    <n v="700000"/>
    <n v="0"/>
    <n v="0"/>
    <s v="42129593EPSU15LTIP - Perf"/>
    <s v="LTIP - Perf"/>
    <s v="LTIP - Perf - 05/05/2015"/>
    <s v="3 years"/>
    <d v="2015-05-05T00:00:00"/>
    <d v="2017-09-30T00:00:00"/>
    <n v="2265"/>
    <n v="0"/>
    <n v="920.26949000000002"/>
    <n v="23.556010000000242"/>
    <n v="23.555999999999585"/>
    <n v="118.00650000000041"/>
    <m/>
    <n v="3350.3880000000004"/>
    <n v="1.4792000000000001"/>
    <n v="0"/>
    <n v="0"/>
    <n v="120860.4"/>
    <n v="0"/>
    <n v="49105.5799864"/>
    <n v="1256.9486936000128"/>
    <n v="1256.9481599999779"/>
    <n v="6296.8268400000225"/>
    <n v="0"/>
    <n v="178776.70368000001"/>
    <n v="3350.3880000000004"/>
    <n v="0"/>
    <n v="0"/>
    <n v="3350.3879999999999"/>
    <n v="53.36"/>
    <n v="178776.70368000001"/>
    <n v="-3575.8916270073601"/>
    <n v="175200.81205299264"/>
    <n v="0"/>
    <n v="0"/>
    <n v="0"/>
    <n v="0"/>
    <n v="175200.81205299264"/>
    <n v="159.70903559981096"/>
    <n v="732"/>
    <n v="116907.01"/>
    <n v="116907.01"/>
    <n v="58293.802052992643"/>
    <n v="0"/>
    <n v="0"/>
    <n v="55572.72"/>
    <n v="61334.289999999994"/>
    <n v="0"/>
    <n v="116907.01"/>
    <n v="0"/>
    <n v="0"/>
    <n v="0"/>
    <m/>
    <n v="4706.9799999999996"/>
    <n v="4555.1400000000003"/>
    <n v="4706.9799999999996"/>
    <n v="13969.099999999999"/>
    <n v="4706.9799999999996"/>
    <n v="0"/>
    <n v="4403.3"/>
    <n v="4403.3"/>
    <n v="4706.9799999999996"/>
    <n v="13817.259999999998"/>
    <n v="4555.1400000000003"/>
    <n v="4706.9799999999996"/>
    <n v="0"/>
    <n v="4555.1400000000003"/>
    <n v="0"/>
    <n v="4555.1400000000003"/>
    <n v="13817.259999999998"/>
    <n v="718.65"/>
    <n v="103.31"/>
    <m/>
    <n v="13969.09"/>
    <n v="14791.05"/>
    <n v="718.65"/>
    <n v="103.31"/>
    <n v="0"/>
    <n v="821.96"/>
    <n v="3600.14"/>
    <n v="517.52"/>
    <n v="0"/>
    <m/>
    <n v="4117.66"/>
    <n v="19730.669999999998"/>
    <n v="61334.289999999994"/>
  </r>
  <r>
    <n v="281"/>
    <n v="14707"/>
    <s v="42129707WPSU"/>
    <s v="707W"/>
    <x v="90"/>
    <s v="15LTIP - Perf"/>
    <n v="10257"/>
    <n v="10"/>
    <x v="72"/>
    <n v="9260"/>
    <x v="0"/>
    <n v="2000"/>
    <n v="0"/>
    <n v="0"/>
    <s v="42129707W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82"/>
    <n v="14712"/>
    <s v="42129712PPSU"/>
    <s v="712P"/>
    <x v="91"/>
    <s v="15LTIP - Perf"/>
    <n v="10257"/>
    <n v="10"/>
    <x v="73"/>
    <n v="9260"/>
    <x v="0"/>
    <n v="2000"/>
    <n v="0"/>
    <n v="0"/>
    <s v="42129712P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83"/>
    <n v="14713"/>
    <s v="42129713SPSU"/>
    <s v="713S"/>
    <x v="92"/>
    <s v="15LTIP - Perf"/>
    <n v="10257"/>
    <n v="180"/>
    <x v="74"/>
    <n v="9260"/>
    <x v="0"/>
    <n v="700000"/>
    <n v="0"/>
    <n v="0"/>
    <s v="42129713S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84"/>
    <n v="14721"/>
    <s v="42129721WPSU"/>
    <s v="721W"/>
    <x v="93"/>
    <s v="15LTIP - Perf"/>
    <n v="10257"/>
    <n v="10"/>
    <x v="75"/>
    <n v="9260"/>
    <x v="0"/>
    <n v="2000"/>
    <n v="0"/>
    <n v="0"/>
    <s v="42129721W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85"/>
    <n v="14796"/>
    <s v="42129796KPSU"/>
    <s v="796K"/>
    <x v="94"/>
    <s v="15LTIP - Perf"/>
    <n v="10257"/>
    <n v="80"/>
    <x v="76"/>
    <n v="9260"/>
    <x v="0"/>
    <n v="190000"/>
    <n v="0"/>
    <n v="0"/>
    <s v="42129796KPSU15LTIP - Perf"/>
    <s v="LTIP - Perf"/>
    <s v="LTIP - Perf - 05/05/2015"/>
    <s v="3 years"/>
    <d v="2015-05-05T00:00:00"/>
    <d v="2017-09-30T00:00:00"/>
    <n v="310"/>
    <n v="0"/>
    <n v="125.952961"/>
    <n v="3.2240390000000048"/>
    <n v="3.2239999999999895"/>
    <n v="16.15100000000001"/>
    <m/>
    <n v="458.55200000000002"/>
    <n v="1.4792000000000001"/>
    <n v="0"/>
    <n v="0"/>
    <n v="16541.599999999999"/>
    <n v="0"/>
    <n v="6720.8499989600004"/>
    <n v="172.03472104000025"/>
    <n v="172.03263999999945"/>
    <n v="861.81736000000058"/>
    <n v="0"/>
    <n v="24468.334719999999"/>
    <n v="458.55200000000002"/>
    <n v="0"/>
    <n v="0"/>
    <n v="458.55200000000002"/>
    <n v="53.36"/>
    <n v="24468.334720000003"/>
    <n v="-489.41563106944005"/>
    <n v="23978.919088930561"/>
    <n v="0"/>
    <n v="0"/>
    <n v="0"/>
    <n v="0"/>
    <n v="23978.919088930561"/>
    <n v="21.858631803947638"/>
    <n v="732"/>
    <n v="16000.52"/>
    <n v="16000.52"/>
    <n v="7978.3990889305605"/>
    <n v="0"/>
    <n v="0"/>
    <n v="7605.98"/>
    <n v="8394.5400000000009"/>
    <n v="0"/>
    <n v="16000.52"/>
    <n v="0"/>
    <n v="0"/>
    <n v="0"/>
    <m/>
    <n v="644.22"/>
    <n v="623.44000000000005"/>
    <n v="644.22"/>
    <n v="1911.88"/>
    <n v="644.23"/>
    <n v="0"/>
    <n v="602.66"/>
    <n v="602.66"/>
    <n v="644.22"/>
    <n v="1891.11"/>
    <n v="623.44000000000005"/>
    <n v="644.22"/>
    <n v="0"/>
    <n v="623.44000000000005"/>
    <n v="0"/>
    <n v="623.44000000000005"/>
    <n v="1891.1000000000001"/>
    <n v="98.36"/>
    <n v="14.14"/>
    <m/>
    <n v="1911.88"/>
    <n v="2024.38"/>
    <n v="98.36"/>
    <n v="14.14"/>
    <n v="0"/>
    <n v="112.5"/>
    <n v="492.74"/>
    <n v="70.83"/>
    <n v="0"/>
    <m/>
    <n v="563.57000000000005"/>
    <n v="2700.45"/>
    <n v="8394.5400000000009"/>
  </r>
  <r>
    <n v="286"/>
    <n v="14813"/>
    <s v="42129813SPSU"/>
    <s v="813S"/>
    <x v="95"/>
    <s v="15LTIP - Perf"/>
    <n v="10257"/>
    <n v="80"/>
    <x v="62"/>
    <n v="9260"/>
    <x v="0"/>
    <n v="190000"/>
    <n v="0"/>
    <n v="0"/>
    <s v="42129813S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87"/>
    <n v="14859"/>
    <s v="42129859APSU"/>
    <s v="859A"/>
    <x v="96"/>
    <s v="15LTIP - Perf"/>
    <n v="10257"/>
    <n v="80"/>
    <x v="77"/>
    <n v="9260"/>
    <x v="0"/>
    <n v="190000"/>
    <n v="0"/>
    <n v="0"/>
    <s v="42129859A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88"/>
    <n v="14866"/>
    <s v="42129866MPSU"/>
    <s v="866M"/>
    <x v="97"/>
    <s v="15LTIP - Perf"/>
    <n v="10257"/>
    <n v="80"/>
    <x v="78"/>
    <n v="9260"/>
    <x v="0"/>
    <n v="190000"/>
    <n v="0"/>
    <n v="0"/>
    <s v="42129866MPSU15LTIP - Perf"/>
    <s v="LTIP - Perf"/>
    <s v="LTIP - Perf - 05/05/2015"/>
    <s v="3 years"/>
    <d v="2015-05-05T00:00:00"/>
    <d v="2017-09-30T00:00:00"/>
    <n v="310"/>
    <n v="0"/>
    <n v="125.952961"/>
    <n v="3.2240390000000048"/>
    <n v="3.2239999999999895"/>
    <n v="16.15100000000001"/>
    <m/>
    <n v="458.55200000000002"/>
    <n v="1.4792000000000001"/>
    <n v="0"/>
    <n v="0"/>
    <n v="16541.599999999999"/>
    <n v="0"/>
    <n v="6720.8499989600004"/>
    <n v="172.03472104000025"/>
    <n v="172.03263999999945"/>
    <n v="861.81736000000058"/>
    <n v="0"/>
    <n v="24468.334719999999"/>
    <n v="458.55200000000002"/>
    <n v="0"/>
    <n v="0"/>
    <n v="458.55200000000002"/>
    <n v="53.36"/>
    <n v="24468.334720000003"/>
    <n v="-489.41563106944005"/>
    <n v="23978.919088930561"/>
    <n v="0"/>
    <n v="0"/>
    <n v="0"/>
    <n v="0"/>
    <n v="23978.919088930561"/>
    <n v="21.858631803947638"/>
    <n v="732"/>
    <n v="16000.52"/>
    <n v="16000.52"/>
    <n v="7978.3990889305605"/>
    <n v="0"/>
    <n v="0"/>
    <n v="7605.98"/>
    <n v="8394.5400000000009"/>
    <n v="0"/>
    <n v="16000.52"/>
    <n v="0"/>
    <n v="0"/>
    <n v="0"/>
    <m/>
    <n v="644.22"/>
    <n v="623.44000000000005"/>
    <n v="644.22"/>
    <n v="1911.88"/>
    <n v="644.23"/>
    <n v="0"/>
    <n v="602.66"/>
    <n v="602.66"/>
    <n v="644.22"/>
    <n v="1891.11"/>
    <n v="623.44000000000005"/>
    <n v="644.22"/>
    <n v="0"/>
    <n v="623.44000000000005"/>
    <n v="0"/>
    <n v="623.44000000000005"/>
    <n v="1891.1000000000001"/>
    <n v="98.36"/>
    <n v="14.14"/>
    <m/>
    <n v="1911.88"/>
    <n v="2024.38"/>
    <n v="98.36"/>
    <n v="14.14"/>
    <n v="0"/>
    <n v="112.5"/>
    <n v="492.74"/>
    <n v="70.83"/>
    <n v="0"/>
    <m/>
    <n v="563.57000000000005"/>
    <n v="2700.45"/>
    <n v="8394.5400000000009"/>
  </r>
  <r>
    <n v="289"/>
    <n v="14938"/>
    <s v="42129938SPSU"/>
    <s v="938S"/>
    <x v="99"/>
    <s v="15LTIP - Perf"/>
    <n v="10257"/>
    <n v="180"/>
    <x v="74"/>
    <n v="9260"/>
    <x v="0"/>
    <n v="700000"/>
    <n v="0"/>
    <n v="0"/>
    <s v="42129938S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90"/>
    <n v="14951"/>
    <s v="42129951TPSU"/>
    <s v="951T"/>
    <x v="100"/>
    <s v="15LTIP - Perf"/>
    <n v="10257"/>
    <n v="80"/>
    <x v="80"/>
    <n v="9260"/>
    <x v="0"/>
    <n v="190000"/>
    <n v="0"/>
    <n v="0"/>
    <s v="42129951T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91"/>
    <n v="14957"/>
    <s v="42129957RPSU"/>
    <s v="957R"/>
    <x v="101"/>
    <s v="15LTIP - Perf"/>
    <n v="10257"/>
    <n v="80"/>
    <x v="81"/>
    <n v="9260"/>
    <x v="0"/>
    <n v="190000"/>
    <n v="0"/>
    <n v="0"/>
    <s v="42129957R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92"/>
    <n v="15053"/>
    <s v="4212953MaPSU"/>
    <s v="53Ma"/>
    <x v="102"/>
    <s v="15LTIP - Perf"/>
    <n v="10257"/>
    <n v="10"/>
    <x v="82"/>
    <n v="9260"/>
    <x v="0"/>
    <n v="2000"/>
    <n v="0"/>
    <n v="0"/>
    <s v="4212953Ma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93"/>
    <n v="15063"/>
    <s v="4212963BrPSU"/>
    <s v="63Br"/>
    <x v="103"/>
    <s v="15LTIP - Perf"/>
    <n v="10257"/>
    <n v="10"/>
    <x v="83"/>
    <n v="9260"/>
    <x v="0"/>
    <n v="2000"/>
    <n v="0"/>
    <n v="0"/>
    <s v="4212963Br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94"/>
    <n v="15070"/>
    <s v="4212970SlPSU"/>
    <s v="70Sl"/>
    <x v="104"/>
    <s v="15LTIP - Perf"/>
    <n v="10257"/>
    <n v="80"/>
    <x v="84"/>
    <n v="9260"/>
    <x v="0"/>
    <n v="190000"/>
    <n v="0"/>
    <n v="0"/>
    <s v="4212970Sl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95"/>
    <n v="15102"/>
    <s v="42129102EPSU"/>
    <s v="102E"/>
    <x v="105"/>
    <s v="15LTIP - Perf"/>
    <n v="10257"/>
    <n v="10"/>
    <x v="85"/>
    <n v="9260"/>
    <x v="0"/>
    <n v="2000"/>
    <n v="0"/>
    <n v="0"/>
    <s v="42129102EPSU15LTIP - Perf"/>
    <s v="LTIP - Perf"/>
    <s v="LTIP - Perf - 05/05/2015"/>
    <s v="3 years"/>
    <d v="2015-05-05T00:00:00"/>
    <d v="2017-09-30T00:00:00"/>
    <n v="310"/>
    <n v="0"/>
    <n v="125.952961"/>
    <n v="3.2240390000000048"/>
    <n v="3.2239999999999895"/>
    <n v="16.15100000000001"/>
    <m/>
    <n v="458.55200000000002"/>
    <n v="1.4792000000000001"/>
    <n v="0"/>
    <n v="0"/>
    <n v="16541.599999999999"/>
    <n v="0"/>
    <n v="6720.8499989600004"/>
    <n v="172.03472104000025"/>
    <n v="172.03263999999945"/>
    <n v="861.81736000000058"/>
    <n v="0"/>
    <n v="24468.334719999999"/>
    <n v="458.55200000000002"/>
    <n v="0"/>
    <n v="0"/>
    <n v="458.55200000000002"/>
    <n v="53.36"/>
    <n v="24468.334720000003"/>
    <n v="-489.41563106944005"/>
    <n v="23978.919088930561"/>
    <n v="0"/>
    <n v="0"/>
    <n v="0"/>
    <n v="0"/>
    <n v="23978.919088930561"/>
    <n v="21.858631803947638"/>
    <n v="732"/>
    <n v="16000.52"/>
    <n v="16000.52"/>
    <n v="7978.3990889305605"/>
    <n v="0"/>
    <n v="0"/>
    <n v="7605.98"/>
    <n v="8394.5400000000009"/>
    <n v="0"/>
    <n v="16000.52"/>
    <n v="0"/>
    <n v="0"/>
    <n v="0"/>
    <m/>
    <n v="644.22"/>
    <n v="623.44000000000005"/>
    <n v="644.22"/>
    <n v="1911.88"/>
    <n v="644.23"/>
    <n v="0"/>
    <n v="602.66"/>
    <n v="602.66"/>
    <n v="644.22"/>
    <n v="1891.11"/>
    <n v="623.44000000000005"/>
    <n v="644.22"/>
    <n v="0"/>
    <n v="623.44000000000005"/>
    <n v="0"/>
    <n v="623.44000000000005"/>
    <n v="1891.1000000000001"/>
    <n v="98.36"/>
    <n v="14.14"/>
    <m/>
    <n v="1911.88"/>
    <n v="2024.38"/>
    <n v="98.36"/>
    <n v="14.14"/>
    <n v="0"/>
    <n v="112.5"/>
    <n v="492.74"/>
    <n v="70.83"/>
    <n v="0"/>
    <m/>
    <n v="563.57000000000005"/>
    <n v="2700.45"/>
    <n v="8394.5400000000009"/>
  </r>
  <r>
    <n v="296"/>
    <n v="15207"/>
    <s v="42129207VPSU"/>
    <s v="207V"/>
    <x v="106"/>
    <s v="15LTIP - Perf"/>
    <n v="10257"/>
    <n v="80"/>
    <x v="86"/>
    <n v="9260"/>
    <x v="0"/>
    <n v="190000"/>
    <n v="0"/>
    <n v="0"/>
    <s v="42129207VPSU15LTIP - Perf"/>
    <s v="LTIP - Perf"/>
    <s v="LTIP - Perf - 05/05/2015"/>
    <s v="3 years"/>
    <d v="2015-05-05T00:00:00"/>
    <d v="2017-09-30T00:00:00"/>
    <n v="185"/>
    <n v="0"/>
    <n v="0"/>
    <n v="0"/>
    <n v="0"/>
    <n v="0"/>
    <m/>
    <n v="185"/>
    <n v="1"/>
    <n v="0"/>
    <n v="47"/>
    <n v="9871.6"/>
    <n v="0"/>
    <n v="0"/>
    <n v="0"/>
    <n v="0"/>
    <n v="0"/>
    <n v="0"/>
    <n v="9871.6"/>
    <n v="185"/>
    <n v="0"/>
    <n v="-138"/>
    <n v="47"/>
    <n v="53.36"/>
    <n v="2507.92"/>
    <n v="-50.163415839999999"/>
    <n v="2457.7565841599999"/>
    <n v="0"/>
    <n v="0"/>
    <n v="0"/>
    <n v="0"/>
    <n v="2507.92"/>
    <n v="2.2861622607110301"/>
    <n v="1097"/>
    <n v="2507.92"/>
    <n v="2507.92"/>
    <n v="0"/>
    <n v="0"/>
    <n v="0"/>
    <n v="2507.92"/>
    <n v="0"/>
    <n v="0"/>
    <n v="2507.92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m/>
    <n v="0"/>
    <n v="0"/>
    <n v="0"/>
  </r>
  <r>
    <n v="297"/>
    <n v="15232"/>
    <s v="42129232WPSU"/>
    <s v="232W"/>
    <x v="107"/>
    <s v="15LTIP - Perf"/>
    <n v="10257"/>
    <n v="80"/>
    <x v="87"/>
    <n v="9260"/>
    <x v="0"/>
    <n v="190000"/>
    <n v="0"/>
    <n v="0"/>
    <s v="42129232WPSU15LTIP - Perf"/>
    <s v="LTIP - Perf"/>
    <s v="LTIP - Perf - 05/05/2015"/>
    <s v="3 years"/>
    <d v="2015-05-05T00:00:00"/>
    <d v="2017-09-30T00:00:00"/>
    <n v="310"/>
    <n v="0"/>
    <n v="125.952961"/>
    <n v="3.2240390000000048"/>
    <n v="3.2239999999999895"/>
    <n v="16.15100000000001"/>
    <m/>
    <n v="458.55200000000002"/>
    <n v="1.4792000000000001"/>
    <n v="0"/>
    <n v="0"/>
    <n v="16541.599999999999"/>
    <n v="0"/>
    <n v="6720.8499989600004"/>
    <n v="172.03472104000025"/>
    <n v="172.03263999999945"/>
    <n v="861.81736000000058"/>
    <n v="0"/>
    <n v="24468.334719999999"/>
    <n v="458.55200000000002"/>
    <n v="0"/>
    <n v="0"/>
    <n v="458.55200000000002"/>
    <n v="53.36"/>
    <n v="24468.334720000003"/>
    <n v="-489.41563106944005"/>
    <n v="23978.919088930561"/>
    <n v="0"/>
    <n v="0"/>
    <n v="0"/>
    <n v="0"/>
    <n v="23978.919088930561"/>
    <n v="21.858631803947638"/>
    <n v="732"/>
    <n v="16000.52"/>
    <n v="16000.52"/>
    <n v="7978.3990889305605"/>
    <n v="0"/>
    <n v="0"/>
    <n v="7605.98"/>
    <n v="8394.5400000000009"/>
    <n v="0"/>
    <n v="16000.52"/>
    <n v="0"/>
    <n v="0"/>
    <n v="0"/>
    <m/>
    <n v="644.22"/>
    <n v="623.44000000000005"/>
    <n v="644.22"/>
    <n v="1911.88"/>
    <n v="644.23"/>
    <n v="0"/>
    <n v="602.66"/>
    <n v="602.66"/>
    <n v="644.22"/>
    <n v="1891.11"/>
    <n v="623.44000000000005"/>
    <n v="644.22"/>
    <n v="0"/>
    <n v="623.44000000000005"/>
    <n v="0"/>
    <n v="623.44000000000005"/>
    <n v="1891.1000000000001"/>
    <n v="98.36"/>
    <n v="14.14"/>
    <m/>
    <n v="1911.88"/>
    <n v="2024.38"/>
    <n v="98.36"/>
    <n v="14.14"/>
    <n v="0"/>
    <n v="112.5"/>
    <n v="492.74"/>
    <n v="70.83"/>
    <n v="0"/>
    <m/>
    <n v="563.57000000000005"/>
    <n v="2700.45"/>
    <n v="8394.5400000000009"/>
  </r>
  <r>
    <n v="298"/>
    <n v="15234"/>
    <s v="42129234DPSU"/>
    <s v="234D"/>
    <x v="108"/>
    <s v="15LTIP - Perf"/>
    <n v="10257"/>
    <n v="80"/>
    <x v="88"/>
    <n v="9260"/>
    <x v="0"/>
    <n v="190000"/>
    <n v="0"/>
    <n v="0"/>
    <s v="42129234D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299"/>
    <n v="15304"/>
    <s v="42129304GPSU"/>
    <s v="304G"/>
    <x v="109"/>
    <s v="15LTIP - Perf"/>
    <n v="10257"/>
    <n v="180"/>
    <x v="74"/>
    <n v="9260"/>
    <x v="0"/>
    <n v="700000"/>
    <n v="0"/>
    <n v="0"/>
    <s v="42129304GPSU15LTIP - Perf"/>
    <s v="LTIP - Perf"/>
    <s v="LTIP - Perf - 05/05/2015"/>
    <s v="3 years"/>
    <d v="2015-05-05T00:00:00"/>
    <d v="2017-09-30T00:00:00"/>
    <n v="480"/>
    <n v="0"/>
    <n v="195.023988"/>
    <n v="4.9920120000000452"/>
    <n v="4.9919999999999618"/>
    <n v="25.008000000000038"/>
    <m/>
    <n v="710.01600000000008"/>
    <n v="1.4792000000000001"/>
    <n v="0"/>
    <n v="0"/>
    <n v="25612.799999999999"/>
    <n v="0"/>
    <n v="10406.479999679999"/>
    <n v="266.37376032000242"/>
    <n v="266.37311999999798"/>
    <n v="1334.426880000002"/>
    <n v="0"/>
    <n v="37886.453759999997"/>
    <n v="710.01600000000008"/>
    <n v="0"/>
    <n v="0"/>
    <n v="710.01599999999996"/>
    <n v="53.36"/>
    <n v="37886.453759999997"/>
    <n v="-757.80484810751989"/>
    <n v="37128.64891189248"/>
    <n v="0"/>
    <n v="0"/>
    <n v="0"/>
    <n v="0"/>
    <n v="37128.64891189248"/>
    <n v="33.845623438370538"/>
    <n v="732"/>
    <n v="24775"/>
    <n v="24775"/>
    <n v="12353.64891189248"/>
    <n v="0"/>
    <n v="0"/>
    <n v="11777"/>
    <n v="12997.99"/>
    <n v="0"/>
    <n v="24774.989999999998"/>
    <n v="1.0000000002037268E-2"/>
    <n v="0"/>
    <n v="1.0000000002037268E-2"/>
    <m/>
    <n v="997.51"/>
    <n v="965.32"/>
    <n v="997.51"/>
    <n v="2960.34"/>
    <n v="997.5"/>
    <n v="0"/>
    <n v="933.15"/>
    <n v="933.15"/>
    <n v="997.51"/>
    <n v="2928.16"/>
    <n v="965.33"/>
    <n v="997.5"/>
    <n v="0"/>
    <n v="965.33"/>
    <n v="0"/>
    <n v="965.33"/>
    <n v="2928.16"/>
    <n v="152.30000000000001"/>
    <n v="21.89"/>
    <m/>
    <n v="2960.34"/>
    <n v="3134.53"/>
    <n v="152.30000000000001"/>
    <n v="21.89"/>
    <n v="0"/>
    <n v="174.19"/>
    <n v="762.94"/>
    <n v="109.67"/>
    <n v="0"/>
    <m/>
    <n v="872.61"/>
    <n v="4181.33"/>
    <n v="12997.99"/>
  </r>
  <r>
    <n v="300"/>
    <n v="15319"/>
    <s v="42129319HPSU"/>
    <s v="319H"/>
    <x v="110"/>
    <s v="15LTIP - Perf"/>
    <n v="10257"/>
    <n v="180"/>
    <x v="71"/>
    <n v="9260"/>
    <x v="0"/>
    <n v="700000"/>
    <n v="0"/>
    <n v="0"/>
    <s v="42129319HPSU15LTIP - Perf"/>
    <s v="LTIP - Perf"/>
    <s v="LTIP - Perf - 05/05/2015"/>
    <s v="3 years"/>
    <d v="2015-05-05T00:00:00"/>
    <d v="2017-09-30T00:00:00"/>
    <n v="310"/>
    <n v="0"/>
    <n v="125.952961"/>
    <n v="3.2240390000000048"/>
    <n v="3.2239999999999895"/>
    <n v="16.15100000000001"/>
    <m/>
    <n v="458.55200000000002"/>
    <n v="1.4792000000000001"/>
    <n v="0"/>
    <n v="0"/>
    <n v="16541.599999999999"/>
    <n v="0"/>
    <n v="6720.8499989600004"/>
    <n v="172.03472104000025"/>
    <n v="172.03263999999945"/>
    <n v="861.81736000000058"/>
    <n v="0"/>
    <n v="24468.334719999999"/>
    <n v="458.55200000000002"/>
    <n v="0"/>
    <n v="0"/>
    <n v="458.55200000000002"/>
    <n v="53.36"/>
    <n v="24468.334720000003"/>
    <n v="-489.41563106944005"/>
    <n v="23978.919088930561"/>
    <n v="0"/>
    <n v="0"/>
    <n v="0"/>
    <n v="0"/>
    <n v="23978.919088930561"/>
    <n v="21.858631803947638"/>
    <n v="732"/>
    <n v="16000.52"/>
    <n v="16000.52"/>
    <n v="7978.3990889305605"/>
    <n v="0"/>
    <n v="0"/>
    <n v="7605.98"/>
    <n v="8394.5400000000009"/>
    <n v="0"/>
    <n v="16000.52"/>
    <n v="0"/>
    <n v="0"/>
    <n v="0"/>
    <m/>
    <n v="644.22"/>
    <n v="623.44000000000005"/>
    <n v="644.22"/>
    <n v="1911.88"/>
    <n v="644.23"/>
    <n v="0"/>
    <n v="602.66"/>
    <n v="602.66"/>
    <n v="644.22"/>
    <n v="1891.11"/>
    <n v="623.44000000000005"/>
    <n v="644.22"/>
    <n v="0"/>
    <n v="623.44000000000005"/>
    <n v="0"/>
    <n v="623.44000000000005"/>
    <n v="1891.1000000000001"/>
    <n v="98.36"/>
    <n v="14.14"/>
    <m/>
    <n v="1911.88"/>
    <n v="2024.38"/>
    <n v="98.36"/>
    <n v="14.14"/>
    <n v="0"/>
    <n v="112.5"/>
    <n v="492.74"/>
    <n v="70.83"/>
    <n v="0"/>
    <m/>
    <n v="563.57000000000005"/>
    <n v="2700.45"/>
    <n v="8394.5400000000009"/>
  </r>
  <r>
    <n v="301"/>
    <n v="15331"/>
    <s v="42129331FPSU"/>
    <s v="331F"/>
    <x v="111"/>
    <s v="15LTIP - Perf"/>
    <n v="10257"/>
    <n v="10"/>
    <x v="89"/>
    <n v="9260"/>
    <x v="0"/>
    <n v="2000"/>
    <n v="0"/>
    <n v="0"/>
    <s v="42129331FPSU15LTIP - Perf"/>
    <s v="LTIP - Perf"/>
    <s v="LTIP - Perf - 05/05/2015"/>
    <s v="3 years"/>
    <d v="2015-05-05T00:00:00"/>
    <d v="2017-09-30T00:00:00"/>
    <n v="310"/>
    <n v="0"/>
    <n v="125.952961"/>
    <n v="3.2240390000000048"/>
    <n v="3.2239999999999895"/>
    <n v="16.15100000000001"/>
    <m/>
    <n v="458.55200000000002"/>
    <n v="1.4792000000000001"/>
    <n v="0"/>
    <n v="0"/>
    <n v="16541.599999999999"/>
    <n v="0"/>
    <n v="6720.8499989600004"/>
    <n v="172.03472104000025"/>
    <n v="172.03263999999945"/>
    <n v="861.81736000000058"/>
    <n v="0"/>
    <n v="24468.334719999999"/>
    <n v="458.55200000000002"/>
    <n v="0"/>
    <n v="0"/>
    <n v="458.55200000000002"/>
    <n v="53.36"/>
    <n v="24468.334720000003"/>
    <n v="-489.41563106944005"/>
    <n v="23978.919088930561"/>
    <n v="0"/>
    <n v="0"/>
    <n v="0"/>
    <n v="0"/>
    <n v="23978.919088930561"/>
    <n v="21.858631803947638"/>
    <n v="732"/>
    <n v="16000.52"/>
    <n v="16000.52"/>
    <n v="7978.3990889305605"/>
    <n v="0"/>
    <n v="0"/>
    <n v="7605.98"/>
    <n v="8394.5400000000009"/>
    <n v="0"/>
    <n v="16000.52"/>
    <n v="0"/>
    <n v="0"/>
    <n v="0"/>
    <m/>
    <n v="644.22"/>
    <n v="623.44000000000005"/>
    <n v="644.22"/>
    <n v="1911.88"/>
    <n v="644.23"/>
    <n v="0"/>
    <n v="602.66"/>
    <n v="602.66"/>
    <n v="644.22"/>
    <n v="1891.11"/>
    <n v="623.44000000000005"/>
    <n v="644.22"/>
    <n v="0"/>
    <n v="623.44000000000005"/>
    <n v="0"/>
    <n v="623.44000000000005"/>
    <n v="1891.1000000000001"/>
    <n v="98.36"/>
    <n v="14.14"/>
    <m/>
    <n v="1911.88"/>
    <n v="2024.38"/>
    <n v="98.36"/>
    <n v="14.14"/>
    <n v="0"/>
    <n v="112.5"/>
    <n v="492.74"/>
    <n v="70.83"/>
    <n v="0"/>
    <m/>
    <n v="563.57000000000005"/>
    <n v="2700.45"/>
    <n v="8394.5400000000009"/>
  </r>
  <r>
    <n v="302"/>
    <n v="15365"/>
    <s v="42129365PPSU"/>
    <s v="365P"/>
    <x v="112"/>
    <s v="15LTIP - Perf"/>
    <n v="10257"/>
    <n v="30"/>
    <x v="90"/>
    <n v="9260"/>
    <x v="0"/>
    <n v="10000"/>
    <n v="0"/>
    <n v="0"/>
    <s v="42129365PPSU15LTIP - Perf"/>
    <s v="LTIP - Perf"/>
    <s v="LTIP - Perf - 05/05/2015"/>
    <s v="3 years"/>
    <d v="2015-05-05T00:00:00"/>
    <d v="2017-09-30T00:00:00"/>
    <n v="1080"/>
    <n v="0"/>
    <n v="438.80397299999998"/>
    <n v="11.232027000000016"/>
    <n v="11.231999999999971"/>
    <n v="56.268000000000029"/>
    <m/>
    <n v="1597.5360000000001"/>
    <n v="1.4792000000000001"/>
    <n v="0"/>
    <n v="0"/>
    <n v="57628.800000000003"/>
    <n v="0"/>
    <n v="23414.579999279998"/>
    <n v="599.34096072000091"/>
    <n v="599.3395199999984"/>
    <n v="3002.4604800000016"/>
    <n v="0"/>
    <n v="85244.520959999994"/>
    <n v="1597.5360000000001"/>
    <n v="0"/>
    <n v="0"/>
    <n v="1597.5360000000001"/>
    <n v="53.36"/>
    <n v="85244.520960000009"/>
    <n v="-1705.0609082419201"/>
    <n v="83539.460051758084"/>
    <n v="0"/>
    <n v="0"/>
    <n v="0"/>
    <n v="0"/>
    <n v="83539.460051758084"/>
    <n v="76.152652736333707"/>
    <n v="732"/>
    <n v="55743.74"/>
    <n v="55743.74"/>
    <n v="27795.720051758086"/>
    <n v="0"/>
    <n v="0"/>
    <n v="26498.25"/>
    <n v="29245.489999999998"/>
    <n v="0"/>
    <n v="55743.74"/>
    <n v="0"/>
    <n v="0"/>
    <n v="0"/>
    <m/>
    <n v="2244.39"/>
    <n v="2171.98"/>
    <n v="2244.39"/>
    <n v="6660.76"/>
    <n v="2244.39"/>
    <n v="0"/>
    <n v="2099.59"/>
    <n v="2099.59"/>
    <n v="2244.38"/>
    <n v="6588.36"/>
    <n v="2171.9899999999998"/>
    <n v="2244.39"/>
    <n v="0"/>
    <n v="2171.9899999999998"/>
    <n v="0"/>
    <n v="2171.9899999999998"/>
    <n v="6588.369999999999"/>
    <n v="342.67"/>
    <n v="49.26"/>
    <m/>
    <n v="6660.75"/>
    <n v="7052.68"/>
    <n v="342.67"/>
    <n v="49.26"/>
    <n v="0"/>
    <n v="391.93"/>
    <n v="1716.6200000000001"/>
    <n v="246.77"/>
    <n v="0"/>
    <m/>
    <n v="1963.39"/>
    <n v="9408.0000000000018"/>
    <n v="29245.489999999998"/>
  </r>
  <r>
    <n v="303"/>
    <n v="15379"/>
    <s v="42129379BPSU"/>
    <s v="379B"/>
    <x v="113"/>
    <s v="15LTIP - Perf"/>
    <n v="10257"/>
    <n v="80"/>
    <x v="91"/>
    <n v="9260"/>
    <x v="0"/>
    <n v="190000"/>
    <n v="0"/>
    <n v="0"/>
    <s v="42129379B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304"/>
    <n v="15388"/>
    <s v="42129388GPSU"/>
    <s v="388G"/>
    <x v="114"/>
    <s v="15LTIP - Perf"/>
    <n v="10257"/>
    <n v="10"/>
    <x v="44"/>
    <n v="9260"/>
    <x v="0"/>
    <n v="2000"/>
    <n v="0"/>
    <n v="0"/>
    <s v="42129388GPSU15LTIP - Perf"/>
    <s v="LTIP - Perf"/>
    <s v="LTIP - Perf - 05/05/2015"/>
    <s v="3 years"/>
    <d v="2015-05-05T00:00:00"/>
    <d v="2017-09-30T00:00:00"/>
    <n v="310"/>
    <n v="0"/>
    <n v="125.952961"/>
    <n v="3.2240390000000048"/>
    <n v="3.2239999999999895"/>
    <n v="16.15100000000001"/>
    <m/>
    <n v="458.55200000000002"/>
    <n v="1"/>
    <n v="-2.0000000000095497E-3"/>
    <n v="207"/>
    <n v="16541.599999999999"/>
    <n v="0"/>
    <n v="6720.8499989600004"/>
    <n v="172.03472104000025"/>
    <n v="172.03263999999945"/>
    <n v="861.81736000000058"/>
    <n v="0"/>
    <n v="24468.334719999999"/>
    <n v="458.55200000000002"/>
    <n v="0"/>
    <n v="-251.55"/>
    <n v="207.00200000000001"/>
    <n v="53.36"/>
    <n v="11045.62672"/>
    <n v="-220.93462565343998"/>
    <n v="10824.692094346559"/>
    <n v="0"/>
    <n v="0"/>
    <n v="0"/>
    <n v="0"/>
    <n v="11045.62672"/>
    <n v="10.068939580674567"/>
    <n v="1097"/>
    <n v="11045.62672"/>
    <n v="11045.62672"/>
    <n v="0"/>
    <n v="0"/>
    <n v="0"/>
    <n v="7605.98"/>
    <n v="3439.6499999999996"/>
    <n v="0"/>
    <n v="11045.63"/>
    <n v="-3.2799999989947537E-3"/>
    <n v="0.11000000000058208"/>
    <n v="0.10672000000158732"/>
    <m/>
    <n v="644.22"/>
    <n v="623.44000000000005"/>
    <n v="644.22"/>
    <n v="1911.88"/>
    <n v="644.23"/>
    <n v="0"/>
    <n v="602.66"/>
    <n v="602.66"/>
    <n v="644.22"/>
    <n v="1891.11"/>
    <n v="623.44000000000005"/>
    <n v="644.22"/>
    <n v="0"/>
    <n v="623.44000000000005"/>
    <n v="0"/>
    <n v="623.44000000000005"/>
    <n v="1891.1000000000001"/>
    <n v="98.36"/>
    <n v="14.14"/>
    <m/>
    <n v="1911.88"/>
    <n v="2024.38"/>
    <n v="98.36"/>
    <n v="14.14"/>
    <n v="0"/>
    <n v="112.5"/>
    <n v="492.74"/>
    <n v="70.83"/>
    <n v="0"/>
    <n v="-4954.8900000000003"/>
    <n v="-4391.3200000000006"/>
    <n v="-2254.4400000000005"/>
    <n v="3439.6499999999996"/>
  </r>
  <r>
    <n v="305"/>
    <n v="15389"/>
    <s v="42129389CPSU"/>
    <s v="389C"/>
    <x v="190"/>
    <s v="15LTIP - Perf"/>
    <n v="10257"/>
    <n v="80"/>
    <x v="79"/>
    <n v="9260"/>
    <x v="0"/>
    <n v="190000"/>
    <n v="0"/>
    <n v="0"/>
    <s v="42129389C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306"/>
    <n v="15402"/>
    <s v="42129402EPSU"/>
    <s v="402E"/>
    <x v="115"/>
    <s v="15LTIP - Perf"/>
    <n v="10257"/>
    <n v="180"/>
    <x v="74"/>
    <n v="9260"/>
    <x v="0"/>
    <n v="700000"/>
    <n v="0"/>
    <n v="0"/>
    <s v="42129402E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307"/>
    <n v="15416"/>
    <s v="42129416WPSU"/>
    <s v="416W"/>
    <x v="116"/>
    <s v="15LTIP - Perf"/>
    <n v="10257"/>
    <n v="80"/>
    <x v="92"/>
    <n v="9260"/>
    <x v="0"/>
    <n v="190000"/>
    <n v="0"/>
    <n v="0"/>
    <s v="42129416W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308"/>
    <n v="15465"/>
    <s v="42129465MPSU"/>
    <s v="465M"/>
    <x v="117"/>
    <s v="15LTIP - Perf"/>
    <n v="10257"/>
    <n v="10"/>
    <x v="21"/>
    <n v="9260"/>
    <x v="0"/>
    <n v="2000"/>
    <n v="0"/>
    <n v="0"/>
    <s v="42129465M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309"/>
    <n v="15507"/>
    <s v="42129507TPSU"/>
    <s v="507T"/>
    <x v="118"/>
    <s v="15LTIP - Perf"/>
    <n v="10257"/>
    <n v="80"/>
    <x v="93"/>
    <n v="9260"/>
    <x v="0"/>
    <n v="190000"/>
    <n v="0"/>
    <n v="0"/>
    <s v="42129507TPSU15LTIP - Perf"/>
    <s v="LTIP - Perf"/>
    <s v="LTIP - Perf - 05/05/2015"/>
    <s v="3 years"/>
    <d v="2015-05-05T00:00:00"/>
    <d v="2017-09-30T00:00:00"/>
    <n v="310"/>
    <n v="0"/>
    <n v="125.953"/>
    <n v="0"/>
    <n v="0"/>
    <n v="0"/>
    <m/>
    <n v="435.95299999999997"/>
    <n v="1"/>
    <n v="0"/>
    <n v="130"/>
    <n v="16541.599999999999"/>
    <n v="0"/>
    <n v="6720.8520799999997"/>
    <n v="0"/>
    <n v="0"/>
    <n v="0"/>
    <n v="0"/>
    <n v="23262.452079999999"/>
    <n v="435.95299999999997"/>
    <n v="0"/>
    <n v="-305.95299999999997"/>
    <n v="130"/>
    <n v="53.36"/>
    <n v="6936.8"/>
    <n v="-138.7498736"/>
    <n v="6798.0501264000004"/>
    <n v="0"/>
    <n v="0"/>
    <n v="0"/>
    <n v="0"/>
    <n v="6936.8"/>
    <n v="6.3234275296262537"/>
    <n v="1097"/>
    <n v="6936.8"/>
    <n v="6936.8"/>
    <n v="0"/>
    <n v="0"/>
    <n v="0"/>
    <n v="7605.98"/>
    <n v="-669.17999999999984"/>
    <n v="0"/>
    <n v="6936.7999999999993"/>
    <n v="0"/>
    <n v="0"/>
    <n v="0"/>
    <m/>
    <n v="644.22"/>
    <n v="623.44000000000005"/>
    <n v="-1936.84"/>
    <n v="-669.17999999999984"/>
    <n v="0"/>
    <n v="0.16"/>
    <n v="0"/>
    <n v="0.16"/>
    <n v="0"/>
    <n v="0.16"/>
    <n v="0"/>
    <n v="0"/>
    <n v="0"/>
    <n v="0"/>
    <n v="-0.16"/>
    <n v="-0.16"/>
    <n v="-0.16"/>
    <n v="0"/>
    <n v="0"/>
    <m/>
    <n v="0"/>
    <n v="0"/>
    <n v="0"/>
    <n v="0"/>
    <n v="0"/>
    <n v="0"/>
    <n v="0"/>
    <n v="0"/>
    <n v="0"/>
    <m/>
    <n v="0"/>
    <n v="0"/>
    <n v="-669.17999999999984"/>
  </r>
  <r>
    <n v="310"/>
    <n v="15518"/>
    <s v="42129518MPSU"/>
    <s v="518M"/>
    <x v="119"/>
    <s v="15LTIP - Perf"/>
    <n v="10257"/>
    <n v="10"/>
    <x v="73"/>
    <n v="9260"/>
    <x v="0"/>
    <n v="2000"/>
    <n v="0"/>
    <n v="0"/>
    <s v="42129518M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311"/>
    <n v="15605"/>
    <s v="42129605JPSU"/>
    <s v="605J"/>
    <x v="120"/>
    <s v="15LTIP - Perf"/>
    <n v="10257"/>
    <n v="80"/>
    <x v="94"/>
    <n v="9260"/>
    <x v="0"/>
    <n v="190000"/>
    <n v="0"/>
    <n v="0"/>
    <s v="42129605J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312"/>
    <n v="15620"/>
    <s v="42129620KPSU"/>
    <s v="620K"/>
    <x v="121"/>
    <s v="15LTIP - Perf"/>
    <n v="10257"/>
    <n v="80"/>
    <x v="95"/>
    <n v="9260"/>
    <x v="0"/>
    <n v="190000"/>
    <n v="0"/>
    <n v="0"/>
    <s v="42129620K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313"/>
    <n v="15748"/>
    <s v="42129748HPSU"/>
    <s v="748H"/>
    <x v="123"/>
    <s v="15LTIP - Perf"/>
    <n v="10257"/>
    <n v="60"/>
    <x v="97"/>
    <n v="9260"/>
    <x v="0"/>
    <n v="30000"/>
    <n v="0"/>
    <n v="0"/>
    <s v="42129748H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314"/>
    <n v="15754"/>
    <s v="42129754WPSU"/>
    <s v="754W"/>
    <x v="124"/>
    <s v="15LTIP - Perf"/>
    <n v="10257"/>
    <n v="50"/>
    <x v="2"/>
    <n v="9260"/>
    <x v="0"/>
    <n v="91000"/>
    <n v="0"/>
    <n v="0"/>
    <s v="42129754WPSU15LTIP - Perf"/>
    <s v="LTIP - Perf"/>
    <s v="LTIP - Perf - 05/05/2015"/>
    <s v="3 years"/>
    <d v="2015-05-05T00:00:00"/>
    <d v="2017-09-30T00:00:00"/>
    <n v="480"/>
    <n v="0"/>
    <n v="195.01999999999998"/>
    <n v="0"/>
    <n v="0"/>
    <n v="0"/>
    <m/>
    <n v="675.02"/>
    <n v="1"/>
    <s v=""/>
    <n v="0"/>
    <n v="25612.799999999999"/>
    <n v="0"/>
    <n v="10406.267199999998"/>
    <n v="0"/>
    <n v="0"/>
    <n v="0"/>
    <n v="0"/>
    <n v="36019.067199999998"/>
    <n v="675.02"/>
    <n v="0"/>
    <n v="-675.02"/>
    <n v="0"/>
    <n v="53.36"/>
    <n v="0"/>
    <n v="0"/>
    <n v="0"/>
    <n v="0"/>
    <n v="0"/>
    <n v="0"/>
    <n v="0"/>
    <n v="0"/>
    <n v="0"/>
    <n v="1097"/>
    <n v="0"/>
    <n v="0"/>
    <n v="0"/>
    <n v="0"/>
    <n v="0"/>
    <n v="11777"/>
    <n v="-11777"/>
    <n v="0"/>
    <n v="0"/>
    <n v="0"/>
    <n v="0"/>
    <n v="0"/>
    <m/>
    <n v="-11777"/>
    <n v="0"/>
    <n v="0"/>
    <n v="-11777"/>
    <n v="0"/>
    <n v="0"/>
    <n v="0"/>
    <n v="0"/>
    <n v="0"/>
    <n v="0"/>
    <n v="0"/>
    <n v="0"/>
    <n v="0"/>
    <n v="0"/>
    <n v="0"/>
    <n v="0"/>
    <n v="0"/>
    <m/>
    <m/>
    <m/>
    <m/>
    <n v="0"/>
    <n v="0"/>
    <n v="0"/>
    <n v="0"/>
    <n v="0"/>
    <n v="0"/>
    <n v="0"/>
    <n v="0"/>
    <m/>
    <n v="0"/>
    <n v="0"/>
    <n v="-11777"/>
  </r>
  <r>
    <n v="315"/>
    <n v="15832"/>
    <s v="42129832DPSU"/>
    <s v="832D"/>
    <x v="125"/>
    <s v="15LTIP - Perf"/>
    <n v="10257"/>
    <n v="180"/>
    <x v="74"/>
    <n v="9260"/>
    <x v="0"/>
    <n v="700000"/>
    <n v="0"/>
    <n v="0"/>
    <s v="42129832DPSU15LTIP - Perf"/>
    <s v="LTIP - Perf"/>
    <s v="LTIP - Perf - 05/05/2015"/>
    <s v="3 years"/>
    <d v="2015-05-05T00:00:00"/>
    <d v="2017-09-30T00:00:00"/>
    <n v="480"/>
    <n v="0"/>
    <n v="195.023988"/>
    <n v="4.9920120000000452"/>
    <n v="4.9919999999999618"/>
    <n v="25.008000000000038"/>
    <m/>
    <n v="710.01600000000008"/>
    <n v="1.4792000000000001"/>
    <n v="0"/>
    <n v="0"/>
    <n v="25612.799999999999"/>
    <n v="0"/>
    <n v="10406.479999679999"/>
    <n v="266.37376032000242"/>
    <n v="266.37311999999798"/>
    <n v="1334.426880000002"/>
    <n v="0"/>
    <n v="37886.453759999997"/>
    <n v="710.01600000000008"/>
    <n v="0"/>
    <n v="0"/>
    <n v="710.01599999999996"/>
    <n v="53.36"/>
    <n v="37886.453759999997"/>
    <n v="-757.80484810751989"/>
    <n v="37128.64891189248"/>
    <n v="0"/>
    <n v="0"/>
    <n v="0"/>
    <n v="0"/>
    <n v="37128.64891189248"/>
    <n v="33.845623438370538"/>
    <n v="732"/>
    <n v="24775"/>
    <n v="24775"/>
    <n v="12353.64891189248"/>
    <n v="0"/>
    <n v="0"/>
    <n v="11777"/>
    <n v="12997.99"/>
    <n v="0"/>
    <n v="24774.989999999998"/>
    <n v="1.0000000002037268E-2"/>
    <n v="0"/>
    <n v="1.0000000002037268E-2"/>
    <m/>
    <n v="997.51"/>
    <n v="965.32"/>
    <n v="997.51"/>
    <n v="2960.34"/>
    <n v="997.5"/>
    <n v="0"/>
    <n v="933.15"/>
    <n v="933.15"/>
    <n v="997.51"/>
    <n v="2928.16"/>
    <n v="965.33"/>
    <n v="997.5"/>
    <n v="0"/>
    <n v="965.33"/>
    <n v="0"/>
    <n v="965.33"/>
    <n v="2928.16"/>
    <n v="152.30000000000001"/>
    <n v="21.89"/>
    <m/>
    <n v="2960.34"/>
    <n v="3134.53"/>
    <n v="152.30000000000001"/>
    <n v="21.89"/>
    <n v="0"/>
    <n v="174.19"/>
    <n v="762.94"/>
    <n v="109.67"/>
    <n v="0"/>
    <m/>
    <n v="872.61"/>
    <n v="4181.33"/>
    <n v="12997.99"/>
  </r>
  <r>
    <n v="316"/>
    <n v="16273"/>
    <s v="42129273PPSU"/>
    <s v="273P"/>
    <x v="126"/>
    <s v="15LTIP - Perf"/>
    <n v="10257"/>
    <n v="30"/>
    <x v="98"/>
    <n v="9260"/>
    <x v="0"/>
    <n v="10000"/>
    <n v="0"/>
    <n v="0"/>
    <s v="42129273PPSU15LTIP - Perf"/>
    <s v="LTIP - Perf"/>
    <s v="LTIP - Perf - 05/05/2015"/>
    <s v="3 years"/>
    <d v="2015-05-05T00:00:00"/>
    <d v="2017-09-30T00:00:00"/>
    <n v="310"/>
    <n v="0"/>
    <n v="125.952961"/>
    <n v="3.2240390000000048"/>
    <n v="3.2239999999999895"/>
    <n v="16.15100000000001"/>
    <m/>
    <n v="458.55200000000002"/>
    <n v="1.4792000000000001"/>
    <n v="0"/>
    <n v="0"/>
    <n v="16541.599999999999"/>
    <n v="0"/>
    <n v="6720.8499989600004"/>
    <n v="172.03472104000025"/>
    <n v="172.03263999999945"/>
    <n v="861.81736000000058"/>
    <n v="0"/>
    <n v="24468.334719999999"/>
    <n v="458.55200000000002"/>
    <n v="0"/>
    <n v="0"/>
    <n v="458.55200000000002"/>
    <n v="53.36"/>
    <n v="24468.334720000003"/>
    <n v="-489.41563106944005"/>
    <n v="23978.919088930561"/>
    <n v="0"/>
    <n v="0"/>
    <n v="0"/>
    <n v="0"/>
    <n v="23978.919088930561"/>
    <n v="21.858631803947638"/>
    <n v="732"/>
    <n v="16000.52"/>
    <n v="16000.52"/>
    <n v="7978.3990889305605"/>
    <n v="0"/>
    <n v="0"/>
    <n v="7605.98"/>
    <n v="8394.5400000000009"/>
    <n v="0"/>
    <n v="16000.52"/>
    <n v="0"/>
    <n v="0"/>
    <n v="0"/>
    <m/>
    <n v="644.22"/>
    <n v="623.44000000000005"/>
    <n v="644.22"/>
    <n v="1911.88"/>
    <n v="644.23"/>
    <n v="0"/>
    <n v="602.66"/>
    <n v="602.66"/>
    <n v="644.22"/>
    <n v="1891.11"/>
    <n v="623.44000000000005"/>
    <n v="644.22"/>
    <n v="0"/>
    <n v="623.44000000000005"/>
    <n v="0"/>
    <n v="623.44000000000005"/>
    <n v="1891.1000000000001"/>
    <n v="98.36"/>
    <n v="14.14"/>
    <m/>
    <n v="1911.88"/>
    <n v="2024.38"/>
    <n v="98.36"/>
    <n v="14.14"/>
    <n v="0"/>
    <n v="112.5"/>
    <n v="492.74"/>
    <n v="70.83"/>
    <n v="0"/>
    <m/>
    <n v="563.57000000000005"/>
    <n v="2700.45"/>
    <n v="8394.5400000000009"/>
  </r>
  <r>
    <n v="317"/>
    <n v="16555"/>
    <s v="42129555GPSU"/>
    <s v="555G"/>
    <x v="127"/>
    <s v="15LTIP - Perf"/>
    <n v="10257"/>
    <n v="10"/>
    <x v="53"/>
    <n v="9260"/>
    <x v="0"/>
    <n v="2000"/>
    <n v="0"/>
    <n v="0"/>
    <s v="42129555GPSU15LTIP - Perf"/>
    <s v="LTIP - Perf"/>
    <s v="LTIP - Perf - 05/05/2015"/>
    <s v="3 years"/>
    <d v="2015-05-05T00:00:00"/>
    <d v="2017-09-30T00:00:00"/>
    <n v="310"/>
    <n v="0"/>
    <n v="125.952961"/>
    <n v="3.2240390000000048"/>
    <n v="3.2239999999999895"/>
    <n v="16.15100000000001"/>
    <m/>
    <n v="458.55200000000002"/>
    <n v="1.4792000000000001"/>
    <n v="0"/>
    <n v="0"/>
    <n v="16541.599999999999"/>
    <n v="0"/>
    <n v="6720.8499989600004"/>
    <n v="172.03472104000025"/>
    <n v="172.03263999999945"/>
    <n v="861.81736000000058"/>
    <n v="0"/>
    <n v="24468.334719999999"/>
    <n v="458.55200000000002"/>
    <n v="0"/>
    <n v="0"/>
    <n v="458.55200000000002"/>
    <n v="53.36"/>
    <n v="24468.334720000003"/>
    <n v="-489.41563106944005"/>
    <n v="23978.919088930561"/>
    <n v="0"/>
    <n v="0"/>
    <n v="0"/>
    <n v="0"/>
    <n v="23978.919088930561"/>
    <n v="21.858631803947638"/>
    <n v="732"/>
    <n v="16000.52"/>
    <n v="16000.52"/>
    <n v="7978.3990889305605"/>
    <n v="0"/>
    <n v="0"/>
    <n v="7605.98"/>
    <n v="8394.5400000000009"/>
    <n v="0"/>
    <n v="16000.52"/>
    <n v="0"/>
    <n v="0"/>
    <n v="0"/>
    <m/>
    <n v="644.22"/>
    <n v="623.44000000000005"/>
    <n v="644.22"/>
    <n v="1911.88"/>
    <n v="644.23"/>
    <n v="0"/>
    <n v="602.66"/>
    <n v="602.66"/>
    <n v="644.22"/>
    <n v="1891.11"/>
    <n v="623.44000000000005"/>
    <n v="644.22"/>
    <n v="0"/>
    <n v="623.44000000000005"/>
    <n v="0"/>
    <n v="623.44000000000005"/>
    <n v="1891.1000000000001"/>
    <n v="98.36"/>
    <n v="14.14"/>
    <m/>
    <n v="1911.88"/>
    <n v="2024.38"/>
    <n v="98.36"/>
    <n v="14.14"/>
    <n v="0"/>
    <n v="112.5"/>
    <n v="492.74"/>
    <n v="70.83"/>
    <n v="0"/>
    <m/>
    <n v="563.57000000000005"/>
    <n v="2700.45"/>
    <n v="8394.5400000000009"/>
  </r>
  <r>
    <n v="318"/>
    <n v="16600"/>
    <s v="42129600PPSU"/>
    <s v="600P"/>
    <x v="128"/>
    <s v="15LTIP - Perf"/>
    <n v="10257"/>
    <n v="70"/>
    <x v="99"/>
    <n v="9260"/>
    <x v="0"/>
    <n v="170000"/>
    <n v="0"/>
    <n v="0"/>
    <s v="42129600P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319"/>
    <n v="16949"/>
    <s v="42129949HPSU"/>
    <s v="949H"/>
    <x v="129"/>
    <s v="15LTIP - Perf"/>
    <n v="10257"/>
    <n v="10"/>
    <x v="5"/>
    <n v="9260"/>
    <x v="0"/>
    <n v="2000"/>
    <n v="0"/>
    <n v="0"/>
    <s v="42129949HPSU15LTIP - Perf"/>
    <s v="LTIP - Perf"/>
    <s v="LTIP - Perf - 05/05/2015"/>
    <s v="3 years"/>
    <d v="2015-05-05T00:00:00"/>
    <d v="2017-09-30T00:00:00"/>
    <n v="310"/>
    <n v="0"/>
    <n v="125.952961"/>
    <n v="3.2240390000000048"/>
    <n v="3.2239999999999895"/>
    <n v="16.15100000000001"/>
    <m/>
    <n v="458.55200000000002"/>
    <n v="1.4792000000000001"/>
    <n v="0"/>
    <n v="0"/>
    <n v="16541.599999999999"/>
    <n v="0"/>
    <n v="6720.8499989600004"/>
    <n v="172.03472104000025"/>
    <n v="172.03263999999945"/>
    <n v="861.81736000000058"/>
    <n v="0"/>
    <n v="24468.334719999999"/>
    <n v="458.55200000000002"/>
    <n v="0"/>
    <n v="0"/>
    <n v="458.55200000000002"/>
    <n v="53.36"/>
    <n v="24468.334720000003"/>
    <n v="-489.41563106944005"/>
    <n v="23978.919088930561"/>
    <n v="0"/>
    <n v="0"/>
    <n v="0"/>
    <n v="0"/>
    <n v="23978.919088930561"/>
    <n v="21.858631803947638"/>
    <n v="732"/>
    <n v="16000.52"/>
    <n v="16000.52"/>
    <n v="7978.3990889305605"/>
    <n v="0"/>
    <n v="0"/>
    <n v="7605.98"/>
    <n v="8394.5400000000009"/>
    <n v="0"/>
    <n v="16000.52"/>
    <n v="0"/>
    <n v="0"/>
    <n v="0"/>
    <m/>
    <n v="644.22"/>
    <n v="623.44000000000005"/>
    <n v="644.22"/>
    <n v="1911.88"/>
    <n v="644.23"/>
    <n v="0"/>
    <n v="602.66"/>
    <n v="602.66"/>
    <n v="644.22"/>
    <n v="1891.11"/>
    <n v="623.44000000000005"/>
    <n v="644.22"/>
    <n v="0"/>
    <n v="623.44000000000005"/>
    <n v="0"/>
    <n v="623.44000000000005"/>
    <n v="1891.1000000000001"/>
    <n v="98.36"/>
    <n v="14.14"/>
    <m/>
    <n v="1911.88"/>
    <n v="2024.38"/>
    <n v="98.36"/>
    <n v="14.14"/>
    <n v="0"/>
    <n v="112.5"/>
    <n v="492.74"/>
    <n v="70.83"/>
    <n v="0"/>
    <m/>
    <n v="563.57000000000005"/>
    <n v="2700.45"/>
    <n v="8394.5400000000009"/>
  </r>
  <r>
    <n v="320"/>
    <n v="16950"/>
    <s v="42129950DPSU"/>
    <s v="950D"/>
    <x v="130"/>
    <s v="15LTIP - Perf"/>
    <n v="10257"/>
    <n v="50"/>
    <x v="100"/>
    <n v="9260"/>
    <x v="0"/>
    <n v="91000"/>
    <n v="0"/>
    <n v="0"/>
    <s v="42129950D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321"/>
    <n v="16986"/>
    <s v="42129986APSU"/>
    <s v="986A"/>
    <x v="131"/>
    <s v="15LTIP - Perf"/>
    <n v="10257"/>
    <n v="303"/>
    <x v="101"/>
    <n v="9260"/>
    <x v="0"/>
    <n v="57000"/>
    <n v="0"/>
    <n v="0"/>
    <s v="42129986APSU15LTIP - Perf"/>
    <s v="LTIP - Perf"/>
    <s v="LTIP - Perf - 05/05/2015"/>
    <s v="3 years"/>
    <d v="2015-05-05T00:00:00"/>
    <d v="2017-09-30T00:00:00"/>
    <n v="310"/>
    <n v="0"/>
    <n v="125.952961"/>
    <n v="3.2240390000000048"/>
    <n v="3.2239999999999895"/>
    <n v="16.15100000000001"/>
    <m/>
    <n v="458.55200000000002"/>
    <n v="1.4792000000000001"/>
    <n v="0"/>
    <n v="0"/>
    <n v="16541.599999999999"/>
    <n v="0"/>
    <n v="6720.8499989600004"/>
    <n v="172.03472104000025"/>
    <n v="172.03263999999945"/>
    <n v="861.81736000000058"/>
    <n v="0"/>
    <n v="24468.334719999999"/>
    <n v="458.55200000000002"/>
    <n v="0"/>
    <n v="0"/>
    <n v="458.55200000000002"/>
    <n v="53.36"/>
    <n v="24468.334720000003"/>
    <n v="-489.41563106944005"/>
    <n v="23978.919088930561"/>
    <n v="0"/>
    <n v="0"/>
    <n v="0"/>
    <n v="0"/>
    <n v="23978.919088930561"/>
    <n v="21.858631803947638"/>
    <n v="732"/>
    <n v="16000.52"/>
    <n v="16000.52"/>
    <n v="7978.3990889305605"/>
    <n v="0"/>
    <n v="0"/>
    <n v="7605.98"/>
    <n v="8394.5400000000009"/>
    <n v="0"/>
    <n v="16000.52"/>
    <n v="0"/>
    <n v="0"/>
    <n v="0"/>
    <m/>
    <n v="644.22"/>
    <n v="623.44000000000005"/>
    <n v="644.22"/>
    <n v="1911.88"/>
    <n v="644.23"/>
    <n v="0"/>
    <n v="602.66"/>
    <n v="602.66"/>
    <n v="644.22"/>
    <n v="1891.11"/>
    <n v="623.44000000000005"/>
    <n v="644.22"/>
    <n v="0"/>
    <n v="623.44000000000005"/>
    <n v="0"/>
    <n v="623.44000000000005"/>
    <n v="1891.1000000000001"/>
    <n v="98.36"/>
    <n v="14.14"/>
    <m/>
    <n v="1911.88"/>
    <n v="2024.38"/>
    <n v="98.36"/>
    <n v="14.14"/>
    <n v="0"/>
    <n v="112.5"/>
    <n v="492.74"/>
    <n v="70.83"/>
    <n v="0"/>
    <m/>
    <n v="563.57000000000005"/>
    <n v="2700.45"/>
    <n v="8394.5400000000009"/>
  </r>
  <r>
    <n v="322"/>
    <n v="16987"/>
    <s v="42129987BPSU"/>
    <s v="987B"/>
    <x v="132"/>
    <s v="15LTIP - Perf"/>
    <n v="10257"/>
    <n v="212"/>
    <x v="102"/>
    <n v="9260"/>
    <x v="0"/>
    <n v="821000"/>
    <n v="0"/>
    <n v="0"/>
    <s v="42129987BPSU15LTIP - Perf"/>
    <s v="LTIP - Perf"/>
    <s v="LTIP - Perf - 05/05/2015"/>
    <s v="3 years"/>
    <d v="2015-05-05T00:00:00"/>
    <d v="2017-09-30T00:00:00"/>
    <n v="480"/>
    <n v="0"/>
    <n v="195.023988"/>
    <n v="4.9920120000000452"/>
    <n v="4.9919999999999618"/>
    <n v="25.008000000000038"/>
    <m/>
    <n v="710.01600000000008"/>
    <n v="1.4792000000000001"/>
    <n v="0"/>
    <n v="0"/>
    <n v="25612.799999999999"/>
    <n v="0"/>
    <n v="10406.479999679999"/>
    <n v="266.37376032000242"/>
    <n v="266.37311999999798"/>
    <n v="1334.426880000002"/>
    <n v="0"/>
    <n v="37886.453759999997"/>
    <n v="710.01600000000008"/>
    <n v="0"/>
    <n v="0"/>
    <n v="710.01599999999996"/>
    <n v="53.36"/>
    <n v="37886.453759999997"/>
    <n v="-757.80484810751989"/>
    <n v="37128.64891189248"/>
    <n v="0"/>
    <n v="0"/>
    <n v="0"/>
    <n v="0"/>
    <n v="37128.64891189248"/>
    <n v="33.845623438370538"/>
    <n v="732"/>
    <n v="24775"/>
    <n v="24775"/>
    <n v="12353.64891189248"/>
    <n v="0"/>
    <n v="0"/>
    <n v="11777"/>
    <n v="12997.99"/>
    <n v="0"/>
    <n v="24774.989999999998"/>
    <n v="1.0000000002037268E-2"/>
    <n v="0"/>
    <n v="1.0000000002037268E-2"/>
    <m/>
    <n v="997.51"/>
    <n v="965.32"/>
    <n v="997.51"/>
    <n v="2960.34"/>
    <n v="997.5"/>
    <n v="0"/>
    <n v="933.15"/>
    <n v="933.15"/>
    <n v="997.51"/>
    <n v="2928.16"/>
    <n v="965.33"/>
    <n v="997.5"/>
    <n v="0"/>
    <n v="965.33"/>
    <n v="0"/>
    <n v="965.33"/>
    <n v="2928.16"/>
    <n v="152.30000000000001"/>
    <n v="21.89"/>
    <m/>
    <n v="2960.34"/>
    <n v="3134.53"/>
    <n v="152.30000000000001"/>
    <n v="21.89"/>
    <n v="0"/>
    <n v="174.19"/>
    <n v="762.94"/>
    <n v="109.67"/>
    <n v="0"/>
    <m/>
    <n v="872.61"/>
    <n v="4181.33"/>
    <n v="12997.99"/>
  </r>
  <r>
    <n v="323"/>
    <n v="16995"/>
    <s v="42129995BPSU"/>
    <s v="995B"/>
    <x v="133"/>
    <s v="15LTIP - Perf"/>
    <n v="10257"/>
    <n v="212"/>
    <x v="102"/>
    <n v="9260"/>
    <x v="0"/>
    <n v="821000"/>
    <n v="0"/>
    <n v="0"/>
    <s v="42129995BPSU15LTIP - Perf"/>
    <s v="LTIP - Perf"/>
    <s v="LTIP - Perf - 05/05/2015"/>
    <s v="3 years"/>
    <d v="2015-05-05T00:00:00"/>
    <d v="2017-09-30T00:00:00"/>
    <n v="2265"/>
    <n v="0"/>
    <n v="920.26949000000002"/>
    <n v="23.556010000000242"/>
    <n v="23.555999999999585"/>
    <n v="118.00650000000041"/>
    <m/>
    <n v="3350.3880000000004"/>
    <n v="1.4792000000000001"/>
    <n v="0"/>
    <n v="0"/>
    <n v="120860.4"/>
    <n v="0"/>
    <n v="49105.5799864"/>
    <n v="1256.9486936000128"/>
    <n v="1256.9481599999779"/>
    <n v="6296.8268400000225"/>
    <n v="0"/>
    <n v="178776.70368000001"/>
    <n v="3350.3880000000004"/>
    <n v="0"/>
    <n v="0"/>
    <n v="3350.3879999999999"/>
    <n v="53.36"/>
    <n v="178776.70368000001"/>
    <n v="-3575.8916270073601"/>
    <n v="175200.81205299264"/>
    <n v="0"/>
    <n v="0"/>
    <n v="0"/>
    <n v="0"/>
    <n v="175200.81205299264"/>
    <n v="159.70903559981096"/>
    <n v="732"/>
    <n v="116907.01"/>
    <n v="116907.01"/>
    <n v="58293.802052992643"/>
    <n v="0"/>
    <n v="0"/>
    <n v="55572.72"/>
    <n v="61334.289999999994"/>
    <n v="0"/>
    <n v="116907.01"/>
    <n v="0"/>
    <n v="0"/>
    <n v="0"/>
    <m/>
    <n v="4706.9799999999996"/>
    <n v="4555.1400000000003"/>
    <n v="4706.9799999999996"/>
    <n v="13969.099999999999"/>
    <n v="4706.9799999999996"/>
    <n v="0"/>
    <n v="4403.3"/>
    <n v="4403.3"/>
    <n v="4706.9799999999996"/>
    <n v="13817.259999999998"/>
    <n v="4555.1400000000003"/>
    <n v="4706.9799999999996"/>
    <n v="0"/>
    <n v="4555.1400000000003"/>
    <n v="0"/>
    <n v="4555.1400000000003"/>
    <n v="13817.259999999998"/>
    <n v="718.65"/>
    <n v="103.31"/>
    <m/>
    <n v="13969.09"/>
    <n v="14791.05"/>
    <n v="718.65"/>
    <n v="103.31"/>
    <n v="0"/>
    <n v="821.96"/>
    <n v="3600.14"/>
    <n v="517.52"/>
    <n v="0"/>
    <m/>
    <n v="4117.66"/>
    <n v="19730.669999999998"/>
    <n v="61334.289999999994"/>
  </r>
  <r>
    <n v="324"/>
    <n v="17010"/>
    <s v="4212910DaPSU"/>
    <s v="10Da"/>
    <x v="135"/>
    <s v="15LTIP - Perf"/>
    <n v="10257"/>
    <n v="10"/>
    <x v="103"/>
    <n v="9260"/>
    <x v="0"/>
    <n v="2000"/>
    <n v="0"/>
    <n v="0"/>
    <s v="4212910DaPSU15LTIP - Perf"/>
    <s v="LTIP - Perf"/>
    <s v="LTIP - Perf - 05/05/2015"/>
    <s v="3 years"/>
    <d v="2015-05-05T00:00:00"/>
    <d v="2017-09-30T00:00:00"/>
    <n v="310"/>
    <n v="0"/>
    <n v="125.952961"/>
    <n v="3.2240390000000048"/>
    <n v="3.2239999999999895"/>
    <n v="16.15100000000001"/>
    <m/>
    <n v="458.55200000000002"/>
    <n v="1.4792000000000001"/>
    <n v="0"/>
    <n v="0"/>
    <n v="16541.599999999999"/>
    <n v="0"/>
    <n v="6720.8499989600004"/>
    <n v="172.03472104000025"/>
    <n v="172.03263999999945"/>
    <n v="861.81736000000058"/>
    <n v="0"/>
    <n v="24468.334719999999"/>
    <n v="458.55200000000002"/>
    <n v="0"/>
    <n v="0"/>
    <n v="458.55200000000002"/>
    <n v="53.36"/>
    <n v="24468.334720000003"/>
    <n v="-489.41563106944005"/>
    <n v="23978.919088930561"/>
    <n v="0"/>
    <n v="0"/>
    <n v="0"/>
    <n v="0"/>
    <n v="23978.919088930561"/>
    <n v="21.858631803947638"/>
    <n v="732"/>
    <n v="16000.52"/>
    <n v="16000.52"/>
    <n v="7978.3990889305605"/>
    <n v="0"/>
    <n v="0"/>
    <n v="7605.98"/>
    <n v="8394.5400000000009"/>
    <n v="0"/>
    <n v="16000.52"/>
    <n v="0"/>
    <n v="0"/>
    <n v="0"/>
    <m/>
    <n v="644.22"/>
    <n v="623.44000000000005"/>
    <n v="644.22"/>
    <n v="1911.88"/>
    <n v="644.23"/>
    <n v="0"/>
    <n v="602.66"/>
    <n v="602.66"/>
    <n v="644.22"/>
    <n v="1891.11"/>
    <n v="623.44000000000005"/>
    <n v="644.22"/>
    <n v="0"/>
    <n v="623.44000000000005"/>
    <n v="0"/>
    <n v="623.44000000000005"/>
    <n v="1891.1000000000001"/>
    <n v="98.36"/>
    <n v="14.14"/>
    <m/>
    <n v="1911.88"/>
    <n v="2024.38"/>
    <n v="98.36"/>
    <n v="14.14"/>
    <n v="0"/>
    <n v="112.5"/>
    <n v="492.74"/>
    <n v="70.83"/>
    <n v="0"/>
    <m/>
    <n v="563.57000000000005"/>
    <n v="2700.45"/>
    <n v="8394.5400000000009"/>
  </r>
  <r>
    <n v="325"/>
    <n v="17017"/>
    <s v="4212917ElPSU"/>
    <s v="17El"/>
    <x v="136"/>
    <s v="15LTIP - Perf"/>
    <n v="10257"/>
    <n v="212"/>
    <x v="102"/>
    <n v="9260"/>
    <x v="0"/>
    <n v="824000"/>
    <n v="0"/>
    <n v="0"/>
    <s v="4212917ElPSU15LTIP - Perf"/>
    <s v="LTIP - Perf"/>
    <s v="LTIP - Perf - 05/05/2015"/>
    <s v="3 years"/>
    <d v="2015-05-05T00:00:00"/>
    <d v="2017-09-30T00:00:00"/>
    <n v="480"/>
    <n v="0"/>
    <n v="195.023988"/>
    <n v="4.9920120000000452"/>
    <n v="4.9919999999999618"/>
    <n v="25.008000000000038"/>
    <m/>
    <n v="710.01600000000008"/>
    <n v="1.4792000000000001"/>
    <n v="0"/>
    <n v="0"/>
    <n v="25612.799999999999"/>
    <n v="0"/>
    <n v="10406.479999679999"/>
    <n v="266.37376032000242"/>
    <n v="266.37311999999798"/>
    <n v="1334.426880000002"/>
    <n v="0"/>
    <n v="37886.453759999997"/>
    <n v="710.01600000000008"/>
    <n v="0"/>
    <n v="0"/>
    <n v="710.01599999999996"/>
    <n v="53.36"/>
    <n v="37886.453759999997"/>
    <n v="-757.80484810751989"/>
    <n v="37128.64891189248"/>
    <n v="0"/>
    <n v="0"/>
    <n v="0"/>
    <n v="0"/>
    <n v="37128.64891189248"/>
    <n v="33.845623438370538"/>
    <n v="732"/>
    <n v="24775"/>
    <n v="24775"/>
    <n v="12353.64891189248"/>
    <n v="0"/>
    <n v="0"/>
    <n v="11777"/>
    <n v="12997.99"/>
    <n v="0"/>
    <n v="24774.989999999998"/>
    <n v="1.0000000002037268E-2"/>
    <n v="0"/>
    <n v="1.0000000002037268E-2"/>
    <m/>
    <n v="997.51"/>
    <n v="965.32"/>
    <n v="997.51"/>
    <n v="2960.34"/>
    <n v="997.5"/>
    <n v="0"/>
    <n v="933.15"/>
    <n v="933.15"/>
    <n v="997.51"/>
    <n v="2928.16"/>
    <n v="965.33"/>
    <n v="997.5"/>
    <n v="0"/>
    <n v="965.33"/>
    <n v="0"/>
    <n v="965.33"/>
    <n v="2928.16"/>
    <n v="152.30000000000001"/>
    <n v="21.89"/>
    <m/>
    <n v="2960.34"/>
    <n v="3134.53"/>
    <n v="152.30000000000001"/>
    <n v="21.89"/>
    <n v="0"/>
    <n v="174.19"/>
    <n v="762.94"/>
    <n v="109.67"/>
    <n v="0"/>
    <m/>
    <n v="872.61"/>
    <n v="4181.33"/>
    <n v="12997.99"/>
  </r>
  <r>
    <n v="326"/>
    <n v="17019"/>
    <s v="4212919FePSU"/>
    <s v="19Fe"/>
    <x v="137"/>
    <s v="15LTIP - Perf"/>
    <n v="10257"/>
    <n v="212"/>
    <x v="104"/>
    <n v="9260"/>
    <x v="0"/>
    <n v="826000"/>
    <n v="0"/>
    <n v="0"/>
    <s v="4212919FePSU15LTIP - Perf"/>
    <s v="LTIP - Perf"/>
    <s v="LTIP - Perf - 05/05/2015"/>
    <s v="3 years"/>
    <d v="2015-05-05T00:00:00"/>
    <d v="2017-09-30T00:00:00"/>
    <n v="310"/>
    <n v="0"/>
    <n v="125.952961"/>
    <n v="3.2240390000000048"/>
    <n v="3.2239999999999895"/>
    <n v="16.15100000000001"/>
    <m/>
    <n v="458.55200000000002"/>
    <n v="1.4792000000000001"/>
    <n v="0"/>
    <n v="0"/>
    <n v="16541.599999999999"/>
    <n v="0"/>
    <n v="6720.8499989600004"/>
    <n v="172.03472104000025"/>
    <n v="172.03263999999945"/>
    <n v="861.81736000000058"/>
    <n v="0"/>
    <n v="24468.334719999999"/>
    <n v="458.55200000000002"/>
    <n v="0"/>
    <n v="0"/>
    <n v="458.55200000000002"/>
    <n v="53.36"/>
    <n v="24468.334720000003"/>
    <n v="-489.41563106944005"/>
    <n v="23978.919088930561"/>
    <n v="0"/>
    <n v="0"/>
    <n v="0"/>
    <n v="0"/>
    <n v="23978.919088930561"/>
    <n v="21.858631803947638"/>
    <n v="732"/>
    <n v="16000.52"/>
    <n v="16000.52"/>
    <n v="7978.3990889305605"/>
    <n v="0"/>
    <n v="0"/>
    <n v="7605.98"/>
    <n v="8394.5400000000009"/>
    <n v="0"/>
    <n v="16000.52"/>
    <n v="0"/>
    <n v="0"/>
    <n v="0"/>
    <m/>
    <n v="644.22"/>
    <n v="623.44000000000005"/>
    <n v="644.22"/>
    <n v="1911.88"/>
    <n v="644.23"/>
    <n v="0"/>
    <n v="602.66"/>
    <n v="602.66"/>
    <n v="644.22"/>
    <n v="1891.11"/>
    <n v="623.44000000000005"/>
    <n v="644.22"/>
    <n v="0"/>
    <n v="623.44000000000005"/>
    <n v="0"/>
    <n v="623.44000000000005"/>
    <n v="1891.1000000000001"/>
    <n v="98.36"/>
    <n v="14.14"/>
    <m/>
    <n v="1911.88"/>
    <n v="2024.38"/>
    <n v="98.36"/>
    <n v="14.14"/>
    <n v="0"/>
    <n v="112.5"/>
    <n v="492.74"/>
    <n v="70.83"/>
    <n v="0"/>
    <m/>
    <n v="563.57000000000005"/>
    <n v="2700.45"/>
    <n v="8394.5400000000009"/>
  </r>
  <r>
    <n v="327"/>
    <n v="17037"/>
    <s v="4212937LePSU"/>
    <s v="37Le"/>
    <x v="138"/>
    <s v="15LTIP - Perf"/>
    <n v="10257"/>
    <n v="212"/>
    <x v="105"/>
    <n v="9260"/>
    <x v="0"/>
    <n v="821000"/>
    <n v="0"/>
    <n v="0"/>
    <s v="4212937LePSU15LTIP - Perf"/>
    <s v="LTIP - Perf"/>
    <s v="LTIP - Perf - 05/05/2015"/>
    <s v="3 years"/>
    <d v="2015-05-05T00:00:00"/>
    <d v="2017-09-30T00:00:00"/>
    <n v="310"/>
    <n v="0"/>
    <n v="125.952961"/>
    <n v="3.2240390000000048"/>
    <n v="3.2239999999999895"/>
    <n v="16.15100000000001"/>
    <m/>
    <n v="458.55200000000002"/>
    <n v="1.4792000000000001"/>
    <n v="0"/>
    <n v="0"/>
    <n v="16541.599999999999"/>
    <n v="0"/>
    <n v="6720.8499989600004"/>
    <n v="172.03472104000025"/>
    <n v="172.03263999999945"/>
    <n v="861.81736000000058"/>
    <n v="0"/>
    <n v="24468.334719999999"/>
    <n v="458.55200000000002"/>
    <n v="0"/>
    <n v="0"/>
    <n v="458.55200000000002"/>
    <n v="53.36"/>
    <n v="24468.334720000003"/>
    <n v="-489.41563106944005"/>
    <n v="23978.919088930561"/>
    <n v="0"/>
    <n v="0"/>
    <n v="0"/>
    <n v="0"/>
    <n v="23978.919088930561"/>
    <n v="21.858631803947638"/>
    <n v="732"/>
    <n v="16000.52"/>
    <n v="16000.52"/>
    <n v="7978.3990889305605"/>
    <n v="0"/>
    <n v="0"/>
    <n v="7605.98"/>
    <n v="8394.5400000000009"/>
    <n v="0"/>
    <n v="16000.52"/>
    <n v="0"/>
    <n v="0"/>
    <n v="0"/>
    <m/>
    <n v="644.22"/>
    <n v="623.44000000000005"/>
    <n v="644.22"/>
    <n v="1911.88"/>
    <n v="644.23"/>
    <n v="0"/>
    <n v="602.66"/>
    <n v="602.66"/>
    <n v="644.22"/>
    <n v="1891.11"/>
    <n v="623.44000000000005"/>
    <n v="644.22"/>
    <n v="0"/>
    <n v="623.44000000000005"/>
    <n v="0"/>
    <n v="623.44000000000005"/>
    <n v="1891.1000000000001"/>
    <n v="98.36"/>
    <n v="14.14"/>
    <m/>
    <n v="1911.88"/>
    <n v="2024.38"/>
    <n v="98.36"/>
    <n v="14.14"/>
    <n v="0"/>
    <n v="112.5"/>
    <n v="492.74"/>
    <n v="70.83"/>
    <n v="0"/>
    <m/>
    <n v="563.57000000000005"/>
    <n v="2700.45"/>
    <n v="8394.5400000000009"/>
  </r>
  <r>
    <n v="328"/>
    <n v="17041"/>
    <s v="4212941LiPSU"/>
    <s v="41Li"/>
    <x v="139"/>
    <s v="15LTIP - Perf"/>
    <n v="10257"/>
    <n v="212"/>
    <x v="106"/>
    <n v="9260"/>
    <x v="0"/>
    <n v="824000"/>
    <n v="0"/>
    <n v="0"/>
    <s v="4212941LiPSU15LTIP - Perf"/>
    <s v="LTIP - Perf"/>
    <s v="LTIP - Perf - 05/05/2015"/>
    <s v="3 years"/>
    <d v="2015-05-05T00:00:00"/>
    <d v="2017-09-30T00:00:00"/>
    <n v="310"/>
    <n v="0"/>
    <n v="125.952961"/>
    <n v="3.2240390000000048"/>
    <n v="3.2239999999999895"/>
    <n v="16.15100000000001"/>
    <m/>
    <n v="458.55200000000002"/>
    <n v="1.4792000000000001"/>
    <n v="0"/>
    <n v="0"/>
    <n v="16541.599999999999"/>
    <n v="0"/>
    <n v="6720.8499989600004"/>
    <n v="172.03472104000025"/>
    <n v="172.03263999999945"/>
    <n v="861.81736000000058"/>
    <n v="0"/>
    <n v="24468.334719999999"/>
    <n v="458.55200000000002"/>
    <n v="0"/>
    <n v="0"/>
    <n v="458.55200000000002"/>
    <n v="53.36"/>
    <n v="24468.334720000003"/>
    <n v="-489.41563106944005"/>
    <n v="23978.919088930561"/>
    <n v="0"/>
    <n v="0"/>
    <n v="0"/>
    <n v="0"/>
    <n v="23978.919088930561"/>
    <n v="21.858631803947638"/>
    <n v="732"/>
    <n v="16000.52"/>
    <n v="16000.52"/>
    <n v="7978.3990889305605"/>
    <n v="0"/>
    <n v="0"/>
    <n v="7605.98"/>
    <n v="8394.5400000000009"/>
    <n v="0"/>
    <n v="16000.52"/>
    <n v="0"/>
    <n v="0"/>
    <n v="0"/>
    <m/>
    <n v="644.22"/>
    <n v="623.44000000000005"/>
    <n v="644.22"/>
    <n v="1911.88"/>
    <n v="644.23"/>
    <n v="0"/>
    <n v="602.66"/>
    <n v="602.66"/>
    <n v="644.22"/>
    <n v="1891.11"/>
    <n v="623.44000000000005"/>
    <n v="644.22"/>
    <n v="0"/>
    <n v="623.44000000000005"/>
    <n v="0"/>
    <n v="623.44000000000005"/>
    <n v="1891.1000000000001"/>
    <n v="98.36"/>
    <n v="14.14"/>
    <m/>
    <n v="1911.88"/>
    <n v="2024.38"/>
    <n v="98.36"/>
    <n v="14.14"/>
    <n v="0"/>
    <n v="112.5"/>
    <n v="492.74"/>
    <n v="70.83"/>
    <n v="0"/>
    <m/>
    <n v="563.57000000000005"/>
    <n v="2700.45"/>
    <n v="8394.5400000000009"/>
  </r>
  <r>
    <n v="329"/>
    <n v="17042"/>
    <s v="4212942MaPSU"/>
    <s v="42Ma"/>
    <x v="140"/>
    <s v="15LTIP - Perf"/>
    <n v="10257"/>
    <n v="10"/>
    <x v="107"/>
    <n v="9260"/>
    <x v="0"/>
    <n v="2000"/>
    <n v="0"/>
    <n v="0"/>
    <s v="4212942MaPSU15LTIP - Perf"/>
    <s v="LTIP - Perf"/>
    <s v="LTIP - Perf - 05/05/2015"/>
    <s v="3 years"/>
    <d v="2015-05-05T00:00:00"/>
    <d v="2017-09-30T00:00:00"/>
    <n v="1080"/>
    <n v="0"/>
    <n v="438.80397299999998"/>
    <n v="11.232027000000016"/>
    <n v="11.231999999999971"/>
    <n v="56.268000000000029"/>
    <m/>
    <n v="1597.5360000000001"/>
    <n v="1.4792000000000001"/>
    <n v="0"/>
    <n v="0"/>
    <n v="57628.800000000003"/>
    <n v="0"/>
    <n v="23414.579999279998"/>
    <n v="599.34096072000091"/>
    <n v="599.3395199999984"/>
    <n v="3002.4604800000016"/>
    <n v="0"/>
    <n v="85244.520959999994"/>
    <n v="1597.5360000000001"/>
    <n v="0"/>
    <n v="0"/>
    <n v="1597.5360000000001"/>
    <n v="53.36"/>
    <n v="85244.520960000009"/>
    <n v="-1705.0609082419201"/>
    <n v="83539.460051758084"/>
    <n v="0"/>
    <n v="0"/>
    <n v="0"/>
    <n v="0"/>
    <n v="83539.460051758084"/>
    <n v="76.152652736333707"/>
    <n v="732"/>
    <n v="55743.74"/>
    <n v="55743.74"/>
    <n v="27795.720051758086"/>
    <n v="0"/>
    <n v="0"/>
    <n v="26498.25"/>
    <n v="29245.489999999998"/>
    <n v="0"/>
    <n v="55743.74"/>
    <n v="0"/>
    <n v="0"/>
    <n v="0"/>
    <m/>
    <n v="2244.39"/>
    <n v="2171.98"/>
    <n v="2244.39"/>
    <n v="6660.76"/>
    <n v="2244.39"/>
    <n v="0"/>
    <n v="2099.59"/>
    <n v="2099.59"/>
    <n v="2244.38"/>
    <n v="6588.36"/>
    <n v="2171.9899999999998"/>
    <n v="2244.39"/>
    <n v="0"/>
    <n v="2171.9899999999998"/>
    <n v="0"/>
    <n v="2171.9899999999998"/>
    <n v="6588.369999999999"/>
    <n v="342.67"/>
    <n v="49.26"/>
    <m/>
    <n v="6660.75"/>
    <n v="7052.68"/>
    <n v="342.67"/>
    <n v="49.26"/>
    <n v="0"/>
    <n v="391.93"/>
    <n v="1716.6200000000001"/>
    <n v="246.77"/>
    <n v="0"/>
    <m/>
    <n v="1963.39"/>
    <n v="9408.0000000000018"/>
    <n v="29245.489999999998"/>
  </r>
  <r>
    <n v="330"/>
    <n v="17043"/>
    <s v="4212943MaPSU"/>
    <s v="43Ma"/>
    <x v="141"/>
    <s v="15LTIP - Perf"/>
    <n v="10257"/>
    <n v="212"/>
    <x v="108"/>
    <n v="9260"/>
    <x v="0"/>
    <n v="821000"/>
    <n v="0"/>
    <n v="0"/>
    <s v="4212943MaPSU15LTIP - Perf"/>
    <s v="LTIP - Perf"/>
    <s v="LTIP - Perf - 05/05/2015"/>
    <s v="3 years"/>
    <d v="2015-05-05T00:00:00"/>
    <d v="2017-09-30T00:00:00"/>
    <n v="310"/>
    <n v="0"/>
    <n v="125.952961"/>
    <n v="3.2240390000000048"/>
    <n v="3.2239999999999895"/>
    <n v="16.15100000000001"/>
    <m/>
    <n v="458.55200000000002"/>
    <n v="1.4792000000000001"/>
    <n v="0"/>
    <n v="0"/>
    <n v="16541.599999999999"/>
    <n v="0"/>
    <n v="6720.8499989600004"/>
    <n v="172.03472104000025"/>
    <n v="172.03263999999945"/>
    <n v="861.81736000000058"/>
    <n v="0"/>
    <n v="24468.334719999999"/>
    <n v="458.55200000000002"/>
    <n v="0"/>
    <n v="0"/>
    <n v="458.55200000000002"/>
    <n v="53.36"/>
    <n v="24468.334720000003"/>
    <n v="-489.41563106944005"/>
    <n v="23978.919088930561"/>
    <n v="0"/>
    <n v="0"/>
    <n v="0"/>
    <n v="0"/>
    <n v="23978.919088930561"/>
    <n v="21.858631803947638"/>
    <n v="732"/>
    <n v="16000.52"/>
    <n v="16000.52"/>
    <n v="7978.3990889305605"/>
    <n v="0"/>
    <n v="0"/>
    <n v="7605.98"/>
    <n v="8394.5400000000009"/>
    <n v="0"/>
    <n v="16000.52"/>
    <n v="0"/>
    <n v="0"/>
    <n v="0"/>
    <m/>
    <n v="644.22"/>
    <n v="623.44000000000005"/>
    <n v="644.22"/>
    <n v="1911.88"/>
    <n v="644.23"/>
    <n v="0"/>
    <n v="602.66"/>
    <n v="602.66"/>
    <n v="644.22"/>
    <n v="1891.11"/>
    <n v="623.44000000000005"/>
    <n v="644.22"/>
    <n v="0"/>
    <n v="623.44000000000005"/>
    <n v="0"/>
    <n v="623.44000000000005"/>
    <n v="1891.1000000000001"/>
    <n v="98.36"/>
    <n v="14.14"/>
    <m/>
    <n v="1911.88"/>
    <n v="2024.38"/>
    <n v="98.36"/>
    <n v="14.14"/>
    <n v="0"/>
    <n v="112.5"/>
    <n v="492.74"/>
    <n v="70.83"/>
    <n v="0"/>
    <m/>
    <n v="563.57000000000005"/>
    <n v="2700.45"/>
    <n v="8394.5400000000009"/>
  </r>
  <r>
    <n v="331"/>
    <n v="17057"/>
    <s v="4212957RaPSU"/>
    <s v="57Ra"/>
    <x v="142"/>
    <s v="15LTIP - Perf"/>
    <n v="10257"/>
    <n v="212"/>
    <x v="109"/>
    <n v="9260"/>
    <x v="0"/>
    <n v="821000"/>
    <n v="0"/>
    <n v="0"/>
    <s v="4212957Ra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332"/>
    <n v="17058"/>
    <s v="4212958RePSU"/>
    <s v="58Re"/>
    <x v="143"/>
    <s v="15LTIP - Perf"/>
    <n v="10257"/>
    <n v="212"/>
    <x v="110"/>
    <n v="9260"/>
    <x v="0"/>
    <n v="821000"/>
    <n v="0"/>
    <n v="0"/>
    <s v="4212958Re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333"/>
    <n v="17061"/>
    <s v="4212961RoPSU"/>
    <s v="61Ro"/>
    <x v="144"/>
    <s v="15LTIP - Perf"/>
    <n v="10257"/>
    <n v="212"/>
    <x v="111"/>
    <n v="9260"/>
    <x v="0"/>
    <n v="834000"/>
    <n v="0"/>
    <n v="0"/>
    <s v="4212961RoPSU15LTIP - Perf"/>
    <s v="LTIP - Perf"/>
    <s v="LTIP - Perf - 05/05/2015"/>
    <s v="3 years"/>
    <d v="2015-05-05T00:00:00"/>
    <d v="2017-09-30T00:00:00"/>
    <n v="310"/>
    <n v="0"/>
    <n v="125.952961"/>
    <n v="3.2240390000000048"/>
    <n v="3.2239999999999895"/>
    <n v="16.15100000000001"/>
    <m/>
    <n v="458.55200000000002"/>
    <n v="1.4792000000000001"/>
    <n v="0"/>
    <n v="0"/>
    <n v="16541.599999999999"/>
    <n v="0"/>
    <n v="6720.8499989600004"/>
    <n v="172.03472104000025"/>
    <n v="172.03263999999945"/>
    <n v="861.81736000000058"/>
    <n v="0"/>
    <n v="24468.334719999999"/>
    <n v="458.55200000000002"/>
    <n v="0"/>
    <n v="0"/>
    <n v="458.55200000000002"/>
    <n v="53.36"/>
    <n v="24468.334720000003"/>
    <n v="-489.41563106944005"/>
    <n v="23978.919088930561"/>
    <n v="0"/>
    <n v="0"/>
    <n v="0"/>
    <n v="0"/>
    <n v="23978.919088930561"/>
    <n v="21.858631803947638"/>
    <n v="732"/>
    <n v="16000.52"/>
    <n v="16000.52"/>
    <n v="7978.3990889305605"/>
    <n v="0"/>
    <n v="0"/>
    <n v="7605.98"/>
    <n v="8394.5400000000009"/>
    <n v="0"/>
    <n v="16000.52"/>
    <n v="0"/>
    <n v="0"/>
    <n v="0"/>
    <m/>
    <n v="644.22"/>
    <n v="623.44000000000005"/>
    <n v="644.22"/>
    <n v="1911.88"/>
    <n v="644.23"/>
    <n v="0"/>
    <n v="602.66"/>
    <n v="602.66"/>
    <n v="644.22"/>
    <n v="1891.11"/>
    <n v="623.44000000000005"/>
    <n v="644.22"/>
    <n v="0"/>
    <n v="623.44000000000005"/>
    <n v="0"/>
    <n v="623.44000000000005"/>
    <n v="1891.1000000000001"/>
    <n v="98.36"/>
    <n v="14.14"/>
    <m/>
    <n v="1911.88"/>
    <n v="2024.38"/>
    <n v="98.36"/>
    <n v="14.14"/>
    <n v="0"/>
    <n v="112.5"/>
    <n v="492.74"/>
    <n v="70.83"/>
    <n v="0"/>
    <m/>
    <n v="563.57000000000005"/>
    <n v="2700.45"/>
    <n v="8394.5400000000009"/>
  </r>
  <r>
    <n v="334"/>
    <n v="17062"/>
    <s v="4212962RoPSU"/>
    <s v="62Ro"/>
    <x v="145"/>
    <s v="15LTIP - Perf"/>
    <n v="10257"/>
    <n v="212"/>
    <x v="109"/>
    <n v="9260"/>
    <x v="0"/>
    <n v="821000"/>
    <n v="0"/>
    <n v="0"/>
    <s v="4212962Ro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335"/>
    <n v="17063"/>
    <s v="4212963RuPSU"/>
    <s v="63Ru"/>
    <x v="146"/>
    <s v="15LTIP - Perf"/>
    <n v="10257"/>
    <n v="212"/>
    <x v="105"/>
    <n v="9260"/>
    <x v="0"/>
    <n v="821000"/>
    <n v="0"/>
    <n v="0"/>
    <s v="4212963RuPSU15LTIP - Perf"/>
    <s v="LTIP - Perf"/>
    <s v="LTIP - Perf - 05/05/2015"/>
    <s v="3 years"/>
    <d v="2015-05-05T00:00:00"/>
    <d v="2017-09-30T00:00:00"/>
    <n v="310"/>
    <n v="0"/>
    <n v="125.952961"/>
    <n v="3.2240390000000048"/>
    <n v="3.2239999999999895"/>
    <n v="16.15100000000001"/>
    <m/>
    <n v="458.55200000000002"/>
    <n v="1.4792000000000001"/>
    <n v="0"/>
    <n v="0"/>
    <n v="16541.599999999999"/>
    <n v="0"/>
    <n v="6720.8499989600004"/>
    <n v="172.03472104000025"/>
    <n v="172.03263999999945"/>
    <n v="861.81736000000058"/>
    <n v="0"/>
    <n v="24468.334719999999"/>
    <n v="458.55200000000002"/>
    <n v="0"/>
    <n v="0"/>
    <n v="458.55200000000002"/>
    <n v="53.36"/>
    <n v="24468.334720000003"/>
    <n v="-489.41563106944005"/>
    <n v="23978.919088930561"/>
    <n v="0"/>
    <n v="0"/>
    <n v="0"/>
    <n v="0"/>
    <n v="23978.919088930561"/>
    <n v="21.858631803947638"/>
    <n v="732"/>
    <n v="16000.52"/>
    <n v="16000.52"/>
    <n v="7978.3990889305605"/>
    <n v="0"/>
    <n v="0"/>
    <n v="7605.98"/>
    <n v="8394.5400000000009"/>
    <n v="0"/>
    <n v="16000.52"/>
    <n v="0"/>
    <n v="0"/>
    <n v="0"/>
    <m/>
    <n v="644.22"/>
    <n v="623.44000000000005"/>
    <n v="644.22"/>
    <n v="1911.88"/>
    <n v="644.23"/>
    <n v="0"/>
    <n v="602.66"/>
    <n v="602.66"/>
    <n v="644.22"/>
    <n v="1891.11"/>
    <n v="623.44000000000005"/>
    <n v="644.22"/>
    <n v="0"/>
    <n v="623.44000000000005"/>
    <n v="0"/>
    <n v="623.44000000000005"/>
    <n v="1891.1000000000001"/>
    <n v="98.36"/>
    <n v="14.14"/>
    <m/>
    <n v="1911.88"/>
    <n v="2024.38"/>
    <n v="98.36"/>
    <n v="14.14"/>
    <n v="0"/>
    <n v="112.5"/>
    <n v="492.74"/>
    <n v="70.83"/>
    <n v="0"/>
    <m/>
    <n v="563.57000000000005"/>
    <n v="2700.45"/>
    <n v="8394.5400000000009"/>
  </r>
  <r>
    <n v="336"/>
    <n v="17064"/>
    <s v="4212964SaPSU"/>
    <s v="64Sa"/>
    <x v="147"/>
    <s v="15LTIP - Perf"/>
    <n v="10257"/>
    <n v="212"/>
    <x v="105"/>
    <n v="9260"/>
    <x v="0"/>
    <n v="821000"/>
    <n v="0"/>
    <n v="0"/>
    <s v="4212964SaPSU15LTIP - Perf"/>
    <s v="LTIP - Perf"/>
    <s v="LTIP - Perf - 05/05/2015"/>
    <s v="3 years"/>
    <d v="2015-05-05T00:00:00"/>
    <d v="2017-09-30T00:00:00"/>
    <n v="480"/>
    <n v="0"/>
    <n v="195.023988"/>
    <n v="4.9920120000000452"/>
    <n v="4.9919999999999618"/>
    <n v="25.008000000000038"/>
    <m/>
    <n v="710.01600000000008"/>
    <n v="1.4792000000000001"/>
    <n v="0"/>
    <n v="0"/>
    <n v="25612.799999999999"/>
    <n v="0"/>
    <n v="10406.479999679999"/>
    <n v="266.37376032000242"/>
    <n v="266.37311999999798"/>
    <n v="1334.426880000002"/>
    <n v="0"/>
    <n v="37886.453759999997"/>
    <n v="710.01600000000008"/>
    <n v="0"/>
    <n v="0"/>
    <n v="710.01599999999996"/>
    <n v="53.36"/>
    <n v="37886.453759999997"/>
    <n v="-757.80484810751989"/>
    <n v="37128.64891189248"/>
    <n v="0"/>
    <n v="0"/>
    <n v="0"/>
    <n v="0"/>
    <n v="37128.64891189248"/>
    <n v="33.845623438370538"/>
    <n v="732"/>
    <n v="24775"/>
    <n v="24775"/>
    <n v="12353.64891189248"/>
    <n v="0"/>
    <n v="0"/>
    <n v="11777"/>
    <n v="12997.99"/>
    <n v="0"/>
    <n v="24774.989999999998"/>
    <n v="1.0000000002037268E-2"/>
    <n v="0"/>
    <n v="1.0000000002037268E-2"/>
    <m/>
    <n v="997.51"/>
    <n v="965.32"/>
    <n v="997.51"/>
    <n v="2960.34"/>
    <n v="997.5"/>
    <n v="0"/>
    <n v="933.15"/>
    <n v="933.15"/>
    <n v="997.51"/>
    <n v="2928.16"/>
    <n v="965.33"/>
    <n v="997.5"/>
    <n v="0"/>
    <n v="965.33"/>
    <n v="0"/>
    <n v="965.33"/>
    <n v="2928.16"/>
    <n v="152.30000000000001"/>
    <n v="21.89"/>
    <m/>
    <n v="2960.34"/>
    <n v="3134.53"/>
    <n v="152.30000000000001"/>
    <n v="21.89"/>
    <n v="0"/>
    <n v="174.19"/>
    <n v="762.94"/>
    <n v="109.67"/>
    <n v="0"/>
    <m/>
    <n v="872.61"/>
    <n v="4181.33"/>
    <n v="12997.99"/>
  </r>
  <r>
    <n v="337"/>
    <n v="17082"/>
    <s v="4212982TuPSU"/>
    <s v="82Tu"/>
    <x v="148"/>
    <s v="15LTIP - Perf"/>
    <n v="10257"/>
    <n v="212"/>
    <x v="112"/>
    <n v="9260"/>
    <x v="0"/>
    <n v="824000"/>
    <n v="0"/>
    <n v="0"/>
    <s v="4212982TuPSU15LTIP - Perf"/>
    <s v="LTIP - Perf"/>
    <s v="LTIP - Perf - 05/05/2015"/>
    <s v="3 years"/>
    <d v="2015-05-05T00:00:00"/>
    <d v="2017-09-30T00:00:00"/>
    <n v="310"/>
    <n v="0"/>
    <n v="125.952961"/>
    <n v="3.2240390000000048"/>
    <n v="3.2239999999999895"/>
    <n v="16.15100000000001"/>
    <m/>
    <n v="458.55200000000002"/>
    <n v="1.4792000000000001"/>
    <n v="0"/>
    <n v="0"/>
    <n v="16541.599999999999"/>
    <n v="0"/>
    <n v="6720.8499989600004"/>
    <n v="172.03472104000025"/>
    <n v="172.03263999999945"/>
    <n v="861.81736000000058"/>
    <n v="0"/>
    <n v="24468.334719999999"/>
    <n v="458.55200000000002"/>
    <n v="0"/>
    <n v="0"/>
    <n v="458.55200000000002"/>
    <n v="53.36"/>
    <n v="24468.334720000003"/>
    <n v="-489.41563106944005"/>
    <n v="23978.919088930561"/>
    <n v="0"/>
    <n v="0"/>
    <n v="0"/>
    <n v="0"/>
    <n v="23978.919088930561"/>
    <n v="21.858631803947638"/>
    <n v="732"/>
    <n v="16000.52"/>
    <n v="16000.52"/>
    <n v="7978.3990889305605"/>
    <n v="0"/>
    <n v="0"/>
    <n v="7605.98"/>
    <n v="8394.5400000000009"/>
    <n v="0"/>
    <n v="16000.52"/>
    <n v="0"/>
    <n v="0"/>
    <n v="0"/>
    <m/>
    <n v="644.22"/>
    <n v="623.44000000000005"/>
    <n v="644.22"/>
    <n v="1911.88"/>
    <n v="644.23"/>
    <n v="0"/>
    <n v="602.66"/>
    <n v="602.66"/>
    <n v="644.22"/>
    <n v="1891.11"/>
    <n v="623.44000000000005"/>
    <n v="644.22"/>
    <n v="0"/>
    <n v="623.44000000000005"/>
    <n v="0"/>
    <n v="623.44000000000005"/>
    <n v="1891.1000000000001"/>
    <n v="98.36"/>
    <n v="14.14"/>
    <m/>
    <n v="1911.88"/>
    <n v="2024.38"/>
    <n v="98.36"/>
    <n v="14.14"/>
    <n v="0"/>
    <n v="112.5"/>
    <n v="492.74"/>
    <n v="70.83"/>
    <n v="0"/>
    <m/>
    <n v="563.57000000000005"/>
    <n v="2700.45"/>
    <n v="8394.5400000000009"/>
  </r>
  <r>
    <n v="338"/>
    <n v="17084"/>
    <s v="4212984ViPSU"/>
    <s v="84Vi"/>
    <x v="149"/>
    <s v="15LTIP - Perf"/>
    <n v="10257"/>
    <n v="212"/>
    <x v="102"/>
    <n v="9260"/>
    <x v="0"/>
    <n v="821000"/>
    <n v="0"/>
    <n v="0"/>
    <s v="4212984ViPSU15LTIP - Perf"/>
    <s v="LTIP - Perf"/>
    <s v="LTIP - Perf - 05/05/2015"/>
    <s v="3 years"/>
    <d v="2015-05-05T00:00:00"/>
    <d v="2017-09-30T00:00:00"/>
    <n v="310"/>
    <n v="0"/>
    <n v="125.952961"/>
    <n v="3.2240390000000048"/>
    <n v="3.2239999999999895"/>
    <n v="16.15100000000001"/>
    <m/>
    <n v="458.55200000000002"/>
    <n v="1.4792000000000001"/>
    <n v="0"/>
    <n v="0"/>
    <n v="16541.599999999999"/>
    <n v="0"/>
    <n v="6720.8499989600004"/>
    <n v="172.03472104000025"/>
    <n v="172.03263999999945"/>
    <n v="861.81736000000058"/>
    <n v="0"/>
    <n v="24468.334719999999"/>
    <n v="458.55200000000002"/>
    <n v="0"/>
    <n v="0"/>
    <n v="458.55200000000002"/>
    <n v="53.36"/>
    <n v="24468.334720000003"/>
    <n v="-489.41563106944005"/>
    <n v="23978.919088930561"/>
    <n v="0"/>
    <n v="0"/>
    <n v="0"/>
    <n v="0"/>
    <n v="23978.919088930561"/>
    <n v="21.858631803947638"/>
    <n v="732"/>
    <n v="16000.52"/>
    <n v="16000.52"/>
    <n v="7978.3990889305605"/>
    <n v="0"/>
    <n v="0"/>
    <n v="7605.98"/>
    <n v="8394.5400000000009"/>
    <n v="0"/>
    <n v="16000.52"/>
    <n v="0"/>
    <n v="0"/>
    <n v="0"/>
    <m/>
    <n v="644.22"/>
    <n v="623.44000000000005"/>
    <n v="644.22"/>
    <n v="1911.88"/>
    <n v="644.23"/>
    <n v="0"/>
    <n v="602.66"/>
    <n v="602.66"/>
    <n v="644.22"/>
    <n v="1891.11"/>
    <n v="623.44000000000005"/>
    <n v="644.22"/>
    <n v="0"/>
    <n v="623.44000000000005"/>
    <n v="0"/>
    <n v="623.44000000000005"/>
    <n v="1891.1000000000001"/>
    <n v="98.36"/>
    <n v="14.14"/>
    <m/>
    <n v="1911.88"/>
    <n v="2024.38"/>
    <n v="98.36"/>
    <n v="14.14"/>
    <n v="0"/>
    <n v="112.5"/>
    <n v="492.74"/>
    <n v="70.83"/>
    <n v="0"/>
    <m/>
    <n v="563.57000000000005"/>
    <n v="2700.45"/>
    <n v="8394.5400000000009"/>
  </r>
  <r>
    <n v="339"/>
    <n v="17089"/>
    <s v="4212989WePSU"/>
    <s v="89We"/>
    <x v="150"/>
    <s v="15LTIP - Perf"/>
    <n v="10257"/>
    <n v="212"/>
    <x v="113"/>
    <n v="9260"/>
    <x v="0"/>
    <n v="824000"/>
    <n v="0"/>
    <n v="0"/>
    <s v="4212989WePSU15LTIP - Perf"/>
    <s v="LTIP - Perf"/>
    <s v="LTIP - Perf - 05/05/2015"/>
    <s v="3 years"/>
    <d v="2015-05-05T00:00:00"/>
    <d v="2017-09-30T00:00:00"/>
    <n v="310"/>
    <n v="0"/>
    <n v="125.952961"/>
    <n v="3.2240390000000048"/>
    <n v="3.2239999999999895"/>
    <n v="16.15100000000001"/>
    <m/>
    <n v="458.55200000000002"/>
    <n v="1.4792000000000001"/>
    <n v="0"/>
    <n v="0"/>
    <n v="16541.599999999999"/>
    <n v="0"/>
    <n v="6720.8499989600004"/>
    <n v="172.03472104000025"/>
    <n v="172.03263999999945"/>
    <n v="861.81736000000058"/>
    <n v="0"/>
    <n v="24468.334719999999"/>
    <n v="458.55200000000002"/>
    <n v="0"/>
    <n v="0"/>
    <n v="458.55200000000002"/>
    <n v="53.36"/>
    <n v="24468.334720000003"/>
    <n v="-489.41563106944005"/>
    <n v="23978.919088930561"/>
    <n v="0"/>
    <n v="0"/>
    <n v="0"/>
    <n v="0"/>
    <n v="23978.919088930561"/>
    <n v="21.858631803947638"/>
    <n v="732"/>
    <n v="16000.52"/>
    <n v="16000.52"/>
    <n v="7978.3990889305605"/>
    <n v="0"/>
    <n v="0"/>
    <n v="7605.98"/>
    <n v="8394.5400000000009"/>
    <n v="0"/>
    <n v="16000.52"/>
    <n v="0"/>
    <n v="0"/>
    <n v="0"/>
    <m/>
    <n v="644.22"/>
    <n v="623.44000000000005"/>
    <n v="644.22"/>
    <n v="1911.88"/>
    <n v="644.23"/>
    <n v="0"/>
    <n v="602.66"/>
    <n v="602.66"/>
    <n v="644.22"/>
    <n v="1891.11"/>
    <n v="623.44000000000005"/>
    <n v="644.22"/>
    <n v="0"/>
    <n v="623.44000000000005"/>
    <n v="0"/>
    <n v="623.44000000000005"/>
    <n v="1891.1000000000001"/>
    <n v="98.36"/>
    <n v="14.14"/>
    <m/>
    <n v="1911.88"/>
    <n v="2024.38"/>
    <n v="98.36"/>
    <n v="14.14"/>
    <n v="0"/>
    <n v="112.5"/>
    <n v="492.74"/>
    <n v="70.83"/>
    <n v="0"/>
    <m/>
    <n v="563.57000000000005"/>
    <n v="2700.45"/>
    <n v="8394.5400000000009"/>
  </r>
  <r>
    <n v="340"/>
    <n v="17090"/>
    <s v="4212990WhPSU"/>
    <s v="90Wh"/>
    <x v="151"/>
    <s v="15LTIP - Perf"/>
    <n v="10257"/>
    <n v="212"/>
    <x v="105"/>
    <n v="9260"/>
    <x v="0"/>
    <n v="821000"/>
    <n v="0"/>
    <n v="0"/>
    <s v="4212990Wh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341"/>
    <n v="17130"/>
    <s v="42129130EPSU"/>
    <s v="130E"/>
    <x v="152"/>
    <s v="15LTIP - Perf"/>
    <n v="10257"/>
    <n v="10"/>
    <x v="114"/>
    <n v="9260"/>
    <x v="0"/>
    <n v="2000"/>
    <n v="0"/>
    <n v="0"/>
    <s v="42129130E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342"/>
    <n v="17247"/>
    <s v="42129247FPSU"/>
    <s v="247F"/>
    <x v="153"/>
    <s v="15LTIP - Perf"/>
    <n v="10257"/>
    <n v="80"/>
    <x v="115"/>
    <n v="9260"/>
    <x v="0"/>
    <n v="190000"/>
    <n v="0"/>
    <n v="0"/>
    <s v="42129247FPSU15LTIP - Perf"/>
    <s v="LTIP - Perf"/>
    <s v="LTIP - Perf - 05/05/2015"/>
    <s v="3 years"/>
    <d v="2015-05-05T00:00:00"/>
    <d v="2017-09-30T00:00:00"/>
    <n v="310"/>
    <n v="0"/>
    <n v="125.952961"/>
    <n v="3.2240390000000048"/>
    <n v="3.2239999999999895"/>
    <n v="16.15100000000001"/>
    <m/>
    <n v="458.55200000000002"/>
    <n v="1.4792000000000001"/>
    <n v="0"/>
    <n v="0"/>
    <n v="16541.599999999999"/>
    <n v="0"/>
    <n v="6720.8499989600004"/>
    <n v="172.03472104000025"/>
    <n v="172.03263999999945"/>
    <n v="861.81736000000058"/>
    <n v="0"/>
    <n v="24468.334719999999"/>
    <n v="458.55200000000002"/>
    <n v="0"/>
    <n v="0"/>
    <n v="458.55200000000002"/>
    <n v="53.36"/>
    <n v="24468.334720000003"/>
    <n v="-489.41563106944005"/>
    <n v="23978.919088930561"/>
    <n v="0"/>
    <n v="0"/>
    <n v="0"/>
    <n v="0"/>
    <n v="23978.919088930561"/>
    <n v="21.858631803947638"/>
    <n v="732"/>
    <n v="16000.52"/>
    <n v="16000.52"/>
    <n v="7978.3990889305605"/>
    <n v="0"/>
    <n v="0"/>
    <n v="7605.98"/>
    <n v="8394.5400000000009"/>
    <n v="0"/>
    <n v="16000.52"/>
    <n v="0"/>
    <n v="0"/>
    <n v="0"/>
    <m/>
    <n v="644.22"/>
    <n v="623.44000000000005"/>
    <n v="644.22"/>
    <n v="1911.88"/>
    <n v="644.23"/>
    <n v="0"/>
    <n v="602.66"/>
    <n v="602.66"/>
    <n v="644.22"/>
    <n v="1891.11"/>
    <n v="623.44000000000005"/>
    <n v="644.22"/>
    <n v="0"/>
    <n v="623.44000000000005"/>
    <n v="0"/>
    <n v="623.44000000000005"/>
    <n v="1891.1000000000001"/>
    <n v="98.36"/>
    <n v="14.14"/>
    <m/>
    <n v="1911.88"/>
    <n v="2024.38"/>
    <n v="98.36"/>
    <n v="14.14"/>
    <n v="0"/>
    <n v="112.5"/>
    <n v="492.74"/>
    <n v="70.83"/>
    <n v="0"/>
    <m/>
    <n v="563.57000000000005"/>
    <n v="2700.45"/>
    <n v="8394.5400000000009"/>
  </r>
  <r>
    <n v="343"/>
    <n v="17279"/>
    <s v="42129279CPSU"/>
    <s v="279C"/>
    <x v="154"/>
    <s v="15LTIP - Perf"/>
    <n v="10257"/>
    <n v="10"/>
    <x v="116"/>
    <n v="9260"/>
    <x v="0"/>
    <n v="2000"/>
    <n v="0"/>
    <n v="0"/>
    <s v="42129279CPSU15LTIP - Perf"/>
    <s v="LTIP - Perf"/>
    <s v="LTIP - Perf - 05/05/2015"/>
    <s v="3 years"/>
    <d v="2015-05-05T00:00:00"/>
    <d v="2017-09-30T00:00:00"/>
    <n v="18610"/>
    <n v="0"/>
    <n v="7561.243066"/>
    <n v="193.54393400000117"/>
    <n v="193.54400000000169"/>
    <n v="969.58099999999831"/>
    <m/>
    <n v="27527.912"/>
    <n v="1.4792000000000001"/>
    <n v="0"/>
    <n v="0"/>
    <n v="993029.6"/>
    <n v="0"/>
    <n v="403467.93000176002"/>
    <n v="10327.504318240062"/>
    <n v="10327.507840000089"/>
    <n v="51736.842159999913"/>
    <n v="0"/>
    <n v="1468889.3843200002"/>
    <n v="27527.912"/>
    <n v="0"/>
    <n v="0"/>
    <n v="27527.912"/>
    <n v="53.36"/>
    <n v="1468889.38432"/>
    <n v="-29380.725465168638"/>
    <n v="1439508.6588548312"/>
    <n v="0"/>
    <n v="0"/>
    <n v="0"/>
    <n v="0"/>
    <n v="1439508.6588548312"/>
    <n v="1312.2230253918242"/>
    <n v="732"/>
    <n v="960547.25"/>
    <n v="960547.25"/>
    <n v="478961.40885483124"/>
    <n v="0"/>
    <n v="0"/>
    <n v="456604.11"/>
    <n v="503943.14"/>
    <n v="0"/>
    <n v="960547.25"/>
    <n v="0"/>
    <n v="0"/>
    <n v="0"/>
    <m/>
    <n v="38674.120000000003"/>
    <n v="37426.57"/>
    <n v="38674.120000000003"/>
    <n v="114774.81"/>
    <n v="38674.120000000003"/>
    <n v="0"/>
    <n v="36179.01"/>
    <n v="36179.01"/>
    <n v="38674.120000000003"/>
    <n v="113527.25"/>
    <n v="37426.57"/>
    <n v="38674.11"/>
    <n v="0"/>
    <n v="37426.57"/>
    <n v="0"/>
    <n v="37426.57"/>
    <n v="113527.25"/>
    <n v="5904.65"/>
    <n v="848.79"/>
    <m/>
    <n v="114774.8"/>
    <n v="121528.24"/>
    <n v="5904.66"/>
    <n v="848.79"/>
    <n v="0"/>
    <n v="6753.45"/>
    <n v="29580.010000000002"/>
    <n v="4252.13"/>
    <n v="0"/>
    <m/>
    <n v="33832.14"/>
    <n v="162113.83000000002"/>
    <n v="503943.14"/>
  </r>
  <r>
    <n v="344"/>
    <n v="17505"/>
    <s v="42129505APSU"/>
    <s v="505A"/>
    <x v="155"/>
    <s v="15LTIP - Perf"/>
    <n v="10257"/>
    <n v="212"/>
    <x v="106"/>
    <n v="9260"/>
    <x v="0"/>
    <n v="834000"/>
    <n v="0"/>
    <n v="0"/>
    <s v="42129505APSU15LTIP - Perf"/>
    <s v="LTIP - Perf"/>
    <s v="LTIP - Perf - 05/05/2015"/>
    <s v="3 years"/>
    <d v="2015-05-05T00:00:00"/>
    <d v="2017-09-30T00:00:00"/>
    <n v="310"/>
    <n v="0"/>
    <n v="125.952961"/>
    <n v="3.2240390000000048"/>
    <n v="3.2239999999999895"/>
    <n v="16.15100000000001"/>
    <m/>
    <n v="458.55200000000002"/>
    <n v="1.4792000000000001"/>
    <n v="0"/>
    <n v="0"/>
    <n v="16541.599999999999"/>
    <n v="0"/>
    <n v="6720.8499989600004"/>
    <n v="172.03472104000025"/>
    <n v="172.03263999999945"/>
    <n v="861.81736000000058"/>
    <n v="0"/>
    <n v="24468.334719999999"/>
    <n v="458.55200000000002"/>
    <n v="0"/>
    <n v="0"/>
    <n v="458.55200000000002"/>
    <n v="53.36"/>
    <n v="24468.334720000003"/>
    <n v="-489.41563106944005"/>
    <n v="23978.919088930561"/>
    <n v="0"/>
    <n v="0"/>
    <n v="0"/>
    <n v="0"/>
    <n v="23978.919088930561"/>
    <n v="21.858631803947638"/>
    <n v="732"/>
    <n v="16000.52"/>
    <n v="16000.52"/>
    <n v="7978.3990889305605"/>
    <n v="0"/>
    <n v="0"/>
    <n v="7605.98"/>
    <n v="8394.5400000000009"/>
    <n v="0"/>
    <n v="16000.52"/>
    <n v="0"/>
    <n v="0"/>
    <n v="0"/>
    <m/>
    <n v="644.22"/>
    <n v="623.44000000000005"/>
    <n v="644.22"/>
    <n v="1911.88"/>
    <n v="644.23"/>
    <n v="0"/>
    <n v="602.66"/>
    <n v="602.66"/>
    <n v="644.22"/>
    <n v="1891.11"/>
    <n v="623.44000000000005"/>
    <n v="644.22"/>
    <n v="0"/>
    <n v="623.44000000000005"/>
    <n v="0"/>
    <n v="623.44000000000005"/>
    <n v="1891.1000000000001"/>
    <n v="98.36"/>
    <n v="14.14"/>
    <m/>
    <n v="1911.88"/>
    <n v="2024.38"/>
    <n v="98.36"/>
    <n v="14.14"/>
    <n v="0"/>
    <n v="112.5"/>
    <n v="492.74"/>
    <n v="70.83"/>
    <n v="0"/>
    <m/>
    <n v="563.57000000000005"/>
    <n v="2700.45"/>
    <n v="8394.5400000000009"/>
  </r>
  <r>
    <n v="345"/>
    <n v="17542"/>
    <s v="42129542SPSU"/>
    <s v="542S"/>
    <x v="156"/>
    <s v="15LTIP - Perf"/>
    <n v="10257"/>
    <n v="10"/>
    <x v="117"/>
    <n v="9260"/>
    <x v="0"/>
    <n v="2000"/>
    <n v="0"/>
    <n v="0"/>
    <s v="42129542S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346"/>
    <n v="17561"/>
    <s v="42129561MPSU"/>
    <s v="561M"/>
    <x v="157"/>
    <s v="15LTIP - Perf"/>
    <n v="10257"/>
    <n v="10"/>
    <x v="1"/>
    <n v="9260"/>
    <x v="0"/>
    <n v="2000"/>
    <n v="0"/>
    <n v="0"/>
    <s v="42129561MPSU15LTIP - Perf"/>
    <s v="LTIP - Perf"/>
    <s v="LTIP - Perf - 05/05/2015"/>
    <s v="3 years"/>
    <d v="2015-05-05T00:00:00"/>
    <d v="2017-09-30T00:00:00"/>
    <n v="310"/>
    <n v="0"/>
    <n v="125.952961"/>
    <n v="3.2240390000000048"/>
    <n v="3.2239999999999895"/>
    <n v="16.15100000000001"/>
    <m/>
    <n v="458.55200000000002"/>
    <n v="1.4792000000000001"/>
    <n v="0"/>
    <n v="0"/>
    <n v="16541.599999999999"/>
    <n v="0"/>
    <n v="6720.8499989600004"/>
    <n v="172.03472104000025"/>
    <n v="172.03263999999945"/>
    <n v="861.81736000000058"/>
    <n v="0"/>
    <n v="24468.334719999999"/>
    <n v="458.55200000000002"/>
    <n v="0"/>
    <n v="0"/>
    <n v="458.55200000000002"/>
    <n v="53.36"/>
    <n v="24468.334720000003"/>
    <n v="-489.41563106944005"/>
    <n v="23978.919088930561"/>
    <n v="0"/>
    <n v="0"/>
    <n v="0"/>
    <n v="0"/>
    <n v="23978.919088930561"/>
    <n v="21.858631803947638"/>
    <n v="732"/>
    <n v="16000.52"/>
    <n v="16000.52"/>
    <n v="7978.3990889305605"/>
    <n v="0"/>
    <n v="0"/>
    <n v="7605.98"/>
    <n v="8394.5400000000009"/>
    <n v="0"/>
    <n v="16000.52"/>
    <n v="0"/>
    <n v="0"/>
    <n v="0"/>
    <m/>
    <n v="644.22"/>
    <n v="623.44000000000005"/>
    <n v="644.22"/>
    <n v="1911.88"/>
    <n v="644.23"/>
    <n v="0"/>
    <n v="602.66"/>
    <n v="602.66"/>
    <n v="644.22"/>
    <n v="1891.11"/>
    <n v="623.44000000000005"/>
    <n v="644.22"/>
    <n v="0"/>
    <n v="623.44000000000005"/>
    <n v="0"/>
    <n v="623.44000000000005"/>
    <n v="1891.1000000000001"/>
    <n v="98.36"/>
    <n v="14.14"/>
    <m/>
    <n v="1911.88"/>
    <n v="2024.38"/>
    <n v="98.36"/>
    <n v="14.14"/>
    <n v="0"/>
    <n v="112.5"/>
    <n v="492.74"/>
    <n v="70.83"/>
    <n v="0"/>
    <m/>
    <n v="563.57000000000005"/>
    <n v="2700.45"/>
    <n v="8394.5400000000009"/>
  </r>
  <r>
    <n v="347"/>
    <n v="17773"/>
    <s v="42129773HPSU"/>
    <s v="773H"/>
    <x v="158"/>
    <s v="15LTIP - Perf"/>
    <n v="10257"/>
    <n v="212"/>
    <x v="118"/>
    <n v="9260"/>
    <x v="0"/>
    <n v="821000"/>
    <n v="0"/>
    <n v="0"/>
    <s v="42129773H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348"/>
    <n v="17858"/>
    <s v="42129858MPSU"/>
    <s v="858M"/>
    <x v="159"/>
    <s v="15LTIP - Perf"/>
    <n v="10257"/>
    <n v="10"/>
    <x v="4"/>
    <n v="9260"/>
    <x v="0"/>
    <n v="2000"/>
    <n v="0"/>
    <n v="0"/>
    <s v="42129858M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349"/>
    <n v="17922"/>
    <s v="42129922GPSU"/>
    <s v="922G"/>
    <x v="160"/>
    <s v="15LTIP - Perf"/>
    <n v="10257"/>
    <n v="10"/>
    <x v="1"/>
    <n v="9260"/>
    <x v="0"/>
    <n v="2000"/>
    <n v="0"/>
    <n v="0"/>
    <s v="42129922GPSU15LTIP - Perf"/>
    <s v="LTIP - Perf"/>
    <s v="LTIP - Perf - 05/05/2015"/>
    <s v="3 years"/>
    <d v="2015-05-05T00:00:00"/>
    <d v="2017-09-30T00:00:00"/>
    <n v="2265"/>
    <n v="0"/>
    <n v="920.26949000000002"/>
    <n v="23.556010000000242"/>
    <n v="23.555999999999585"/>
    <n v="118.00650000000041"/>
    <m/>
    <n v="3350.3880000000004"/>
    <n v="1.4792000000000001"/>
    <n v="0"/>
    <n v="0"/>
    <n v="120860.4"/>
    <n v="0"/>
    <n v="49105.5799864"/>
    <n v="1256.9486936000128"/>
    <n v="1256.9481599999779"/>
    <n v="6296.8268400000225"/>
    <n v="0"/>
    <n v="178776.70368000001"/>
    <n v="3350.3880000000004"/>
    <n v="0"/>
    <n v="0"/>
    <n v="3350.3879999999999"/>
    <n v="53.36"/>
    <n v="178776.70368000001"/>
    <n v="-3575.8916270073601"/>
    <n v="175200.81205299264"/>
    <n v="0"/>
    <n v="0"/>
    <n v="0"/>
    <n v="0"/>
    <n v="175200.81205299264"/>
    <n v="159.70903559981096"/>
    <n v="732"/>
    <n v="116907.01"/>
    <n v="116907.01"/>
    <n v="58293.802052992643"/>
    <n v="0"/>
    <n v="0"/>
    <n v="55572.72"/>
    <n v="61334.289999999994"/>
    <n v="0"/>
    <n v="116907.01"/>
    <n v="0"/>
    <n v="0"/>
    <n v="0"/>
    <m/>
    <n v="4706.9799999999996"/>
    <n v="4555.1400000000003"/>
    <n v="4706.9799999999996"/>
    <n v="13969.099999999999"/>
    <n v="4706.9799999999996"/>
    <n v="0"/>
    <n v="4403.3"/>
    <n v="4403.3"/>
    <n v="4706.9799999999996"/>
    <n v="13817.259999999998"/>
    <n v="4555.1400000000003"/>
    <n v="4706.9799999999996"/>
    <n v="0"/>
    <n v="4555.1400000000003"/>
    <n v="0"/>
    <n v="4555.1400000000003"/>
    <n v="13817.259999999998"/>
    <n v="718.65"/>
    <n v="103.31"/>
    <m/>
    <n v="13969.09"/>
    <n v="14791.05"/>
    <n v="718.65"/>
    <n v="103.31"/>
    <n v="0"/>
    <n v="821.96"/>
    <n v="3600.14"/>
    <n v="517.52"/>
    <n v="0"/>
    <m/>
    <n v="4117.66"/>
    <n v="19730.669999999998"/>
    <n v="61334.289999999994"/>
  </r>
  <r>
    <n v="350"/>
    <n v="18035"/>
    <s v="42129035FPSU"/>
    <s v="035F"/>
    <x v="161"/>
    <s v="15LTIP - Perf"/>
    <n v="10257"/>
    <n v="60"/>
    <x v="13"/>
    <n v="9260"/>
    <x v="0"/>
    <n v="31000"/>
    <n v="0"/>
    <n v="0"/>
    <s v="42129035F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351"/>
    <n v="18162"/>
    <s v="42129162MPSU"/>
    <s v="162M"/>
    <x v="162"/>
    <s v="15LTIP - Perf"/>
    <n v="10257"/>
    <n v="10"/>
    <x v="1"/>
    <n v="9260"/>
    <x v="0"/>
    <n v="2000"/>
    <n v="0"/>
    <n v="0"/>
    <s v="42129162MPSU15LTIP - Perf"/>
    <s v="LTIP - Perf"/>
    <s v="LTIP - Perf - 05/05/2015"/>
    <s v="3 years"/>
    <d v="2015-05-05T00:00:00"/>
    <d v="2017-09-30T00:00:00"/>
    <n v="310"/>
    <n v="0"/>
    <n v="125.952961"/>
    <n v="3.2240390000000048"/>
    <n v="3.2239999999999895"/>
    <n v="16.15100000000001"/>
    <m/>
    <n v="458.55200000000002"/>
    <n v="1.4792000000000001"/>
    <n v="0"/>
    <n v="0"/>
    <n v="16541.599999999999"/>
    <n v="0"/>
    <n v="6720.8499989600004"/>
    <n v="172.03472104000025"/>
    <n v="172.03263999999945"/>
    <n v="861.81736000000058"/>
    <n v="0"/>
    <n v="24468.334719999999"/>
    <n v="458.55200000000002"/>
    <n v="0"/>
    <n v="0"/>
    <n v="458.55200000000002"/>
    <n v="53.36"/>
    <n v="24468.334720000003"/>
    <n v="-489.41563106944005"/>
    <n v="23978.919088930561"/>
    <n v="0"/>
    <n v="0"/>
    <n v="0"/>
    <n v="0"/>
    <n v="23978.919088930561"/>
    <n v="21.858631803947638"/>
    <n v="732"/>
    <n v="16000.52"/>
    <n v="16000.52"/>
    <n v="7978.3990889305605"/>
    <n v="0"/>
    <n v="0"/>
    <n v="7605.98"/>
    <n v="8394.5400000000009"/>
    <n v="0"/>
    <n v="16000.52"/>
    <n v="0"/>
    <n v="0"/>
    <n v="0"/>
    <m/>
    <n v="644.22"/>
    <n v="623.44000000000005"/>
    <n v="644.22"/>
    <n v="1911.88"/>
    <n v="644.23"/>
    <n v="0"/>
    <n v="602.66"/>
    <n v="602.66"/>
    <n v="644.22"/>
    <n v="1891.11"/>
    <n v="623.44000000000005"/>
    <n v="644.22"/>
    <n v="0"/>
    <n v="623.44000000000005"/>
    <n v="0"/>
    <n v="623.44000000000005"/>
    <n v="1891.1000000000001"/>
    <n v="98.36"/>
    <n v="14.14"/>
    <m/>
    <n v="1911.88"/>
    <n v="2024.38"/>
    <n v="98.36"/>
    <n v="14.14"/>
    <n v="0"/>
    <n v="112.5"/>
    <n v="492.74"/>
    <n v="70.83"/>
    <n v="0"/>
    <m/>
    <n v="563.57000000000005"/>
    <n v="2700.45"/>
    <n v="8394.5400000000009"/>
  </r>
  <r>
    <n v="352"/>
    <n v="18245"/>
    <s v="42129245EPSU"/>
    <s v="245E"/>
    <x v="163"/>
    <s v="15LTIP - Perf"/>
    <n v="10257"/>
    <n v="180"/>
    <x v="119"/>
    <n v="9260"/>
    <x v="0"/>
    <n v="700000"/>
    <n v="0"/>
    <n v="0"/>
    <s v="42129245E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353"/>
    <n v="18246"/>
    <s v="42129246HPSU"/>
    <s v="246H"/>
    <x v="164"/>
    <s v="15LTIP - Perf"/>
    <n v="10257"/>
    <n v="10"/>
    <x v="120"/>
    <n v="9260"/>
    <x v="0"/>
    <n v="2000"/>
    <n v="0"/>
    <n v="0"/>
    <s v="42129246HPSU15LTIP - Perf"/>
    <s v="LTIP - Perf"/>
    <s v="LTIP - Perf - 05/05/2015"/>
    <s v="3 years"/>
    <d v="2015-05-05T00:00:00"/>
    <d v="2017-09-30T00:00:00"/>
    <n v="5120"/>
    <n v="0"/>
    <n v="2080.2559970000002"/>
    <n v="53.248003000000608"/>
    <n v="53.247999999999593"/>
    <n v="266.75200000000041"/>
    <m/>
    <n v="7573.5040000000008"/>
    <n v="1.4792000000000001"/>
    <n v="0"/>
    <n v="0"/>
    <n v="273203.20000000001"/>
    <n v="0"/>
    <n v="111002.45999992001"/>
    <n v="2841.3134400800323"/>
    <n v="2841.313279999978"/>
    <n v="14233.886720000022"/>
    <n v="0"/>
    <n v="404122.1734400001"/>
    <n v="7573.5040000000008"/>
    <n v="0"/>
    <n v="0"/>
    <n v="7573.5039999999999"/>
    <n v="53.36"/>
    <n v="404122.17343999998"/>
    <n v="-8083.2517131468794"/>
    <n v="396038.92172685312"/>
    <n v="0"/>
    <n v="0"/>
    <n v="0"/>
    <n v="0"/>
    <n v="396038.92172685312"/>
    <n v="361.01998334261907"/>
    <n v="732"/>
    <n v="264266.63"/>
    <n v="264266.63"/>
    <n v="131772.29172685312"/>
    <n v="0"/>
    <n v="0"/>
    <n v="125621.34"/>
    <n v="138645.29"/>
    <n v="0"/>
    <n v="264266.63"/>
    <n v="0"/>
    <n v="0"/>
    <n v="0"/>
    <m/>
    <n v="10640.05"/>
    <n v="10296.83"/>
    <n v="10640.06"/>
    <n v="31576.939999999995"/>
    <n v="10640.06"/>
    <n v="0"/>
    <n v="9953.6"/>
    <n v="9953.6"/>
    <n v="10640.06"/>
    <n v="31233.72"/>
    <n v="10296.83"/>
    <n v="10640.06"/>
    <n v="0"/>
    <n v="10296.83"/>
    <n v="0"/>
    <n v="10296.83"/>
    <n v="31233.72"/>
    <n v="1624.49"/>
    <n v="233.52"/>
    <m/>
    <n v="31576.95"/>
    <n v="33434.959999999999"/>
    <n v="1624.5"/>
    <n v="233.52"/>
    <n v="0"/>
    <n v="1858.02"/>
    <n v="8138.08"/>
    <n v="1169.8499999999999"/>
    <n v="0"/>
    <m/>
    <n v="9307.93"/>
    <n v="44600.909999999996"/>
    <n v="138645.29"/>
  </r>
  <r>
    <n v="354"/>
    <n v="18325"/>
    <s v="42129325JPSU"/>
    <s v="325J"/>
    <x v="165"/>
    <s v="15LTIP - Perf"/>
    <n v="10257"/>
    <n v="10"/>
    <x v="4"/>
    <n v="9260"/>
    <x v="0"/>
    <n v="2000"/>
    <n v="0"/>
    <n v="0"/>
    <s v="42129325J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355"/>
    <n v="18513"/>
    <s v="42129513EPSU"/>
    <s v="513E"/>
    <x v="166"/>
    <s v="15LTIP - Perf"/>
    <n v="10257"/>
    <n v="10"/>
    <x v="44"/>
    <n v="9260"/>
    <x v="0"/>
    <n v="2000"/>
    <n v="0"/>
    <n v="0"/>
    <s v="42129513E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356"/>
    <n v="18547"/>
    <s v="42129547MPSU"/>
    <s v="547M"/>
    <x v="167"/>
    <s v="15LTIP - Perf"/>
    <n v="10257"/>
    <n v="10"/>
    <x v="121"/>
    <n v="9260"/>
    <x v="0"/>
    <n v="2000"/>
    <n v="0"/>
    <n v="0"/>
    <s v="42129547M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357"/>
    <n v="18568"/>
    <s v="42129568KPSU"/>
    <s v="568K"/>
    <x v="168"/>
    <s v="15LTIP - Perf"/>
    <n v="10257"/>
    <n v="10"/>
    <x v="122"/>
    <n v="9260"/>
    <x v="0"/>
    <n v="2000"/>
    <n v="0"/>
    <n v="0"/>
    <s v="42129568K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358"/>
    <n v="18570"/>
    <s v="42129570GPSU"/>
    <s v="570G"/>
    <x v="169"/>
    <s v="15LTIP - Perf"/>
    <n v="10257"/>
    <n v="10"/>
    <x v="0"/>
    <n v="9260"/>
    <x v="0"/>
    <n v="2000"/>
    <n v="0"/>
    <n v="0"/>
    <s v="42129570GPSU15LTIP - Perf"/>
    <s v="LTIP - Perf"/>
    <s v="LTIP - Perf - 05/05/2015"/>
    <s v="3 years"/>
    <d v="2015-05-05T00:00:00"/>
    <d v="2017-09-30T00:00:00"/>
    <n v="310"/>
    <n v="0"/>
    <n v="125.952961"/>
    <n v="3.2240390000000048"/>
    <n v="3.2239999999999895"/>
    <n v="16.15100000000001"/>
    <m/>
    <n v="458.55200000000002"/>
    <n v="1.4792000000000001"/>
    <n v="0"/>
    <n v="0"/>
    <n v="16541.599999999999"/>
    <n v="0"/>
    <n v="6720.8499989600004"/>
    <n v="172.03472104000025"/>
    <n v="172.03263999999945"/>
    <n v="861.81736000000058"/>
    <n v="0"/>
    <n v="24468.334719999999"/>
    <n v="458.55200000000002"/>
    <n v="0"/>
    <n v="0"/>
    <n v="458.55200000000002"/>
    <n v="53.36"/>
    <n v="24468.334720000003"/>
    <n v="-489.41563106944005"/>
    <n v="23978.919088930561"/>
    <n v="0"/>
    <n v="0"/>
    <n v="0"/>
    <n v="0"/>
    <n v="23978.919088930561"/>
    <n v="21.858631803947638"/>
    <n v="732"/>
    <n v="16000.52"/>
    <n v="16000.52"/>
    <n v="7978.3990889305605"/>
    <n v="0"/>
    <n v="0"/>
    <n v="7605.98"/>
    <n v="8394.5400000000009"/>
    <n v="0"/>
    <n v="16000.52"/>
    <n v="0"/>
    <n v="0"/>
    <n v="0"/>
    <m/>
    <n v="644.22"/>
    <n v="623.44000000000005"/>
    <n v="644.22"/>
    <n v="1911.88"/>
    <n v="644.23"/>
    <n v="0"/>
    <n v="602.66"/>
    <n v="602.66"/>
    <n v="644.22"/>
    <n v="1891.11"/>
    <n v="623.44000000000005"/>
    <n v="644.22"/>
    <n v="0"/>
    <n v="623.44000000000005"/>
    <n v="0"/>
    <n v="623.44000000000005"/>
    <n v="1891.1000000000001"/>
    <n v="98.36"/>
    <n v="14.14"/>
    <m/>
    <n v="1911.88"/>
    <n v="2024.38"/>
    <n v="98.36"/>
    <n v="14.14"/>
    <n v="0"/>
    <n v="112.5"/>
    <n v="492.74"/>
    <n v="70.83"/>
    <n v="0"/>
    <m/>
    <n v="563.57000000000005"/>
    <n v="2700.45"/>
    <n v="8394.5400000000009"/>
  </r>
  <r>
    <n v="359"/>
    <n v="18601"/>
    <s v="42129601MPSU"/>
    <s v="601M"/>
    <x v="170"/>
    <s v="15LTIP - Perf"/>
    <n v="10257"/>
    <n v="70"/>
    <x v="123"/>
    <n v="9260"/>
    <x v="0"/>
    <n v="170000"/>
    <n v="0"/>
    <n v="0"/>
    <s v="42129601M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360"/>
    <n v="18645"/>
    <s v="42129645LPSU"/>
    <s v="645L"/>
    <x v="171"/>
    <s v="15LTIP - Perf"/>
    <n v="10257"/>
    <n v="10"/>
    <x v="124"/>
    <n v="9260"/>
    <x v="0"/>
    <n v="2000"/>
    <n v="0"/>
    <n v="0"/>
    <s v="42129645LPSU15LTIP - Perf"/>
    <s v="LTIP - Perf"/>
    <s v="LTIP - Perf - 05/05/2015"/>
    <s v="3 years"/>
    <d v="2015-05-05T00:00:00"/>
    <d v="2017-09-30T00:00:00"/>
    <n v="310"/>
    <n v="0"/>
    <n v="125.952961"/>
    <n v="3.2240390000000048"/>
    <n v="3.2239999999999895"/>
    <n v="16.15100000000001"/>
    <m/>
    <n v="458.55200000000002"/>
    <n v="1.4792000000000001"/>
    <n v="0"/>
    <n v="0"/>
    <n v="16541.599999999999"/>
    <n v="0"/>
    <n v="6720.8499989600004"/>
    <n v="172.03472104000025"/>
    <n v="172.03263999999945"/>
    <n v="861.81736000000058"/>
    <n v="0"/>
    <n v="24468.334719999999"/>
    <n v="458.55200000000002"/>
    <n v="0"/>
    <n v="0"/>
    <n v="458.55200000000002"/>
    <n v="53.36"/>
    <n v="24468.334720000003"/>
    <n v="-489.41563106944005"/>
    <n v="23978.919088930561"/>
    <n v="0"/>
    <n v="0"/>
    <n v="0"/>
    <n v="0"/>
    <n v="23978.919088930561"/>
    <n v="21.858631803947638"/>
    <n v="732"/>
    <n v="16000.52"/>
    <n v="16000.52"/>
    <n v="7978.3990889305605"/>
    <n v="0"/>
    <n v="0"/>
    <n v="7605.98"/>
    <n v="8394.5400000000009"/>
    <n v="0"/>
    <n v="16000.52"/>
    <n v="0"/>
    <n v="0"/>
    <n v="0"/>
    <m/>
    <n v="644.22"/>
    <n v="623.44000000000005"/>
    <n v="644.22"/>
    <n v="1911.88"/>
    <n v="644.23"/>
    <n v="0"/>
    <n v="602.66"/>
    <n v="602.66"/>
    <n v="644.22"/>
    <n v="1891.11"/>
    <n v="623.44000000000005"/>
    <n v="644.22"/>
    <n v="0"/>
    <n v="623.44000000000005"/>
    <n v="0"/>
    <n v="623.44000000000005"/>
    <n v="1891.1000000000001"/>
    <n v="98.36"/>
    <n v="14.14"/>
    <m/>
    <n v="1911.88"/>
    <n v="2024.38"/>
    <n v="98.36"/>
    <n v="14.14"/>
    <n v="0"/>
    <n v="112.5"/>
    <n v="492.74"/>
    <n v="70.83"/>
    <n v="0"/>
    <m/>
    <n v="563.57000000000005"/>
    <n v="2700.45"/>
    <n v="8394.5400000000009"/>
  </r>
  <r>
    <n v="361"/>
    <n v="18652"/>
    <s v="42129652PPSU"/>
    <s v="652P"/>
    <x v="172"/>
    <s v="15LTIP - Perf"/>
    <n v="10257"/>
    <n v="10"/>
    <x v="5"/>
    <n v="9260"/>
    <x v="0"/>
    <n v="2000"/>
    <n v="0"/>
    <n v="0"/>
    <s v="42129652P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362"/>
    <n v="18731"/>
    <s v="42129731HPSU"/>
    <s v="731H"/>
    <x v="173"/>
    <s v="15LTIP - Perf"/>
    <n v="10257"/>
    <n v="10"/>
    <x v="53"/>
    <n v="9260"/>
    <x v="0"/>
    <n v="2000"/>
    <n v="0"/>
    <n v="0"/>
    <s v="42129731H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363"/>
    <n v="18776"/>
    <s v="42129776HPSU"/>
    <s v="776H"/>
    <x v="191"/>
    <s v="15LTIP - Perf"/>
    <n v="10257"/>
    <n v="10"/>
    <x v="135"/>
    <n v="9260"/>
    <x v="0"/>
    <n v="2000"/>
    <n v="0"/>
    <n v="0"/>
    <s v="42129776H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364"/>
    <n v="18779"/>
    <s v="42129779WPSU"/>
    <s v="779W"/>
    <x v="174"/>
    <s v="15LTIP - Perf"/>
    <n v="10257"/>
    <n v="212"/>
    <x v="125"/>
    <n v="9260"/>
    <x v="0"/>
    <n v="832000"/>
    <n v="0"/>
    <n v="0"/>
    <s v="42129779W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365"/>
    <n v="18837"/>
    <s v="42129837NPSU"/>
    <s v="837N"/>
    <x v="175"/>
    <s v="15LTIP - Perf"/>
    <n v="10257"/>
    <n v="60"/>
    <x v="126"/>
    <n v="9260"/>
    <x v="0"/>
    <n v="30000"/>
    <n v="0"/>
    <n v="0"/>
    <s v="42129837N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366"/>
    <n v="18912"/>
    <s v="42129912SPSU"/>
    <s v="912S"/>
    <x v="176"/>
    <s v="15LTIP - Perf"/>
    <n v="10257"/>
    <n v="10"/>
    <x v="127"/>
    <n v="9260"/>
    <x v="0"/>
    <n v="2000"/>
    <n v="0"/>
    <n v="0"/>
    <s v="42129912SPSU15LTIP - Perf"/>
    <s v="LTIP - Perf"/>
    <s v="LTIP - Perf - 05/05/2015"/>
    <s v="3 years"/>
    <d v="2015-05-05T00:00:00"/>
    <d v="2017-09-30T00:00:00"/>
    <n v="310"/>
    <n v="0"/>
    <n v="125.952961"/>
    <n v="3.2240390000000048"/>
    <n v="3.2239999999999895"/>
    <n v="16.15100000000001"/>
    <m/>
    <n v="458.55200000000002"/>
    <n v="1.4792000000000001"/>
    <n v="0"/>
    <n v="0"/>
    <n v="16541.599999999999"/>
    <n v="0"/>
    <n v="6720.8499989600004"/>
    <n v="172.03472104000025"/>
    <n v="172.03263999999945"/>
    <n v="861.81736000000058"/>
    <n v="0"/>
    <n v="24468.334719999999"/>
    <n v="458.55200000000002"/>
    <n v="0"/>
    <n v="0"/>
    <n v="458.55200000000002"/>
    <n v="53.36"/>
    <n v="24468.334720000003"/>
    <n v="-489.41563106944005"/>
    <n v="23978.919088930561"/>
    <n v="0"/>
    <n v="0"/>
    <n v="0"/>
    <n v="0"/>
    <n v="23978.919088930561"/>
    <n v="21.858631803947638"/>
    <n v="732"/>
    <n v="16000.52"/>
    <n v="16000.52"/>
    <n v="7978.3990889305605"/>
    <n v="0"/>
    <n v="0"/>
    <n v="7605.98"/>
    <n v="8394.5400000000009"/>
    <n v="0"/>
    <n v="16000.52"/>
    <n v="0"/>
    <n v="0"/>
    <n v="0"/>
    <m/>
    <n v="644.22"/>
    <n v="623.44000000000005"/>
    <n v="644.22"/>
    <n v="1911.88"/>
    <n v="644.23"/>
    <n v="0"/>
    <n v="602.66"/>
    <n v="602.66"/>
    <n v="644.22"/>
    <n v="1891.11"/>
    <n v="623.44000000000005"/>
    <n v="644.22"/>
    <n v="0"/>
    <n v="623.44000000000005"/>
    <n v="0"/>
    <n v="623.44000000000005"/>
    <n v="1891.1000000000001"/>
    <n v="98.36"/>
    <n v="14.14"/>
    <m/>
    <n v="1911.88"/>
    <n v="2024.38"/>
    <n v="98.36"/>
    <n v="14.14"/>
    <n v="0"/>
    <n v="112.5"/>
    <n v="492.74"/>
    <n v="70.83"/>
    <n v="0"/>
    <m/>
    <n v="563.57000000000005"/>
    <n v="2700.45"/>
    <n v="8394.5400000000009"/>
  </r>
  <r>
    <n v="367"/>
    <n v="18915"/>
    <s v="42129915SPSU"/>
    <s v="915S"/>
    <x v="177"/>
    <s v="15LTIP - Perf"/>
    <n v="10257"/>
    <n v="10"/>
    <x v="1"/>
    <n v="9260"/>
    <x v="0"/>
    <n v="2000"/>
    <n v="0"/>
    <n v="0"/>
    <s v="42129915S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368"/>
    <n v="18991"/>
    <s v="42129991LPSU"/>
    <s v="991L"/>
    <x v="178"/>
    <s v="15LTIP - Perf"/>
    <n v="10257"/>
    <n v="10"/>
    <x v="128"/>
    <n v="9260"/>
    <x v="0"/>
    <n v="12000"/>
    <n v="0"/>
    <n v="0"/>
    <s v="42129991LPSU15LTIP - Perf"/>
    <s v="LTIP - Perf"/>
    <s v="LTIP - Perf - 05/05/2015"/>
    <s v="3 years"/>
    <d v="2015-05-05T00:00:00"/>
    <d v="2017-09-30T00:00:00"/>
    <n v="310"/>
    <n v="0"/>
    <n v="125.952961"/>
    <n v="3.2240390000000048"/>
    <n v="3.2239999999999895"/>
    <n v="16.15100000000001"/>
    <m/>
    <n v="458.55200000000002"/>
    <n v="1.4792000000000001"/>
    <n v="0"/>
    <n v="0"/>
    <n v="16541.599999999999"/>
    <n v="0"/>
    <n v="6720.8499989600004"/>
    <n v="172.03472104000025"/>
    <n v="172.03263999999945"/>
    <n v="861.81736000000058"/>
    <n v="0"/>
    <n v="24468.334719999999"/>
    <n v="458.55200000000002"/>
    <n v="0"/>
    <n v="0"/>
    <n v="458.55200000000002"/>
    <n v="53.36"/>
    <n v="24468.334720000003"/>
    <n v="-489.41563106944005"/>
    <n v="23978.919088930561"/>
    <n v="0"/>
    <n v="0"/>
    <n v="0"/>
    <n v="0"/>
    <n v="23978.919088930561"/>
    <n v="21.858631803947638"/>
    <n v="732"/>
    <n v="16000.52"/>
    <n v="16000.52"/>
    <n v="7978.3990889305605"/>
    <n v="0"/>
    <n v="0"/>
    <n v="7605.98"/>
    <n v="8394.5400000000009"/>
    <n v="0"/>
    <n v="16000.52"/>
    <n v="0"/>
    <n v="0"/>
    <n v="0"/>
    <m/>
    <n v="644.22"/>
    <n v="623.44000000000005"/>
    <n v="644.22"/>
    <n v="1911.88"/>
    <n v="644.23"/>
    <n v="0"/>
    <n v="602.66"/>
    <n v="602.66"/>
    <n v="644.22"/>
    <n v="1891.11"/>
    <n v="623.44000000000005"/>
    <n v="644.22"/>
    <n v="0"/>
    <n v="623.44000000000005"/>
    <n v="0"/>
    <n v="623.44000000000005"/>
    <n v="1891.1000000000001"/>
    <n v="98.36"/>
    <n v="14.14"/>
    <m/>
    <n v="1911.88"/>
    <n v="2024.38"/>
    <n v="98.36"/>
    <n v="14.14"/>
    <n v="0"/>
    <n v="112.5"/>
    <n v="492.74"/>
    <n v="70.83"/>
    <n v="0"/>
    <m/>
    <n v="563.57000000000005"/>
    <n v="2700.45"/>
    <n v="8394.5400000000009"/>
  </r>
  <r>
    <n v="369"/>
    <n v="19012"/>
    <s v="42129012SPSU"/>
    <s v="012S"/>
    <x v="179"/>
    <s v="15LTIP - Perf"/>
    <n v="10257"/>
    <n v="10"/>
    <x v="129"/>
    <n v="4264"/>
    <x v="0"/>
    <n v="2000"/>
    <n v="0"/>
    <n v="0"/>
    <s v="42129012S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370"/>
    <n v="19149"/>
    <s v="42129149HPSU"/>
    <s v="149H"/>
    <x v="180"/>
    <s v="15LTIP - Perf"/>
    <n v="10257"/>
    <n v="80"/>
    <x v="130"/>
    <n v="9260"/>
    <x v="0"/>
    <n v="190000"/>
    <n v="0"/>
    <n v="0"/>
    <s v="42129149HPSU15LTIP - Perf"/>
    <s v="LTIP - Perf"/>
    <s v="LTIP - Perf - 05/05/2015"/>
    <s v="3 years"/>
    <d v="2015-05-05T00:00:00"/>
    <d v="2017-09-30T00:00:00"/>
    <n v="310"/>
    <n v="0"/>
    <n v="125.952961"/>
    <n v="3.2240390000000048"/>
    <n v="3.2239999999999895"/>
    <n v="16.15100000000001"/>
    <m/>
    <n v="458.55200000000002"/>
    <n v="1.4792000000000001"/>
    <n v="0"/>
    <n v="0"/>
    <n v="16541.599999999999"/>
    <n v="0"/>
    <n v="6720.8499989600004"/>
    <n v="172.03472104000025"/>
    <n v="172.03263999999945"/>
    <n v="861.81736000000058"/>
    <n v="0"/>
    <n v="24468.334719999999"/>
    <n v="458.55200000000002"/>
    <n v="0"/>
    <n v="0"/>
    <n v="458.55200000000002"/>
    <n v="53.36"/>
    <n v="24468.334720000003"/>
    <n v="-489.41563106944005"/>
    <n v="23978.919088930561"/>
    <n v="0"/>
    <n v="0"/>
    <n v="0"/>
    <n v="0"/>
    <n v="23978.919088930561"/>
    <n v="21.858631803947638"/>
    <n v="732"/>
    <n v="16000.52"/>
    <n v="16000.52"/>
    <n v="7978.3990889305605"/>
    <n v="0"/>
    <n v="0"/>
    <n v="7605.98"/>
    <n v="8394.5400000000009"/>
    <n v="0"/>
    <n v="16000.52"/>
    <n v="0"/>
    <n v="0"/>
    <n v="0"/>
    <m/>
    <n v="644.22"/>
    <n v="623.44000000000005"/>
    <n v="644.22"/>
    <n v="1911.88"/>
    <n v="644.23"/>
    <n v="0"/>
    <n v="602.66"/>
    <n v="602.66"/>
    <n v="644.22"/>
    <n v="1891.11"/>
    <n v="623.44000000000005"/>
    <n v="644.22"/>
    <n v="0"/>
    <n v="623.44000000000005"/>
    <n v="0"/>
    <n v="623.44000000000005"/>
    <n v="1891.1000000000001"/>
    <n v="98.36"/>
    <n v="14.14"/>
    <m/>
    <n v="1911.88"/>
    <n v="2024.38"/>
    <n v="98.36"/>
    <n v="14.14"/>
    <n v="0"/>
    <n v="112.5"/>
    <n v="492.74"/>
    <n v="70.83"/>
    <n v="0"/>
    <m/>
    <n v="563.57000000000005"/>
    <n v="2700.45"/>
    <n v="8394.5400000000009"/>
  </r>
  <r>
    <n v="371"/>
    <n v="19160"/>
    <s v="42129160SPSU"/>
    <s v="160S"/>
    <x v="181"/>
    <s v="15LTIP - Perf"/>
    <n v="10257"/>
    <n v="212"/>
    <x v="131"/>
    <n v="9260"/>
    <x v="0"/>
    <n v="827000"/>
    <n v="0"/>
    <n v="0"/>
    <s v="42129160SPSU15LTIP - Perf"/>
    <s v="LTIP - Perf"/>
    <s v="LTIP - Perf - 05/05/2015"/>
    <s v="3 years"/>
    <d v="2015-05-05T00:00:00"/>
    <d v="2017-09-30T00:00:00"/>
    <n v="310"/>
    <n v="0"/>
    <n v="125.952961"/>
    <n v="3.2240390000000048"/>
    <n v="3.2239999999999895"/>
    <n v="16.15100000000001"/>
    <m/>
    <n v="458.55200000000002"/>
    <n v="1.4792000000000001"/>
    <n v="0"/>
    <n v="0"/>
    <n v="16541.599999999999"/>
    <n v="0"/>
    <n v="6720.8499989600004"/>
    <n v="172.03472104000025"/>
    <n v="172.03263999999945"/>
    <n v="861.81736000000058"/>
    <n v="0"/>
    <n v="24468.334719999999"/>
    <n v="458.55200000000002"/>
    <n v="0"/>
    <n v="0"/>
    <n v="458.55200000000002"/>
    <n v="53.36"/>
    <n v="24468.334720000003"/>
    <n v="-489.41563106944005"/>
    <n v="23978.919088930561"/>
    <n v="0"/>
    <n v="0"/>
    <n v="0"/>
    <n v="0"/>
    <n v="23978.919088930561"/>
    <n v="21.858631803947638"/>
    <n v="732"/>
    <n v="16000.52"/>
    <n v="16000.52"/>
    <n v="7978.3990889305605"/>
    <n v="0"/>
    <n v="0"/>
    <n v="7605.98"/>
    <n v="8394.5400000000009"/>
    <n v="0"/>
    <n v="16000.52"/>
    <n v="0"/>
    <n v="0"/>
    <n v="0"/>
    <m/>
    <n v="644.22"/>
    <n v="623.44000000000005"/>
    <n v="644.22"/>
    <n v="1911.88"/>
    <n v="644.23"/>
    <n v="0"/>
    <n v="602.66"/>
    <n v="602.66"/>
    <n v="644.22"/>
    <n v="1891.11"/>
    <n v="623.44000000000005"/>
    <n v="644.22"/>
    <n v="0"/>
    <n v="623.44000000000005"/>
    <n v="0"/>
    <n v="623.44000000000005"/>
    <n v="1891.1000000000001"/>
    <n v="98.36"/>
    <n v="14.14"/>
    <m/>
    <n v="1911.88"/>
    <n v="2024.38"/>
    <n v="98.36"/>
    <n v="14.14"/>
    <n v="0"/>
    <n v="112.5"/>
    <n v="492.74"/>
    <n v="70.83"/>
    <n v="0"/>
    <m/>
    <n v="563.57000000000005"/>
    <n v="2700.45"/>
    <n v="8394.5400000000009"/>
  </r>
  <r>
    <n v="372"/>
    <n v="19167"/>
    <s v="42129167BPSU"/>
    <s v="167B"/>
    <x v="182"/>
    <s v="15LTIP - Perf"/>
    <n v="10257"/>
    <n v="10"/>
    <x v="132"/>
    <n v="9260"/>
    <x v="0"/>
    <n v="2000"/>
    <n v="0"/>
    <n v="0"/>
    <s v="42129167BPSU15LTIP - Perf"/>
    <s v="LTIP - Perf"/>
    <s v="LTIP - Perf - 05/05/2015"/>
    <s v="3 years"/>
    <d v="2015-05-05T00:00:00"/>
    <d v="2017-09-30T00:00:00"/>
    <n v="310"/>
    <n v="0"/>
    <n v="125.952961"/>
    <n v="3.2240390000000048"/>
    <n v="3.2239999999999895"/>
    <n v="16.15100000000001"/>
    <m/>
    <n v="458.55200000000002"/>
    <n v="1.4792000000000001"/>
    <n v="0"/>
    <n v="0"/>
    <n v="16541.599999999999"/>
    <n v="0"/>
    <n v="6720.8499989600004"/>
    <n v="172.03472104000025"/>
    <n v="172.03263999999945"/>
    <n v="861.81736000000058"/>
    <n v="0"/>
    <n v="24468.334719999999"/>
    <n v="458.55200000000002"/>
    <n v="0"/>
    <n v="0"/>
    <n v="458.55200000000002"/>
    <n v="53.36"/>
    <n v="24468.334720000003"/>
    <n v="-489.41563106944005"/>
    <n v="23978.919088930561"/>
    <n v="0"/>
    <n v="0"/>
    <n v="0"/>
    <n v="0"/>
    <n v="23978.919088930561"/>
    <n v="21.858631803947638"/>
    <n v="732"/>
    <n v="16000.52"/>
    <n v="16000.52"/>
    <n v="7978.3990889305605"/>
    <n v="0"/>
    <n v="0"/>
    <n v="7605.98"/>
    <n v="8394.5400000000009"/>
    <n v="0"/>
    <n v="16000.52"/>
    <n v="0"/>
    <n v="0"/>
    <n v="0"/>
    <m/>
    <n v="644.22"/>
    <n v="623.44000000000005"/>
    <n v="644.22"/>
    <n v="1911.88"/>
    <n v="644.23"/>
    <n v="0"/>
    <n v="602.66"/>
    <n v="602.66"/>
    <n v="644.22"/>
    <n v="1891.11"/>
    <n v="623.44000000000005"/>
    <n v="644.22"/>
    <n v="0"/>
    <n v="623.44000000000005"/>
    <n v="0"/>
    <n v="623.44000000000005"/>
    <n v="1891.1000000000001"/>
    <n v="98.36"/>
    <n v="14.14"/>
    <m/>
    <n v="1911.88"/>
    <n v="2024.38"/>
    <n v="98.36"/>
    <n v="14.14"/>
    <n v="0"/>
    <n v="112.5"/>
    <n v="492.74"/>
    <n v="70.83"/>
    <n v="0"/>
    <m/>
    <n v="563.57000000000005"/>
    <n v="2700.45"/>
    <n v="8394.5400000000009"/>
  </r>
  <r>
    <n v="373"/>
    <n v="19198"/>
    <s v="42129198FPSU"/>
    <s v="198F"/>
    <x v="183"/>
    <s v="15LTIP - Perf"/>
    <n v="10257"/>
    <n v="10"/>
    <x v="5"/>
    <n v="9260"/>
    <x v="0"/>
    <n v="2000"/>
    <n v="0"/>
    <n v="0"/>
    <s v="42129198F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374"/>
    <n v="19383"/>
    <s v="42129383BPSU"/>
    <s v="383B"/>
    <x v="192"/>
    <s v="15LTIP - Perf"/>
    <n v="10257"/>
    <n v="80"/>
    <x v="96"/>
    <n v="9260"/>
    <x v="0"/>
    <n v="190000"/>
    <n v="0"/>
    <n v="0"/>
    <s v="42129383B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375"/>
    <n v="23416"/>
    <s v="42129416MPSU"/>
    <s v="416M"/>
    <x v="184"/>
    <s v="15LTIP - Perf"/>
    <n v="10257"/>
    <n v="10"/>
    <x v="133"/>
    <n v="9260"/>
    <x v="0"/>
    <n v="2000"/>
    <n v="0"/>
    <n v="0"/>
    <s v="42129416M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376"/>
    <n v="23537"/>
    <s v="42129537EPSU"/>
    <s v="537E"/>
    <x v="185"/>
    <s v="15LTIP - Perf"/>
    <n v="10257"/>
    <n v="10"/>
    <x v="134"/>
    <n v="9260"/>
    <x v="0"/>
    <n v="2000"/>
    <n v="0"/>
    <n v="0"/>
    <s v="42129537EPSU15LTIP - Perf"/>
    <s v="LTIP - Perf"/>
    <s v="LTIP - Perf - 05/05/2015"/>
    <s v="3 years"/>
    <d v="2015-05-05T00:00:00"/>
    <d v="2017-09-30T00:00:00"/>
    <n v="4695"/>
    <n v="0"/>
    <n v="1907.5785229999999"/>
    <n v="48.827976999999919"/>
    <n v="48.828000000000429"/>
    <n v="244.60949999999957"/>
    <m/>
    <n v="6944.8440000000001"/>
    <n v="1.4792000000000001"/>
    <n v="0"/>
    <n v="0"/>
    <n v="250525.2"/>
    <n v="0"/>
    <n v="101788.38998728"/>
    <n v="2605.4608527199957"/>
    <n v="2605.462080000023"/>
    <n v="13052.362919999978"/>
    <n v="0"/>
    <n v="370576.87584000005"/>
    <n v="6944.8440000000001"/>
    <n v="0"/>
    <n v="0"/>
    <n v="6944.8440000000001"/>
    <n v="53.36"/>
    <n v="370576.87583999999"/>
    <n v="-7412.2786705516792"/>
    <n v="363164.59716944833"/>
    <n v="0"/>
    <n v="0"/>
    <n v="0"/>
    <n v="0"/>
    <n v="363164.59716944833"/>
    <n v="331.05250425656186"/>
    <n v="732"/>
    <n v="242330.43"/>
    <n v="242330.43"/>
    <n v="120834.16716944834"/>
    <n v="0"/>
    <n v="0"/>
    <n v="115193.78"/>
    <n v="127136.66"/>
    <n v="0"/>
    <n v="242330.44"/>
    <n v="-1.0000000009313226E-2"/>
    <n v="0"/>
    <n v="-1.0000000009313226E-2"/>
    <m/>
    <n v="9756.85"/>
    <n v="9442.1200000000008"/>
    <n v="9756.85"/>
    <n v="28955.82"/>
    <n v="9756.85"/>
    <n v="0"/>
    <n v="9127.3700000000008"/>
    <n v="9127.3700000000008"/>
    <n v="9756.86"/>
    <n v="28641.08"/>
    <n v="9442.11"/>
    <n v="9756.85"/>
    <n v="0"/>
    <n v="9442.11"/>
    <n v="0"/>
    <n v="9442.11"/>
    <n v="28641.07"/>
    <n v="1489.65"/>
    <n v="214.14"/>
    <m/>
    <n v="28955.81"/>
    <n v="30659.600000000002"/>
    <n v="1489.64"/>
    <n v="214.14"/>
    <n v="0"/>
    <n v="1703.7800000000002"/>
    <n v="7462.5700000000006"/>
    <n v="1072.74"/>
    <n v="0"/>
    <m/>
    <n v="8535.3100000000013"/>
    <n v="40898.69"/>
    <n v="127136.66"/>
  </r>
  <r>
    <n v="377"/>
    <n v="24451"/>
    <s v="42129451RPSU"/>
    <s v="451R"/>
    <x v="186"/>
    <s v="15LTIP - Perf"/>
    <n v="10257"/>
    <n v="10"/>
    <x v="0"/>
    <n v="9260"/>
    <x v="0"/>
    <n v="2000"/>
    <n v="0"/>
    <n v="0"/>
    <s v="42129451RPSU15LTIP - Perf"/>
    <s v="LTIP - Perf"/>
    <s v="LTIP - Perf - 05/05/2015"/>
    <s v="3 years"/>
    <d v="2015-05-05T00:00:00"/>
    <d v="2017-09-30T00:00:00"/>
    <n v="1080"/>
    <n v="0"/>
    <n v="438.80397299999998"/>
    <n v="11.232027000000016"/>
    <n v="11.231999999999971"/>
    <n v="56.268000000000029"/>
    <m/>
    <n v="1597.5360000000001"/>
    <n v="1.4792000000000001"/>
    <n v="0"/>
    <n v="0"/>
    <n v="57628.800000000003"/>
    <n v="0"/>
    <n v="23414.579999279998"/>
    <n v="599.34096072000091"/>
    <n v="599.3395199999984"/>
    <n v="3002.4604800000016"/>
    <n v="0"/>
    <n v="85244.520959999994"/>
    <n v="1597.5360000000001"/>
    <n v="0"/>
    <n v="0"/>
    <n v="1597.5360000000001"/>
    <n v="53.36"/>
    <n v="85244.520960000009"/>
    <n v="-1705.0609082419201"/>
    <n v="83539.460051758084"/>
    <n v="0"/>
    <n v="0"/>
    <n v="0"/>
    <n v="0"/>
    <n v="83539.460051758084"/>
    <n v="76.152652736333707"/>
    <n v="732"/>
    <n v="55743.74"/>
    <n v="55743.74"/>
    <n v="27795.720051758086"/>
    <n v="0"/>
    <n v="0"/>
    <n v="26498.25"/>
    <n v="29245.489999999998"/>
    <n v="0"/>
    <n v="55743.74"/>
    <n v="0"/>
    <n v="0"/>
    <n v="0"/>
    <m/>
    <n v="2244.39"/>
    <n v="2171.98"/>
    <n v="2244.39"/>
    <n v="6660.76"/>
    <n v="2244.39"/>
    <n v="0"/>
    <n v="2099.59"/>
    <n v="2099.59"/>
    <n v="2244.38"/>
    <n v="6588.36"/>
    <n v="2171.9899999999998"/>
    <n v="2244.39"/>
    <n v="0"/>
    <n v="2171.9899999999998"/>
    <n v="0"/>
    <n v="2171.9899999999998"/>
    <n v="6588.369999999999"/>
    <n v="342.67"/>
    <n v="49.26"/>
    <m/>
    <n v="6660.75"/>
    <n v="7052.68"/>
    <n v="342.67"/>
    <n v="49.26"/>
    <n v="0"/>
    <n v="391.93"/>
    <n v="1716.6200000000001"/>
    <n v="246.77"/>
    <n v="0"/>
    <m/>
    <n v="1963.39"/>
    <n v="9408.0000000000018"/>
    <n v="29245.489999999998"/>
  </r>
  <r>
    <n v="378"/>
    <n v="24491"/>
    <s v="42129491TPSU"/>
    <s v="491T"/>
    <x v="187"/>
    <s v="15LTIP - Perf"/>
    <n v="10257"/>
    <n v="10"/>
    <x v="55"/>
    <n v="9260"/>
    <x v="0"/>
    <n v="2000"/>
    <n v="0"/>
    <n v="0"/>
    <s v="42129491T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379"/>
    <n v="24541"/>
    <s v="42129541BPSU"/>
    <s v="541B"/>
    <x v="188"/>
    <s v="15LTIP - Perf"/>
    <n v="10257"/>
    <n v="180"/>
    <x v="74"/>
    <n v="9260"/>
    <x v="0"/>
    <n v="700000"/>
    <n v="0"/>
    <n v="0"/>
    <s v="42129541BPSU15LTIP - Perf"/>
    <s v="LTIP - Perf"/>
    <s v="LTIP - Perf - 05/05/2015"/>
    <s v="3 years"/>
    <d v="2015-05-05T00:00:00"/>
    <d v="2017-09-30T00:00:00"/>
    <n v="310"/>
    <n v="0"/>
    <n v="125.952961"/>
    <n v="3.2240390000000048"/>
    <n v="3.2239999999999895"/>
    <n v="16.15100000000001"/>
    <m/>
    <n v="458.55200000000002"/>
    <n v="1.4792000000000001"/>
    <n v="0"/>
    <n v="0"/>
    <n v="16541.599999999999"/>
    <n v="0"/>
    <n v="6720.8499989600004"/>
    <n v="172.03472104000025"/>
    <n v="172.03263999999945"/>
    <n v="861.81736000000058"/>
    <n v="0"/>
    <n v="24468.334719999999"/>
    <n v="458.55200000000002"/>
    <n v="0"/>
    <n v="0"/>
    <n v="458.55200000000002"/>
    <n v="53.36"/>
    <n v="24468.334720000003"/>
    <n v="-489.41563106944005"/>
    <n v="23978.919088930561"/>
    <n v="0"/>
    <n v="0"/>
    <n v="0"/>
    <n v="0"/>
    <n v="23978.919088930561"/>
    <n v="21.858631803947638"/>
    <n v="732"/>
    <n v="16000.52"/>
    <n v="16000.52"/>
    <n v="7978.3990889305605"/>
    <n v="0"/>
    <n v="0"/>
    <n v="7605.98"/>
    <n v="8394.5400000000009"/>
    <n v="0"/>
    <n v="16000.52"/>
    <n v="0"/>
    <n v="0"/>
    <n v="0"/>
    <m/>
    <n v="644.22"/>
    <n v="623.44000000000005"/>
    <n v="644.22"/>
    <n v="1911.88"/>
    <n v="644.23"/>
    <n v="0"/>
    <n v="602.66"/>
    <n v="602.66"/>
    <n v="644.22"/>
    <n v="1891.11"/>
    <n v="623.44000000000005"/>
    <n v="644.22"/>
    <n v="0"/>
    <n v="623.44000000000005"/>
    <n v="0"/>
    <n v="623.44000000000005"/>
    <n v="1891.1000000000001"/>
    <n v="98.36"/>
    <n v="14.14"/>
    <m/>
    <n v="1911.88"/>
    <n v="2024.38"/>
    <n v="98.36"/>
    <n v="14.14"/>
    <n v="0"/>
    <n v="112.5"/>
    <n v="492.74"/>
    <n v="70.83"/>
    <n v="0"/>
    <m/>
    <n v="563.57000000000005"/>
    <n v="2700.45"/>
    <n v="8394.5400000000009"/>
  </r>
  <r>
    <n v="380"/>
    <n v="24582"/>
    <s v="42129582FPSU"/>
    <s v="582F"/>
    <x v="189"/>
    <s v="15LTIP - Perf"/>
    <n v="10257"/>
    <n v="10"/>
    <x v="5"/>
    <n v="9260"/>
    <x v="0"/>
    <n v="2000"/>
    <n v="0"/>
    <n v="0"/>
    <s v="42129582FPSU15LTIP - Perf"/>
    <s v="LTIP - Perf"/>
    <s v="LTIP - Perf - 05/05/2015"/>
    <s v="3 years"/>
    <d v="2015-05-05T00:00:00"/>
    <d v="2017-09-30T00:00:00"/>
    <n v="185"/>
    <n v="0"/>
    <n v="75.165480000000002"/>
    <n v="1.9240199999999845"/>
    <n v="1.924000000000035"/>
    <n v="9.638499999999965"/>
    <m/>
    <n v="273.65199999999999"/>
    <n v="1.4792000000000001"/>
    <n v="0"/>
    <n v="0"/>
    <n v="9871.6"/>
    <n v="0"/>
    <n v="4010.8300128000001"/>
    <n v="102.66570719999918"/>
    <n v="102.66464000000187"/>
    <n v="514.31035999999813"/>
    <n v="0"/>
    <n v="14602.07072"/>
    <n v="273.65199999999999"/>
    <n v="0"/>
    <n v="0"/>
    <n v="273.65199999999999"/>
    <n v="53.36"/>
    <n v="14602.07072"/>
    <n v="-292.07061854143996"/>
    <n v="14310.00010145856"/>
    <n v="0"/>
    <n v="0"/>
    <n v="0"/>
    <n v="0"/>
    <n v="14310.00010145856"/>
    <n v="13.044667366871979"/>
    <n v="732"/>
    <n v="9548.7000000000007"/>
    <n v="9548.7000000000007"/>
    <n v="4761.3001014585589"/>
    <n v="0"/>
    <n v="0"/>
    <n v="4539.0499999999993"/>
    <n v="5009.6499999999996"/>
    <n v="0"/>
    <n v="9548.6999999999989"/>
    <n v="0"/>
    <n v="0"/>
    <n v="0"/>
    <m/>
    <n v="384.46"/>
    <n v="372.05"/>
    <n v="384.46"/>
    <n v="1140.97"/>
    <n v="384.45"/>
    <n v="0"/>
    <n v="359.65"/>
    <n v="359.65"/>
    <n v="384.46"/>
    <n v="1128.56"/>
    <n v="372.05"/>
    <n v="384.46"/>
    <n v="0"/>
    <n v="372.05"/>
    <n v="0"/>
    <n v="372.05"/>
    <n v="1128.56"/>
    <n v="58.7"/>
    <n v="8.44"/>
    <m/>
    <n v="1140.96"/>
    <n v="1208.1000000000001"/>
    <n v="58.690000000000005"/>
    <n v="8.44"/>
    <n v="0"/>
    <n v="67.13000000000001"/>
    <n v="294.06"/>
    <n v="42.27"/>
    <n v="0"/>
    <m/>
    <n v="336.33"/>
    <n v="1611.5600000000002"/>
    <n v="5009.6499999999996"/>
  </r>
  <r>
    <n v="381"/>
    <n v="26049"/>
    <s v="4215649HaPSU"/>
    <s v="49Ha"/>
    <x v="193"/>
    <s v="15LTIP - Perf"/>
    <n v="10257"/>
    <n v="10"/>
    <x v="5"/>
    <n v="9260"/>
    <x v="0"/>
    <n v="2000"/>
    <n v="0"/>
    <n v="0"/>
    <s v="4215649HaPSU15LTIP - Perf"/>
    <s v="LTIP - Perf"/>
    <s v="LTIP - Perf - 06/01/2015"/>
    <s v="3 years"/>
    <d v="2015-06-01T00:00:00"/>
    <d v="2017-09-30T00:00:00"/>
    <n v="310"/>
    <n v="0"/>
    <n v="125.95290900000001"/>
    <n v="3.224091000000044"/>
    <n v="3.2239999999999895"/>
    <n v="16.15100000000001"/>
    <m/>
    <n v="458.55200000000002"/>
    <n v="1.4792000000000001"/>
    <n v="0"/>
    <n v="0"/>
    <n v="16786.5"/>
    <n v="0"/>
    <n v="6820.3500223500005"/>
    <n v="174.58452765000237"/>
    <n v="174.57959999999943"/>
    <n v="874.57665000000054"/>
    <n v="0"/>
    <n v="24830.590800000005"/>
    <n v="458.55200000000002"/>
    <n v="0"/>
    <n v="0"/>
    <n v="458.55200000000002"/>
    <n v="54.15"/>
    <n v="24830.590800000002"/>
    <n v="-496.66147718159999"/>
    <n v="24333.929322818403"/>
    <n v="0"/>
    <n v="0"/>
    <n v="0"/>
    <n v="0"/>
    <n v="24333.929322818403"/>
    <n v="22.182250977956613"/>
    <n v="732"/>
    <n v="16237.41"/>
    <n v="16237.41"/>
    <n v="8096.5193228184035"/>
    <n v="0"/>
    <n v="0"/>
    <n v="7718.58"/>
    <n v="8518.83"/>
    <n v="0"/>
    <n v="16237.41"/>
    <n v="0"/>
    <n v="0"/>
    <n v="0"/>
    <m/>
    <n v="653.76"/>
    <n v="632.67999999999995"/>
    <n v="653.76"/>
    <n v="1940.2"/>
    <n v="653.76"/>
    <n v="0"/>
    <n v="611.58000000000004"/>
    <n v="611.58000000000004"/>
    <n v="653.76"/>
    <n v="1919.1000000000001"/>
    <n v="632.66999999999996"/>
    <n v="653.76"/>
    <n v="0"/>
    <n v="632.66999999999996"/>
    <n v="0"/>
    <n v="632.66999999999996"/>
    <n v="1919.1"/>
    <n v="99.81"/>
    <n v="14.35"/>
    <m/>
    <n v="1940.19"/>
    <n v="2054.35"/>
    <n v="99.820000000000007"/>
    <n v="14.35"/>
    <n v="0"/>
    <n v="114.17"/>
    <n v="500.03"/>
    <n v="71.88"/>
    <n v="0"/>
    <m/>
    <n v="571.91"/>
    <n v="2740.4300000000003"/>
    <n v="8518.83"/>
  </r>
  <r>
    <n v="382"/>
    <n v="13121"/>
    <s v="42175121PPSU"/>
    <s v="121P"/>
    <x v="194"/>
    <s v="15LTIP - Perf"/>
    <n v="10257"/>
    <n v="80"/>
    <x v="86"/>
    <n v="9260"/>
    <x v="0"/>
    <n v="190000"/>
    <n v="0"/>
    <n v="0"/>
    <s v="42175121PPSU15LTIP - Perf"/>
    <s v="LTIP - Perf"/>
    <s v="LTIP - Perf - 06/20/2015"/>
    <s v="3 years"/>
    <d v="2015-06-20T00:00:00"/>
    <d v="2017-09-30T00:00:00"/>
    <n v="185"/>
    <n v="0"/>
    <n v="75.165559999999999"/>
    <n v="1.9239399999999591"/>
    <n v="1.924000000000035"/>
    <n v="9.638499999999965"/>
    <m/>
    <n v="273.65199999999999"/>
    <n v="1.4792000000000001"/>
    <n v="0"/>
    <n v="0"/>
    <n v="9743.9500000000007"/>
    <n v="0"/>
    <n v="3958.9700452000002"/>
    <n v="101.33391979999784"/>
    <n v="101.33708000000185"/>
    <n v="507.65979499999816"/>
    <n v="0"/>
    <n v="14413.250839999997"/>
    <n v="273.65199999999999"/>
    <n v="0"/>
    <n v="0"/>
    <n v="273.65199999999999"/>
    <n v="52.67"/>
    <n v="14413.250840000001"/>
    <n v="-288.29384330168"/>
    <n v="14124.95699669832"/>
    <n v="0"/>
    <n v="0"/>
    <n v="0"/>
    <n v="0"/>
    <n v="14124.95699669832"/>
    <n v="12.875986323334841"/>
    <n v="732"/>
    <n v="9425.2199999999993"/>
    <n v="9425.2199999999993"/>
    <n v="4699.7369966983206"/>
    <n v="0"/>
    <n v="0"/>
    <n v="4480.3600000000006"/>
    <n v="4944.8600000000006"/>
    <n v="0"/>
    <n v="9425.2200000000012"/>
    <n v="0"/>
    <n v="0"/>
    <n v="0"/>
    <m/>
    <n v="379.48"/>
    <n v="367.24"/>
    <n v="379.49"/>
    <n v="1126.21"/>
    <n v="379.48"/>
    <n v="0"/>
    <n v="355"/>
    <n v="355"/>
    <n v="379.49"/>
    <n v="1113.97"/>
    <n v="367.24"/>
    <n v="379.48"/>
    <n v="0"/>
    <n v="367.25"/>
    <n v="0"/>
    <n v="367.25"/>
    <n v="1113.97"/>
    <n v="57.94"/>
    <n v="8.33"/>
    <m/>
    <n v="1126.2"/>
    <n v="1192.47"/>
    <n v="57.94"/>
    <n v="8.33"/>
    <n v="0"/>
    <n v="66.27"/>
    <n v="290.25"/>
    <n v="41.72"/>
    <n v="0"/>
    <m/>
    <n v="331.97"/>
    <n v="1590.71"/>
    <n v="4944.8600000000006"/>
  </r>
  <r>
    <n v="383"/>
    <n v="13390"/>
    <s v="42175390RPSU"/>
    <s v="390R"/>
    <x v="195"/>
    <s v="15LTIP - Perf"/>
    <n v="10257"/>
    <n v="60"/>
    <x v="24"/>
    <n v="9260"/>
    <x v="0"/>
    <n v="30000"/>
    <n v="0"/>
    <n v="0"/>
    <s v="42175390RPSU15LTIP - Perf"/>
    <s v="LTIP - Perf"/>
    <s v="LTIP - Perf - 06/20/2015"/>
    <s v="3 years"/>
    <d v="2015-06-20T00:00:00"/>
    <d v="2017-09-30T00:00:00"/>
    <n v="185"/>
    <n v="0"/>
    <n v="75.165559999999999"/>
    <n v="1.9239399999999591"/>
    <n v="1.924000000000035"/>
    <n v="9.638499999999965"/>
    <m/>
    <n v="273.65199999999999"/>
    <n v="1.4792000000000001"/>
    <n v="0"/>
    <n v="0"/>
    <n v="9743.9500000000007"/>
    <n v="0"/>
    <n v="3958.9700452000002"/>
    <n v="101.33391979999784"/>
    <n v="101.33708000000185"/>
    <n v="507.65979499999816"/>
    <n v="0"/>
    <n v="14413.250839999997"/>
    <n v="273.65199999999999"/>
    <n v="0"/>
    <n v="0"/>
    <n v="273.65199999999999"/>
    <n v="52.67"/>
    <n v="14413.250840000001"/>
    <n v="-288.29384330168"/>
    <n v="14124.95699669832"/>
    <n v="0"/>
    <n v="0"/>
    <n v="0"/>
    <n v="0"/>
    <n v="14124.95699669832"/>
    <n v="12.875986323334841"/>
    <n v="732"/>
    <n v="9425.2199999999993"/>
    <n v="9425.2199999999993"/>
    <n v="4699.7369966983206"/>
    <n v="0"/>
    <n v="0"/>
    <n v="4480.3600000000006"/>
    <n v="4944.8600000000006"/>
    <n v="0"/>
    <n v="9425.2200000000012"/>
    <n v="0"/>
    <n v="0"/>
    <n v="0"/>
    <m/>
    <n v="379.48"/>
    <n v="367.24"/>
    <n v="379.49"/>
    <n v="1126.21"/>
    <n v="379.48"/>
    <n v="0"/>
    <n v="355"/>
    <n v="355"/>
    <n v="379.49"/>
    <n v="1113.97"/>
    <n v="367.24"/>
    <n v="379.48"/>
    <n v="0"/>
    <n v="367.25"/>
    <n v="0"/>
    <n v="367.25"/>
    <n v="1113.97"/>
    <n v="57.94"/>
    <n v="8.33"/>
    <m/>
    <n v="1126.2"/>
    <n v="1192.47"/>
    <n v="57.94"/>
    <n v="8.33"/>
    <n v="0"/>
    <n v="66.27"/>
    <n v="290.25"/>
    <n v="41.72"/>
    <n v="0"/>
    <m/>
    <n v="331.97"/>
    <n v="1590.71"/>
    <n v="4944.8600000000006"/>
  </r>
  <r>
    <n v="384"/>
    <n v="19153"/>
    <s v="42175153CPSU"/>
    <s v="153C"/>
    <x v="196"/>
    <s v="15LTIP - Perf"/>
    <n v="10257"/>
    <n v="10"/>
    <x v="136"/>
    <n v="9260"/>
    <x v="0"/>
    <n v="2000"/>
    <n v="0"/>
    <n v="0"/>
    <s v="42175153CPSU15LTIP - Perf"/>
    <s v="LTIP - Perf"/>
    <s v="LTIP - Perf - 06/20/2015"/>
    <s v="3 years"/>
    <d v="2015-06-20T00:00:00"/>
    <d v="2017-09-30T00:00:00"/>
    <n v="185"/>
    <n v="0"/>
    <n v="75.165559999999999"/>
    <n v="1.9239399999999591"/>
    <n v="1.924000000000035"/>
    <n v="9.638499999999965"/>
    <m/>
    <n v="273.65199999999999"/>
    <n v="1.4792000000000001"/>
    <n v="0"/>
    <n v="0"/>
    <n v="9743.9500000000007"/>
    <n v="0"/>
    <n v="3958.9700452000002"/>
    <n v="101.33391979999784"/>
    <n v="101.33708000000185"/>
    <n v="507.65979499999816"/>
    <n v="0"/>
    <n v="14413.250839999997"/>
    <n v="273.65199999999999"/>
    <n v="0"/>
    <n v="0"/>
    <n v="273.65199999999999"/>
    <n v="52.67"/>
    <n v="14413.250840000001"/>
    <n v="-288.29384330168"/>
    <n v="14124.95699669832"/>
    <n v="0"/>
    <n v="0"/>
    <n v="0"/>
    <n v="0"/>
    <n v="14124.95699669832"/>
    <n v="12.875986323334841"/>
    <n v="732"/>
    <n v="9425.2199999999993"/>
    <n v="9425.2199999999993"/>
    <n v="4699.7369966983206"/>
    <n v="0"/>
    <n v="0"/>
    <n v="4480.3600000000006"/>
    <n v="4944.8600000000006"/>
    <n v="0"/>
    <n v="9425.2200000000012"/>
    <n v="0"/>
    <n v="0"/>
    <n v="0"/>
    <m/>
    <n v="379.48"/>
    <n v="367.24"/>
    <n v="379.49"/>
    <n v="1126.21"/>
    <n v="379.48"/>
    <n v="0"/>
    <n v="355"/>
    <n v="355"/>
    <n v="379.49"/>
    <n v="1113.97"/>
    <n v="367.24"/>
    <n v="379.48"/>
    <n v="0"/>
    <n v="367.25"/>
    <n v="0"/>
    <n v="367.25"/>
    <n v="1113.97"/>
    <n v="57.94"/>
    <n v="8.33"/>
    <m/>
    <n v="1126.2"/>
    <n v="1192.47"/>
    <n v="57.94"/>
    <n v="8.33"/>
    <n v="0"/>
    <n v="66.27"/>
    <n v="290.25"/>
    <n v="41.72"/>
    <n v="0"/>
    <m/>
    <n v="331.97"/>
    <n v="1590.71"/>
    <n v="4944.8600000000006"/>
  </r>
  <r>
    <n v="385"/>
    <n v="26172"/>
    <s v="42226172GPSU"/>
    <s v="172G"/>
    <x v="197"/>
    <s v="15LTIP - Perf"/>
    <n v="10257"/>
    <n v="10"/>
    <x v="5"/>
    <n v="9260"/>
    <x v="0"/>
    <n v="2000"/>
    <n v="0"/>
    <n v="0"/>
    <s v="42226172GPSU15LTIP - Perf"/>
    <s v="LTIP - Perf"/>
    <s v="LTIP - Perf - 08/10/2015"/>
    <s v="3 years"/>
    <d v="2015-08-10T00:00:00"/>
    <d v="2017-09-30T00:00:00"/>
    <n v="185"/>
    <n v="0"/>
    <n v="75.1655868"/>
    <n v="1.9239131999999586"/>
    <n v="1.924000000000035"/>
    <n v="9.638499999999965"/>
    <m/>
    <n v="273.65199999999999"/>
    <n v="1.4792000000000001"/>
    <n v="0"/>
    <n v="0"/>
    <n v="10278.6"/>
    <n v="0"/>
    <n v="4176.2000026080004"/>
    <n v="106.8926173919977"/>
    <n v="106.89744000000195"/>
    <n v="535.51505999999813"/>
    <n v="0"/>
    <n v="15204.105119999998"/>
    <n v="273.65199999999999"/>
    <n v="0"/>
    <n v="0"/>
    <n v="273.65199999999999"/>
    <n v="55.56"/>
    <n v="15204.10512"/>
    <n v="-304.11251061024001"/>
    <n v="14899.992609389759"/>
    <n v="0"/>
    <n v="0"/>
    <n v="0"/>
    <n v="0"/>
    <n v="14899.992609389759"/>
    <n v="13.58249098394691"/>
    <n v="732"/>
    <n v="9942.3799999999992"/>
    <n v="9942.3799999999992"/>
    <n v="4957.6126093897601"/>
    <n v="0"/>
    <n v="0"/>
    <n v="4713.2800000000007"/>
    <n v="5229.1100000000006"/>
    <n v="0"/>
    <n v="9942.3900000000012"/>
    <n v="-1.0000000002037268E-2"/>
    <n v="0"/>
    <n v="-1.0000000000218279E-2"/>
    <m/>
    <n v="400.31"/>
    <n v="387.39"/>
    <n v="400.31"/>
    <n v="1188.01"/>
    <n v="400.3"/>
    <n v="0"/>
    <n v="374.48"/>
    <n v="374.48"/>
    <n v="400.31"/>
    <n v="1175.0899999999999"/>
    <n v="387.39"/>
    <n v="400.31"/>
    <n v="0"/>
    <n v="387.39"/>
    <n v="12.919999999999991"/>
    <n v="400.31"/>
    <n v="1188.0100000000002"/>
    <n v="61.12"/>
    <n v="8.7899999999999991"/>
    <m/>
    <n v="1187.99"/>
    <n v="1257.9000000000001"/>
    <n v="61.12"/>
    <n v="8.7899999999999991"/>
    <n v="0"/>
    <n v="69.91"/>
    <n v="306.18"/>
    <n v="44.01"/>
    <n v="0"/>
    <m/>
    <n v="350.19"/>
    <n v="1678"/>
    <n v="5229.1100000000006"/>
  </r>
  <r>
    <n v="386"/>
    <n v="17279"/>
    <s v="42494279CPSU"/>
    <s v="279C"/>
    <x v="154"/>
    <s v="16LTIP - Perf"/>
    <n v="10257"/>
    <n v="10"/>
    <x v="116"/>
    <n v="9260"/>
    <x v="0"/>
    <n v="2000"/>
    <n v="0"/>
    <n v="0"/>
    <s v="42494279CPSU16LTIP - Perf"/>
    <s v="LTIP - Perf"/>
    <s v="LTIP - Perf - 05/04/2016"/>
    <s v="3 years"/>
    <d v="2016-05-04T00:00:00"/>
    <d v="2018-09-30T00:00:00"/>
    <n v="16835"/>
    <n v="0"/>
    <n v="0"/>
    <n v="318.18149999999878"/>
    <n v="158.2489999999998"/>
    <n v="794.61200000000099"/>
    <m/>
    <n v="18106.0425"/>
    <n v="1.0754999999999999"/>
    <n v="0"/>
    <n v="0"/>
    <n v="1241412.8999999999"/>
    <n v="0"/>
    <n v="0"/>
    <n v="23462.703809999908"/>
    <n v="11669.281259999983"/>
    <n v="58594.688880000067"/>
    <n v="0"/>
    <n v="1335139.5739499999"/>
    <n v="18106.0425"/>
    <n v="0"/>
    <n v="0"/>
    <n v="18106.0425"/>
    <n v="73.739999999999995"/>
    <n v="1335139.5739499999"/>
    <n v="-26705.461758147896"/>
    <n v="1308434.1121918519"/>
    <n v="0"/>
    <n v="0"/>
    <n v="0"/>
    <n v="0"/>
    <n v="1308434.1121918519"/>
    <n v="1192.7384796644046"/>
    <n v="367"/>
    <n v="437735.02"/>
    <n v="437735.02"/>
    <n v="870699.09219185193"/>
    <n v="0"/>
    <n v="0"/>
    <n v="0"/>
    <n v="437735.02"/>
    <n v="0"/>
    <n v="437735.02"/>
    <n v="0"/>
    <n v="0"/>
    <n v="0"/>
    <m/>
    <n v="0"/>
    <n v="0"/>
    <n v="0"/>
    <n v="0"/>
    <n v="0"/>
    <n v="0"/>
    <n v="0"/>
    <n v="0"/>
    <n v="0"/>
    <n v="0"/>
    <n v="0"/>
    <n v="271707.05"/>
    <n v="0"/>
    <n v="33270.25"/>
    <n v="0"/>
    <n v="33270.25"/>
    <n v="304977.3"/>
    <n v="5764.07"/>
    <n v="1928.34"/>
    <m/>
    <n v="102028.77"/>
    <n v="109721.18000000001"/>
    <n v="2866.79"/>
    <n v="959.07"/>
    <n v="0"/>
    <n v="3825.86"/>
    <n v="14394.92"/>
    <n v="4815.76"/>
    <n v="0"/>
    <m/>
    <n v="19210.68"/>
    <n v="132757.72"/>
    <n v="437735.02"/>
  </r>
  <r>
    <n v="387"/>
    <n v="18246"/>
    <s v="42494246HPSU"/>
    <s v="246H"/>
    <x v="164"/>
    <s v="16LTIP - Perf"/>
    <n v="10257"/>
    <n v="10"/>
    <x v="120"/>
    <n v="9260"/>
    <x v="0"/>
    <n v="2000"/>
    <n v="0"/>
    <n v="0"/>
    <s v="42494246HPSU16LTIP - Perf"/>
    <s v="LTIP - Perf"/>
    <s v="LTIP - Perf - 05/04/2016"/>
    <s v="3 years"/>
    <d v="2016-05-04T00:00:00"/>
    <d v="2018-09-30T00:00:00"/>
    <n v="7530"/>
    <n v="0"/>
    <n v="0"/>
    <n v="142.3169999999991"/>
    <n v="70.782000000001062"/>
    <n v="355.41599999999926"/>
    <m/>
    <n v="8098.5149999999994"/>
    <n v="1.0754999999999999"/>
    <n v="0"/>
    <n v="0"/>
    <n v="555262.19999999995"/>
    <n v="0"/>
    <n v="0"/>
    <n v="10494.455579999933"/>
    <n v="5219.4646800000783"/>
    <n v="26208.375839999942"/>
    <n v="0"/>
    <n v="597184.49609999999"/>
    <n v="8098.5149999999994"/>
    <n v="0"/>
    <n v="0"/>
    <n v="8098.5150000000003"/>
    <n v="73.739999999999995"/>
    <n v="597184.49609999999"/>
    <n v="-11944.884290992199"/>
    <n v="585239.61180900782"/>
    <n v="0"/>
    <n v="0"/>
    <n v="0"/>
    <n v="0"/>
    <n v="585239.61180900782"/>
    <n v="533.49098615224045"/>
    <n v="367"/>
    <n v="195791.19"/>
    <n v="195791.19"/>
    <n v="389448.42180900782"/>
    <n v="0"/>
    <n v="0"/>
    <n v="0"/>
    <n v="195791.19"/>
    <n v="0"/>
    <n v="195791.19"/>
    <n v="0"/>
    <n v="0"/>
    <n v="0"/>
    <m/>
    <n v="0"/>
    <n v="0"/>
    <n v="0"/>
    <n v="0"/>
    <n v="0"/>
    <n v="0"/>
    <n v="0"/>
    <n v="0"/>
    <n v="0"/>
    <n v="0"/>
    <n v="0"/>
    <n v="121529.79"/>
    <n v="0"/>
    <n v="14881.2"/>
    <n v="0"/>
    <n v="14881.2"/>
    <n v="136410.99"/>
    <n v="2578.17"/>
    <n v="862.51"/>
    <m/>
    <n v="45635.68"/>
    <n v="49076.36"/>
    <n v="1282.26"/>
    <n v="428.98"/>
    <n v="0"/>
    <n v="1711.24"/>
    <n v="6438.6"/>
    <n v="2154"/>
    <n v="0"/>
    <m/>
    <n v="8592.6"/>
    <n v="59380.200000000004"/>
    <n v="195791.19"/>
  </r>
  <r>
    <n v="388"/>
    <n v="23537"/>
    <s v="42494537EPSU"/>
    <s v="537E"/>
    <x v="185"/>
    <s v="16LTIP - Perf"/>
    <n v="10257"/>
    <n v="10"/>
    <x v="134"/>
    <n v="9260"/>
    <x v="0"/>
    <n v="2000"/>
    <n v="0"/>
    <n v="0"/>
    <s v="42494537EPSU16LTIP - Perf"/>
    <s v="LTIP - Perf"/>
    <s v="LTIP - Perf - 05/04/2016"/>
    <s v="3 years"/>
    <d v="2016-05-04T00:00:00"/>
    <d v="2018-09-30T00:00:00"/>
    <n v="4245"/>
    <n v="0"/>
    <n v="0"/>
    <n v="80.230499999999665"/>
    <n v="39.903000000000247"/>
    <n v="200.36399999999958"/>
    <m/>
    <n v="4565.4974999999995"/>
    <n v="1.0754999999999999"/>
    <n v="0"/>
    <n v="0"/>
    <n v="313026.3"/>
    <n v="0"/>
    <n v="0"/>
    <n v="5916.1970699999747"/>
    <n v="2942.4472200000182"/>
    <n v="14774.841359999968"/>
    <n v="0"/>
    <n v="336659.78564999998"/>
    <n v="4565.4974999999995"/>
    <n v="0"/>
    <n v="0"/>
    <n v="4565.4975000000004"/>
    <n v="73.739999999999995"/>
    <n v="336659.78565000003"/>
    <n v="-6733.8690325713005"/>
    <n v="329925.91661742871"/>
    <n v="0"/>
    <n v="0"/>
    <n v="0"/>
    <n v="0"/>
    <n v="329925.91661742871"/>
    <n v="300.75288661570528"/>
    <n v="367"/>
    <n v="110376.31"/>
    <n v="110376.31"/>
    <n v="219549.60661742871"/>
    <n v="0"/>
    <n v="0"/>
    <n v="0"/>
    <n v="110376.31"/>
    <n v="0"/>
    <n v="110376.31"/>
    <n v="0"/>
    <n v="0"/>
    <n v="0"/>
    <m/>
    <n v="0"/>
    <n v="0"/>
    <n v="0"/>
    <n v="0"/>
    <n v="0"/>
    <n v="0"/>
    <n v="0"/>
    <n v="0"/>
    <n v="0"/>
    <n v="0"/>
    <n v="0"/>
    <n v="68511.820000000007"/>
    <n v="0"/>
    <n v="8389.2000000000007"/>
    <n v="0"/>
    <n v="8389.2000000000007"/>
    <n v="76901.02"/>
    <n v="1453.43"/>
    <n v="486.24"/>
    <m/>
    <n v="25726.880000000001"/>
    <n v="27666.550000000003"/>
    <n v="722.87"/>
    <n v="241.83"/>
    <n v="0"/>
    <n v="964.7"/>
    <n v="3629.73"/>
    <n v="1214.31"/>
    <n v="0"/>
    <m/>
    <n v="4844.04"/>
    <n v="33475.29"/>
    <n v="110376.31"/>
  </r>
  <r>
    <n v="389"/>
    <n v="12665"/>
    <s v="42494665GPSU"/>
    <s v="665G"/>
    <x v="57"/>
    <s v="16LTIP - Perf"/>
    <n v="10257"/>
    <n v="10"/>
    <x v="5"/>
    <n v="9260"/>
    <x v="0"/>
    <n v="2000"/>
    <n v="0"/>
    <n v="0"/>
    <s v="42494665GPSU16LTIP - Perf"/>
    <s v="LTIP - Perf"/>
    <s v="LTIP - Perf - 05/04/2016"/>
    <s v="3 years"/>
    <d v="2016-05-04T00:00:00"/>
    <d v="2018-09-30T00:00:00"/>
    <n v="2950"/>
    <n v="0"/>
    <n v="0"/>
    <n v="55.754999999999654"/>
    <n v="27.730000000000473"/>
    <n v="139.23999999999978"/>
    <m/>
    <n v="3172.7249999999999"/>
    <n v="1.0754999999999999"/>
    <n v="0"/>
    <n v="0"/>
    <n v="217532.99999999997"/>
    <n v="0"/>
    <n v="0"/>
    <n v="4111.3736999999746"/>
    <n v="2044.8102000000347"/>
    <n v="10267.557599999984"/>
    <n v="0"/>
    <n v="233956.74149999995"/>
    <n v="3172.7249999999999"/>
    <n v="0"/>
    <n v="0"/>
    <n v="3172.7249999999999"/>
    <n v="73.739999999999995"/>
    <n v="233956.74149999997"/>
    <n v="-4679.6027434829994"/>
    <n v="229277.13875651697"/>
    <n v="0"/>
    <n v="0"/>
    <n v="0"/>
    <n v="0"/>
    <n v="229277.13875651697"/>
    <n v="209.00377279536642"/>
    <n v="367"/>
    <n v="76704.38"/>
    <n v="76704.38"/>
    <n v="152572.75875651697"/>
    <n v="0"/>
    <n v="0"/>
    <n v="0"/>
    <n v="76704.37999999999"/>
    <n v="0"/>
    <n v="76704.37999999999"/>
    <n v="0"/>
    <n v="0"/>
    <n v="0"/>
    <m/>
    <n v="0"/>
    <n v="0"/>
    <n v="0"/>
    <n v="0"/>
    <n v="0"/>
    <n v="0"/>
    <n v="0"/>
    <n v="0"/>
    <n v="0"/>
    <n v="0"/>
    <n v="0"/>
    <n v="47611.27"/>
    <n v="0"/>
    <n v="5829.96"/>
    <n v="0"/>
    <n v="5829.96"/>
    <n v="53441.229999999996"/>
    <n v="1010.04"/>
    <n v="337.9"/>
    <m/>
    <n v="17878.52"/>
    <n v="19226.46"/>
    <n v="502.34000000000003"/>
    <n v="168.06"/>
    <n v="0"/>
    <n v="670.40000000000009"/>
    <n v="2522.4199999999996"/>
    <n v="843.87"/>
    <n v="0"/>
    <m/>
    <n v="3366.2899999999995"/>
    <n v="23263.149999999998"/>
    <n v="76704.37999999999"/>
  </r>
  <r>
    <n v="390"/>
    <n v="12499"/>
    <s v="42494499SPSU"/>
    <s v="499S"/>
    <x v="56"/>
    <s v="16LTIP - Perf"/>
    <n v="10257"/>
    <n v="10"/>
    <x v="47"/>
    <n v="9260"/>
    <x v="0"/>
    <n v="2000"/>
    <n v="0"/>
    <n v="0"/>
    <s v="42494499SPSU16LTIP - Perf"/>
    <s v="LTIP - Perf"/>
    <s v="LTIP - Perf - 05/04/2016"/>
    <s v="3 years"/>
    <d v="2016-05-04T00:00:00"/>
    <d v="2018-09-30T00:00:00"/>
    <n v="2950"/>
    <n v="0"/>
    <n v="0"/>
    <n v="55.754999999999654"/>
    <n v="27.730000000000473"/>
    <n v="139.23999999999978"/>
    <m/>
    <n v="3172.7249999999999"/>
    <n v="1.0754999999999999"/>
    <n v="0"/>
    <n v="0"/>
    <n v="217532.99999999997"/>
    <n v="0"/>
    <n v="0"/>
    <n v="4111.3736999999746"/>
    <n v="2044.8102000000347"/>
    <n v="10267.557599999984"/>
    <n v="0"/>
    <n v="233956.74149999995"/>
    <n v="3172.7249999999999"/>
    <n v="0"/>
    <n v="0"/>
    <n v="3172.7249999999999"/>
    <n v="73.739999999999995"/>
    <n v="233956.74149999997"/>
    <n v="-4679.6027434829994"/>
    <n v="229277.13875651697"/>
    <n v="0"/>
    <n v="0"/>
    <n v="0"/>
    <n v="0"/>
    <n v="229277.13875651697"/>
    <n v="209.00377279536642"/>
    <n v="367"/>
    <n v="76704.38"/>
    <n v="76704.38"/>
    <n v="152572.75875651697"/>
    <n v="0"/>
    <n v="0"/>
    <n v="0"/>
    <n v="76704.37999999999"/>
    <n v="0"/>
    <n v="76704.37999999999"/>
    <n v="0"/>
    <n v="0"/>
    <n v="0"/>
    <m/>
    <n v="0"/>
    <n v="0"/>
    <n v="0"/>
    <n v="0"/>
    <n v="0"/>
    <n v="0"/>
    <n v="0"/>
    <n v="0"/>
    <n v="0"/>
    <n v="0"/>
    <n v="0"/>
    <n v="47611.27"/>
    <n v="0"/>
    <n v="5829.96"/>
    <n v="0"/>
    <n v="5829.96"/>
    <n v="53441.229999999996"/>
    <n v="1010.04"/>
    <n v="337.9"/>
    <m/>
    <n v="17878.52"/>
    <n v="19226.46"/>
    <n v="502.34000000000003"/>
    <n v="168.06"/>
    <n v="0"/>
    <n v="670.40000000000009"/>
    <n v="2522.4199999999996"/>
    <n v="843.87"/>
    <n v="0"/>
    <m/>
    <n v="3366.2899999999995"/>
    <n v="23263.149999999998"/>
    <n v="76704.37999999999"/>
  </r>
  <r>
    <n v="391"/>
    <n v="16995"/>
    <s v="42494995BPSU"/>
    <s v="995B"/>
    <x v="133"/>
    <s v="16LTIP - Perf"/>
    <n v="10257"/>
    <n v="212"/>
    <x v="102"/>
    <n v="9260"/>
    <x v="0"/>
    <n v="821000"/>
    <n v="0"/>
    <n v="0"/>
    <s v="42494995BPSU16LTIP - Perf"/>
    <s v="LTIP - Perf"/>
    <s v="LTIP - Perf - 05/04/2016"/>
    <s v="3 years"/>
    <d v="2016-05-04T00:00:00"/>
    <d v="2018-09-30T00:00:00"/>
    <n v="2050"/>
    <n v="0"/>
    <n v="0"/>
    <n v="38.744999999999891"/>
    <n v="19.269999999999982"/>
    <n v="96.759999999999764"/>
    <m/>
    <n v="2204.7749999999996"/>
    <n v="1.0754999999999999"/>
    <n v="0"/>
    <n v="0"/>
    <n v="151167"/>
    <n v="0"/>
    <n v="0"/>
    <n v="2857.0562999999916"/>
    <n v="1420.9697999999985"/>
    <n v="7135.082399999982"/>
    <n v="0"/>
    <n v="162580.10849999997"/>
    <n v="2204.7749999999996"/>
    <n v="0"/>
    <n v="0"/>
    <n v="2204.7750000000001"/>
    <n v="73.739999999999995"/>
    <n v="162580.1085"/>
    <n v="-3251.927330217"/>
    <n v="159328.181169783"/>
    <n v="0"/>
    <n v="0"/>
    <n v="0"/>
    <n v="0"/>
    <n v="159328.181169783"/>
    <n v="145.23990990864448"/>
    <n v="367"/>
    <n v="53303.05"/>
    <n v="53303.05"/>
    <n v="106025.131169783"/>
    <n v="0"/>
    <n v="0"/>
    <n v="0"/>
    <n v="53303.05"/>
    <n v="0"/>
    <n v="53303.05"/>
    <n v="0"/>
    <n v="0"/>
    <n v="0"/>
    <m/>
    <n v="0"/>
    <n v="0"/>
    <n v="0"/>
    <n v="0"/>
    <n v="0"/>
    <n v="0"/>
    <n v="0"/>
    <n v="0"/>
    <n v="0"/>
    <n v="0"/>
    <n v="0"/>
    <n v="33085.800000000003"/>
    <n v="0"/>
    <n v="4051.32"/>
    <n v="0"/>
    <n v="4051.32"/>
    <n v="37137.120000000003"/>
    <n v="701.89"/>
    <n v="234.81"/>
    <m/>
    <n v="12424.07"/>
    <n v="13360.77"/>
    <n v="349.08"/>
    <n v="116.79"/>
    <n v="0"/>
    <n v="465.87"/>
    <n v="1752.87"/>
    <n v="586.41999999999996"/>
    <n v="0"/>
    <m/>
    <n v="2339.29"/>
    <n v="16165.930000000002"/>
    <n v="53303.05"/>
  </r>
  <r>
    <n v="392"/>
    <n v="14593"/>
    <s v="42494593EPSU"/>
    <s v="593E"/>
    <x v="89"/>
    <s v="16LTIP - Perf"/>
    <n v="10257"/>
    <n v="180"/>
    <x v="71"/>
    <n v="9260"/>
    <x v="0"/>
    <n v="700000"/>
    <n v="0"/>
    <n v="0"/>
    <s v="42494593EPSU16LTIP - Perf"/>
    <s v="LTIP - Perf"/>
    <s v="LTIP - Perf - 05/04/2016"/>
    <s v="3 years"/>
    <d v="2016-05-04T00:00:00"/>
    <d v="2018-09-30T00:00:00"/>
    <n v="2050"/>
    <n v="0"/>
    <n v="0"/>
    <n v="38.744999999999891"/>
    <n v="19.269999999999982"/>
    <n v="96.759999999999764"/>
    <m/>
    <n v="2204.7749999999996"/>
    <n v="1.0754999999999999"/>
    <n v="0"/>
    <n v="0"/>
    <n v="151167"/>
    <n v="0"/>
    <n v="0"/>
    <n v="2857.0562999999916"/>
    <n v="1420.9697999999985"/>
    <n v="7135.082399999982"/>
    <n v="0"/>
    <n v="162580.10849999997"/>
    <n v="2204.7749999999996"/>
    <n v="0"/>
    <n v="0"/>
    <n v="2204.7750000000001"/>
    <n v="73.739999999999995"/>
    <n v="162580.1085"/>
    <n v="-3251.927330217"/>
    <n v="159328.181169783"/>
    <n v="0"/>
    <n v="0"/>
    <n v="0"/>
    <n v="0"/>
    <n v="159328.181169783"/>
    <n v="145.23990990864448"/>
    <n v="367"/>
    <n v="53303.05"/>
    <n v="53303.05"/>
    <n v="106025.131169783"/>
    <n v="0"/>
    <n v="0"/>
    <n v="0"/>
    <n v="53303.05"/>
    <n v="0"/>
    <n v="53303.05"/>
    <n v="0"/>
    <n v="0"/>
    <n v="0"/>
    <m/>
    <n v="0"/>
    <n v="0"/>
    <n v="0"/>
    <n v="0"/>
    <n v="0"/>
    <n v="0"/>
    <n v="0"/>
    <n v="0"/>
    <n v="0"/>
    <n v="0"/>
    <n v="0"/>
    <n v="33085.800000000003"/>
    <n v="0"/>
    <n v="4051.32"/>
    <n v="0"/>
    <n v="4051.32"/>
    <n v="37137.120000000003"/>
    <n v="701.89"/>
    <n v="234.81"/>
    <m/>
    <n v="12424.07"/>
    <n v="13360.77"/>
    <n v="349.08"/>
    <n v="116.79"/>
    <n v="0"/>
    <n v="465.87"/>
    <n v="1752.87"/>
    <n v="586.41999999999996"/>
    <n v="0"/>
    <m/>
    <n v="2339.29"/>
    <n v="16165.930000000002"/>
    <n v="53303.05"/>
  </r>
  <r>
    <n v="393"/>
    <n v="17922"/>
    <s v="42494922GPSU"/>
    <s v="922G"/>
    <x v="160"/>
    <s v="16LTIP - Perf"/>
    <n v="10257"/>
    <n v="10"/>
    <x v="1"/>
    <n v="9260"/>
    <x v="0"/>
    <n v="2000"/>
    <n v="0"/>
    <n v="0"/>
    <s v="42494922GPSU16LTIP - Perf"/>
    <s v="LTIP - Perf"/>
    <s v="LTIP - Perf - 05/04/2016"/>
    <s v="3 years"/>
    <d v="2016-05-04T00:00:00"/>
    <d v="2018-09-30T00:00:00"/>
    <n v="2050"/>
    <n v="0"/>
    <n v="0"/>
    <n v="38.744999999999891"/>
    <n v="19.269999999999982"/>
    <n v="96.759999999999764"/>
    <m/>
    <n v="2204.7749999999996"/>
    <n v="1.0754999999999999"/>
    <n v="0"/>
    <n v="0"/>
    <n v="151167"/>
    <n v="0"/>
    <n v="0"/>
    <n v="2857.0562999999916"/>
    <n v="1420.9697999999985"/>
    <n v="7135.082399999982"/>
    <n v="0"/>
    <n v="162580.10849999997"/>
    <n v="2204.7749999999996"/>
    <n v="0"/>
    <n v="0"/>
    <n v="2204.7750000000001"/>
    <n v="73.739999999999995"/>
    <n v="162580.1085"/>
    <n v="-3251.927330217"/>
    <n v="159328.181169783"/>
    <n v="0"/>
    <n v="0"/>
    <n v="0"/>
    <n v="0"/>
    <n v="159328.181169783"/>
    <n v="145.23990990864448"/>
    <n v="367"/>
    <n v="53303.05"/>
    <n v="53303.05"/>
    <n v="106025.131169783"/>
    <n v="0"/>
    <n v="0"/>
    <n v="0"/>
    <n v="53303.05"/>
    <n v="0"/>
    <n v="53303.05"/>
    <n v="0"/>
    <n v="0"/>
    <n v="0"/>
    <m/>
    <n v="0"/>
    <n v="0"/>
    <n v="0"/>
    <n v="0"/>
    <n v="0"/>
    <n v="0"/>
    <n v="0"/>
    <n v="0"/>
    <n v="0"/>
    <n v="0"/>
    <n v="0"/>
    <n v="33085.800000000003"/>
    <n v="0"/>
    <n v="4051.32"/>
    <n v="0"/>
    <n v="4051.32"/>
    <n v="37137.120000000003"/>
    <n v="701.89"/>
    <n v="234.81"/>
    <m/>
    <n v="12424.07"/>
    <n v="13360.77"/>
    <n v="349.08"/>
    <n v="116.79"/>
    <n v="0"/>
    <n v="465.87"/>
    <n v="1752.87"/>
    <n v="586.41999999999996"/>
    <n v="0"/>
    <m/>
    <n v="2339.29"/>
    <n v="16165.930000000002"/>
    <n v="53303.05"/>
  </r>
  <r>
    <n v="394"/>
    <n v="11385"/>
    <s v="42494385GPSU"/>
    <s v="385G"/>
    <x v="39"/>
    <s v="16LTIP - Perf"/>
    <n v="10257"/>
    <n v="10"/>
    <x v="31"/>
    <n v="9260"/>
    <x v="0"/>
    <n v="2000"/>
    <n v="0"/>
    <n v="0"/>
    <s v="42494385GPSU16LTIP - Perf"/>
    <s v="LTIP - Perf"/>
    <s v="LTIP - Perf - 05/04/2016"/>
    <s v="3 years"/>
    <d v="2016-05-04T00:00:00"/>
    <d v="2018-09-30T00:00:00"/>
    <n v="2050"/>
    <n v="0"/>
    <n v="0"/>
    <n v="38.744999999999891"/>
    <n v="19.269999999999982"/>
    <n v="96.759999999999764"/>
    <m/>
    <n v="2204.7749999999996"/>
    <n v="1.0754999999999999"/>
    <n v="0"/>
    <n v="0"/>
    <n v="151167"/>
    <n v="0"/>
    <n v="0"/>
    <n v="2857.0562999999916"/>
    <n v="1420.9697999999985"/>
    <n v="7135.082399999982"/>
    <n v="0"/>
    <n v="162580.10849999997"/>
    <n v="2204.7749999999996"/>
    <n v="0"/>
    <n v="0"/>
    <n v="2204.7750000000001"/>
    <n v="73.739999999999995"/>
    <n v="162580.1085"/>
    <n v="-3251.927330217"/>
    <n v="159328.181169783"/>
    <n v="0"/>
    <n v="0"/>
    <n v="0"/>
    <n v="0"/>
    <n v="159328.181169783"/>
    <n v="145.23990990864448"/>
    <n v="367"/>
    <n v="53303.05"/>
    <n v="53303.05"/>
    <n v="106025.131169783"/>
    <n v="0"/>
    <n v="0"/>
    <n v="0"/>
    <n v="53303.05"/>
    <n v="0"/>
    <n v="53303.05"/>
    <n v="0"/>
    <n v="0"/>
    <n v="0"/>
    <m/>
    <n v="0"/>
    <n v="0"/>
    <n v="0"/>
    <n v="0"/>
    <n v="0"/>
    <n v="0"/>
    <n v="0"/>
    <n v="0"/>
    <n v="0"/>
    <n v="0"/>
    <n v="0"/>
    <n v="33085.800000000003"/>
    <n v="0"/>
    <n v="4051.32"/>
    <n v="0"/>
    <n v="4051.32"/>
    <n v="37137.120000000003"/>
    <n v="701.89"/>
    <n v="234.81"/>
    <m/>
    <n v="12424.07"/>
    <n v="13360.77"/>
    <n v="349.08"/>
    <n v="116.79"/>
    <n v="0"/>
    <n v="465.87"/>
    <n v="1752.87"/>
    <n v="586.41999999999996"/>
    <n v="0"/>
    <m/>
    <n v="2339.29"/>
    <n v="16165.930000000002"/>
    <n v="53303.05"/>
  </r>
  <r>
    <n v="395"/>
    <n v="10845"/>
    <s v="42494845PPSU"/>
    <s v="845P"/>
    <x v="28"/>
    <s v="16LTIP - Perf"/>
    <n v="10257"/>
    <n v="80"/>
    <x v="23"/>
    <n v="9260"/>
    <x v="0"/>
    <n v="190000"/>
    <n v="0"/>
    <n v="0"/>
    <s v="42494845PPSU16LTIP - Perf"/>
    <s v="LTIP - Perf"/>
    <s v="LTIP - Perf - 05/04/2016"/>
    <s v="3 years"/>
    <d v="2016-05-04T00:00:00"/>
    <d v="2018-09-30T00:00:00"/>
    <n v="2050"/>
    <n v="0"/>
    <n v="0"/>
    <n v="38.744999999999891"/>
    <n v="19.269999999999982"/>
    <n v="96.759999999999764"/>
    <m/>
    <n v="2204.7749999999996"/>
    <n v="1.0754999999999999"/>
    <n v="0"/>
    <n v="0"/>
    <n v="151167"/>
    <n v="0"/>
    <n v="0"/>
    <n v="2857.0562999999916"/>
    <n v="1420.9697999999985"/>
    <n v="7135.082399999982"/>
    <n v="0"/>
    <n v="162580.10849999997"/>
    <n v="2204.7749999999996"/>
    <n v="0"/>
    <n v="0"/>
    <n v="2204.7750000000001"/>
    <n v="73.739999999999995"/>
    <n v="162580.1085"/>
    <n v="-3251.927330217"/>
    <n v="159328.181169783"/>
    <n v="0"/>
    <n v="0"/>
    <n v="0"/>
    <n v="0"/>
    <n v="159328.181169783"/>
    <n v="145.23990990864448"/>
    <n v="367"/>
    <n v="53303.05"/>
    <n v="53303.05"/>
    <n v="106025.131169783"/>
    <n v="0"/>
    <n v="0"/>
    <n v="0"/>
    <n v="53303.05"/>
    <n v="0"/>
    <n v="53303.05"/>
    <n v="0"/>
    <n v="0"/>
    <n v="0"/>
    <m/>
    <n v="0"/>
    <n v="0"/>
    <n v="0"/>
    <n v="0"/>
    <n v="0"/>
    <n v="0"/>
    <n v="0"/>
    <n v="0"/>
    <n v="0"/>
    <n v="0"/>
    <n v="0"/>
    <n v="33085.800000000003"/>
    <n v="0"/>
    <n v="4051.32"/>
    <n v="0"/>
    <n v="4051.32"/>
    <n v="37137.120000000003"/>
    <n v="701.89"/>
    <n v="234.81"/>
    <m/>
    <n v="12424.07"/>
    <n v="13360.77"/>
    <n v="349.08"/>
    <n v="116.79"/>
    <n v="0"/>
    <n v="465.87"/>
    <n v="1752.87"/>
    <n v="586.41999999999996"/>
    <n v="0"/>
    <m/>
    <n v="2339.29"/>
    <n v="16165.930000000002"/>
    <n v="53303.05"/>
  </r>
  <r>
    <n v="396"/>
    <n v="11145"/>
    <s v="42494145APSU"/>
    <s v="145A"/>
    <x v="32"/>
    <s v="16LTIP - Perf"/>
    <n v="10257"/>
    <n v="50"/>
    <x v="26"/>
    <n v="9260"/>
    <x v="0"/>
    <n v="91000"/>
    <n v="0"/>
    <n v="0"/>
    <s v="42494145APSU16LTIP - Perf"/>
    <s v="LTIP - Perf"/>
    <s v="LTIP - Perf - 05/04/2016"/>
    <s v="3 years"/>
    <d v="2016-05-04T00:00:00"/>
    <d v="2018-09-30T00:00:00"/>
    <n v="975"/>
    <n v="0"/>
    <n v="0"/>
    <n v="18.427499999999895"/>
    <n v="9.1650000000000773"/>
    <n v="46.019999999999982"/>
    <m/>
    <n v="1048.6125"/>
    <n v="1.0754999999999999"/>
    <n v="0"/>
    <n v="0"/>
    <n v="71896.5"/>
    <n v="0"/>
    <n v="0"/>
    <n v="1358.8438499999922"/>
    <n v="675.82710000000566"/>
    <n v="3393.5147999999986"/>
    <n v="0"/>
    <n v="77324.685750000004"/>
    <n v="1048.6125"/>
    <n v="0"/>
    <n v="0"/>
    <n v="1048.6125"/>
    <n v="73.739999999999995"/>
    <n v="77324.68574999999"/>
    <n v="-1546.6483643714996"/>
    <n v="75778.037385628486"/>
    <n v="0"/>
    <n v="0"/>
    <n v="0"/>
    <n v="0"/>
    <n v="75778.037385628486"/>
    <n v="69.077518127282119"/>
    <n v="367"/>
    <n v="25351.45"/>
    <n v="25351.45"/>
    <n v="50426.587385628489"/>
    <n v="0"/>
    <n v="0"/>
    <n v="0"/>
    <n v="25351.449999999997"/>
    <n v="0"/>
    <n v="25351.449999999997"/>
    <n v="0"/>
    <n v="0"/>
    <n v="0"/>
    <m/>
    <n v="0"/>
    <n v="0"/>
    <n v="0"/>
    <n v="0"/>
    <n v="0"/>
    <n v="0"/>
    <n v="0"/>
    <n v="0"/>
    <n v="0"/>
    <n v="0"/>
    <n v="0"/>
    <n v="15735.93"/>
    <n v="0"/>
    <n v="1926.85"/>
    <n v="0"/>
    <n v="1926.85"/>
    <n v="17662.78"/>
    <n v="333.83"/>
    <n v="111.68"/>
    <m/>
    <n v="5909"/>
    <n v="6354.51"/>
    <n v="166.03"/>
    <n v="55.54"/>
    <n v="0"/>
    <n v="221.57"/>
    <n v="833.68999999999994"/>
    <n v="278.89999999999998"/>
    <n v="0"/>
    <m/>
    <n v="1112.5899999999999"/>
    <n v="7688.6699999999992"/>
    <n v="25351.449999999997"/>
  </r>
  <r>
    <n v="397"/>
    <n v="10606"/>
    <s v="42494606APSU"/>
    <s v="606A"/>
    <x v="26"/>
    <s v="16LTIP - Perf"/>
    <n v="10257"/>
    <n v="10"/>
    <x v="21"/>
    <n v="9260"/>
    <x v="0"/>
    <n v="2000"/>
    <n v="0"/>
    <n v="0"/>
    <s v="42494606APSU16LTIP - Perf"/>
    <s v="LTIP - Perf"/>
    <s v="LTIP - Perf - 05/04/2016"/>
    <s v="3 years"/>
    <d v="2016-05-04T00:00:00"/>
    <d v="2018-09-30T00:00:00"/>
    <n v="975"/>
    <n v="0"/>
    <n v="0"/>
    <n v="18.427499999999895"/>
    <n v="9.1650000000000773"/>
    <n v="46.019999999999982"/>
    <m/>
    <n v="1048.6125"/>
    <n v="1.0754999999999999"/>
    <n v="0"/>
    <n v="0"/>
    <n v="71896.5"/>
    <n v="0"/>
    <n v="0"/>
    <n v="1358.8438499999922"/>
    <n v="675.82710000000566"/>
    <n v="3393.5147999999986"/>
    <n v="0"/>
    <n v="77324.685750000004"/>
    <n v="1048.6125"/>
    <n v="0"/>
    <n v="0"/>
    <n v="1048.6125"/>
    <n v="73.739999999999995"/>
    <n v="77324.68574999999"/>
    <n v="-1546.6483643714996"/>
    <n v="75778.037385628486"/>
    <n v="0"/>
    <n v="0"/>
    <n v="0"/>
    <n v="0"/>
    <n v="75778.037385628486"/>
    <n v="69.077518127282119"/>
    <n v="367"/>
    <n v="25351.45"/>
    <n v="25351.45"/>
    <n v="50426.587385628489"/>
    <n v="0"/>
    <n v="0"/>
    <n v="0"/>
    <n v="25351.449999999997"/>
    <n v="0"/>
    <n v="25351.449999999997"/>
    <n v="0"/>
    <n v="0"/>
    <n v="0"/>
    <m/>
    <n v="0"/>
    <n v="0"/>
    <n v="0"/>
    <n v="0"/>
    <n v="0"/>
    <n v="0"/>
    <n v="0"/>
    <n v="0"/>
    <n v="0"/>
    <n v="0"/>
    <n v="0"/>
    <n v="15735.93"/>
    <n v="0"/>
    <n v="1926.85"/>
    <n v="0"/>
    <n v="1926.85"/>
    <n v="17662.78"/>
    <n v="333.83"/>
    <n v="111.68"/>
    <m/>
    <n v="5909"/>
    <n v="6354.51"/>
    <n v="166.03"/>
    <n v="55.54"/>
    <n v="0"/>
    <n v="221.57"/>
    <n v="833.68999999999994"/>
    <n v="278.89999999999998"/>
    <n v="0"/>
    <m/>
    <n v="1112.5899999999999"/>
    <n v="7688.6699999999992"/>
    <n v="25351.449999999997"/>
  </r>
  <r>
    <n v="398"/>
    <n v="10107"/>
    <s v="42494107CPSU"/>
    <s v="107C"/>
    <x v="7"/>
    <s v="16LTIP - Perf"/>
    <n v="10257"/>
    <n v="10"/>
    <x v="7"/>
    <n v="9260"/>
    <x v="0"/>
    <n v="12000"/>
    <n v="0"/>
    <n v="0"/>
    <s v="42494107CPSU16LTIP - Perf"/>
    <s v="LTIP - Perf"/>
    <s v="LTIP - Perf - 05/04/2016"/>
    <s v="3 years"/>
    <d v="2016-05-04T00:00:00"/>
    <d v="2018-09-30T00:00:00"/>
    <n v="975"/>
    <n v="0"/>
    <n v="0"/>
    <n v="18.427499999999895"/>
    <n v="9.1650000000000773"/>
    <n v="46.019999999999982"/>
    <m/>
    <n v="1048.6125"/>
    <n v="1.0754999999999999"/>
    <n v="0"/>
    <n v="0"/>
    <n v="71896.5"/>
    <n v="0"/>
    <n v="0"/>
    <n v="1358.8438499999922"/>
    <n v="675.82710000000566"/>
    <n v="3393.5147999999986"/>
    <n v="0"/>
    <n v="77324.685750000004"/>
    <n v="1048.6125"/>
    <n v="0"/>
    <n v="0"/>
    <n v="1048.6125"/>
    <n v="73.739999999999995"/>
    <n v="77324.68574999999"/>
    <n v="-1546.6483643714996"/>
    <n v="75778.037385628486"/>
    <n v="0"/>
    <n v="0"/>
    <n v="0"/>
    <n v="0"/>
    <n v="75778.037385628486"/>
    <n v="69.077518127282119"/>
    <n v="367"/>
    <n v="25351.45"/>
    <n v="25351.45"/>
    <n v="50426.587385628489"/>
    <n v="0"/>
    <n v="0"/>
    <n v="0"/>
    <n v="25351.449999999997"/>
    <n v="0"/>
    <n v="25351.449999999997"/>
    <n v="0"/>
    <n v="0"/>
    <n v="0"/>
    <m/>
    <n v="0"/>
    <n v="0"/>
    <n v="0"/>
    <n v="0"/>
    <n v="0"/>
    <n v="0"/>
    <n v="0"/>
    <n v="0"/>
    <n v="0"/>
    <n v="0"/>
    <n v="0"/>
    <n v="15735.93"/>
    <n v="0"/>
    <n v="1926.85"/>
    <n v="0"/>
    <n v="1926.85"/>
    <n v="17662.78"/>
    <n v="333.83"/>
    <n v="111.68"/>
    <m/>
    <n v="5909"/>
    <n v="6354.51"/>
    <n v="166.03"/>
    <n v="55.54"/>
    <n v="0"/>
    <n v="221.57"/>
    <n v="833.68999999999994"/>
    <n v="278.89999999999998"/>
    <n v="0"/>
    <m/>
    <n v="1112.5899999999999"/>
    <n v="7688.6699999999992"/>
    <n v="25351.449999999997"/>
  </r>
  <r>
    <n v="399"/>
    <n v="14237"/>
    <s v="42494237FPSU"/>
    <s v="237F"/>
    <x v="79"/>
    <s v="16LTIP - Perf"/>
    <n v="10257"/>
    <n v="10"/>
    <x v="64"/>
    <n v="9260"/>
    <x v="0"/>
    <n v="2000"/>
    <n v="0"/>
    <n v="0"/>
    <s v="42494237FPSU16LTIP - Perf"/>
    <s v="LTIP - Perf"/>
    <s v="LTIP - Perf - 05/04/2016"/>
    <s v="3 years"/>
    <d v="2016-05-04T00:00:00"/>
    <d v="2018-09-30T00:00:00"/>
    <n v="975"/>
    <n v="0"/>
    <n v="0"/>
    <n v="18.427499999999895"/>
    <n v="9.1650000000000773"/>
    <n v="46.019999999999982"/>
    <m/>
    <n v="1048.6125"/>
    <n v="1.0754999999999999"/>
    <n v="0"/>
    <n v="0"/>
    <n v="71896.5"/>
    <n v="0"/>
    <n v="0"/>
    <n v="1358.8438499999922"/>
    <n v="675.82710000000566"/>
    <n v="3393.5147999999986"/>
    <n v="0"/>
    <n v="77324.685750000004"/>
    <n v="1048.6125"/>
    <n v="0"/>
    <n v="0"/>
    <n v="1048.6125"/>
    <n v="73.739999999999995"/>
    <n v="77324.68574999999"/>
    <n v="-1546.6483643714996"/>
    <n v="75778.037385628486"/>
    <n v="0"/>
    <n v="0"/>
    <n v="0"/>
    <n v="0"/>
    <n v="75778.037385628486"/>
    <n v="69.077518127282119"/>
    <n v="367"/>
    <n v="25351.45"/>
    <n v="25351.45"/>
    <n v="50426.587385628489"/>
    <n v="0"/>
    <n v="0"/>
    <n v="0"/>
    <n v="25351.449999999997"/>
    <n v="0"/>
    <n v="25351.449999999997"/>
    <n v="0"/>
    <n v="0"/>
    <n v="0"/>
    <m/>
    <n v="0"/>
    <n v="0"/>
    <n v="0"/>
    <n v="0"/>
    <n v="0"/>
    <n v="0"/>
    <n v="0"/>
    <n v="0"/>
    <n v="0"/>
    <n v="0"/>
    <n v="0"/>
    <n v="15735.93"/>
    <n v="0"/>
    <n v="1926.85"/>
    <n v="0"/>
    <n v="1926.85"/>
    <n v="17662.78"/>
    <n v="333.83"/>
    <n v="111.68"/>
    <m/>
    <n v="5909"/>
    <n v="6354.51"/>
    <n v="166.03"/>
    <n v="55.54"/>
    <n v="0"/>
    <n v="221.57"/>
    <n v="833.68999999999994"/>
    <n v="278.89999999999998"/>
    <n v="0"/>
    <m/>
    <n v="1112.5899999999999"/>
    <n v="7688.6699999999992"/>
    <n v="25351.449999999997"/>
  </r>
  <r>
    <n v="400"/>
    <n v="10819"/>
    <s v="42494819GPSU"/>
    <s v="819G"/>
    <x v="27"/>
    <s v="16LTIP - Perf"/>
    <n v="10257"/>
    <n v="70"/>
    <x v="22"/>
    <n v="9260"/>
    <x v="0"/>
    <n v="170000"/>
    <n v="0"/>
    <n v="0"/>
    <s v="42494819GPSU16LTIP - Perf"/>
    <s v="LTIP - Perf"/>
    <s v="LTIP - Perf - 05/04/2016"/>
    <s v="3 years"/>
    <d v="2016-05-04T00:00:00"/>
    <d v="2018-09-30T00:00:00"/>
    <n v="975"/>
    <n v="0"/>
    <n v="0"/>
    <n v="18.427499999999895"/>
    <n v="9.1650000000000773"/>
    <n v="46.019999999999982"/>
    <m/>
    <n v="1048.6125"/>
    <n v="1.0754999999999999"/>
    <n v="0"/>
    <n v="0"/>
    <n v="71896.5"/>
    <n v="0"/>
    <n v="0"/>
    <n v="1358.8438499999922"/>
    <n v="675.82710000000566"/>
    <n v="3393.5147999999986"/>
    <n v="0"/>
    <n v="77324.685750000004"/>
    <n v="1048.6125"/>
    <n v="0"/>
    <n v="0"/>
    <n v="1048.6125"/>
    <n v="73.739999999999995"/>
    <n v="77324.68574999999"/>
    <n v="-1546.6483643714996"/>
    <n v="75778.037385628486"/>
    <n v="0"/>
    <n v="0"/>
    <n v="0"/>
    <n v="0"/>
    <n v="75778.037385628486"/>
    <n v="69.077518127282119"/>
    <n v="367"/>
    <n v="25351.45"/>
    <n v="25351.45"/>
    <n v="50426.587385628489"/>
    <n v="0"/>
    <n v="0"/>
    <n v="0"/>
    <n v="25351.449999999997"/>
    <n v="0"/>
    <n v="25351.449999999997"/>
    <n v="0"/>
    <n v="0"/>
    <n v="0"/>
    <m/>
    <n v="0"/>
    <n v="0"/>
    <n v="0"/>
    <n v="0"/>
    <n v="0"/>
    <n v="0"/>
    <n v="0"/>
    <n v="0"/>
    <n v="0"/>
    <n v="0"/>
    <n v="0"/>
    <n v="15735.93"/>
    <n v="0"/>
    <n v="1926.85"/>
    <n v="0"/>
    <n v="1926.85"/>
    <n v="17662.78"/>
    <n v="333.83"/>
    <n v="111.68"/>
    <m/>
    <n v="5909"/>
    <n v="6354.51"/>
    <n v="166.03"/>
    <n v="55.54"/>
    <n v="0"/>
    <n v="221.57"/>
    <n v="833.68999999999994"/>
    <n v="278.89999999999998"/>
    <n v="0"/>
    <m/>
    <n v="1112.5899999999999"/>
    <n v="7688.6699999999992"/>
    <n v="25351.449999999997"/>
  </r>
  <r>
    <n v="401"/>
    <n v="10473"/>
    <s v="42494473GPSU"/>
    <s v="473G"/>
    <x v="22"/>
    <s v="16LTIP - Perf"/>
    <n v="10257"/>
    <n v="60"/>
    <x v="17"/>
    <n v="9260"/>
    <x v="0"/>
    <n v="30000"/>
    <n v="0"/>
    <n v="0"/>
    <s v="42494473GPSU16LTIP - Perf"/>
    <s v="LTIP - Perf"/>
    <s v="LTIP - Perf - 05/04/2016"/>
    <s v="3 years"/>
    <d v="2016-05-04T00:00:00"/>
    <d v="2018-09-30T00:00:00"/>
    <n v="975"/>
    <n v="0"/>
    <n v="0"/>
    <n v="18.427499999999895"/>
    <n v="9.1650000000000773"/>
    <n v="46.019999999999982"/>
    <m/>
    <n v="1048.6125"/>
    <n v="1.0754999999999999"/>
    <n v="0"/>
    <n v="0"/>
    <n v="71896.5"/>
    <n v="0"/>
    <n v="0"/>
    <n v="1358.8438499999922"/>
    <n v="675.82710000000566"/>
    <n v="3393.5147999999986"/>
    <n v="0"/>
    <n v="77324.685750000004"/>
    <n v="1048.6125"/>
    <n v="0"/>
    <n v="0"/>
    <n v="1048.6125"/>
    <n v="73.739999999999995"/>
    <n v="77324.68574999999"/>
    <n v="-1546.6483643714996"/>
    <n v="75778.037385628486"/>
    <n v="0"/>
    <n v="0"/>
    <n v="0"/>
    <n v="0"/>
    <n v="75778.037385628486"/>
    <n v="69.077518127282119"/>
    <n v="367"/>
    <n v="25351.45"/>
    <n v="25351.45"/>
    <n v="50426.587385628489"/>
    <n v="0"/>
    <n v="0"/>
    <n v="0"/>
    <n v="25351.449999999997"/>
    <n v="0"/>
    <n v="25351.449999999997"/>
    <n v="0"/>
    <n v="0"/>
    <n v="0"/>
    <m/>
    <n v="0"/>
    <n v="0"/>
    <n v="0"/>
    <n v="0"/>
    <n v="0"/>
    <n v="0"/>
    <n v="0"/>
    <n v="0"/>
    <n v="0"/>
    <n v="0"/>
    <n v="0"/>
    <n v="15735.93"/>
    <n v="0"/>
    <n v="1926.85"/>
    <n v="0"/>
    <n v="1926.85"/>
    <n v="17662.78"/>
    <n v="333.83"/>
    <n v="111.68"/>
    <m/>
    <n v="5909"/>
    <n v="6354.51"/>
    <n v="166.03"/>
    <n v="55.54"/>
    <n v="0"/>
    <n v="221.57"/>
    <n v="833.68999999999994"/>
    <n v="278.89999999999998"/>
    <n v="0"/>
    <m/>
    <n v="1112.5899999999999"/>
    <n v="7688.6699999999992"/>
    <n v="25351.449999999997"/>
  </r>
  <r>
    <n v="402"/>
    <n v="10070"/>
    <s v="4249470HaPSU"/>
    <s v="70Ha"/>
    <x v="3"/>
    <s v="16LTIP - Perf"/>
    <n v="10257"/>
    <n v="20"/>
    <x v="3"/>
    <n v="9260"/>
    <x v="0"/>
    <n v="107000"/>
    <n v="0"/>
    <n v="0"/>
    <s v="4249470HaPSU16LTIP - Perf"/>
    <s v="LTIP - Perf"/>
    <s v="LTIP - Perf - 05/04/2016"/>
    <s v="3 years"/>
    <d v="2016-05-04T00:00:00"/>
    <d v="2018-09-30T00:00:00"/>
    <n v="975"/>
    <n v="0"/>
    <n v="0"/>
    <n v="18.427499999999895"/>
    <n v="9.1650000000000773"/>
    <n v="46.019999999999982"/>
    <m/>
    <n v="1048.6125"/>
    <n v="1.0754999999999999"/>
    <n v="0"/>
    <n v="0"/>
    <n v="71896.5"/>
    <n v="0"/>
    <n v="0"/>
    <n v="1358.8438499999922"/>
    <n v="675.82710000000566"/>
    <n v="3393.5147999999986"/>
    <n v="0"/>
    <n v="77324.685750000004"/>
    <n v="1048.6125"/>
    <n v="0"/>
    <n v="0"/>
    <n v="1048.6125"/>
    <n v="73.739999999999995"/>
    <n v="77324.68574999999"/>
    <n v="-1546.6483643714996"/>
    <n v="75778.037385628486"/>
    <n v="0"/>
    <n v="0"/>
    <n v="0"/>
    <n v="0"/>
    <n v="75778.037385628486"/>
    <n v="69.077518127282119"/>
    <n v="367"/>
    <n v="25351.45"/>
    <n v="25351.45"/>
    <n v="50426.587385628489"/>
    <n v="0"/>
    <n v="0"/>
    <n v="0"/>
    <n v="25351.449999999997"/>
    <n v="0"/>
    <n v="25351.449999999997"/>
    <n v="0"/>
    <n v="0"/>
    <n v="0"/>
    <m/>
    <n v="0"/>
    <n v="0"/>
    <n v="0"/>
    <n v="0"/>
    <n v="0"/>
    <n v="0"/>
    <n v="0"/>
    <n v="0"/>
    <n v="0"/>
    <n v="0"/>
    <n v="0"/>
    <n v="15735.93"/>
    <n v="0"/>
    <n v="1926.85"/>
    <n v="0"/>
    <n v="1926.85"/>
    <n v="17662.78"/>
    <n v="333.83"/>
    <n v="111.68"/>
    <m/>
    <n v="5909"/>
    <n v="6354.51"/>
    <n v="166.03"/>
    <n v="55.54"/>
    <n v="0"/>
    <n v="221.57"/>
    <n v="833.68999999999994"/>
    <n v="278.89999999999998"/>
    <n v="0"/>
    <m/>
    <n v="1112.5899999999999"/>
    <n v="7688.6699999999992"/>
    <n v="25351.449999999997"/>
  </r>
  <r>
    <n v="403"/>
    <n v="13369"/>
    <s v="42494369KPSU"/>
    <s v="369K"/>
    <x v="64"/>
    <s v="16LTIP - Perf"/>
    <n v="10257"/>
    <n v="10"/>
    <x v="52"/>
    <n v="9260"/>
    <x v="0"/>
    <n v="2000"/>
    <n v="0"/>
    <n v="0"/>
    <s v="42494369KPSU16LTIP - Perf"/>
    <s v="LTIP - Perf"/>
    <s v="LTIP - Perf - 05/04/2016"/>
    <s v="3 years"/>
    <d v="2016-05-04T00:00:00"/>
    <d v="2018-09-30T00:00:00"/>
    <n v="975"/>
    <n v="0"/>
    <n v="0"/>
    <n v="18.427499999999895"/>
    <n v="9.1650000000000773"/>
    <n v="46.019999999999982"/>
    <m/>
    <n v="1048.6125"/>
    <n v="1.0754999999999999"/>
    <n v="0"/>
    <n v="0"/>
    <n v="71896.5"/>
    <n v="0"/>
    <n v="0"/>
    <n v="1358.8438499999922"/>
    <n v="675.82710000000566"/>
    <n v="3393.5147999999986"/>
    <n v="0"/>
    <n v="77324.685750000004"/>
    <n v="1048.6125"/>
    <n v="0"/>
    <n v="0"/>
    <n v="1048.6125"/>
    <n v="73.739999999999995"/>
    <n v="77324.68574999999"/>
    <n v="-1546.6483643714996"/>
    <n v="75778.037385628486"/>
    <n v="0"/>
    <n v="0"/>
    <n v="0"/>
    <n v="0"/>
    <n v="75778.037385628486"/>
    <n v="69.077518127282119"/>
    <n v="367"/>
    <n v="25351.45"/>
    <n v="25351.45"/>
    <n v="50426.587385628489"/>
    <n v="0"/>
    <n v="0"/>
    <n v="0"/>
    <n v="25351.449999999997"/>
    <n v="0"/>
    <n v="25351.449999999997"/>
    <n v="0"/>
    <n v="0"/>
    <n v="0"/>
    <m/>
    <n v="0"/>
    <n v="0"/>
    <n v="0"/>
    <n v="0"/>
    <n v="0"/>
    <n v="0"/>
    <n v="0"/>
    <n v="0"/>
    <n v="0"/>
    <n v="0"/>
    <n v="0"/>
    <n v="15735.93"/>
    <n v="0"/>
    <n v="1926.85"/>
    <n v="0"/>
    <n v="1926.85"/>
    <n v="17662.78"/>
    <n v="333.83"/>
    <n v="111.68"/>
    <m/>
    <n v="5909"/>
    <n v="6354.51"/>
    <n v="166.03"/>
    <n v="55.54"/>
    <n v="0"/>
    <n v="221.57"/>
    <n v="833.68999999999994"/>
    <n v="278.89999999999998"/>
    <n v="0"/>
    <m/>
    <n v="1112.5899999999999"/>
    <n v="7688.6699999999992"/>
    <n v="25351.449999999997"/>
  </r>
  <r>
    <n v="404"/>
    <n v="17042"/>
    <s v="4249442MaPSU"/>
    <s v="42Ma"/>
    <x v="140"/>
    <s v="16LTIP - Perf"/>
    <n v="10257"/>
    <n v="10"/>
    <x v="107"/>
    <n v="9260"/>
    <x v="0"/>
    <n v="2000"/>
    <n v="0"/>
    <n v="0"/>
    <s v="4249442MaPSU16LTIP - Perf"/>
    <s v="LTIP - Perf"/>
    <s v="LTIP - Perf - 05/04/2016"/>
    <s v="3 years"/>
    <d v="2016-05-04T00:00:00"/>
    <d v="2018-09-30T00:00:00"/>
    <n v="975"/>
    <n v="0"/>
    <n v="0"/>
    <n v="18.427499999999895"/>
    <n v="9.1650000000000773"/>
    <n v="46.019999999999982"/>
    <m/>
    <n v="1048.6125"/>
    <n v="1.0754999999999999"/>
    <n v="0"/>
    <n v="0"/>
    <n v="71896.5"/>
    <n v="0"/>
    <n v="0"/>
    <n v="1358.8438499999922"/>
    <n v="675.82710000000566"/>
    <n v="3393.5147999999986"/>
    <n v="0"/>
    <n v="77324.685750000004"/>
    <n v="1048.6125"/>
    <n v="0"/>
    <n v="0"/>
    <n v="1048.6125"/>
    <n v="73.739999999999995"/>
    <n v="77324.68574999999"/>
    <n v="-1546.6483643714996"/>
    <n v="75778.037385628486"/>
    <n v="0"/>
    <n v="0"/>
    <n v="0"/>
    <n v="0"/>
    <n v="75778.037385628486"/>
    <n v="69.077518127282119"/>
    <n v="367"/>
    <n v="25351.45"/>
    <n v="25351.45"/>
    <n v="50426.587385628489"/>
    <n v="0"/>
    <n v="0"/>
    <n v="0"/>
    <n v="25351.449999999997"/>
    <n v="0"/>
    <n v="25351.449999999997"/>
    <n v="0"/>
    <n v="0"/>
    <n v="0"/>
    <m/>
    <n v="0"/>
    <n v="0"/>
    <n v="0"/>
    <n v="0"/>
    <n v="0"/>
    <n v="0"/>
    <n v="0"/>
    <n v="0"/>
    <n v="0"/>
    <n v="0"/>
    <n v="0"/>
    <n v="15735.93"/>
    <n v="0"/>
    <n v="1926.85"/>
    <n v="0"/>
    <n v="1926.85"/>
    <n v="17662.78"/>
    <n v="333.83"/>
    <n v="111.68"/>
    <m/>
    <n v="5909"/>
    <n v="6354.51"/>
    <n v="166.03"/>
    <n v="55.54"/>
    <n v="0"/>
    <n v="221.57"/>
    <n v="833.68999999999994"/>
    <n v="278.89999999999998"/>
    <n v="0"/>
    <m/>
    <n v="1112.5899999999999"/>
    <n v="7688.6699999999992"/>
    <n v="25351.449999999997"/>
  </r>
  <r>
    <n v="405"/>
    <n v="18547"/>
    <s v="42494547MPSU"/>
    <s v="547M"/>
    <x v="167"/>
    <s v="16LTIP - Perf"/>
    <n v="10257"/>
    <n v="10"/>
    <x v="121"/>
    <n v="9260"/>
    <x v="0"/>
    <n v="2000"/>
    <n v="0"/>
    <n v="0"/>
    <s v="42494547MPSU16LTIP - Perf"/>
    <s v="LTIP - Perf"/>
    <s v="LTIP - Perf - 05/04/2016"/>
    <s v="3 years"/>
    <d v="2016-05-04T00:00:00"/>
    <d v="2018-09-30T00:00:00"/>
    <n v="975"/>
    <n v="0"/>
    <n v="0"/>
    <n v="18.427499999999895"/>
    <n v="9.1650000000000773"/>
    <n v="46.019999999999982"/>
    <m/>
    <n v="1048.6125"/>
    <n v="1.0754999999999999"/>
    <n v="0"/>
    <n v="0"/>
    <n v="71896.5"/>
    <n v="0"/>
    <n v="0"/>
    <n v="1358.8438499999922"/>
    <n v="675.82710000000566"/>
    <n v="3393.5147999999986"/>
    <n v="0"/>
    <n v="77324.685750000004"/>
    <n v="1048.6125"/>
    <n v="0"/>
    <n v="0"/>
    <n v="1048.6125"/>
    <n v="73.739999999999995"/>
    <n v="77324.68574999999"/>
    <n v="-1546.6483643714996"/>
    <n v="75778.037385628486"/>
    <n v="0"/>
    <n v="0"/>
    <n v="0"/>
    <n v="0"/>
    <n v="75778.037385628486"/>
    <n v="69.077518127282119"/>
    <n v="367"/>
    <n v="25351.45"/>
    <n v="25351.45"/>
    <n v="50426.587385628489"/>
    <n v="0"/>
    <n v="0"/>
    <n v="0"/>
    <n v="25351.449999999997"/>
    <n v="0"/>
    <n v="25351.449999999997"/>
    <n v="0"/>
    <n v="0"/>
    <n v="0"/>
    <m/>
    <n v="0"/>
    <n v="0"/>
    <n v="0"/>
    <n v="0"/>
    <n v="0"/>
    <n v="0"/>
    <n v="0"/>
    <n v="0"/>
    <n v="0"/>
    <n v="0"/>
    <n v="0"/>
    <n v="15735.93"/>
    <n v="0"/>
    <n v="1926.85"/>
    <n v="0"/>
    <n v="1926.85"/>
    <n v="17662.78"/>
    <n v="333.83"/>
    <n v="111.68"/>
    <m/>
    <n v="5909"/>
    <n v="6354.51"/>
    <n v="166.03"/>
    <n v="55.54"/>
    <n v="0"/>
    <n v="221.57"/>
    <n v="833.68999999999994"/>
    <n v="278.89999999999998"/>
    <n v="0"/>
    <m/>
    <n v="1112.5899999999999"/>
    <n v="7688.6699999999992"/>
    <n v="25351.449999999997"/>
  </r>
  <r>
    <n v="406"/>
    <n v="13501"/>
    <s v="42494501MPSU"/>
    <s v="501M"/>
    <x v="70"/>
    <s v="16LTIP - Perf"/>
    <n v="10257"/>
    <n v="10"/>
    <x v="43"/>
    <n v="9260"/>
    <x v="0"/>
    <n v="2000"/>
    <n v="0"/>
    <n v="0"/>
    <s v="42494501MPSU16LTIP - Perf"/>
    <s v="LTIP - Perf"/>
    <s v="LTIP - Perf - 05/04/2016"/>
    <s v="3 years"/>
    <d v="2016-05-04T00:00:00"/>
    <d v="2018-09-30T00:00:00"/>
    <n v="975"/>
    <n v="0"/>
    <n v="0"/>
    <n v="18.427499999999895"/>
    <n v="9.1650000000000773"/>
    <n v="46.019999999999982"/>
    <m/>
    <n v="1048.6125"/>
    <n v="1.0754999999999999"/>
    <n v="0"/>
    <n v="0"/>
    <n v="71896.5"/>
    <n v="0"/>
    <n v="0"/>
    <n v="1358.8438499999922"/>
    <n v="675.82710000000566"/>
    <n v="3393.5147999999986"/>
    <n v="0"/>
    <n v="77324.685750000004"/>
    <n v="1048.6125"/>
    <n v="0"/>
    <n v="0"/>
    <n v="1048.6125"/>
    <n v="73.739999999999995"/>
    <n v="77324.68574999999"/>
    <n v="-1546.6483643714996"/>
    <n v="75778.037385628486"/>
    <n v="0"/>
    <n v="0"/>
    <n v="0"/>
    <n v="0"/>
    <n v="75778.037385628486"/>
    <n v="69.077518127282119"/>
    <n v="367"/>
    <n v="25351.45"/>
    <n v="25351.45"/>
    <n v="50426.587385628489"/>
    <n v="0"/>
    <n v="0"/>
    <n v="0"/>
    <n v="25351.449999999997"/>
    <n v="0"/>
    <n v="25351.449999999997"/>
    <n v="0"/>
    <n v="0"/>
    <n v="0"/>
    <m/>
    <n v="0"/>
    <n v="0"/>
    <n v="0"/>
    <n v="0"/>
    <n v="0"/>
    <n v="0"/>
    <n v="0"/>
    <n v="0"/>
    <n v="0"/>
    <n v="0"/>
    <n v="0"/>
    <n v="15735.93"/>
    <n v="0"/>
    <n v="1926.85"/>
    <n v="0"/>
    <n v="1926.85"/>
    <n v="17662.78"/>
    <n v="333.83"/>
    <n v="111.68"/>
    <m/>
    <n v="5909"/>
    <n v="6354.51"/>
    <n v="166.03"/>
    <n v="55.54"/>
    <n v="0"/>
    <n v="221.57"/>
    <n v="833.68999999999994"/>
    <n v="278.89999999999998"/>
    <n v="0"/>
    <m/>
    <n v="1112.5899999999999"/>
    <n v="7688.6699999999992"/>
    <n v="25351.449999999997"/>
  </r>
  <r>
    <n v="407"/>
    <n v="13408"/>
    <s v="4249440MCPSU"/>
    <s v="40MC"/>
    <x v="66"/>
    <s v="16LTIP - Perf"/>
    <n v="10257"/>
    <n v="10"/>
    <x v="54"/>
    <n v="9260"/>
    <x v="0"/>
    <n v="2000"/>
    <n v="0"/>
    <n v="0"/>
    <s v="4249440MCPSU16LTIP - Perf"/>
    <s v="LTIP - Perf"/>
    <s v="LTIP - Perf - 05/04/2016"/>
    <s v="3 years"/>
    <d v="2016-05-04T00:00:00"/>
    <d v="2018-09-30T00:00:00"/>
    <n v="975"/>
    <n v="0"/>
    <n v="0"/>
    <n v="18.427499999999895"/>
    <n v="9.1650000000000773"/>
    <n v="46.019999999999982"/>
    <m/>
    <n v="1048.6125"/>
    <n v="1.0754999999999999"/>
    <n v="0"/>
    <n v="0"/>
    <n v="71896.5"/>
    <n v="0"/>
    <n v="0"/>
    <n v="1358.8438499999922"/>
    <n v="675.82710000000566"/>
    <n v="3393.5147999999986"/>
    <n v="0"/>
    <n v="77324.685750000004"/>
    <n v="1048.6125"/>
    <n v="0"/>
    <n v="0"/>
    <n v="1048.6125"/>
    <n v="73.739999999999995"/>
    <n v="77324.68574999999"/>
    <n v="-1546.6483643714996"/>
    <n v="75778.037385628486"/>
    <n v="0"/>
    <n v="0"/>
    <n v="0"/>
    <n v="0"/>
    <n v="75778.037385628486"/>
    <n v="69.077518127282119"/>
    <n v="367"/>
    <n v="25351.45"/>
    <n v="25351.45"/>
    <n v="50426.587385628489"/>
    <n v="0"/>
    <n v="0"/>
    <n v="0"/>
    <n v="25351.449999999997"/>
    <n v="0"/>
    <n v="25351.449999999997"/>
    <n v="0"/>
    <n v="0"/>
    <n v="0"/>
    <m/>
    <n v="0"/>
    <n v="0"/>
    <n v="0"/>
    <n v="0"/>
    <n v="0"/>
    <n v="0"/>
    <n v="0"/>
    <n v="0"/>
    <n v="0"/>
    <n v="0"/>
    <n v="0"/>
    <n v="15735.93"/>
    <n v="0"/>
    <n v="1926.85"/>
    <n v="0"/>
    <n v="1926.85"/>
    <n v="17662.78"/>
    <n v="333.83"/>
    <n v="111.68"/>
    <m/>
    <n v="5909"/>
    <n v="6354.51"/>
    <n v="166.03"/>
    <n v="55.54"/>
    <n v="0"/>
    <n v="221.57"/>
    <n v="833.68999999999994"/>
    <n v="278.89999999999998"/>
    <n v="0"/>
    <m/>
    <n v="1112.5899999999999"/>
    <n v="7688.6699999999992"/>
    <n v="25351.449999999997"/>
  </r>
  <r>
    <n v="408"/>
    <n v="13410"/>
    <s v="42494410MPSU"/>
    <s v="410M"/>
    <x v="67"/>
    <s v="16LTIP - Perf"/>
    <n v="10257"/>
    <n v="10"/>
    <x v="55"/>
    <n v="9260"/>
    <x v="0"/>
    <n v="2000"/>
    <n v="0"/>
    <n v="0"/>
    <s v="42494410MPSU16LTIP - Perf"/>
    <s v="LTIP - Perf"/>
    <s v="LTIP - Perf - 05/04/2016"/>
    <s v="3 years"/>
    <d v="2016-05-04T00:00:00"/>
    <d v="2018-09-30T00:00:00"/>
    <n v="975"/>
    <n v="0"/>
    <n v="0"/>
    <n v="18.427499999999895"/>
    <n v="9.1650000000000773"/>
    <n v="46.019999999999982"/>
    <m/>
    <n v="1048.6125"/>
    <n v="1.0754999999999999"/>
    <n v="0"/>
    <n v="0"/>
    <n v="71896.5"/>
    <n v="0"/>
    <n v="0"/>
    <n v="1358.8438499999922"/>
    <n v="675.82710000000566"/>
    <n v="3393.5147999999986"/>
    <n v="0"/>
    <n v="77324.685750000004"/>
    <n v="1048.6125"/>
    <n v="0"/>
    <n v="0"/>
    <n v="1048.6125"/>
    <n v="73.739999999999995"/>
    <n v="77324.68574999999"/>
    <n v="-1546.6483643714996"/>
    <n v="75778.037385628486"/>
    <n v="0"/>
    <n v="0"/>
    <n v="0"/>
    <n v="0"/>
    <n v="75778.037385628486"/>
    <n v="69.077518127282119"/>
    <n v="367"/>
    <n v="25351.45"/>
    <n v="25351.45"/>
    <n v="50426.587385628489"/>
    <n v="0"/>
    <n v="0"/>
    <n v="0"/>
    <n v="25351.449999999997"/>
    <n v="0"/>
    <n v="25351.449999999997"/>
    <n v="0"/>
    <n v="0"/>
    <n v="0"/>
    <m/>
    <n v="0"/>
    <n v="0"/>
    <n v="0"/>
    <n v="0"/>
    <n v="0"/>
    <n v="0"/>
    <n v="0"/>
    <n v="0"/>
    <n v="0"/>
    <n v="0"/>
    <n v="0"/>
    <n v="15735.93"/>
    <n v="0"/>
    <n v="1926.85"/>
    <n v="0"/>
    <n v="1926.85"/>
    <n v="17662.78"/>
    <n v="333.83"/>
    <n v="111.68"/>
    <m/>
    <n v="5909"/>
    <n v="6354.51"/>
    <n v="166.03"/>
    <n v="55.54"/>
    <n v="0"/>
    <n v="221.57"/>
    <n v="833.68999999999994"/>
    <n v="278.89999999999998"/>
    <n v="0"/>
    <m/>
    <n v="1112.5899999999999"/>
    <n v="7688.6699999999992"/>
    <n v="25351.449999999997"/>
  </r>
  <r>
    <n v="409"/>
    <n v="15365"/>
    <s v="42494365PPSU"/>
    <s v="365P"/>
    <x v="112"/>
    <s v="16LTIP - Perf"/>
    <n v="10257"/>
    <n v="30"/>
    <x v="90"/>
    <n v="9260"/>
    <x v="0"/>
    <n v="10000"/>
    <n v="0"/>
    <n v="0"/>
    <s v="42494365PPSU16LTIP - Perf"/>
    <s v="LTIP - Perf"/>
    <s v="LTIP - Perf - 05/04/2016"/>
    <s v="3 years"/>
    <d v="2016-05-04T00:00:00"/>
    <d v="2018-09-30T00:00:00"/>
    <n v="975"/>
    <n v="0"/>
    <n v="0"/>
    <n v="18.427499999999895"/>
    <n v="9.1650000000000773"/>
    <n v="46.019999999999982"/>
    <m/>
    <n v="1048.6125"/>
    <n v="1.0754999999999999"/>
    <n v="0"/>
    <n v="0"/>
    <n v="71896.5"/>
    <n v="0"/>
    <n v="0"/>
    <n v="1358.8438499999922"/>
    <n v="675.82710000000566"/>
    <n v="3393.5147999999986"/>
    <n v="0"/>
    <n v="77324.685750000004"/>
    <n v="1048.6125"/>
    <n v="0"/>
    <n v="0"/>
    <n v="1048.6125"/>
    <n v="73.739999999999995"/>
    <n v="77324.68574999999"/>
    <n v="-1546.6483643714996"/>
    <n v="75778.037385628486"/>
    <n v="0"/>
    <n v="0"/>
    <n v="0"/>
    <n v="0"/>
    <n v="75778.037385628486"/>
    <n v="69.077518127282119"/>
    <n v="367"/>
    <n v="25351.45"/>
    <n v="25351.45"/>
    <n v="50426.587385628489"/>
    <n v="0"/>
    <n v="0"/>
    <n v="0"/>
    <n v="25351.449999999997"/>
    <n v="0"/>
    <n v="25351.449999999997"/>
    <n v="0"/>
    <n v="0"/>
    <n v="0"/>
    <m/>
    <n v="0"/>
    <n v="0"/>
    <n v="0"/>
    <n v="0"/>
    <n v="0"/>
    <n v="0"/>
    <n v="0"/>
    <n v="0"/>
    <n v="0"/>
    <n v="0"/>
    <n v="0"/>
    <n v="15735.93"/>
    <n v="0"/>
    <n v="1926.85"/>
    <n v="0"/>
    <n v="1926.85"/>
    <n v="17662.78"/>
    <n v="333.83"/>
    <n v="111.68"/>
    <m/>
    <n v="5909"/>
    <n v="6354.51"/>
    <n v="166.03"/>
    <n v="55.54"/>
    <n v="0"/>
    <n v="221.57"/>
    <n v="833.68999999999994"/>
    <n v="278.89999999999998"/>
    <n v="0"/>
    <m/>
    <n v="1112.5899999999999"/>
    <n v="7688.6699999999992"/>
    <n v="25351.449999999997"/>
  </r>
  <r>
    <n v="410"/>
    <n v="24451"/>
    <s v="42494451RPSU"/>
    <s v="451R"/>
    <x v="186"/>
    <s v="16LTIP - Perf"/>
    <n v="10257"/>
    <n v="10"/>
    <x v="0"/>
    <n v="9260"/>
    <x v="0"/>
    <n v="2000"/>
    <n v="0"/>
    <n v="0"/>
    <s v="42494451RPSU16LTIP - Perf"/>
    <s v="LTIP - Perf"/>
    <s v="LTIP - Perf - 05/04/2016"/>
    <s v="3 years"/>
    <d v="2016-05-04T00:00:00"/>
    <d v="2018-09-30T00:00:00"/>
    <n v="975"/>
    <n v="0"/>
    <n v="0"/>
    <n v="18.427499999999895"/>
    <n v="9.1650000000000773"/>
    <n v="46.019999999999982"/>
    <m/>
    <n v="1048.6125"/>
    <n v="1.0754999999999999"/>
    <n v="0"/>
    <n v="0"/>
    <n v="71896.5"/>
    <n v="0"/>
    <n v="0"/>
    <n v="1358.8438499999922"/>
    <n v="675.82710000000566"/>
    <n v="3393.5147999999986"/>
    <n v="0"/>
    <n v="77324.685750000004"/>
    <n v="1048.6125"/>
    <n v="0"/>
    <n v="0"/>
    <n v="1048.6125"/>
    <n v="73.739999999999995"/>
    <n v="77324.68574999999"/>
    <n v="-1546.6483643714996"/>
    <n v="75778.037385628486"/>
    <n v="0"/>
    <n v="0"/>
    <n v="0"/>
    <n v="0"/>
    <n v="75778.037385628486"/>
    <n v="69.077518127282119"/>
    <n v="367"/>
    <n v="25351.45"/>
    <n v="25351.45"/>
    <n v="50426.587385628489"/>
    <n v="0"/>
    <n v="0"/>
    <n v="0"/>
    <n v="25351.449999999997"/>
    <n v="0"/>
    <n v="25351.449999999997"/>
    <n v="0"/>
    <n v="0"/>
    <n v="0"/>
    <m/>
    <n v="0"/>
    <n v="0"/>
    <n v="0"/>
    <n v="0"/>
    <n v="0"/>
    <n v="0"/>
    <n v="0"/>
    <n v="0"/>
    <n v="0"/>
    <n v="0"/>
    <n v="0"/>
    <n v="15735.93"/>
    <n v="0"/>
    <n v="1926.85"/>
    <n v="0"/>
    <n v="1926.85"/>
    <n v="17662.78"/>
    <n v="333.83"/>
    <n v="111.68"/>
    <m/>
    <n v="5909"/>
    <n v="6354.51"/>
    <n v="166.03"/>
    <n v="55.54"/>
    <n v="0"/>
    <n v="221.57"/>
    <n v="833.68999999999994"/>
    <n v="278.89999999999998"/>
    <n v="0"/>
    <m/>
    <n v="1112.5899999999999"/>
    <n v="7688.6699999999992"/>
    <n v="25351.449999999997"/>
  </r>
  <r>
    <n v="411"/>
    <n v="10105"/>
    <s v="42494105APSU"/>
    <s v="105A"/>
    <x v="5"/>
    <s v="16LTIP - Perf"/>
    <n v="10257"/>
    <n v="10"/>
    <x v="5"/>
    <n v="9260"/>
    <x v="0"/>
    <n v="2000"/>
    <n v="0"/>
    <n v="0"/>
    <s v="42494105APSU16LTIP - Perf"/>
    <s v="LTIP - Perf"/>
    <s v="LTIP - Perf - 05/04/2016"/>
    <s v="3 years"/>
    <d v="2016-05-04T00:00:00"/>
    <d v="2018-09-30T00:00:00"/>
    <n v="435"/>
    <n v="0"/>
    <n v="0"/>
    <n v="8.2214999999999918"/>
    <n v="4.0889999999999986"/>
    <n v="20.531999999999982"/>
    <m/>
    <n v="467.84249999999997"/>
    <n v="1.0754999999999999"/>
    <n v="0"/>
    <n v="0"/>
    <n v="32076.899999999998"/>
    <n v="0"/>
    <n v="0"/>
    <n v="606.25340999999935"/>
    <n v="301.52285999999987"/>
    <n v="1514.0296799999985"/>
    <n v="0"/>
    <n v="34498.705949999996"/>
    <n v="467.84249999999997"/>
    <n v="0"/>
    <n v="0"/>
    <n v="467.84249999999997"/>
    <n v="73.739999999999995"/>
    <n v="34498.705949999996"/>
    <n v="-690.04311641189986"/>
    <n v="33808.662833588096"/>
    <n v="0"/>
    <n v="0"/>
    <n v="0"/>
    <n v="0"/>
    <n v="33808.662833588096"/>
    <n v="30.819200395248949"/>
    <n v="367"/>
    <n v="11310.65"/>
    <n v="11310.65"/>
    <n v="22498.012833588095"/>
    <n v="0"/>
    <n v="0"/>
    <n v="0"/>
    <n v="11310.65"/>
    <n v="0"/>
    <n v="11310.65"/>
    <n v="0"/>
    <n v="0"/>
    <n v="0"/>
    <m/>
    <n v="0"/>
    <n v="0"/>
    <n v="0"/>
    <n v="0"/>
    <n v="0"/>
    <n v="0"/>
    <n v="0"/>
    <n v="0"/>
    <n v="0"/>
    <n v="0"/>
    <n v="0"/>
    <n v="7020.65"/>
    <n v="0"/>
    <n v="859.67"/>
    <n v="0"/>
    <n v="859.67"/>
    <n v="7880.32"/>
    <n v="148.94"/>
    <n v="49.83"/>
    <m/>
    <n v="2636.31"/>
    <n v="2835.08"/>
    <n v="74.08"/>
    <n v="24.78"/>
    <n v="0"/>
    <n v="98.86"/>
    <n v="371.96"/>
    <n v="124.43"/>
    <n v="0"/>
    <m/>
    <n v="496.39"/>
    <n v="3430.33"/>
    <n v="11310.65"/>
  </r>
  <r>
    <n v="412"/>
    <n v="16987"/>
    <s v="42494987BPSU"/>
    <s v="987B"/>
    <x v="132"/>
    <s v="16LTIP - Perf"/>
    <n v="10257"/>
    <n v="212"/>
    <x v="102"/>
    <n v="9260"/>
    <x v="0"/>
    <n v="821000"/>
    <n v="0"/>
    <n v="0"/>
    <s v="42494987BPSU16LTIP - Perf"/>
    <s v="LTIP - Perf"/>
    <s v="LTIP - Perf - 05/04/2016"/>
    <s v="3 years"/>
    <d v="2016-05-04T00:00:00"/>
    <d v="2018-09-30T00:00:00"/>
    <n v="435"/>
    <n v="0"/>
    <n v="0"/>
    <n v="8.2214999999999918"/>
    <n v="4.0889999999999986"/>
    <n v="20.531999999999982"/>
    <m/>
    <n v="467.84249999999997"/>
    <n v="1.0754999999999999"/>
    <n v="0"/>
    <n v="0"/>
    <n v="32076.899999999998"/>
    <n v="0"/>
    <n v="0"/>
    <n v="606.25340999999935"/>
    <n v="301.52285999999987"/>
    <n v="1514.0296799999985"/>
    <n v="0"/>
    <n v="34498.705949999996"/>
    <n v="467.84249999999997"/>
    <n v="0"/>
    <n v="0"/>
    <n v="467.84249999999997"/>
    <n v="73.739999999999995"/>
    <n v="34498.705949999996"/>
    <n v="-690.04311641189986"/>
    <n v="33808.662833588096"/>
    <n v="0"/>
    <n v="0"/>
    <n v="0"/>
    <n v="0"/>
    <n v="33808.662833588096"/>
    <n v="30.819200395248949"/>
    <n v="367"/>
    <n v="11310.65"/>
    <n v="11310.65"/>
    <n v="22498.012833588095"/>
    <n v="0"/>
    <n v="0"/>
    <n v="0"/>
    <n v="11310.65"/>
    <n v="0"/>
    <n v="11310.65"/>
    <n v="0"/>
    <n v="0"/>
    <n v="0"/>
    <m/>
    <n v="0"/>
    <n v="0"/>
    <n v="0"/>
    <n v="0"/>
    <n v="0"/>
    <n v="0"/>
    <n v="0"/>
    <n v="0"/>
    <n v="0"/>
    <n v="0"/>
    <n v="0"/>
    <n v="7020.65"/>
    <n v="0"/>
    <n v="859.67"/>
    <n v="0"/>
    <n v="859.67"/>
    <n v="7880.32"/>
    <n v="148.94"/>
    <n v="49.83"/>
    <m/>
    <n v="2636.31"/>
    <n v="2835.08"/>
    <n v="74.08"/>
    <n v="24.78"/>
    <n v="0"/>
    <n v="98.86"/>
    <n v="371.96"/>
    <n v="124.43"/>
    <n v="0"/>
    <m/>
    <n v="496.39"/>
    <n v="3430.33"/>
    <n v="11310.65"/>
  </r>
  <r>
    <n v="413"/>
    <n v="10859"/>
    <s v="42494859CPSU"/>
    <s v="859C"/>
    <x v="29"/>
    <s v="16LTIP - Perf"/>
    <n v="10257"/>
    <n v="10"/>
    <x v="12"/>
    <n v="9260"/>
    <x v="0"/>
    <n v="2000"/>
    <n v="0"/>
    <n v="0"/>
    <s v="42494859CPSU16LTIP - Perf"/>
    <s v="LTIP - Perf"/>
    <s v="LTIP - Perf - 05/04/2016"/>
    <s v="3 years"/>
    <d v="2016-05-04T00:00:00"/>
    <d v="2018-09-30T00:00:00"/>
    <n v="435"/>
    <n v="0"/>
    <n v="0"/>
    <n v="8.2214999999999918"/>
    <n v="4.0889999999999986"/>
    <n v="20.531999999999982"/>
    <m/>
    <n v="467.84249999999997"/>
    <n v="1.0754999999999999"/>
    <n v="0"/>
    <n v="0"/>
    <n v="32076.899999999998"/>
    <n v="0"/>
    <n v="0"/>
    <n v="606.25340999999935"/>
    <n v="301.52285999999987"/>
    <n v="1514.0296799999985"/>
    <n v="0"/>
    <n v="34498.705949999996"/>
    <n v="467.84249999999997"/>
    <n v="0"/>
    <n v="0"/>
    <n v="467.84249999999997"/>
    <n v="73.739999999999995"/>
    <n v="34498.705949999996"/>
    <n v="-690.04311641189986"/>
    <n v="33808.662833588096"/>
    <n v="0"/>
    <n v="0"/>
    <n v="0"/>
    <n v="0"/>
    <n v="33808.662833588096"/>
    <n v="30.819200395248949"/>
    <n v="367"/>
    <n v="11310.65"/>
    <n v="11310.65"/>
    <n v="22498.012833588095"/>
    <n v="0"/>
    <n v="0"/>
    <n v="0"/>
    <n v="11310.65"/>
    <n v="0"/>
    <n v="11310.65"/>
    <n v="0"/>
    <n v="0"/>
    <n v="0"/>
    <m/>
    <n v="0"/>
    <n v="0"/>
    <n v="0"/>
    <n v="0"/>
    <n v="0"/>
    <n v="0"/>
    <n v="0"/>
    <n v="0"/>
    <n v="0"/>
    <n v="0"/>
    <n v="0"/>
    <n v="7020.65"/>
    <n v="0"/>
    <n v="859.67"/>
    <n v="0"/>
    <n v="859.67"/>
    <n v="7880.32"/>
    <n v="148.94"/>
    <n v="49.83"/>
    <m/>
    <n v="2636.31"/>
    <n v="2835.08"/>
    <n v="74.08"/>
    <n v="24.78"/>
    <n v="0"/>
    <n v="98.86"/>
    <n v="371.96"/>
    <n v="124.43"/>
    <n v="0"/>
    <m/>
    <n v="496.39"/>
    <n v="3430.33"/>
    <n v="11310.65"/>
  </r>
  <r>
    <n v="414"/>
    <n v="15832"/>
    <s v="42494832DPSU"/>
    <s v="832D"/>
    <x v="125"/>
    <s v="16LTIP - Perf"/>
    <n v="10257"/>
    <n v="180"/>
    <x v="74"/>
    <n v="9260"/>
    <x v="0"/>
    <n v="700000"/>
    <n v="0"/>
    <n v="0"/>
    <s v="42494832DPSU16LTIP - Perf"/>
    <s v="LTIP - Perf"/>
    <s v="LTIP - Perf - 05/04/2016"/>
    <s v="3 years"/>
    <d v="2016-05-04T00:00:00"/>
    <d v="2018-09-30T00:00:00"/>
    <n v="435"/>
    <n v="0"/>
    <n v="0"/>
    <n v="8.2214999999999918"/>
    <n v="4.0889999999999986"/>
    <n v="20.531999999999982"/>
    <m/>
    <n v="467.84249999999997"/>
    <n v="1.0754999999999999"/>
    <n v="0"/>
    <n v="0"/>
    <n v="32076.899999999998"/>
    <n v="0"/>
    <n v="0"/>
    <n v="606.25340999999935"/>
    <n v="301.52285999999987"/>
    <n v="1514.0296799999985"/>
    <n v="0"/>
    <n v="34498.705949999996"/>
    <n v="467.84249999999997"/>
    <n v="0"/>
    <n v="0"/>
    <n v="467.84249999999997"/>
    <n v="73.739999999999995"/>
    <n v="34498.705949999996"/>
    <n v="-690.04311641189986"/>
    <n v="33808.662833588096"/>
    <n v="0"/>
    <n v="0"/>
    <n v="0"/>
    <n v="0"/>
    <n v="33808.662833588096"/>
    <n v="30.819200395248949"/>
    <n v="367"/>
    <n v="11310.65"/>
    <n v="11310.65"/>
    <n v="22498.012833588095"/>
    <n v="0"/>
    <n v="0"/>
    <n v="0"/>
    <n v="11310.65"/>
    <n v="0"/>
    <n v="11310.65"/>
    <n v="0"/>
    <n v="0"/>
    <n v="0"/>
    <m/>
    <n v="0"/>
    <n v="0"/>
    <n v="0"/>
    <n v="0"/>
    <n v="0"/>
    <n v="0"/>
    <n v="0"/>
    <n v="0"/>
    <n v="0"/>
    <n v="0"/>
    <n v="0"/>
    <n v="7020.65"/>
    <n v="0"/>
    <n v="859.67"/>
    <n v="0"/>
    <n v="859.67"/>
    <n v="7880.32"/>
    <n v="148.94"/>
    <n v="49.83"/>
    <m/>
    <n v="2636.31"/>
    <n v="2835.08"/>
    <n v="74.08"/>
    <n v="24.78"/>
    <n v="0"/>
    <n v="98.86"/>
    <n v="371.96"/>
    <n v="124.43"/>
    <n v="0"/>
    <m/>
    <n v="496.39"/>
    <n v="3430.33"/>
    <n v="11310.65"/>
  </r>
  <r>
    <n v="415"/>
    <n v="17017"/>
    <s v="4249417ElPSU"/>
    <s v="17El"/>
    <x v="136"/>
    <s v="16LTIP - Perf"/>
    <n v="10257"/>
    <n v="212"/>
    <x v="102"/>
    <n v="9260"/>
    <x v="0"/>
    <n v="824000"/>
    <n v="0"/>
    <n v="0"/>
    <s v="4249417ElPSU16LTIP - Perf"/>
    <s v="LTIP - Perf"/>
    <s v="LTIP - Perf - 05/04/2016"/>
    <s v="3 years"/>
    <d v="2016-05-04T00:00:00"/>
    <d v="2018-09-30T00:00:00"/>
    <n v="435"/>
    <n v="0"/>
    <n v="0"/>
    <n v="8.2214999999999918"/>
    <n v="4.0889999999999986"/>
    <n v="20.531999999999982"/>
    <m/>
    <n v="467.84249999999997"/>
    <n v="1.0754999999999999"/>
    <n v="0"/>
    <n v="0"/>
    <n v="32076.899999999998"/>
    <n v="0"/>
    <n v="0"/>
    <n v="606.25340999999935"/>
    <n v="301.52285999999987"/>
    <n v="1514.0296799999985"/>
    <n v="0"/>
    <n v="34498.705949999996"/>
    <n v="467.84249999999997"/>
    <n v="0"/>
    <n v="0"/>
    <n v="467.84249999999997"/>
    <n v="73.739999999999995"/>
    <n v="34498.705949999996"/>
    <n v="-690.04311641189986"/>
    <n v="33808.662833588096"/>
    <n v="0"/>
    <n v="0"/>
    <n v="0"/>
    <n v="0"/>
    <n v="33808.662833588096"/>
    <n v="30.819200395248949"/>
    <n v="367"/>
    <n v="11310.65"/>
    <n v="11310.65"/>
    <n v="22498.012833588095"/>
    <n v="0"/>
    <n v="0"/>
    <n v="0"/>
    <n v="11310.65"/>
    <n v="0"/>
    <n v="11310.65"/>
    <n v="0"/>
    <n v="0"/>
    <n v="0"/>
    <m/>
    <n v="0"/>
    <n v="0"/>
    <n v="0"/>
    <n v="0"/>
    <n v="0"/>
    <n v="0"/>
    <n v="0"/>
    <n v="0"/>
    <n v="0"/>
    <n v="0"/>
    <n v="0"/>
    <n v="7020.65"/>
    <n v="0"/>
    <n v="859.67"/>
    <n v="0"/>
    <n v="859.67"/>
    <n v="7880.32"/>
    <n v="148.94"/>
    <n v="49.83"/>
    <m/>
    <n v="2636.31"/>
    <n v="2835.08"/>
    <n v="74.08"/>
    <n v="24.78"/>
    <n v="0"/>
    <n v="98.86"/>
    <n v="371.96"/>
    <n v="124.43"/>
    <n v="0"/>
    <m/>
    <n v="496.39"/>
    <n v="3430.33"/>
    <n v="11310.65"/>
  </r>
  <r>
    <n v="416"/>
    <n v="15304"/>
    <s v="42494304GPSU"/>
    <s v="304G"/>
    <x v="109"/>
    <s v="16LTIP - Perf"/>
    <n v="10257"/>
    <n v="180"/>
    <x v="74"/>
    <n v="9260"/>
    <x v="0"/>
    <n v="700000"/>
    <n v="0"/>
    <n v="0"/>
    <s v="42494304GPSU16LTIP - Perf"/>
    <s v="LTIP - Perf"/>
    <s v="LTIP - Perf - 05/04/2016"/>
    <s v="3 years"/>
    <d v="2016-05-04T00:00:00"/>
    <d v="2018-09-30T00:00:00"/>
    <n v="435"/>
    <n v="0"/>
    <n v="0"/>
    <n v="8.2214999999999918"/>
    <n v="4.0889999999999986"/>
    <n v="20.531999999999982"/>
    <m/>
    <n v="467.84249999999997"/>
    <n v="1.0754999999999999"/>
    <n v="0"/>
    <n v="0"/>
    <n v="32076.899999999998"/>
    <n v="0"/>
    <n v="0"/>
    <n v="606.25340999999935"/>
    <n v="301.52285999999987"/>
    <n v="1514.0296799999985"/>
    <n v="0"/>
    <n v="34498.705949999996"/>
    <n v="467.84249999999997"/>
    <n v="0"/>
    <n v="0"/>
    <n v="467.84249999999997"/>
    <n v="73.739999999999995"/>
    <n v="34498.705949999996"/>
    <n v="-690.04311641189986"/>
    <n v="33808.662833588096"/>
    <n v="0"/>
    <n v="0"/>
    <n v="0"/>
    <n v="0"/>
    <n v="33808.662833588096"/>
    <n v="30.819200395248949"/>
    <n v="367"/>
    <n v="11310.65"/>
    <n v="11310.65"/>
    <n v="22498.012833588095"/>
    <n v="0"/>
    <n v="0"/>
    <n v="0"/>
    <n v="11310.65"/>
    <n v="0"/>
    <n v="11310.65"/>
    <n v="0"/>
    <n v="0"/>
    <n v="0"/>
    <m/>
    <n v="0"/>
    <n v="0"/>
    <n v="0"/>
    <n v="0"/>
    <n v="0"/>
    <n v="0"/>
    <n v="0"/>
    <n v="0"/>
    <n v="0"/>
    <n v="0"/>
    <n v="0"/>
    <n v="7020.65"/>
    <n v="0"/>
    <n v="859.67"/>
    <n v="0"/>
    <n v="859.67"/>
    <n v="7880.32"/>
    <n v="148.94"/>
    <n v="49.83"/>
    <m/>
    <n v="2636.31"/>
    <n v="2835.08"/>
    <n v="74.08"/>
    <n v="24.78"/>
    <n v="0"/>
    <n v="98.86"/>
    <n v="371.96"/>
    <n v="124.43"/>
    <n v="0"/>
    <m/>
    <n v="496.39"/>
    <n v="3430.33"/>
    <n v="11310.65"/>
  </r>
  <r>
    <n v="417"/>
    <n v="14383"/>
    <s v="42494383KPSU"/>
    <s v="383K"/>
    <x v="83"/>
    <s v="16LTIP - Perf"/>
    <n v="10257"/>
    <n v="80"/>
    <x v="67"/>
    <n v="9260"/>
    <x v="0"/>
    <n v="190000"/>
    <n v="0"/>
    <n v="0"/>
    <s v="42494383KPSU16LTIP - Perf"/>
    <s v="LTIP - Perf"/>
    <s v="LTIP - Perf - 05/04/2016"/>
    <s v="3 years"/>
    <d v="2016-05-04T00:00:00"/>
    <d v="2018-09-30T00:00:00"/>
    <n v="435"/>
    <n v="0"/>
    <n v="0"/>
    <n v="8.2214999999999918"/>
    <n v="4.0889999999999986"/>
    <n v="20.531999999999982"/>
    <m/>
    <n v="467.84249999999997"/>
    <n v="1.0754999999999999"/>
    <n v="0"/>
    <n v="0"/>
    <n v="32076.899999999998"/>
    <n v="0"/>
    <n v="0"/>
    <n v="606.25340999999935"/>
    <n v="301.52285999999987"/>
    <n v="1514.0296799999985"/>
    <n v="0"/>
    <n v="34498.705949999996"/>
    <n v="467.84249999999997"/>
    <n v="0"/>
    <n v="0"/>
    <n v="467.84249999999997"/>
    <n v="73.739999999999995"/>
    <n v="34498.705949999996"/>
    <n v="-690.04311641189986"/>
    <n v="33808.662833588096"/>
    <n v="0"/>
    <n v="0"/>
    <n v="0"/>
    <n v="0"/>
    <n v="33808.662833588096"/>
    <n v="30.819200395248949"/>
    <n v="367"/>
    <n v="11310.65"/>
    <n v="11310.65"/>
    <n v="22498.012833588095"/>
    <n v="0"/>
    <n v="0"/>
    <n v="0"/>
    <n v="11310.65"/>
    <n v="0"/>
    <n v="11310.65"/>
    <n v="0"/>
    <n v="0"/>
    <n v="0"/>
    <m/>
    <n v="0"/>
    <n v="0"/>
    <n v="0"/>
    <n v="0"/>
    <n v="0"/>
    <n v="0"/>
    <n v="0"/>
    <n v="0"/>
    <n v="0"/>
    <n v="0"/>
    <n v="0"/>
    <n v="7020.65"/>
    <n v="0"/>
    <n v="859.67"/>
    <n v="0"/>
    <n v="859.67"/>
    <n v="7880.32"/>
    <n v="148.94"/>
    <n v="49.83"/>
    <m/>
    <n v="2636.31"/>
    <n v="2835.08"/>
    <n v="74.08"/>
    <n v="24.78"/>
    <n v="0"/>
    <n v="98.86"/>
    <n v="371.96"/>
    <n v="124.43"/>
    <n v="0"/>
    <m/>
    <n v="496.39"/>
    <n v="3430.33"/>
    <n v="11310.65"/>
  </r>
  <r>
    <n v="418"/>
    <n v="17064"/>
    <s v="4249464SaPSU"/>
    <s v="64Sa"/>
    <x v="147"/>
    <s v="16LTIP - Perf"/>
    <n v="10257"/>
    <n v="212"/>
    <x v="105"/>
    <n v="9260"/>
    <x v="0"/>
    <n v="821000"/>
    <n v="0"/>
    <n v="0"/>
    <s v="4249464SaPSU16LTIP - Perf"/>
    <s v="LTIP - Perf"/>
    <s v="LTIP - Perf - 05/04/2016"/>
    <s v="3 years"/>
    <d v="2016-05-04T00:00:00"/>
    <d v="2018-09-30T00:00:00"/>
    <n v="435"/>
    <n v="0"/>
    <n v="0"/>
    <n v="8.2214999999999918"/>
    <n v="4.0889999999999986"/>
    <n v="20.531999999999982"/>
    <m/>
    <n v="467.84249999999997"/>
    <n v="1.0754999999999999"/>
    <n v="0"/>
    <n v="0"/>
    <n v="32076.899999999998"/>
    <n v="0"/>
    <n v="0"/>
    <n v="606.25340999999935"/>
    <n v="301.52285999999987"/>
    <n v="1514.0296799999985"/>
    <n v="0"/>
    <n v="34498.705949999996"/>
    <n v="467.84249999999997"/>
    <n v="0"/>
    <n v="0"/>
    <n v="467.84249999999997"/>
    <n v="73.739999999999995"/>
    <n v="34498.705949999996"/>
    <n v="-690.04311641189986"/>
    <n v="33808.662833588096"/>
    <n v="0"/>
    <n v="0"/>
    <n v="0"/>
    <n v="0"/>
    <n v="33808.662833588096"/>
    <n v="30.819200395248949"/>
    <n v="367"/>
    <n v="11310.65"/>
    <n v="11310.65"/>
    <n v="22498.012833588095"/>
    <n v="0"/>
    <n v="0"/>
    <n v="0"/>
    <n v="11310.65"/>
    <n v="0"/>
    <n v="11310.65"/>
    <n v="0"/>
    <n v="0"/>
    <n v="0"/>
    <m/>
    <n v="0"/>
    <n v="0"/>
    <n v="0"/>
    <n v="0"/>
    <n v="0"/>
    <n v="0"/>
    <n v="0"/>
    <n v="0"/>
    <n v="0"/>
    <n v="0"/>
    <n v="0"/>
    <n v="7020.65"/>
    <n v="0"/>
    <n v="859.67"/>
    <n v="0"/>
    <n v="859.67"/>
    <n v="7880.32"/>
    <n v="148.94"/>
    <n v="49.83"/>
    <m/>
    <n v="2636.31"/>
    <n v="2835.08"/>
    <n v="74.08"/>
    <n v="24.78"/>
    <n v="0"/>
    <n v="98.86"/>
    <n v="371.96"/>
    <n v="124.43"/>
    <n v="0"/>
    <m/>
    <n v="496.39"/>
    <n v="3430.33"/>
    <n v="11310.65"/>
  </r>
  <r>
    <n v="419"/>
    <n v="11267"/>
    <s v="42494267SPSU"/>
    <s v="267S"/>
    <x v="35"/>
    <s v="16LTIP - Perf"/>
    <n v="10257"/>
    <n v="10"/>
    <x v="12"/>
    <n v="9260"/>
    <x v="0"/>
    <n v="2000"/>
    <n v="0"/>
    <n v="0"/>
    <s v="42494267SPSU16LTIP - Perf"/>
    <s v="LTIP - Perf"/>
    <s v="LTIP - Perf - 05/04/2016"/>
    <s v="3 years"/>
    <d v="2016-05-04T00:00:00"/>
    <d v="2018-09-30T00:00:00"/>
    <n v="435"/>
    <n v="0"/>
    <n v="0"/>
    <n v="8.2214999999999918"/>
    <n v="4.0889999999999986"/>
    <n v="20.531999999999982"/>
    <m/>
    <n v="467.84249999999997"/>
    <n v="1.0754999999999999"/>
    <n v="0"/>
    <n v="0"/>
    <n v="32076.899999999998"/>
    <n v="0"/>
    <n v="0"/>
    <n v="606.25340999999935"/>
    <n v="301.52285999999987"/>
    <n v="1514.0296799999985"/>
    <n v="0"/>
    <n v="34498.705949999996"/>
    <n v="467.84249999999997"/>
    <n v="0"/>
    <n v="0"/>
    <n v="467.84249999999997"/>
    <n v="73.739999999999995"/>
    <n v="34498.705949999996"/>
    <n v="-690.04311641189986"/>
    <n v="33808.662833588096"/>
    <n v="0"/>
    <n v="0"/>
    <n v="0"/>
    <n v="0"/>
    <n v="33808.662833588096"/>
    <n v="30.819200395248949"/>
    <n v="367"/>
    <n v="11310.65"/>
    <n v="11310.65"/>
    <n v="22498.012833588095"/>
    <n v="0"/>
    <n v="0"/>
    <n v="0"/>
    <n v="11310.65"/>
    <n v="0"/>
    <n v="11310.65"/>
    <n v="0"/>
    <n v="0"/>
    <n v="0"/>
    <m/>
    <n v="0"/>
    <n v="0"/>
    <n v="0"/>
    <n v="0"/>
    <n v="0"/>
    <n v="0"/>
    <n v="0"/>
    <n v="0"/>
    <n v="0"/>
    <n v="0"/>
    <n v="0"/>
    <n v="7020.65"/>
    <n v="0"/>
    <n v="859.67"/>
    <n v="0"/>
    <n v="859.67"/>
    <n v="7880.32"/>
    <n v="148.94"/>
    <n v="49.83"/>
    <m/>
    <n v="2636.31"/>
    <n v="2835.08"/>
    <n v="74.08"/>
    <n v="24.78"/>
    <n v="0"/>
    <n v="98.86"/>
    <n v="371.96"/>
    <n v="124.43"/>
    <n v="0"/>
    <m/>
    <n v="496.39"/>
    <n v="3430.33"/>
    <n v="11310.65"/>
  </r>
  <r>
    <n v="420"/>
    <n v="10368"/>
    <s v="42494368WPSU"/>
    <s v="368W"/>
    <x v="15"/>
    <s v="16LTIP - Perf"/>
    <n v="10257"/>
    <n v="10"/>
    <x v="5"/>
    <n v="9260"/>
    <x v="0"/>
    <n v="2000"/>
    <n v="0"/>
    <n v="0"/>
    <s v="42494368WPSU16LTIP - Perf"/>
    <s v="LTIP - Perf"/>
    <s v="LTIP - Perf - 05/04/2016"/>
    <s v="3 years"/>
    <d v="2016-05-04T00:00:00"/>
    <d v="2018-09-30T00:00:00"/>
    <n v="435"/>
    <n v="0"/>
    <n v="0"/>
    <n v="8.2214999999999918"/>
    <n v="4.0889999999999986"/>
    <n v="20.531999999999982"/>
    <m/>
    <n v="467.84249999999997"/>
    <n v="1.0754999999999999"/>
    <n v="0"/>
    <n v="0"/>
    <n v="32076.899999999998"/>
    <n v="0"/>
    <n v="0"/>
    <n v="606.25340999999935"/>
    <n v="301.52285999999987"/>
    <n v="1514.0296799999985"/>
    <n v="0"/>
    <n v="34498.705949999996"/>
    <n v="467.84249999999997"/>
    <n v="0"/>
    <n v="0"/>
    <n v="467.84249999999997"/>
    <n v="73.739999999999995"/>
    <n v="34498.705949999996"/>
    <n v="-690.04311641189986"/>
    <n v="33808.662833588096"/>
    <n v="0"/>
    <n v="0"/>
    <n v="0"/>
    <n v="0"/>
    <n v="33808.662833588096"/>
    <n v="30.819200395248949"/>
    <n v="367"/>
    <n v="11310.65"/>
    <n v="11310.65"/>
    <n v="22498.012833588095"/>
    <n v="0"/>
    <n v="0"/>
    <n v="0"/>
    <n v="11310.65"/>
    <n v="0"/>
    <n v="11310.65"/>
    <n v="0"/>
    <n v="0"/>
    <n v="0"/>
    <m/>
    <n v="0"/>
    <n v="0"/>
    <n v="0"/>
    <n v="0"/>
    <n v="0"/>
    <n v="0"/>
    <n v="0"/>
    <n v="0"/>
    <n v="0"/>
    <n v="0"/>
    <n v="0"/>
    <n v="7020.65"/>
    <n v="0"/>
    <n v="859.67"/>
    <n v="0"/>
    <n v="859.67"/>
    <n v="7880.32"/>
    <n v="148.94"/>
    <n v="49.83"/>
    <m/>
    <n v="2636.31"/>
    <n v="2835.08"/>
    <n v="74.08"/>
    <n v="24.78"/>
    <n v="0"/>
    <n v="98.86"/>
    <n v="371.96"/>
    <n v="124.43"/>
    <n v="0"/>
    <m/>
    <n v="496.39"/>
    <n v="3430.33"/>
    <n v="11310.65"/>
  </r>
  <r>
    <n v="421"/>
    <n v="10382"/>
    <s v="42494382APSU"/>
    <s v="382A"/>
    <x v="17"/>
    <s v="16LTIP - Perf"/>
    <n v="10257"/>
    <n v="10"/>
    <x v="1"/>
    <n v="9260"/>
    <x v="0"/>
    <n v="2000"/>
    <n v="0"/>
    <n v="0"/>
    <s v="42494382A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22"/>
    <n v="17505"/>
    <s v="42494505APSU"/>
    <s v="505A"/>
    <x v="155"/>
    <s v="16LTIP - Perf"/>
    <n v="10257"/>
    <n v="212"/>
    <x v="106"/>
    <n v="9260"/>
    <x v="0"/>
    <n v="834000"/>
    <n v="0"/>
    <n v="0"/>
    <s v="42494505A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23"/>
    <n v="16986"/>
    <s v="42494986APSU"/>
    <s v="986A"/>
    <x v="131"/>
    <s v="16LTIP - Perf"/>
    <n v="10257"/>
    <n v="303"/>
    <x v="101"/>
    <n v="9260"/>
    <x v="0"/>
    <n v="57000"/>
    <n v="0"/>
    <n v="0"/>
    <s v="42494986A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24"/>
    <n v="24541"/>
    <s v="42494541BPSU"/>
    <s v="541B"/>
    <x v="188"/>
    <s v="16LTIP - Perf"/>
    <n v="10257"/>
    <n v="180"/>
    <x v="74"/>
    <n v="9260"/>
    <x v="0"/>
    <n v="700000"/>
    <n v="0"/>
    <n v="0"/>
    <s v="42494541B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25"/>
    <n v="12327"/>
    <s v="42494327BPSU"/>
    <s v="327B"/>
    <x v="53"/>
    <s v="16LTIP - Perf"/>
    <n v="10257"/>
    <n v="10"/>
    <x v="44"/>
    <n v="9260"/>
    <x v="0"/>
    <n v="2000"/>
    <n v="0"/>
    <n v="0"/>
    <s v="42494327B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26"/>
    <n v="19167"/>
    <s v="42494167BPSU"/>
    <s v="167B"/>
    <x v="182"/>
    <s v="16LTIP - Perf"/>
    <n v="10257"/>
    <n v="10"/>
    <x v="132"/>
    <n v="9260"/>
    <x v="0"/>
    <n v="2000"/>
    <n v="0"/>
    <n v="0"/>
    <s v="42494167B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27"/>
    <n v="14178"/>
    <s v="42494178BPSU"/>
    <s v="178B"/>
    <x v="77"/>
    <s v="16LTIP - Perf"/>
    <n v="10257"/>
    <n v="10"/>
    <x v="14"/>
    <n v="9260"/>
    <x v="0"/>
    <n v="2000"/>
    <n v="0"/>
    <n v="0"/>
    <s v="42494178B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28"/>
    <n v="13587"/>
    <s v="42494587BPSU"/>
    <s v="587B"/>
    <x v="73"/>
    <s v="16LTIP - Perf"/>
    <n v="10257"/>
    <n v="10"/>
    <x v="59"/>
    <n v="9260"/>
    <x v="0"/>
    <n v="2000"/>
    <n v="0"/>
    <n v="0"/>
    <s v="42494587B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29"/>
    <n v="14311"/>
    <s v="42494311CPSU"/>
    <s v="311C"/>
    <x v="81"/>
    <s v="16LTIP - Perf"/>
    <n v="10257"/>
    <n v="80"/>
    <x v="65"/>
    <n v="9260"/>
    <x v="0"/>
    <n v="190000"/>
    <n v="0"/>
    <n v="0"/>
    <s v="42494311C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30"/>
    <n v="17010"/>
    <s v="4249410DaPSU"/>
    <s v="10Da"/>
    <x v="135"/>
    <s v="16LTIP - Perf"/>
    <n v="10257"/>
    <n v="10"/>
    <x v="103"/>
    <n v="9260"/>
    <x v="0"/>
    <n v="2000"/>
    <n v="0"/>
    <n v="0"/>
    <s v="4249410Da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31"/>
    <n v="14482"/>
    <s v="42494482DPSU"/>
    <s v="482D"/>
    <x v="86"/>
    <s v="16LTIP - Perf"/>
    <n v="10257"/>
    <n v="10"/>
    <x v="69"/>
    <n v="9260"/>
    <x v="0"/>
    <n v="12000"/>
    <n v="0"/>
    <n v="0"/>
    <s v="42494482D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32"/>
    <n v="15102"/>
    <s v="42494102EPSU"/>
    <s v="102E"/>
    <x v="105"/>
    <s v="16LTIP - Perf"/>
    <n v="10257"/>
    <n v="10"/>
    <x v="85"/>
    <n v="9260"/>
    <x v="0"/>
    <n v="2000"/>
    <n v="0"/>
    <n v="0"/>
    <s v="42494102E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33"/>
    <n v="17247"/>
    <s v="42494247FPSU"/>
    <s v="247F"/>
    <x v="153"/>
    <s v="16LTIP - Perf"/>
    <n v="10257"/>
    <n v="80"/>
    <x v="115"/>
    <n v="9260"/>
    <x v="0"/>
    <n v="190000"/>
    <n v="0"/>
    <n v="0"/>
    <s v="42494247F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34"/>
    <n v="17019"/>
    <s v="4249419FePSU"/>
    <s v="19Fe"/>
    <x v="137"/>
    <s v="16LTIP - Perf"/>
    <n v="10257"/>
    <n v="212"/>
    <x v="104"/>
    <n v="9260"/>
    <x v="0"/>
    <n v="826000"/>
    <n v="0"/>
    <n v="0"/>
    <s v="4249419Fe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35"/>
    <n v="15331"/>
    <s v="42494331FPSU"/>
    <s v="331F"/>
    <x v="111"/>
    <s v="16LTIP - Perf"/>
    <n v="10257"/>
    <n v="10"/>
    <x v="89"/>
    <n v="9260"/>
    <x v="0"/>
    <n v="2000"/>
    <n v="0"/>
    <n v="0"/>
    <s v="42494331F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36"/>
    <n v="10239"/>
    <s v="42494239FPSU"/>
    <s v="239F"/>
    <x v="12"/>
    <s v="16LTIP - Perf"/>
    <n v="10257"/>
    <n v="180"/>
    <x v="9"/>
    <n v="9260"/>
    <x v="0"/>
    <n v="700000"/>
    <n v="0"/>
    <n v="0"/>
    <s v="42494239F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37"/>
    <n v="13497"/>
    <s v="42494497GPSU"/>
    <s v="497G"/>
    <x v="69"/>
    <s v="16LTIP - Perf"/>
    <n v="10257"/>
    <n v="10"/>
    <x v="57"/>
    <n v="9260"/>
    <x v="0"/>
    <n v="12000"/>
    <n v="0"/>
    <n v="0"/>
    <s v="42494497G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38"/>
    <n v="18570"/>
    <s v="42494570GPSU"/>
    <s v="570G"/>
    <x v="169"/>
    <s v="16LTIP - Perf"/>
    <n v="10257"/>
    <n v="10"/>
    <x v="0"/>
    <n v="9260"/>
    <x v="0"/>
    <n v="2000"/>
    <n v="0"/>
    <n v="0"/>
    <s v="42494570G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39"/>
    <n v="16555"/>
    <s v="42494555GPSU"/>
    <s v="555G"/>
    <x v="127"/>
    <s v="16LTIP - Perf"/>
    <n v="10257"/>
    <n v="10"/>
    <x v="53"/>
    <n v="9260"/>
    <x v="0"/>
    <n v="2000"/>
    <n v="0"/>
    <n v="0"/>
    <s v="42494555G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40"/>
    <n v="15388"/>
    <s v="42494388GPSU"/>
    <s v="388G"/>
    <x v="114"/>
    <s v="16LTIP - Perf"/>
    <n v="10257"/>
    <n v="10"/>
    <x v="44"/>
    <n v="9260"/>
    <x v="0"/>
    <n v="2000"/>
    <n v="0"/>
    <n v="0"/>
    <s v="42494388G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"/>
    <n v="0"/>
    <n v="94"/>
    <n v="20647.199999999997"/>
    <n v="0"/>
    <n v="0"/>
    <n v="390.23207999999801"/>
    <n v="194.08368000000036"/>
    <n v="974.54784000000052"/>
    <n v="0"/>
    <n v="22206.063599999994"/>
    <n v="301.14"/>
    <n v="0"/>
    <n v="-207.14"/>
    <n v="94"/>
    <n v="73.739999999999995"/>
    <n v="6931.5599999999995"/>
    <n v="-138.64506311999997"/>
    <n v="6792.9149368799999"/>
    <n v="0"/>
    <n v="0"/>
    <n v="0"/>
    <n v="0"/>
    <n v="6931.5599999999995"/>
    <n v="6.3186508659981762"/>
    <n v="1097"/>
    <n v="6931.5599999999995"/>
    <n v="6931.5599999999995"/>
    <n v="0"/>
    <n v="0"/>
    <n v="0"/>
    <n v="0"/>
    <n v="6931.5599999999995"/>
    <n v="0"/>
    <n v="6931.5599999999995"/>
    <n v="0"/>
    <n v="0"/>
    <n v="0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n v="-348.85000000000036"/>
    <n v="-29.350000000000364"/>
    <n v="1859.1699999999996"/>
    <n v="6931.5599999999995"/>
  </r>
  <r>
    <n v="441"/>
    <n v="15319"/>
    <s v="42494319HPSU"/>
    <s v="319H"/>
    <x v="110"/>
    <s v="16LTIP - Perf"/>
    <n v="10257"/>
    <n v="180"/>
    <x v="71"/>
    <n v="9260"/>
    <x v="0"/>
    <n v="700000"/>
    <n v="0"/>
    <n v="0"/>
    <s v="42494319H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42"/>
    <n v="19149"/>
    <s v="42494149HPSU"/>
    <s v="149H"/>
    <x v="180"/>
    <s v="16LTIP - Perf"/>
    <n v="10257"/>
    <n v="80"/>
    <x v="130"/>
    <n v="9260"/>
    <x v="0"/>
    <n v="190000"/>
    <n v="0"/>
    <n v="0"/>
    <s v="42494149H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43"/>
    <n v="26049"/>
    <s v="4249449HaPSU"/>
    <s v="49Ha"/>
    <x v="193"/>
    <s v="16LTIP - Perf"/>
    <n v="10257"/>
    <n v="10"/>
    <x v="5"/>
    <n v="9260"/>
    <x v="0"/>
    <n v="2000"/>
    <n v="0"/>
    <n v="0"/>
    <s v="4249449Ha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44"/>
    <n v="16949"/>
    <s v="42494949HPSU"/>
    <s v="949H"/>
    <x v="129"/>
    <s v="16LTIP - Perf"/>
    <n v="10257"/>
    <n v="10"/>
    <x v="5"/>
    <n v="9260"/>
    <x v="0"/>
    <n v="2000"/>
    <n v="0"/>
    <n v="0"/>
    <s v="42494949H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45"/>
    <n v="17916"/>
    <s v="42494916JPSU"/>
    <s v="916J"/>
    <x v="198"/>
    <s v="16LTIP - Perf"/>
    <n v="10257"/>
    <n v="180"/>
    <x v="137"/>
    <n v="9260"/>
    <x v="0"/>
    <n v="700000"/>
    <n v="0"/>
    <n v="0"/>
    <s v="42494916J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46"/>
    <n v="14796"/>
    <s v="42494796KPSU"/>
    <s v="796K"/>
    <x v="94"/>
    <s v="16LTIP - Perf"/>
    <n v="10257"/>
    <n v="80"/>
    <x v="76"/>
    <n v="9260"/>
    <x v="0"/>
    <n v="190000"/>
    <n v="0"/>
    <n v="0"/>
    <s v="42494796K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47"/>
    <n v="18568"/>
    <s v="42494568KPSU"/>
    <s v="568K"/>
    <x v="168"/>
    <s v="16LTIP - Perf"/>
    <n v="10257"/>
    <n v="10"/>
    <x v="122"/>
    <n v="9260"/>
    <x v="0"/>
    <n v="2000"/>
    <n v="0"/>
    <n v="0"/>
    <s v="42494568K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48"/>
    <n v="18915"/>
    <s v="42494915SPSU"/>
    <s v="915S"/>
    <x v="177"/>
    <s v="16LTIP - Perf"/>
    <n v="10257"/>
    <n v="10"/>
    <x v="1"/>
    <n v="9260"/>
    <x v="0"/>
    <n v="2000"/>
    <n v="0"/>
    <n v="0"/>
    <s v="42494915S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49"/>
    <n v="17037"/>
    <s v="4249437LePSU"/>
    <s v="37Le"/>
    <x v="138"/>
    <s v="16LTIP - Perf"/>
    <n v="10257"/>
    <n v="212"/>
    <x v="105"/>
    <n v="9260"/>
    <x v="0"/>
    <n v="821000"/>
    <n v="0"/>
    <n v="0"/>
    <s v="4249437Le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50"/>
    <n v="18991"/>
    <s v="42494991LPSU"/>
    <s v="991L"/>
    <x v="178"/>
    <s v="16LTIP - Perf"/>
    <n v="10257"/>
    <n v="10"/>
    <x v="128"/>
    <n v="9260"/>
    <x v="0"/>
    <n v="12000"/>
    <n v="0"/>
    <n v="0"/>
    <s v="42494991L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51"/>
    <n v="18645"/>
    <s v="42494645LPSU"/>
    <s v="645L"/>
    <x v="171"/>
    <s v="16LTIP - Perf"/>
    <n v="10257"/>
    <n v="10"/>
    <x v="124"/>
    <n v="9260"/>
    <x v="0"/>
    <n v="2000"/>
    <n v="0"/>
    <n v="0"/>
    <s v="42494645L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52"/>
    <n v="17041"/>
    <s v="4249441LiPSU"/>
    <s v="41Li"/>
    <x v="139"/>
    <s v="16LTIP - Perf"/>
    <n v="10257"/>
    <n v="212"/>
    <x v="106"/>
    <n v="9260"/>
    <x v="0"/>
    <n v="824000"/>
    <n v="0"/>
    <n v="0"/>
    <s v="4249441Li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53"/>
    <n v="17043"/>
    <s v="4249443MaPSU"/>
    <s v="43Ma"/>
    <x v="141"/>
    <s v="16LTIP - Perf"/>
    <n v="10257"/>
    <n v="212"/>
    <x v="108"/>
    <n v="9260"/>
    <x v="0"/>
    <n v="821000"/>
    <n v="0"/>
    <n v="0"/>
    <s v="4249443Ma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54"/>
    <n v="14866"/>
    <s v="42494866MPSU"/>
    <s v="866M"/>
    <x v="97"/>
    <s v="16LTIP - Perf"/>
    <n v="10257"/>
    <n v="80"/>
    <x v="78"/>
    <n v="9260"/>
    <x v="0"/>
    <n v="190000"/>
    <n v="0"/>
    <n v="0"/>
    <s v="42494866M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55"/>
    <n v="17561"/>
    <s v="42494561MPSU"/>
    <s v="561M"/>
    <x v="157"/>
    <s v="16LTIP - Perf"/>
    <n v="10257"/>
    <n v="10"/>
    <x v="1"/>
    <n v="9260"/>
    <x v="0"/>
    <n v="2000"/>
    <n v="0"/>
    <n v="0"/>
    <s v="42494561M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56"/>
    <n v="18162"/>
    <s v="42494162MPSU"/>
    <s v="162M"/>
    <x v="162"/>
    <s v="16LTIP - Perf"/>
    <n v="10257"/>
    <n v="10"/>
    <x v="1"/>
    <n v="9260"/>
    <x v="0"/>
    <n v="2000"/>
    <n v="0"/>
    <n v="0"/>
    <s v="42494162M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57"/>
    <n v="13109"/>
    <s v="42494109OPSU"/>
    <s v="109O"/>
    <x v="61"/>
    <s v="16LTIP - Perf"/>
    <n v="10257"/>
    <n v="10"/>
    <x v="5"/>
    <n v="9260"/>
    <x v="0"/>
    <n v="2000"/>
    <n v="0"/>
    <n v="0"/>
    <s v="42494109O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58"/>
    <n v="16273"/>
    <s v="42494273PPSU"/>
    <s v="273P"/>
    <x v="126"/>
    <s v="16LTIP - Perf"/>
    <n v="10257"/>
    <n v="30"/>
    <x v="98"/>
    <n v="9260"/>
    <x v="0"/>
    <n v="10000"/>
    <n v="0"/>
    <n v="0"/>
    <s v="42494273P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59"/>
    <n v="14162"/>
    <s v="42494162RPSU"/>
    <s v="162R"/>
    <x v="76"/>
    <s v="16LTIP - Perf"/>
    <n v="10257"/>
    <n v="80"/>
    <x v="62"/>
    <n v="9260"/>
    <x v="0"/>
    <n v="190000"/>
    <n v="0"/>
    <n v="0"/>
    <s v="42494162R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60"/>
    <n v="12737"/>
    <s v="42494737RPSU"/>
    <s v="737R"/>
    <x v="58"/>
    <s v="16LTIP - Perf"/>
    <n v="10257"/>
    <n v="10"/>
    <x v="48"/>
    <n v="9260"/>
    <x v="0"/>
    <n v="2000"/>
    <n v="0"/>
    <n v="0"/>
    <s v="42494737R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61"/>
    <n v="14468"/>
    <s v="42494468RPSU"/>
    <s v="468R"/>
    <x v="84"/>
    <s v="16LTIP - Perf"/>
    <n v="10257"/>
    <n v="80"/>
    <x v="68"/>
    <n v="9260"/>
    <x v="0"/>
    <n v="190000"/>
    <n v="0"/>
    <n v="0"/>
    <s v="42494468R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62"/>
    <n v="17061"/>
    <s v="4249461RoPSU"/>
    <s v="61Ro"/>
    <x v="144"/>
    <s v="16LTIP - Perf"/>
    <n v="10257"/>
    <n v="212"/>
    <x v="111"/>
    <n v="9260"/>
    <x v="0"/>
    <n v="834000"/>
    <n v="0"/>
    <n v="0"/>
    <s v="4249461Ro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63"/>
    <n v="17063"/>
    <s v="4249463RuPSU"/>
    <s v="63Ru"/>
    <x v="146"/>
    <s v="16LTIP - Perf"/>
    <n v="10257"/>
    <n v="212"/>
    <x v="105"/>
    <n v="9260"/>
    <x v="0"/>
    <n v="821000"/>
    <n v="0"/>
    <n v="0"/>
    <s v="4249463Ru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64"/>
    <n v="19160"/>
    <s v="42494160SPSU"/>
    <s v="160S"/>
    <x v="181"/>
    <s v="16LTIP - Perf"/>
    <n v="10257"/>
    <n v="212"/>
    <x v="131"/>
    <n v="9260"/>
    <x v="0"/>
    <n v="827000"/>
    <n v="0"/>
    <n v="0"/>
    <s v="42494160S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65"/>
    <n v="18912"/>
    <s v="42494912SPSU"/>
    <s v="912S"/>
    <x v="176"/>
    <s v="16LTIP - Perf"/>
    <n v="10257"/>
    <n v="10"/>
    <x v="127"/>
    <n v="9260"/>
    <x v="0"/>
    <n v="2000"/>
    <n v="0"/>
    <n v="0"/>
    <s v="42494912S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66"/>
    <n v="14370"/>
    <s v="42494370SPSU"/>
    <s v="370S"/>
    <x v="82"/>
    <s v="16LTIP - Perf"/>
    <n v="10257"/>
    <n v="10"/>
    <x v="66"/>
    <n v="9260"/>
    <x v="0"/>
    <n v="2000"/>
    <n v="0"/>
    <n v="0"/>
    <s v="42494370S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67"/>
    <n v="17082"/>
    <s v="4249482TuPSU"/>
    <s v="82Tu"/>
    <x v="148"/>
    <s v="16LTIP - Perf"/>
    <n v="10257"/>
    <n v="212"/>
    <x v="112"/>
    <n v="9260"/>
    <x v="0"/>
    <n v="824000"/>
    <n v="0"/>
    <n v="0"/>
    <s v="4249482Tu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68"/>
    <n v="17084"/>
    <s v="4249484ViPSU"/>
    <s v="84Vi"/>
    <x v="149"/>
    <s v="16LTIP - Perf"/>
    <n v="10257"/>
    <n v="212"/>
    <x v="102"/>
    <n v="9260"/>
    <x v="0"/>
    <n v="821000"/>
    <n v="0"/>
    <n v="0"/>
    <s v="4249484Vi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69"/>
    <n v="15232"/>
    <s v="42494232WPSU"/>
    <s v="232W"/>
    <x v="107"/>
    <s v="16LTIP - Perf"/>
    <n v="10257"/>
    <n v="80"/>
    <x v="87"/>
    <n v="9260"/>
    <x v="0"/>
    <n v="190000"/>
    <n v="0"/>
    <n v="0"/>
    <s v="42494232W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70"/>
    <n v="14484"/>
    <s v="42494484WPSU"/>
    <s v="484W"/>
    <x v="87"/>
    <s v="16LTIP - Perf"/>
    <n v="10257"/>
    <n v="10"/>
    <x v="5"/>
    <n v="9260"/>
    <x v="0"/>
    <n v="2000"/>
    <n v="0"/>
    <n v="0"/>
    <s v="42494484W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71"/>
    <n v="17089"/>
    <s v="4249489WePSU"/>
    <s v="89We"/>
    <x v="150"/>
    <s v="16LTIP - Perf"/>
    <n v="10257"/>
    <n v="212"/>
    <x v="113"/>
    <n v="9260"/>
    <x v="0"/>
    <n v="824000"/>
    <n v="0"/>
    <n v="0"/>
    <s v="4249489We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72"/>
    <n v="10015"/>
    <s v="4249415WoPSU"/>
    <s v="15Wo"/>
    <x v="1"/>
    <s v="16LTIP - Perf"/>
    <n v="10257"/>
    <n v="10"/>
    <x v="1"/>
    <n v="9260"/>
    <x v="0"/>
    <n v="2000"/>
    <n v="0"/>
    <n v="0"/>
    <s v="4249415Wo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73"/>
    <n v="14492"/>
    <s v="42494492YPSU"/>
    <s v="492Y"/>
    <x v="88"/>
    <s v="16LTIP - Perf"/>
    <n v="10257"/>
    <n v="180"/>
    <x v="70"/>
    <n v="9260"/>
    <x v="0"/>
    <n v="700000"/>
    <n v="0"/>
    <n v="0"/>
    <s v="42494492YPSU16LTIP - Perf"/>
    <s v="LTIP - Perf"/>
    <s v="LTIP - Perf - 05/04/2016"/>
    <s v="3 years"/>
    <d v="2016-05-04T00:00:00"/>
    <d v="2018-09-30T00:00:00"/>
    <n v="280"/>
    <n v="0"/>
    <n v="0"/>
    <n v="5.2919999999999732"/>
    <n v="2.632000000000005"/>
    <n v="13.216000000000008"/>
    <m/>
    <n v="301.14"/>
    <n v="1.0754999999999999"/>
    <n v="0"/>
    <n v="0"/>
    <n v="20647.199999999997"/>
    <n v="0"/>
    <n v="0"/>
    <n v="390.23207999999801"/>
    <n v="194.08368000000036"/>
    <n v="974.54784000000052"/>
    <n v="0"/>
    <n v="22206.063599999994"/>
    <n v="301.14"/>
    <n v="0"/>
    <n v="0"/>
    <n v="301.14"/>
    <n v="73.739999999999995"/>
    <n v="22206.063599999998"/>
    <n v="-444.16568412719994"/>
    <n v="21761.897915872796"/>
    <n v="0"/>
    <n v="0"/>
    <n v="0"/>
    <n v="0"/>
    <n v="21761.897915872796"/>
    <n v="19.83764623142461"/>
    <n v="367"/>
    <n v="7280.42"/>
    <n v="7280.42"/>
    <n v="14481.477915872796"/>
    <n v="0"/>
    <n v="0"/>
    <n v="0"/>
    <n v="7280.41"/>
    <n v="0"/>
    <n v="7280.41"/>
    <n v="1.0000000000218279E-2"/>
    <n v="0"/>
    <n v="1.0000000000218279E-2"/>
    <m/>
    <n v="0"/>
    <n v="0"/>
    <n v="0"/>
    <n v="0"/>
    <n v="0"/>
    <n v="0"/>
    <n v="0"/>
    <n v="0"/>
    <n v="0"/>
    <n v="0"/>
    <n v="0"/>
    <n v="4519.04"/>
    <n v="0"/>
    <n v="553.35"/>
    <n v="0"/>
    <n v="553.35"/>
    <n v="5072.3900000000003"/>
    <n v="95.87"/>
    <n v="32.07"/>
    <m/>
    <n v="1696.94"/>
    <n v="1824.88"/>
    <n v="47.69"/>
    <n v="15.95"/>
    <n v="0"/>
    <n v="63.64"/>
    <n v="239.39999999999998"/>
    <n v="80.099999999999994"/>
    <n v="0"/>
    <m/>
    <n v="319.5"/>
    <n v="2208.02"/>
    <n v="7280.41"/>
  </r>
  <r>
    <n v="474"/>
    <n v="10593"/>
    <s v="42494593APSU"/>
    <s v="593A"/>
    <x v="25"/>
    <s v="16LTIP - Perf"/>
    <n v="10257"/>
    <n v="10"/>
    <x v="20"/>
    <n v="9260"/>
    <x v="0"/>
    <n v="2000"/>
    <n v="0"/>
    <n v="0"/>
    <s v="42494593A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475"/>
    <n v="23416"/>
    <s v="42494416MPSU"/>
    <s v="416M"/>
    <x v="184"/>
    <s v="16LTIP - Perf"/>
    <n v="10257"/>
    <n v="10"/>
    <x v="133"/>
    <n v="9260"/>
    <x v="0"/>
    <n v="2000"/>
    <n v="0"/>
    <n v="0"/>
    <s v="42494416M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476"/>
    <n v="14859"/>
    <s v="42494859APSU"/>
    <s v="859A"/>
    <x v="96"/>
    <s v="16LTIP - Perf"/>
    <n v="10257"/>
    <n v="80"/>
    <x v="77"/>
    <n v="9260"/>
    <x v="0"/>
    <n v="190000"/>
    <n v="0"/>
    <n v="0"/>
    <s v="42494859A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477"/>
    <n v="12047"/>
    <s v="4249447AnPSU"/>
    <s v="47An"/>
    <x v="52"/>
    <s v="16LTIP - Perf"/>
    <n v="10257"/>
    <n v="10"/>
    <x v="43"/>
    <n v="9260"/>
    <x v="0"/>
    <n v="2000"/>
    <n v="0"/>
    <n v="0"/>
    <s v="4249447An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"/>
    <n v="2.4999999999977263E-3"/>
    <n v="55"/>
    <n v="12167.099999999999"/>
    <n v="0"/>
    <n v="0"/>
    <n v="229.95818999999875"/>
    <n v="114.37074000000118"/>
    <n v="574.28711999999871"/>
    <n v="0"/>
    <n v="13085.716049999997"/>
    <n v="177.45749999999998"/>
    <n v="0"/>
    <n v="-122.46"/>
    <n v="54.997500000000002"/>
    <n v="73.739999999999995"/>
    <n v="4055.5156499999998"/>
    <n v="-81.118424031299995"/>
    <n v="3974.3972259686998"/>
    <n v="0"/>
    <n v="0"/>
    <n v="0"/>
    <n v="0"/>
    <n v="4055.5156499999998"/>
    <n v="3.6969149042844118"/>
    <n v="1097"/>
    <n v="4055.5156499999998"/>
    <n v="4055.5156499999998"/>
    <n v="0"/>
    <n v="0"/>
    <n v="0"/>
    <n v="0"/>
    <n v="4055.5200000000004"/>
    <n v="0"/>
    <n v="4055.5200000000004"/>
    <n v="-4.3500000006133632E-3"/>
    <n v="-0.17999999999938154"/>
    <n v="-0.18434999999999491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n v="-234.73"/>
    <n v="-46.439999999999969"/>
    <n v="1066.43"/>
    <n v="4055.5200000000004"/>
  </r>
  <r>
    <n v="478"/>
    <n v="10284"/>
    <s v="42494284APSU"/>
    <s v="284A"/>
    <x v="13"/>
    <s v="16LTIP - Perf"/>
    <n v="10257"/>
    <n v="60"/>
    <x v="10"/>
    <n v="9260"/>
    <x v="0"/>
    <n v="81000"/>
    <n v="0"/>
    <n v="0"/>
    <s v="42494284A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479"/>
    <n v="14382"/>
    <s v="42494382BPSU"/>
    <s v="382B"/>
    <x v="199"/>
    <s v="16LTIP - Perf"/>
    <n v="10257"/>
    <n v="180"/>
    <x v="137"/>
    <n v="9260"/>
    <x v="0"/>
    <n v="700000"/>
    <n v="0"/>
    <n v="0"/>
    <s v="42494382B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480"/>
    <n v="19383"/>
    <s v="42494383BPSU"/>
    <s v="383B"/>
    <x v="192"/>
    <s v="16LTIP - Perf"/>
    <n v="10257"/>
    <n v="80"/>
    <x v="96"/>
    <n v="9260"/>
    <x v="0"/>
    <n v="190000"/>
    <n v="0"/>
    <n v="0"/>
    <s v="42494383B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481"/>
    <n v="10552"/>
    <s v="42494552BPSU"/>
    <s v="552B"/>
    <x v="24"/>
    <s v="16LTIP - Perf"/>
    <n v="10257"/>
    <n v="30"/>
    <x v="19"/>
    <n v="9260"/>
    <x v="0"/>
    <n v="10000"/>
    <n v="0"/>
    <n v="0"/>
    <s v="42494552B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482"/>
    <n v="11483"/>
    <s v="42494483BPSU"/>
    <s v="483B"/>
    <x v="44"/>
    <s v="16LTIP - Perf"/>
    <n v="10257"/>
    <n v="20"/>
    <x v="35"/>
    <n v="9260"/>
    <x v="0"/>
    <n v="107000"/>
    <n v="0"/>
    <n v="0"/>
    <s v="42494483B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483"/>
    <n v="15063"/>
    <s v="4249463BrPSU"/>
    <s v="63Br"/>
    <x v="103"/>
    <s v="16LTIP - Perf"/>
    <n v="10257"/>
    <n v="10"/>
    <x v="83"/>
    <n v="9260"/>
    <x v="0"/>
    <n v="2000"/>
    <n v="0"/>
    <n v="0"/>
    <s v="4249463Br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484"/>
    <n v="11471"/>
    <s v="42494471BPSU"/>
    <s v="471B"/>
    <x v="42"/>
    <s v="16LTIP - Perf"/>
    <n v="10257"/>
    <n v="70"/>
    <x v="16"/>
    <n v="9260"/>
    <x v="0"/>
    <n v="170000"/>
    <n v="0"/>
    <n v="0"/>
    <s v="42494471B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485"/>
    <n v="15379"/>
    <s v="42494379BPSU"/>
    <s v="379B"/>
    <x v="113"/>
    <s v="16LTIP - Perf"/>
    <n v="10257"/>
    <n v="80"/>
    <x v="91"/>
    <n v="9260"/>
    <x v="0"/>
    <n v="190000"/>
    <n v="0"/>
    <n v="0"/>
    <s v="42494379B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486"/>
    <n v="10366"/>
    <s v="42494366BPSU"/>
    <s v="366B"/>
    <x v="14"/>
    <s v="16LTIP - Perf"/>
    <n v="10257"/>
    <n v="50"/>
    <x v="11"/>
    <n v="9260"/>
    <x v="0"/>
    <n v="9000"/>
    <n v="0"/>
    <n v="0"/>
    <s v="42494366B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487"/>
    <n v="12866"/>
    <s v="42494866BPSU"/>
    <s v="866B"/>
    <x v="60"/>
    <s v="16LTIP - Perf"/>
    <n v="10257"/>
    <n v="20"/>
    <x v="50"/>
    <n v="9260"/>
    <x v="0"/>
    <n v="77000"/>
    <n v="0"/>
    <n v="0"/>
    <s v="42494866B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488"/>
    <n v="11994"/>
    <s v="42494994CPSU"/>
    <s v="994C"/>
    <x v="50"/>
    <s v="16LTIP - Perf"/>
    <n v="10257"/>
    <n v="50"/>
    <x v="41"/>
    <n v="9260"/>
    <x v="0"/>
    <n v="91000"/>
    <n v="0"/>
    <n v="0"/>
    <s v="42494994CPSU16LTIP - Perf"/>
    <s v="LTIP - Perf"/>
    <s v="LTIP - Perf - 05/04/2016"/>
    <s v="3 years"/>
    <d v="2016-05-04T00:00:00"/>
    <d v="2018-09-30T00:00:00"/>
    <n v="165"/>
    <n v="0"/>
    <n v="0"/>
    <n v="0"/>
    <n v="0"/>
    <n v="0"/>
    <m/>
    <n v="165"/>
    <n v="1"/>
    <n v="0"/>
    <n v="42"/>
    <n v="12167.099999999999"/>
    <n v="0"/>
    <n v="0"/>
    <n v="0"/>
    <n v="0"/>
    <n v="0"/>
    <n v="0"/>
    <n v="12167.099999999999"/>
    <n v="165"/>
    <n v="0"/>
    <n v="-123"/>
    <n v="42"/>
    <n v="73.739999999999995"/>
    <n v="3097.08"/>
    <n v="-61.947794159999994"/>
    <n v="3035.1322058400001"/>
    <n v="0"/>
    <n v="0"/>
    <n v="0"/>
    <n v="0"/>
    <n v="3097.08"/>
    <n v="2.8232269826800365"/>
    <n v="1097"/>
    <n v="3097.08"/>
    <n v="3097.08"/>
    <n v="0"/>
    <n v="0"/>
    <n v="0"/>
    <n v="0"/>
    <n v="3097.0699999999997"/>
    <n v="0"/>
    <n v="3097.0699999999997"/>
    <n v="1.0000000000218279E-2"/>
    <n v="-1.0000000000218279E-2"/>
    <n v="0"/>
    <m/>
    <n v="0"/>
    <n v="0"/>
    <n v="0"/>
    <n v="0"/>
    <n v="0"/>
    <n v="0"/>
    <n v="0"/>
    <n v="0"/>
    <n v="0"/>
    <n v="0"/>
    <n v="0"/>
    <n v="2663"/>
    <n v="0"/>
    <n v="434.06999999999971"/>
    <n v="0"/>
    <n v="434.06999999999971"/>
    <n v="3097.0699999999997"/>
    <n v="0"/>
    <n v="0"/>
    <m/>
    <n v="0"/>
    <n v="0"/>
    <n v="0"/>
    <n v="0"/>
    <n v="0"/>
    <n v="0"/>
    <n v="0"/>
    <n v="0"/>
    <n v="0"/>
    <m/>
    <n v="0"/>
    <n v="0"/>
    <n v="3097.0699999999997"/>
  </r>
  <r>
    <n v="489"/>
    <n v="15389"/>
    <s v="42494389CPSU"/>
    <s v="389C"/>
    <x v="190"/>
    <s v="16LTIP - Perf"/>
    <n v="10257"/>
    <n v="80"/>
    <x v="79"/>
    <n v="9260"/>
    <x v="0"/>
    <n v="190000"/>
    <n v="0"/>
    <n v="0"/>
    <s v="42494389C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490"/>
    <n v="19153"/>
    <s v="42494153CPSU"/>
    <s v="153C"/>
    <x v="196"/>
    <s v="16LTIP - Perf"/>
    <n v="10257"/>
    <n v="10"/>
    <x v="136"/>
    <n v="9260"/>
    <x v="0"/>
    <n v="2000"/>
    <n v="0"/>
    <n v="0"/>
    <s v="42494153C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491"/>
    <n v="12357"/>
    <s v="42494357CPSU"/>
    <s v="357C"/>
    <x v="54"/>
    <s v="16LTIP - Perf"/>
    <n v="10257"/>
    <n v="10"/>
    <x v="45"/>
    <n v="9260"/>
    <x v="0"/>
    <n v="2000"/>
    <n v="0"/>
    <n v="0"/>
    <s v="42494357C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492"/>
    <n v="13548"/>
    <s v="42494548CPSU"/>
    <s v="548C"/>
    <x v="71"/>
    <s v="16LTIP - Perf"/>
    <n v="10257"/>
    <n v="70"/>
    <x v="58"/>
    <n v="9260"/>
    <x v="0"/>
    <n v="170000"/>
    <n v="0"/>
    <n v="0"/>
    <s v="42494548C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493"/>
    <n v="15234"/>
    <s v="42494234DPSU"/>
    <s v="234D"/>
    <x v="108"/>
    <s v="16LTIP - Perf"/>
    <n v="10257"/>
    <n v="80"/>
    <x v="88"/>
    <n v="9260"/>
    <x v="0"/>
    <n v="190000"/>
    <n v="0"/>
    <n v="0"/>
    <s v="42494234D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494"/>
    <n v="16950"/>
    <s v="42494950DPSU"/>
    <s v="950D"/>
    <x v="130"/>
    <s v="16LTIP - Perf"/>
    <n v="10257"/>
    <n v="50"/>
    <x v="100"/>
    <n v="9260"/>
    <x v="0"/>
    <n v="91000"/>
    <n v="0"/>
    <n v="0"/>
    <s v="42494950D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495"/>
    <n v="11299"/>
    <s v="42494299DPSU"/>
    <s v="299D"/>
    <x v="36"/>
    <s v="16LTIP - Perf"/>
    <n v="10257"/>
    <n v="50"/>
    <x v="28"/>
    <n v="9260"/>
    <x v="0"/>
    <n v="91000"/>
    <n v="0"/>
    <n v="0"/>
    <s v="42494299D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496"/>
    <n v="11381"/>
    <s v="42494381DPSU"/>
    <s v="381D"/>
    <x v="37"/>
    <s v="16LTIP - Perf"/>
    <n v="10257"/>
    <n v="70"/>
    <x v="29"/>
    <n v="9260"/>
    <x v="0"/>
    <n v="170000"/>
    <n v="0"/>
    <n v="0"/>
    <s v="42494381D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497"/>
    <n v="10537"/>
    <s v="4249437ElPSU"/>
    <s v="37El"/>
    <x v="23"/>
    <s v="16LTIP - Perf"/>
    <n v="10257"/>
    <n v="30"/>
    <x v="18"/>
    <n v="9260"/>
    <x v="0"/>
    <n v="10000"/>
    <n v="0"/>
    <n v="0"/>
    <s v="4249437El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498"/>
    <n v="11899"/>
    <s v="42494899EPSU"/>
    <s v="899E"/>
    <x v="47"/>
    <s v="16LTIP - Perf"/>
    <n v="10257"/>
    <n v="50"/>
    <x v="38"/>
    <n v="9260"/>
    <x v="0"/>
    <n v="91000"/>
    <n v="0"/>
    <n v="0"/>
    <s v="42494899E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499"/>
    <n v="18513"/>
    <s v="42494513EPSU"/>
    <s v="513E"/>
    <x v="166"/>
    <s v="16LTIP - Perf"/>
    <n v="10257"/>
    <n v="10"/>
    <x v="44"/>
    <n v="9260"/>
    <x v="0"/>
    <n v="2000"/>
    <n v="0"/>
    <n v="0"/>
    <s v="42494513E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00"/>
    <n v="17130"/>
    <s v="42494130EPSU"/>
    <s v="130E"/>
    <x v="152"/>
    <s v="16LTIP - Perf"/>
    <n v="10257"/>
    <n v="10"/>
    <x v="114"/>
    <n v="9260"/>
    <x v="0"/>
    <n v="2000"/>
    <n v="0"/>
    <n v="0"/>
    <s v="42494130E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01"/>
    <n v="15402"/>
    <s v="42494402EPSU"/>
    <s v="402E"/>
    <x v="115"/>
    <s v="16LTIP - Perf"/>
    <n v="10257"/>
    <n v="180"/>
    <x v="74"/>
    <n v="9260"/>
    <x v="0"/>
    <n v="700000"/>
    <n v="0"/>
    <n v="0"/>
    <s v="42494402E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02"/>
    <n v="18245"/>
    <s v="42494245EPSU"/>
    <s v="245E"/>
    <x v="163"/>
    <s v="16LTIP - Perf"/>
    <n v="10257"/>
    <n v="180"/>
    <x v="119"/>
    <n v="9260"/>
    <x v="0"/>
    <n v="700000"/>
    <n v="0"/>
    <n v="0"/>
    <s v="42494245E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03"/>
    <n v="18731"/>
    <s v="42494731HPSU"/>
    <s v="731H"/>
    <x v="173"/>
    <s v="16LTIP - Perf"/>
    <n v="10257"/>
    <n v="10"/>
    <x v="53"/>
    <n v="9260"/>
    <x v="0"/>
    <n v="2000"/>
    <n v="0"/>
    <n v="0"/>
    <s v="42494731H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04"/>
    <n v="24582"/>
    <s v="42494582FPSU"/>
    <s v="582F"/>
    <x v="189"/>
    <s v="16LTIP - Perf"/>
    <n v="10257"/>
    <n v="10"/>
    <x v="5"/>
    <n v="9260"/>
    <x v="0"/>
    <n v="2000"/>
    <n v="0"/>
    <n v="0"/>
    <s v="42494582F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05"/>
    <n v="18035"/>
    <s v="42494035FPSU"/>
    <s v="035F"/>
    <x v="161"/>
    <s v="16LTIP - Perf"/>
    <n v="10257"/>
    <n v="60"/>
    <x v="13"/>
    <n v="9260"/>
    <x v="0"/>
    <n v="31000"/>
    <n v="0"/>
    <n v="0"/>
    <s v="42494035F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06"/>
    <n v="14180"/>
    <s v="42494180FPSU"/>
    <s v="180F"/>
    <x v="78"/>
    <s v="16LTIP - Perf"/>
    <n v="10257"/>
    <n v="30"/>
    <x v="63"/>
    <n v="9260"/>
    <x v="0"/>
    <n v="10000"/>
    <n v="0"/>
    <n v="0"/>
    <s v="42494180F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07"/>
    <n v="19198"/>
    <s v="42494198FPSU"/>
    <s v="198F"/>
    <x v="183"/>
    <s v="16LTIP - Perf"/>
    <n v="10257"/>
    <n v="10"/>
    <x v="5"/>
    <n v="9260"/>
    <x v="0"/>
    <n v="2000"/>
    <n v="0"/>
    <n v="0"/>
    <s v="42494198F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08"/>
    <n v="26172"/>
    <s v="42494172GPSU"/>
    <s v="172G"/>
    <x v="197"/>
    <s v="16LTIP - Perf"/>
    <n v="10257"/>
    <n v="10"/>
    <x v="5"/>
    <n v="9260"/>
    <x v="0"/>
    <n v="2000"/>
    <n v="0"/>
    <n v="0"/>
    <s v="42494172G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09"/>
    <n v="18727"/>
    <s v="42494727GPSU"/>
    <s v="727G"/>
    <x v="200"/>
    <s v="16LTIP - Perf"/>
    <n v="10257"/>
    <n v="180"/>
    <x v="137"/>
    <n v="9260"/>
    <x v="0"/>
    <n v="700000"/>
    <n v="0"/>
    <n v="0"/>
    <s v="42494727G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10"/>
    <n v="11896"/>
    <s v="42494896GPSU"/>
    <s v="896G"/>
    <x v="46"/>
    <s v="16LTIP - Perf"/>
    <n v="10257"/>
    <n v="50"/>
    <x v="37"/>
    <n v="9260"/>
    <x v="0"/>
    <n v="91000"/>
    <n v="0"/>
    <n v="0"/>
    <s v="42494896G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11"/>
    <n v="10106"/>
    <s v="42494106GPSU"/>
    <s v="106G"/>
    <x v="6"/>
    <s v="16LTIP - Perf"/>
    <n v="10257"/>
    <n v="30"/>
    <x v="6"/>
    <n v="9260"/>
    <x v="0"/>
    <n v="10000"/>
    <n v="0"/>
    <n v="0"/>
    <s v="42494106G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12"/>
    <n v="17773"/>
    <s v="42494773HPSU"/>
    <s v="773H"/>
    <x v="158"/>
    <s v="16LTIP - Perf"/>
    <n v="10257"/>
    <n v="212"/>
    <x v="118"/>
    <n v="9260"/>
    <x v="0"/>
    <n v="821000"/>
    <n v="0"/>
    <n v="0"/>
    <s v="42494773H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13"/>
    <n v="26516"/>
    <s v="42494516HPSU"/>
    <s v="516H"/>
    <x v="201"/>
    <s v="16LTIP - Perf"/>
    <n v="10257"/>
    <n v="10"/>
    <x v="44"/>
    <n v="9260"/>
    <x v="0"/>
    <n v="2000"/>
    <n v="0"/>
    <n v="0"/>
    <s v="42494516H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14"/>
    <n v="18776"/>
    <s v="42494776HPSU"/>
    <s v="776H"/>
    <x v="191"/>
    <s v="16LTIP - Perf"/>
    <n v="10257"/>
    <n v="10"/>
    <x v="135"/>
    <n v="9260"/>
    <x v="0"/>
    <n v="2000"/>
    <n v="0"/>
    <n v="0"/>
    <s v="42494776H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15"/>
    <n v="15692"/>
    <s v="42494692HPSU"/>
    <s v="692H"/>
    <x v="202"/>
    <s v="16LTIP - Perf"/>
    <n v="10257"/>
    <n v="80"/>
    <x v="138"/>
    <n v="9260"/>
    <x v="0"/>
    <n v="190000"/>
    <n v="0"/>
    <n v="0"/>
    <s v="42494692H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16"/>
    <n v="11473"/>
    <s v="42494473HPSU"/>
    <s v="473H"/>
    <x v="43"/>
    <s v="16LTIP - Perf"/>
    <n v="10257"/>
    <n v="20"/>
    <x v="34"/>
    <n v="9260"/>
    <x v="0"/>
    <n v="107000"/>
    <n v="0"/>
    <n v="0"/>
    <s v="42494473H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17"/>
    <n v="12388"/>
    <s v="42494388HPSU"/>
    <s v="388H"/>
    <x v="55"/>
    <s v="16LTIP - Perf"/>
    <n v="10257"/>
    <n v="10"/>
    <x v="46"/>
    <n v="9260"/>
    <x v="0"/>
    <n v="2000"/>
    <n v="0"/>
    <n v="0"/>
    <s v="42494388H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18"/>
    <n v="11400"/>
    <s v="42494400HPSU"/>
    <s v="400H"/>
    <x v="40"/>
    <s v="16LTIP - Perf"/>
    <n v="10257"/>
    <n v="20"/>
    <x v="32"/>
    <n v="9260"/>
    <x v="0"/>
    <n v="107000"/>
    <n v="0"/>
    <n v="0"/>
    <s v="42494400H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19"/>
    <n v="15748"/>
    <s v="42494748HPSU"/>
    <s v="748H"/>
    <x v="123"/>
    <s v="16LTIP - Perf"/>
    <n v="10257"/>
    <n v="60"/>
    <x v="97"/>
    <n v="9260"/>
    <x v="0"/>
    <n v="30000"/>
    <n v="0"/>
    <n v="0"/>
    <s v="42494748H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20"/>
    <n v="12742"/>
    <s v="42494742HPSU"/>
    <s v="742H"/>
    <x v="59"/>
    <s v="16LTIP - Perf"/>
    <n v="10257"/>
    <n v="30"/>
    <x v="49"/>
    <n v="9260"/>
    <x v="0"/>
    <n v="10000"/>
    <n v="0"/>
    <n v="0"/>
    <s v="42494742H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21"/>
    <n v="13297"/>
    <s v="42494297HPSU"/>
    <s v="297H"/>
    <x v="63"/>
    <s v="16LTIP - Perf"/>
    <n v="10257"/>
    <n v="10"/>
    <x v="46"/>
    <n v="9260"/>
    <x v="0"/>
    <n v="2000"/>
    <n v="0"/>
    <n v="0"/>
    <s v="42494297H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22"/>
    <n v="18325"/>
    <s v="42494325JPSU"/>
    <s v="325J"/>
    <x v="165"/>
    <s v="16LTIP - Perf"/>
    <n v="10257"/>
    <n v="10"/>
    <x v="4"/>
    <n v="9260"/>
    <x v="0"/>
    <n v="2000"/>
    <n v="0"/>
    <n v="0"/>
    <s v="42494325J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23"/>
    <n v="15605"/>
    <s v="42494605JPSU"/>
    <s v="605J"/>
    <x v="120"/>
    <s v="16LTIP - Perf"/>
    <n v="10257"/>
    <n v="80"/>
    <x v="94"/>
    <n v="9260"/>
    <x v="0"/>
    <n v="190000"/>
    <n v="0"/>
    <n v="0"/>
    <s v="42494605J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24"/>
    <n v="10138"/>
    <s v="42494138JPSU"/>
    <s v="138J"/>
    <x v="8"/>
    <s v="16LTIP - Perf"/>
    <n v="10257"/>
    <n v="10"/>
    <x v="5"/>
    <n v="9260"/>
    <x v="0"/>
    <n v="2000"/>
    <n v="0"/>
    <n v="0"/>
    <s v="42494138J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25"/>
    <n v="11973"/>
    <s v="42494973KPSU"/>
    <s v="973K"/>
    <x v="48"/>
    <s v="16LTIP - Perf"/>
    <n v="10257"/>
    <n v="70"/>
    <x v="39"/>
    <n v="9260"/>
    <x v="0"/>
    <n v="170000"/>
    <n v="0"/>
    <n v="0"/>
    <s v="42494973K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26"/>
    <n v="11197"/>
    <s v="42494197KPSU"/>
    <s v="197K"/>
    <x v="33"/>
    <s v="16LTIP - Perf"/>
    <n v="10257"/>
    <n v="30"/>
    <x v="27"/>
    <n v="9260"/>
    <x v="0"/>
    <n v="10000"/>
    <n v="0"/>
    <n v="0"/>
    <s v="42494197K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27"/>
    <n v="15620"/>
    <s v="42494620KPSU"/>
    <s v="620K"/>
    <x v="121"/>
    <s v="16LTIP - Perf"/>
    <n v="10257"/>
    <n v="80"/>
    <x v="95"/>
    <n v="9260"/>
    <x v="0"/>
    <n v="190000"/>
    <n v="0"/>
    <n v="0"/>
    <s v="42494620K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28"/>
    <n v="17039"/>
    <s v="4249439LiPSU"/>
    <s v="39Li"/>
    <x v="203"/>
    <s v="16LTIP - Perf"/>
    <n v="10257"/>
    <n v="212"/>
    <x v="139"/>
    <n v="9260"/>
    <x v="0"/>
    <n v="821000"/>
    <n v="0"/>
    <n v="0"/>
    <s v="4249439Li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29"/>
    <n v="12353"/>
    <s v="42494353LPSU"/>
    <s v="353L"/>
    <x v="204"/>
    <s v="16LTIP - Perf"/>
    <n v="10257"/>
    <n v="10"/>
    <x v="44"/>
    <n v="9260"/>
    <x v="0"/>
    <n v="2000"/>
    <n v="0"/>
    <n v="0"/>
    <s v="42494353L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30"/>
    <n v="10449"/>
    <s v="42494449MPSU"/>
    <s v="449M"/>
    <x v="20"/>
    <s v="16LTIP - Perf"/>
    <n v="10257"/>
    <n v="20"/>
    <x v="15"/>
    <n v="9260"/>
    <x v="0"/>
    <n v="7000"/>
    <n v="0"/>
    <n v="0"/>
    <s v="42494449M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31"/>
    <n v="10034"/>
    <s v="4249434MaPSU"/>
    <s v="34Ma"/>
    <x v="2"/>
    <s v="16LTIP - Perf"/>
    <n v="10257"/>
    <n v="50"/>
    <x v="2"/>
    <n v="9260"/>
    <x v="0"/>
    <n v="91000"/>
    <n v="0"/>
    <n v="0"/>
    <s v="4249434Ma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32"/>
    <n v="15053"/>
    <s v="4249453MaPSU"/>
    <s v="53Ma"/>
    <x v="102"/>
    <s v="16LTIP - Perf"/>
    <n v="10257"/>
    <n v="10"/>
    <x v="82"/>
    <n v="9260"/>
    <x v="0"/>
    <n v="2000"/>
    <n v="0"/>
    <n v="0"/>
    <s v="4249453Ma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33"/>
    <n v="15465"/>
    <s v="42494465MPSU"/>
    <s v="465M"/>
    <x v="117"/>
    <s v="16LTIP - Perf"/>
    <n v="10257"/>
    <n v="10"/>
    <x v="21"/>
    <n v="9260"/>
    <x v="0"/>
    <n v="2000"/>
    <n v="0"/>
    <n v="0"/>
    <s v="42494465M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34"/>
    <n v="17858"/>
    <s v="42494858MPSU"/>
    <s v="858M"/>
    <x v="159"/>
    <s v="16LTIP - Perf"/>
    <n v="10257"/>
    <n v="10"/>
    <x v="4"/>
    <n v="9260"/>
    <x v="0"/>
    <n v="2000"/>
    <n v="0"/>
    <n v="0"/>
    <s v="42494858M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35"/>
    <n v="18601"/>
    <s v="42494601MPSU"/>
    <s v="601M"/>
    <x v="170"/>
    <s v="16LTIP - Perf"/>
    <n v="10257"/>
    <n v="70"/>
    <x v="123"/>
    <n v="9260"/>
    <x v="0"/>
    <n v="170000"/>
    <n v="0"/>
    <n v="0"/>
    <s v="42494601M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36"/>
    <n v="10155"/>
    <s v="42494155MPSU"/>
    <s v="155M"/>
    <x v="10"/>
    <s v="16LTIP - Perf"/>
    <n v="10257"/>
    <n v="10"/>
    <x v="4"/>
    <n v="9260"/>
    <x v="0"/>
    <n v="2000"/>
    <n v="0"/>
    <n v="0"/>
    <s v="42494155M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37"/>
    <n v="14108"/>
    <s v="42494108MPSU"/>
    <s v="108M"/>
    <x v="75"/>
    <s v="16LTIP - Perf"/>
    <n v="10257"/>
    <n v="10"/>
    <x v="61"/>
    <n v="9260"/>
    <x v="0"/>
    <n v="12000"/>
    <n v="0"/>
    <n v="0"/>
    <s v="42494108M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38"/>
    <n v="15518"/>
    <s v="42494518MPSU"/>
    <s v="518M"/>
    <x v="119"/>
    <s v="16LTIP - Perf"/>
    <n v="10257"/>
    <n v="10"/>
    <x v="73"/>
    <n v="9260"/>
    <x v="0"/>
    <n v="2000"/>
    <n v="0"/>
    <n v="0"/>
    <s v="42494518M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39"/>
    <n v="14474"/>
    <s v="42494474MPSU"/>
    <s v="474M"/>
    <x v="85"/>
    <s v="16LTIP - Perf"/>
    <n v="10257"/>
    <n v="10"/>
    <x v="12"/>
    <n v="9260"/>
    <x v="0"/>
    <n v="2000"/>
    <n v="0"/>
    <n v="0"/>
    <s v="42494474M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40"/>
    <n v="11998"/>
    <s v="42494998NPSU"/>
    <s v="998N"/>
    <x v="51"/>
    <s v="16LTIP - Perf"/>
    <n v="10257"/>
    <n v="50"/>
    <x v="42"/>
    <n v="9260"/>
    <x v="0"/>
    <n v="91000"/>
    <n v="0"/>
    <n v="0"/>
    <s v="42494998N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41"/>
    <n v="18837"/>
    <s v="42494837NPSU"/>
    <s v="837N"/>
    <x v="175"/>
    <s v="16LTIP - Perf"/>
    <n v="10257"/>
    <n v="60"/>
    <x v="126"/>
    <n v="9260"/>
    <x v="0"/>
    <n v="30000"/>
    <n v="0"/>
    <n v="0"/>
    <s v="42494837N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42"/>
    <n v="15716"/>
    <s v="42494716NPSU"/>
    <s v="716N"/>
    <x v="205"/>
    <s v="16LTIP - Perf"/>
    <n v="10257"/>
    <n v="180"/>
    <x v="137"/>
    <n v="9260"/>
    <x v="0"/>
    <n v="700000"/>
    <n v="0"/>
    <n v="0"/>
    <s v="42494716N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43"/>
    <n v="16600"/>
    <s v="42494600PPSU"/>
    <s v="600P"/>
    <x v="128"/>
    <s v="16LTIP - Perf"/>
    <n v="10257"/>
    <n v="70"/>
    <x v="99"/>
    <n v="9260"/>
    <x v="0"/>
    <n v="170000"/>
    <n v="0"/>
    <n v="0"/>
    <s v="42494600P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44"/>
    <n v="13121"/>
    <s v="42494121PPSU"/>
    <s v="121P"/>
    <x v="194"/>
    <s v="16LTIP - Perf"/>
    <n v="10257"/>
    <n v="80"/>
    <x v="86"/>
    <n v="9260"/>
    <x v="0"/>
    <n v="190000"/>
    <n v="0"/>
    <n v="0"/>
    <s v="42494121P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45"/>
    <n v="10153"/>
    <s v="42494153PPSU"/>
    <s v="153P"/>
    <x v="9"/>
    <s v="16LTIP - Perf"/>
    <n v="10257"/>
    <n v="212"/>
    <x v="8"/>
    <n v="9260"/>
    <x v="0"/>
    <n v="821000"/>
    <n v="0"/>
    <n v="0"/>
    <s v="42494153P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46"/>
    <n v="14712"/>
    <s v="42494712PPSU"/>
    <s v="712P"/>
    <x v="91"/>
    <s v="16LTIP - Perf"/>
    <n v="10257"/>
    <n v="10"/>
    <x v="73"/>
    <n v="9260"/>
    <x v="0"/>
    <n v="2000"/>
    <n v="0"/>
    <n v="0"/>
    <s v="42494712P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47"/>
    <n v="18652"/>
    <s v="42494652PPSU"/>
    <s v="652P"/>
    <x v="172"/>
    <s v="16LTIP - Perf"/>
    <n v="10257"/>
    <n v="10"/>
    <x v="5"/>
    <n v="9260"/>
    <x v="0"/>
    <n v="2000"/>
    <n v="0"/>
    <n v="0"/>
    <s v="42494652P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48"/>
    <n v="13401"/>
    <s v="42494401QPSU"/>
    <s v="401Q"/>
    <x v="65"/>
    <s v="16LTIP - Perf"/>
    <n v="10257"/>
    <n v="10"/>
    <x v="53"/>
    <n v="9260"/>
    <x v="0"/>
    <n v="2000"/>
    <n v="0"/>
    <n v="0"/>
    <s v="42494401Q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49"/>
    <n v="17057"/>
    <s v="4249457RaPSU"/>
    <s v="57Ra"/>
    <x v="142"/>
    <s v="16LTIP - Perf"/>
    <n v="10257"/>
    <n v="212"/>
    <x v="109"/>
    <n v="9260"/>
    <x v="0"/>
    <n v="821000"/>
    <n v="0"/>
    <n v="0"/>
    <s v="4249457Ra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50"/>
    <n v="17058"/>
    <s v="4249458RePSU"/>
    <s v="58Re"/>
    <x v="143"/>
    <s v="16LTIP - Perf"/>
    <n v="10257"/>
    <n v="212"/>
    <x v="110"/>
    <n v="9260"/>
    <x v="0"/>
    <n v="821000"/>
    <n v="0"/>
    <n v="0"/>
    <s v="4249458Re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51"/>
    <n v="13390"/>
    <s v="42494390RPSU"/>
    <s v="390R"/>
    <x v="195"/>
    <s v="16LTIP - Perf"/>
    <n v="10257"/>
    <n v="60"/>
    <x v="24"/>
    <n v="9260"/>
    <x v="0"/>
    <n v="30000"/>
    <n v="0"/>
    <n v="0"/>
    <s v="42494390R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52"/>
    <n v="14957"/>
    <s v="42494957RPSU"/>
    <s v="957R"/>
    <x v="101"/>
    <s v="16LTIP - Perf"/>
    <n v="10257"/>
    <n v="80"/>
    <x v="81"/>
    <n v="9260"/>
    <x v="0"/>
    <n v="190000"/>
    <n v="0"/>
    <n v="0"/>
    <s v="42494957R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53"/>
    <n v="13439"/>
    <s v="42494439RPSU"/>
    <s v="439R"/>
    <x v="68"/>
    <s v="16LTIP - Perf"/>
    <n v="10257"/>
    <n v="60"/>
    <x v="56"/>
    <n v="9260"/>
    <x v="0"/>
    <n v="81000"/>
    <n v="0"/>
    <n v="0"/>
    <s v="42494439R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54"/>
    <n v="17062"/>
    <s v="4249462RoPSU"/>
    <s v="62Ro"/>
    <x v="145"/>
    <s v="16LTIP - Perf"/>
    <n v="10257"/>
    <n v="212"/>
    <x v="109"/>
    <n v="9260"/>
    <x v="0"/>
    <n v="821000"/>
    <n v="0"/>
    <n v="0"/>
    <s v="4249462Ro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55"/>
    <n v="11983"/>
    <s v="42494983SPSU"/>
    <s v="983S"/>
    <x v="49"/>
    <s v="16LTIP - Perf"/>
    <n v="10257"/>
    <n v="50"/>
    <x v="40"/>
    <n v="9260"/>
    <x v="0"/>
    <n v="91000"/>
    <n v="0"/>
    <n v="0"/>
    <s v="42494983S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56"/>
    <n v="19012"/>
    <s v="42494012SPSU"/>
    <s v="012S"/>
    <x v="179"/>
    <s v="16LTIP - Perf"/>
    <n v="10257"/>
    <n v="10"/>
    <x v="129"/>
    <n v="4264"/>
    <x v="0"/>
    <n v="2000"/>
    <n v="0"/>
    <n v="0"/>
    <s v="42494012S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57"/>
    <n v="11128"/>
    <s v="42494128SPSU"/>
    <s v="128S"/>
    <x v="31"/>
    <s v="16LTIP - Perf"/>
    <n v="10257"/>
    <n v="70"/>
    <x v="25"/>
    <n v="9260"/>
    <x v="0"/>
    <n v="170000"/>
    <n v="0"/>
    <n v="0"/>
    <s v="42494128S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58"/>
    <n v="15070"/>
    <s v="4249470SlPSU"/>
    <s v="70Sl"/>
    <x v="104"/>
    <s v="16LTIP - Perf"/>
    <n v="10257"/>
    <n v="80"/>
    <x v="84"/>
    <n v="9260"/>
    <x v="0"/>
    <n v="190000"/>
    <n v="0"/>
    <n v="0"/>
    <s v="4249470Sl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59"/>
    <n v="14713"/>
    <s v="42494713SPSU"/>
    <s v="713S"/>
    <x v="92"/>
    <s v="16LTIP - Perf"/>
    <n v="10257"/>
    <n v="180"/>
    <x v="74"/>
    <n v="9260"/>
    <x v="0"/>
    <n v="700000"/>
    <n v="0"/>
    <n v="0"/>
    <s v="42494713S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60"/>
    <n v="14088"/>
    <s v="42494088SPSU"/>
    <s v="088S"/>
    <x v="74"/>
    <s v="16LTIP - Perf"/>
    <n v="10257"/>
    <n v="10"/>
    <x v="60"/>
    <n v="9260"/>
    <x v="0"/>
    <n v="2000"/>
    <n v="0"/>
    <n v="0"/>
    <s v="42494088S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61"/>
    <n v="14938"/>
    <s v="42494938SPSU"/>
    <s v="938S"/>
    <x v="99"/>
    <s v="16LTIP - Perf"/>
    <n v="10257"/>
    <n v="180"/>
    <x v="74"/>
    <n v="9260"/>
    <x v="0"/>
    <n v="700000"/>
    <n v="0"/>
    <n v="0"/>
    <s v="42494938S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62"/>
    <n v="14813"/>
    <s v="42494813SPSU"/>
    <s v="813S"/>
    <x v="95"/>
    <s v="16LTIP - Perf"/>
    <n v="10257"/>
    <n v="80"/>
    <x v="62"/>
    <n v="9260"/>
    <x v="0"/>
    <n v="190000"/>
    <n v="0"/>
    <n v="0"/>
    <s v="42494813S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63"/>
    <n v="17542"/>
    <s v="42494542SPSU"/>
    <s v="542S"/>
    <x v="156"/>
    <s v="16LTIP - Perf"/>
    <n v="10257"/>
    <n v="10"/>
    <x v="117"/>
    <n v="9260"/>
    <x v="0"/>
    <n v="2000"/>
    <n v="0"/>
    <n v="0"/>
    <s v="42494542S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64"/>
    <n v="13202"/>
    <s v="42494202SPSU"/>
    <s v="202S"/>
    <x v="62"/>
    <s v="16LTIP - Perf"/>
    <n v="10257"/>
    <n v="20"/>
    <x v="51"/>
    <n v="9260"/>
    <x v="0"/>
    <n v="107000"/>
    <n v="0"/>
    <n v="0"/>
    <s v="42494202SPSU16LTIP - Perf"/>
    <s v="LTIP - Perf"/>
    <s v="LTIP - Perf - 05/04/2016"/>
    <s v="3 years"/>
    <d v="2016-05-04T00:00:00"/>
    <d v="2018-09-30T00:00:00"/>
    <n v="165"/>
    <n v="0"/>
    <n v="0"/>
    <n v="0"/>
    <n v="0"/>
    <n v="0"/>
    <m/>
    <n v="165"/>
    <n v="1"/>
    <n v="0"/>
    <n v="46"/>
    <n v="12167.099999999999"/>
    <n v="0"/>
    <n v="0"/>
    <n v="0"/>
    <n v="0"/>
    <n v="0"/>
    <n v="0"/>
    <n v="12167.099999999999"/>
    <n v="165"/>
    <n v="0"/>
    <n v="-119"/>
    <n v="46"/>
    <n v="73.739999999999995"/>
    <n v="3392.04"/>
    <n v="-67.84758407999999"/>
    <n v="3324.1924159199998"/>
    <n v="0"/>
    <n v="0"/>
    <n v="0"/>
    <n v="0"/>
    <n v="3392.04"/>
    <n v="3.0921057429352778"/>
    <n v="1097"/>
    <n v="3392.04"/>
    <n v="3392.04"/>
    <n v="0"/>
    <n v="0"/>
    <n v="0"/>
    <n v="0"/>
    <n v="3392.0499999999997"/>
    <n v="0"/>
    <n v="3392.0499999999997"/>
    <n v="-9.9999999997635314E-3"/>
    <n v="9.9999999997635314E-3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0"/>
    <n v="0"/>
    <m/>
    <n v="402.95999999999958"/>
    <n v="402.95999999999958"/>
    <n v="0"/>
    <n v="0"/>
    <n v="0"/>
    <n v="0"/>
    <n v="0"/>
    <n v="0"/>
    <n v="0"/>
    <m/>
    <n v="0"/>
    <n v="402.95999999999958"/>
    <n v="3392.0499999999997"/>
  </r>
  <r>
    <n v="565"/>
    <n v="10401"/>
    <s v="42494401SPSU"/>
    <s v="401S"/>
    <x v="19"/>
    <s v="16LTIP - Perf"/>
    <n v="10257"/>
    <n v="10"/>
    <x v="14"/>
    <n v="9260"/>
    <x v="0"/>
    <n v="2000"/>
    <n v="0"/>
    <n v="0"/>
    <s v="42494401S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66"/>
    <n v="14951"/>
    <s v="42494951TPSU"/>
    <s v="951T"/>
    <x v="100"/>
    <s v="16LTIP - Perf"/>
    <n v="10257"/>
    <n v="80"/>
    <x v="80"/>
    <n v="9260"/>
    <x v="0"/>
    <n v="190000"/>
    <n v="0"/>
    <n v="0"/>
    <s v="42494951T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67"/>
    <n v="24491"/>
    <s v="42494491TPSU"/>
    <s v="491T"/>
    <x v="187"/>
    <s v="16LTIP - Perf"/>
    <n v="10257"/>
    <n v="10"/>
    <x v="55"/>
    <n v="9260"/>
    <x v="0"/>
    <n v="2000"/>
    <n v="0"/>
    <n v="0"/>
    <s v="42494491T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68"/>
    <n v="13553"/>
    <s v="42494553TPSU"/>
    <s v="553T"/>
    <x v="72"/>
    <s v="16LTIP - Perf"/>
    <n v="10257"/>
    <n v="10"/>
    <x v="43"/>
    <n v="9260"/>
    <x v="0"/>
    <n v="2000"/>
    <n v="0"/>
    <n v="0"/>
    <s v="42494553T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69"/>
    <n v="15416"/>
    <s v="42494416WPSU"/>
    <s v="416W"/>
    <x v="116"/>
    <s v="16LTIP - Perf"/>
    <n v="10257"/>
    <n v="80"/>
    <x v="92"/>
    <n v="9260"/>
    <x v="0"/>
    <n v="190000"/>
    <n v="0"/>
    <n v="0"/>
    <s v="42494416W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70"/>
    <n v="14288"/>
    <s v="42494288WPSU"/>
    <s v="288W"/>
    <x v="80"/>
    <s v="16LTIP - Perf"/>
    <n v="10257"/>
    <n v="10"/>
    <x v="12"/>
    <n v="9260"/>
    <x v="0"/>
    <n v="2000"/>
    <n v="0"/>
    <n v="0"/>
    <s v="42494288W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71"/>
    <n v="10101"/>
    <s v="42494101WPSU"/>
    <s v="101W"/>
    <x v="4"/>
    <s v="16LTIP - Perf"/>
    <n v="10257"/>
    <n v="10"/>
    <x v="4"/>
    <n v="9260"/>
    <x v="0"/>
    <n v="2000"/>
    <n v="0"/>
    <n v="0"/>
    <s v="42494101W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72"/>
    <n v="18779"/>
    <s v="42494779WPSU"/>
    <s v="779W"/>
    <x v="174"/>
    <s v="16LTIP - Perf"/>
    <n v="10257"/>
    <n v="212"/>
    <x v="125"/>
    <n v="9260"/>
    <x v="0"/>
    <n v="832000"/>
    <n v="0"/>
    <n v="0"/>
    <s v="42494779W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73"/>
    <n v="17090"/>
    <s v="4249490WhPSU"/>
    <s v="90Wh"/>
    <x v="151"/>
    <s v="16LTIP - Perf"/>
    <n v="10257"/>
    <n v="212"/>
    <x v="105"/>
    <n v="9260"/>
    <x v="0"/>
    <n v="821000"/>
    <n v="0"/>
    <n v="0"/>
    <s v="4249490Wh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74"/>
    <n v="14721"/>
    <s v="42494721WPSU"/>
    <s v="721W"/>
    <x v="93"/>
    <s v="16LTIP - Perf"/>
    <n v="10257"/>
    <n v="10"/>
    <x v="75"/>
    <n v="9260"/>
    <x v="0"/>
    <n v="2000"/>
    <n v="0"/>
    <n v="0"/>
    <s v="42494721W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75"/>
    <n v="11384"/>
    <s v="42494384WPSU"/>
    <s v="384W"/>
    <x v="38"/>
    <s v="16LTIP - Perf"/>
    <n v="10257"/>
    <n v="60"/>
    <x v="30"/>
    <n v="9260"/>
    <x v="0"/>
    <n v="30000"/>
    <n v="0"/>
    <n v="0"/>
    <s v="42494384W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76"/>
    <n v="14707"/>
    <s v="42494707WPSU"/>
    <s v="707W"/>
    <x v="90"/>
    <s v="16LTIP - Perf"/>
    <n v="10257"/>
    <n v="10"/>
    <x v="72"/>
    <n v="9260"/>
    <x v="0"/>
    <n v="2000"/>
    <n v="0"/>
    <n v="0"/>
    <s v="42494707W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77"/>
    <n v="11885"/>
    <s v="42494885YPSU"/>
    <s v="885Y"/>
    <x v="45"/>
    <s v="16LTIP - Perf"/>
    <n v="10257"/>
    <n v="212"/>
    <x v="36"/>
    <n v="9260"/>
    <x v="0"/>
    <n v="824000"/>
    <n v="0"/>
    <n v="0"/>
    <s v="42494885Y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78"/>
    <n v="26444"/>
    <s v="42494444YPSU"/>
    <s v="444Y"/>
    <x v="206"/>
    <s v="16LTIP - Perf"/>
    <n v="10257"/>
    <n v="10"/>
    <x v="140"/>
    <n v="9260"/>
    <x v="0"/>
    <n v="2000"/>
    <n v="0"/>
    <n v="0"/>
    <s v="42494444YPSU16LTIP - Perf"/>
    <s v="LTIP - Perf"/>
    <s v="LTIP - Perf - 05/04/2016"/>
    <s v="3 years"/>
    <d v="2016-05-04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167.099999999999"/>
    <n v="0"/>
    <n v="0"/>
    <n v="229.95818999999875"/>
    <n v="114.37074000000118"/>
    <n v="574.28711999999871"/>
    <n v="0"/>
    <n v="13085.716049999997"/>
    <n v="177.45749999999998"/>
    <n v="0"/>
    <n v="0"/>
    <n v="177.45750000000001"/>
    <n v="73.739999999999995"/>
    <n v="13085.716049999999"/>
    <n v="-261.74049243209998"/>
    <n v="12823.975557567899"/>
    <n v="0"/>
    <n v="0"/>
    <n v="0"/>
    <n v="0"/>
    <n v="12823.975557567899"/>
    <n v="11.69004152923236"/>
    <n v="367"/>
    <n v="4290.25"/>
    <n v="4290.25"/>
    <n v="8533.7255575678992"/>
    <n v="0"/>
    <n v="0"/>
    <n v="0"/>
    <n v="4290.25"/>
    <n v="0"/>
    <n v="4290.25"/>
    <n v="0"/>
    <n v="0"/>
    <n v="0"/>
    <m/>
    <n v="0"/>
    <n v="0"/>
    <n v="0"/>
    <n v="0"/>
    <n v="0"/>
    <n v="0"/>
    <n v="0"/>
    <n v="0"/>
    <n v="0"/>
    <n v="0"/>
    <n v="0"/>
    <n v="2663"/>
    <n v="0"/>
    <n v="326.08999999999997"/>
    <n v="0"/>
    <n v="326.08999999999997"/>
    <n v="2989.09"/>
    <n v="56.49"/>
    <n v="18.899999999999999"/>
    <m/>
    <n v="999.98"/>
    <n v="1075.3700000000001"/>
    <n v="28.1"/>
    <n v="9.4"/>
    <n v="0"/>
    <n v="37.5"/>
    <n v="141.09"/>
    <n v="47.2"/>
    <n v="0"/>
    <m/>
    <n v="188.29000000000002"/>
    <n v="1301.1600000000001"/>
    <n v="4290.25"/>
  </r>
  <r>
    <n v="579"/>
    <n v="14510"/>
    <s v="42513510MPSU"/>
    <s v="510M"/>
    <x v="207"/>
    <s v="16LTIP - Perf"/>
    <n v="10257"/>
    <n v="80"/>
    <x v="141"/>
    <n v="9260"/>
    <x v="0"/>
    <n v="190000"/>
    <n v="0"/>
    <n v="0"/>
    <s v="42513510MPSU16LTIP - Perf"/>
    <s v="LTIP - Perf"/>
    <s v="LTIP - Perf - 05/23/2016"/>
    <s v="3 years"/>
    <d v="2016-05-23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1858.550000000001"/>
    <n v="0"/>
    <n v="0"/>
    <n v="224.12659499999882"/>
    <n v="111.47037000000117"/>
    <n v="559.72355999999877"/>
    <n v="0"/>
    <n v="12753.870525"/>
    <n v="177.45749999999998"/>
    <n v="0"/>
    <n v="0"/>
    <n v="177.45750000000001"/>
    <n v="71.87"/>
    <n v="12753.870525000002"/>
    <n v="-255.10291824105002"/>
    <n v="12498.767606758953"/>
    <n v="0"/>
    <n v="0"/>
    <n v="0"/>
    <n v="0"/>
    <n v="12498.767606758953"/>
    <n v="11.393589431867778"/>
    <n v="367"/>
    <n v="4181.45"/>
    <n v="4181.45"/>
    <n v="8317.317606758952"/>
    <n v="0"/>
    <n v="0"/>
    <n v="0"/>
    <n v="4181.4499999999989"/>
    <n v="0"/>
    <n v="4181.4499999999989"/>
    <n v="0"/>
    <n v="0"/>
    <n v="0"/>
    <m/>
    <n v="0"/>
    <n v="0"/>
    <n v="0"/>
    <n v="0"/>
    <n v="0"/>
    <n v="0"/>
    <n v="0"/>
    <n v="0"/>
    <n v="0"/>
    <n v="0"/>
    <n v="0"/>
    <n v="11858.55"/>
    <n v="-9263.08"/>
    <n v="317.81"/>
    <n v="0"/>
    <n v="-8945.27"/>
    <n v="2913.2799999999993"/>
    <n v="55.06"/>
    <n v="18.420000000000002"/>
    <m/>
    <n v="974.63"/>
    <n v="1048.1099999999999"/>
    <n v="27.39"/>
    <n v="9.16"/>
    <n v="0"/>
    <n v="36.549999999999997"/>
    <n v="137.51"/>
    <n v="46"/>
    <n v="0"/>
    <m/>
    <n v="183.51"/>
    <n v="1268.17"/>
    <n v="4181.4499999999989"/>
  </r>
  <r>
    <n v="580"/>
    <n v="14928"/>
    <s v="42513928SPSU"/>
    <s v="928S"/>
    <x v="208"/>
    <s v="16LTIP - Perf"/>
    <n v="10257"/>
    <n v="180"/>
    <x v="142"/>
    <n v="9260"/>
    <x v="0"/>
    <n v="700000"/>
    <n v="0"/>
    <n v="0"/>
    <s v="42513928SPSU16LTIP - Perf"/>
    <s v="LTIP - Perf"/>
    <s v="LTIP - Perf - 05/23/2016"/>
    <s v="3 years"/>
    <d v="2016-05-23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1858.550000000001"/>
    <n v="0"/>
    <n v="0"/>
    <n v="224.12659499999882"/>
    <n v="111.47037000000117"/>
    <n v="559.72355999999877"/>
    <n v="0"/>
    <n v="12753.870525"/>
    <n v="177.45749999999998"/>
    <n v="0"/>
    <n v="0"/>
    <n v="177.45750000000001"/>
    <n v="71.87"/>
    <n v="12753.870525000002"/>
    <n v="-255.10291824105002"/>
    <n v="12498.767606758953"/>
    <n v="0"/>
    <n v="0"/>
    <n v="0"/>
    <n v="0"/>
    <n v="12498.767606758953"/>
    <n v="11.393589431867778"/>
    <n v="367"/>
    <n v="4181.45"/>
    <n v="4181.45"/>
    <n v="8317.317606758952"/>
    <n v="0"/>
    <n v="0"/>
    <n v="0"/>
    <n v="4181.4499999999989"/>
    <n v="0"/>
    <n v="4181.4499999999989"/>
    <n v="0"/>
    <n v="0"/>
    <n v="0"/>
    <m/>
    <n v="0"/>
    <n v="0"/>
    <n v="0"/>
    <n v="0"/>
    <n v="0"/>
    <n v="0"/>
    <n v="0"/>
    <n v="0"/>
    <n v="0"/>
    <n v="0"/>
    <n v="0"/>
    <n v="11858.55"/>
    <n v="-9263.08"/>
    <n v="317.81"/>
    <n v="0"/>
    <n v="-8945.27"/>
    <n v="2913.2799999999993"/>
    <n v="55.06"/>
    <n v="18.420000000000002"/>
    <m/>
    <n v="974.63"/>
    <n v="1048.1099999999999"/>
    <n v="27.39"/>
    <n v="9.16"/>
    <n v="0"/>
    <n v="36.549999999999997"/>
    <n v="137.51"/>
    <n v="46"/>
    <n v="0"/>
    <m/>
    <n v="183.51"/>
    <n v="1268.17"/>
    <n v="4181.4499999999989"/>
  </r>
  <r>
    <n v="581"/>
    <n v="23990"/>
    <s v="42513990JPSU"/>
    <s v="990J"/>
    <x v="209"/>
    <s v="16LTIP - Perf"/>
    <n v="10257"/>
    <n v="180"/>
    <x v="70"/>
    <n v="9260"/>
    <x v="0"/>
    <n v="700000"/>
    <n v="0"/>
    <n v="0"/>
    <s v="42513990JPSU16LTIP - Perf"/>
    <s v="LTIP - Perf"/>
    <s v="LTIP - Perf - 05/23/2016"/>
    <s v="3 years"/>
    <d v="2016-05-23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1858.550000000001"/>
    <n v="0"/>
    <n v="0"/>
    <n v="224.12659499999882"/>
    <n v="111.47037000000117"/>
    <n v="559.72355999999877"/>
    <n v="0"/>
    <n v="12753.870525"/>
    <n v="177.45749999999998"/>
    <n v="0"/>
    <n v="0"/>
    <n v="177.45750000000001"/>
    <n v="71.87"/>
    <n v="12753.870525000002"/>
    <n v="-255.10291824105002"/>
    <n v="12498.767606758953"/>
    <n v="0"/>
    <n v="0"/>
    <n v="0"/>
    <n v="0"/>
    <n v="12498.767606758953"/>
    <n v="11.393589431867778"/>
    <n v="367"/>
    <n v="4181.45"/>
    <n v="4181.45"/>
    <n v="8317.317606758952"/>
    <n v="0"/>
    <n v="0"/>
    <n v="0"/>
    <n v="4181.45"/>
    <n v="0"/>
    <n v="4181.45"/>
    <n v="0"/>
    <n v="0"/>
    <n v="0"/>
    <m/>
    <n v="0"/>
    <n v="0"/>
    <n v="0"/>
    <n v="0"/>
    <n v="0"/>
    <n v="0"/>
    <n v="0"/>
    <n v="0"/>
    <n v="0"/>
    <n v="0"/>
    <n v="0"/>
    <n v="2595.4699999999998"/>
    <n v="0"/>
    <n v="317.81"/>
    <n v="0"/>
    <n v="317.81"/>
    <n v="2913.2799999999997"/>
    <n v="55.06"/>
    <n v="18.420000000000002"/>
    <m/>
    <n v="974.63"/>
    <n v="1048.1099999999999"/>
    <n v="27.39"/>
    <n v="9.16"/>
    <n v="0"/>
    <n v="36.549999999999997"/>
    <n v="137.51"/>
    <n v="46"/>
    <n v="0"/>
    <m/>
    <n v="183.51"/>
    <n v="1268.17"/>
    <n v="4181.45"/>
  </r>
  <r>
    <n v="582"/>
    <n v="19588"/>
    <s v="42513588SPSU"/>
    <s v="588S"/>
    <x v="210"/>
    <s v="16LTIP - Perf"/>
    <n v="10257"/>
    <n v="80"/>
    <x v="143"/>
    <n v="9260"/>
    <x v="0"/>
    <n v="190000"/>
    <n v="0"/>
    <n v="0"/>
    <s v="42513588SPSU16LTIP - Perf"/>
    <s v="LTIP - Perf"/>
    <s v="LTIP - Perf - 05/23/2016"/>
    <s v="3 years"/>
    <d v="2016-05-23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1858.550000000001"/>
    <n v="0"/>
    <n v="0"/>
    <n v="224.12659499999882"/>
    <n v="111.47037000000117"/>
    <n v="559.72355999999877"/>
    <n v="0"/>
    <n v="12753.870525"/>
    <n v="177.45749999999998"/>
    <n v="0"/>
    <n v="0"/>
    <n v="177.45750000000001"/>
    <n v="71.87"/>
    <n v="12753.870525000002"/>
    <n v="-255.10291824105002"/>
    <n v="12498.767606758953"/>
    <n v="0"/>
    <n v="0"/>
    <n v="0"/>
    <n v="0"/>
    <n v="12498.767606758953"/>
    <n v="11.393589431867778"/>
    <n v="367"/>
    <n v="4181.45"/>
    <n v="4181.45"/>
    <n v="8317.317606758952"/>
    <n v="0"/>
    <n v="0"/>
    <n v="0"/>
    <n v="4181.45"/>
    <n v="0"/>
    <n v="4181.45"/>
    <n v="0"/>
    <n v="0"/>
    <n v="0"/>
    <m/>
    <n v="0"/>
    <n v="0"/>
    <n v="0"/>
    <n v="0"/>
    <n v="0"/>
    <n v="0"/>
    <n v="0"/>
    <n v="0"/>
    <n v="0"/>
    <n v="0"/>
    <n v="0"/>
    <n v="2595.4699999999998"/>
    <n v="0"/>
    <n v="317.81"/>
    <n v="0"/>
    <n v="317.81"/>
    <n v="2913.2799999999997"/>
    <n v="55.06"/>
    <n v="18.420000000000002"/>
    <m/>
    <n v="974.63"/>
    <n v="1048.1099999999999"/>
    <n v="27.39"/>
    <n v="9.16"/>
    <n v="0"/>
    <n v="36.549999999999997"/>
    <n v="137.51"/>
    <n v="46"/>
    <n v="0"/>
    <m/>
    <n v="183.51"/>
    <n v="1268.17"/>
    <n v="4181.45"/>
  </r>
  <r>
    <n v="583"/>
    <n v="10109"/>
    <s v="42513109DPSU"/>
    <s v="109D"/>
    <x v="211"/>
    <s v="16LTIP - Perf"/>
    <n v="10257"/>
    <n v="20"/>
    <x v="33"/>
    <n v="9260"/>
    <x v="0"/>
    <n v="107000"/>
    <n v="0"/>
    <n v="0"/>
    <s v="42513109DPSU16LTIP - Perf"/>
    <s v="LTIP - Perf"/>
    <s v="LTIP - Perf - 05/23/2016"/>
    <s v="3 years"/>
    <d v="2016-05-23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1858.550000000001"/>
    <n v="0"/>
    <n v="0"/>
    <n v="224.12659499999882"/>
    <n v="111.47037000000117"/>
    <n v="559.72355999999877"/>
    <n v="0"/>
    <n v="12753.870525"/>
    <n v="177.45749999999998"/>
    <n v="0"/>
    <n v="0"/>
    <n v="177.45750000000001"/>
    <n v="71.87"/>
    <n v="12753.870525000002"/>
    <n v="-255.10291824105002"/>
    <n v="12498.767606758953"/>
    <n v="0"/>
    <n v="0"/>
    <n v="0"/>
    <n v="0"/>
    <n v="12498.767606758953"/>
    <n v="11.393589431867778"/>
    <n v="367"/>
    <n v="4181.45"/>
    <n v="4181.45"/>
    <n v="8317.317606758952"/>
    <n v="0"/>
    <n v="0"/>
    <n v="0"/>
    <n v="4181.45"/>
    <n v="0"/>
    <n v="4181.45"/>
    <n v="0"/>
    <n v="0"/>
    <n v="0"/>
    <m/>
    <n v="0"/>
    <n v="0"/>
    <n v="0"/>
    <n v="0"/>
    <n v="0"/>
    <n v="0"/>
    <n v="0"/>
    <n v="0"/>
    <n v="0"/>
    <n v="0"/>
    <n v="0"/>
    <n v="2595.4699999999998"/>
    <n v="0"/>
    <n v="317.81"/>
    <n v="0"/>
    <n v="317.81"/>
    <n v="2913.2799999999997"/>
    <n v="55.06"/>
    <n v="18.420000000000002"/>
    <m/>
    <n v="974.63"/>
    <n v="1048.1099999999999"/>
    <n v="27.39"/>
    <n v="9.16"/>
    <n v="0"/>
    <n v="36.549999999999997"/>
    <n v="137.51"/>
    <n v="46"/>
    <n v="0"/>
    <m/>
    <n v="183.51"/>
    <n v="1268.17"/>
    <n v="4181.45"/>
  </r>
  <r>
    <n v="584"/>
    <n v="13962"/>
    <s v="42527962SPSU"/>
    <s v="962S"/>
    <x v="212"/>
    <s v="16LTIP - Perf"/>
    <n v="10257"/>
    <n v="20"/>
    <x v="144"/>
    <n v="9260"/>
    <x v="0"/>
    <n v="107000"/>
    <n v="0"/>
    <n v="0"/>
    <s v="42527962SPSU16LTIP - Perf"/>
    <s v="LTIP - Perf"/>
    <s v="LTIP - Perf - 06/06/2016"/>
    <s v="3 years"/>
    <d v="2016-06-06T00:00:00"/>
    <d v="2018-09-30T00:00:00"/>
    <n v="165"/>
    <n v="0"/>
    <n v="0"/>
    <n v="3.1184999999999832"/>
    <n v="1.5510000000000161"/>
    <n v="7.7879999999999825"/>
    <m/>
    <n v="177.45749999999998"/>
    <n v="1.0754999999999999"/>
    <n v="0"/>
    <n v="0"/>
    <n v="12308.999999999998"/>
    <n v="0"/>
    <n v="0"/>
    <n v="232.64009999999874"/>
    <n v="115.70460000000119"/>
    <n v="580.9847999999987"/>
    <n v="0"/>
    <n v="13238.329499999996"/>
    <n v="177.45749999999998"/>
    <n v="0"/>
    <n v="0"/>
    <n v="177.45750000000001"/>
    <n v="74.599999999999994"/>
    <n v="13238.3295"/>
    <n v="-264.79306665899998"/>
    <n v="12973.536433341"/>
    <n v="0"/>
    <n v="0"/>
    <n v="0"/>
    <n v="0"/>
    <n v="12973.536433341"/>
    <n v="11.826377787913399"/>
    <n v="367"/>
    <n v="4340.28"/>
    <n v="4340.28"/>
    <n v="8633.256433341001"/>
    <n v="0"/>
    <n v="0"/>
    <n v="0"/>
    <n v="4340.28"/>
    <n v="0"/>
    <n v="4340.28"/>
    <n v="0"/>
    <n v="0"/>
    <n v="0"/>
    <m/>
    <n v="0"/>
    <n v="0"/>
    <n v="0"/>
    <n v="0"/>
    <n v="0"/>
    <n v="0"/>
    <n v="0"/>
    <n v="0"/>
    <n v="0"/>
    <n v="0"/>
    <n v="0"/>
    <n v="0"/>
    <n v="0"/>
    <n v="3023.95"/>
    <n v="0"/>
    <n v="3023.95"/>
    <n v="3023.95"/>
    <n v="57.15"/>
    <n v="19.12"/>
    <m/>
    <n v="1011.65"/>
    <n v="1087.92"/>
    <n v="28.419999999999998"/>
    <n v="9.51"/>
    <n v="0"/>
    <n v="37.93"/>
    <n v="142.72999999999999"/>
    <n v="47.75"/>
    <n v="0"/>
    <m/>
    <n v="190.48"/>
    <n v="1316.3300000000002"/>
    <n v="4340.28"/>
  </r>
  <r>
    <n v="585"/>
    <n v="10005"/>
    <s v="413945McERSU"/>
    <s v="5McE"/>
    <x v="0"/>
    <s v="13LTIP TL(RSUs)"/>
    <n v="10261"/>
    <n v="10"/>
    <x v="0"/>
    <n v="9260"/>
    <x v="1"/>
    <n v="2000"/>
    <n v="0"/>
    <n v="0"/>
    <s v="413945McE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1893.5"/>
    <n v="0"/>
    <n v="0"/>
    <n v="0"/>
    <n v="0"/>
    <n v="11893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586"/>
    <n v="10015"/>
    <s v="4139415WoRSU"/>
    <s v="15Wo"/>
    <x v="1"/>
    <s v="13LTIP TL(RSUs)"/>
    <n v="10261"/>
    <n v="10"/>
    <x v="1"/>
    <n v="9260"/>
    <x v="1"/>
    <n v="2000"/>
    <n v="0"/>
    <n v="0"/>
    <s v="4139415Wo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587"/>
    <n v="10034"/>
    <s v="4139434MaRSU"/>
    <s v="34Ma"/>
    <x v="2"/>
    <s v="13LTIP TL(RSUs)"/>
    <n v="10261"/>
    <n v="50"/>
    <x v="2"/>
    <n v="9260"/>
    <x v="1"/>
    <n v="91000"/>
    <n v="0"/>
    <n v="0"/>
    <s v="4139434Ma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588"/>
    <n v="10070"/>
    <s v="4139470HaRSU"/>
    <s v="70Ha"/>
    <x v="3"/>
    <s v="13LTIP TL(RSUs)"/>
    <n v="10261"/>
    <n v="20"/>
    <x v="3"/>
    <n v="9260"/>
    <x v="1"/>
    <n v="107000"/>
    <n v="0"/>
    <n v="0"/>
    <s v="4139470HaRSU13LTIP TL(RSUs)"/>
    <s v="LTIP TL(RSU)"/>
    <s v="LTIP TL(RSU) - 04/30/2013"/>
    <s v="3 years"/>
    <d v="2013-04-30T00:00:00"/>
    <d v="2016-04-30T00:00:00"/>
    <n v="1585"/>
    <n v="0"/>
    <n v="0"/>
    <n v="0"/>
    <n v="0"/>
    <n v="0"/>
    <m/>
    <n v="1585"/>
    <n v="1"/>
    <s v=""/>
    <n v="0"/>
    <n v="69819.25"/>
    <n v="0"/>
    <n v="0"/>
    <n v="0"/>
    <n v="0"/>
    <n v="0"/>
    <n v="0"/>
    <n v="69819.25"/>
    <n v="1585"/>
    <n v="-1585"/>
    <n v="0"/>
    <n v="0"/>
    <n v="44.05"/>
    <n v="0"/>
    <n v="0"/>
    <n v="0"/>
    <n v="0"/>
    <n v="0"/>
    <n v="0"/>
    <n v="0"/>
    <n v="69819.25"/>
    <n v="63.645624430264355"/>
    <n v="1097"/>
    <n v="69819.25"/>
    <n v="69819.25"/>
    <n v="0"/>
    <n v="69819.25"/>
    <n v="0"/>
    <n v="0"/>
    <n v="0"/>
    <n v="0"/>
    <n v="69819.2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589"/>
    <n v="10101"/>
    <s v="41394101WRSU"/>
    <s v="101W"/>
    <x v="4"/>
    <s v="13LTIP TL(RSUs)"/>
    <n v="10261"/>
    <n v="10"/>
    <x v="4"/>
    <n v="9260"/>
    <x v="1"/>
    <n v="2000"/>
    <n v="0"/>
    <n v="0"/>
    <s v="41394101W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590"/>
    <n v="10105"/>
    <s v="41394105ARSU"/>
    <s v="105A"/>
    <x v="5"/>
    <s v="13LTIP TL(RSUs)"/>
    <n v="10261"/>
    <n v="10"/>
    <x v="5"/>
    <n v="9260"/>
    <x v="1"/>
    <n v="2000"/>
    <n v="0"/>
    <n v="0"/>
    <s v="41394105ARSU13LTIP TL(RSUs)"/>
    <s v="LTIP TL(RSU)"/>
    <s v="LTIP TL(RSU) - 04/30/2013"/>
    <s v="3 years"/>
    <d v="2013-04-30T00:00:00"/>
    <d v="2016-04-30T00:00:00"/>
    <n v="700"/>
    <n v="0"/>
    <n v="0"/>
    <n v="0"/>
    <n v="0"/>
    <n v="0"/>
    <m/>
    <n v="700"/>
    <n v="1"/>
    <s v=""/>
    <n v="0"/>
    <n v="30834.999999999996"/>
    <n v="0"/>
    <n v="0"/>
    <n v="0"/>
    <n v="0"/>
    <n v="0"/>
    <n v="0"/>
    <n v="30834.999999999996"/>
    <n v="700"/>
    <n v="-700"/>
    <n v="0"/>
    <n v="0"/>
    <n v="44.05"/>
    <n v="0"/>
    <n v="0"/>
    <n v="0"/>
    <n v="0"/>
    <n v="0"/>
    <n v="0"/>
    <n v="0"/>
    <n v="30834.999999999996"/>
    <n v="28.108477666362806"/>
    <n v="1097"/>
    <n v="30834.999999999996"/>
    <n v="30834.999999999996"/>
    <n v="0"/>
    <n v="30835"/>
    <n v="0"/>
    <n v="0"/>
    <n v="0"/>
    <n v="0"/>
    <n v="3083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591"/>
    <n v="10106"/>
    <s v="41394106GRSU"/>
    <s v="106G"/>
    <x v="6"/>
    <s v="13LTIP TL(RSUs)"/>
    <n v="10261"/>
    <n v="30"/>
    <x v="6"/>
    <n v="9260"/>
    <x v="1"/>
    <n v="10000"/>
    <n v="0"/>
    <n v="0"/>
    <s v="41394106G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592"/>
    <n v="10107"/>
    <s v="41394107CRSU"/>
    <s v="107C"/>
    <x v="7"/>
    <s v="13LTIP TL(RSUs)"/>
    <n v="10261"/>
    <n v="10"/>
    <x v="7"/>
    <n v="9260"/>
    <x v="1"/>
    <n v="12000"/>
    <n v="0"/>
    <n v="0"/>
    <s v="41394107CRSU13LTIP TL(RSUs)"/>
    <s v="LTIP TL(RSU)"/>
    <s v="LTIP TL(RSU) - 04/30/2013"/>
    <s v="3 years"/>
    <d v="2013-04-30T00:00:00"/>
    <d v="2016-04-30T00:00:00"/>
    <n v="1585"/>
    <n v="0"/>
    <n v="0"/>
    <n v="0"/>
    <n v="0"/>
    <n v="0"/>
    <m/>
    <n v="1585"/>
    <n v="1"/>
    <s v=""/>
    <n v="0"/>
    <n v="69819.25"/>
    <n v="0"/>
    <n v="0"/>
    <n v="0"/>
    <n v="0"/>
    <n v="0"/>
    <n v="0"/>
    <n v="69819.25"/>
    <n v="1585"/>
    <n v="-1585"/>
    <n v="0"/>
    <n v="0"/>
    <n v="44.05"/>
    <n v="0"/>
    <n v="0"/>
    <n v="0"/>
    <n v="0"/>
    <n v="0"/>
    <n v="0"/>
    <n v="0"/>
    <n v="69819.25"/>
    <n v="63.645624430264355"/>
    <n v="1097"/>
    <n v="69819.25"/>
    <n v="69819.25"/>
    <n v="0"/>
    <n v="9605.380000000001"/>
    <n v="22765.99"/>
    <n v="22765.99"/>
    <n v="14681.89"/>
    <n v="0"/>
    <n v="69819.25"/>
    <n v="0"/>
    <n v="0"/>
    <n v="0"/>
    <m/>
    <n v="1933.55"/>
    <n v="1871.18"/>
    <n v="1933.55"/>
    <n v="5738.28"/>
    <n v="1933.55"/>
    <n v="0"/>
    <n v="1808.81"/>
    <n v="1808.81"/>
    <n v="1933.55"/>
    <n v="5675.91"/>
    <n v="3267.7"/>
    <n v="0"/>
    <n v="0"/>
    <n v="0"/>
    <n v="0"/>
    <n v="0"/>
    <n v="3267.7"/>
    <n v="0"/>
    <m/>
    <m/>
    <n v="0"/>
    <n v="0"/>
    <n v="0"/>
    <n v="0"/>
    <n v="0"/>
    <n v="0"/>
    <n v="0"/>
    <n v="0"/>
    <n v="0"/>
    <m/>
    <n v="0"/>
    <n v="0"/>
    <n v="14681.89"/>
  </r>
  <r>
    <n v="593"/>
    <n v="10137"/>
    <s v="41394137WRSU"/>
    <s v="137W"/>
    <x v="213"/>
    <s v="13LTIP TL(RSUs)"/>
    <n v="10261"/>
    <n v="10"/>
    <x v="0"/>
    <n v="9260"/>
    <x v="1"/>
    <n v="2000"/>
    <n v="0"/>
    <n v="0"/>
    <s v="41394137W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10257.26"/>
    <n v="0"/>
    <n v="-0.01"/>
    <n v="0"/>
    <n v="11893.5"/>
    <n v="0"/>
    <n v="0"/>
    <n v="0"/>
    <m/>
    <n v="0"/>
    <n v="0"/>
    <n v="0"/>
    <n v="0"/>
    <n v="0"/>
    <n v="-0.01"/>
    <n v="0"/>
    <n v="-0.01"/>
    <n v="0"/>
    <n v="-0.01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-0.01"/>
  </r>
  <r>
    <n v="594"/>
    <n v="10138"/>
    <s v="41394138JRSU"/>
    <s v="138J"/>
    <x v="8"/>
    <s v="13LTIP TL(RSUs)"/>
    <n v="10261"/>
    <n v="10"/>
    <x v="5"/>
    <n v="9260"/>
    <x v="1"/>
    <n v="2000"/>
    <n v="0"/>
    <n v="0"/>
    <s v="41394138J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595"/>
    <n v="10153"/>
    <s v="41394153PRSU"/>
    <s v="153P"/>
    <x v="9"/>
    <s v="13LTIP TL(RSUs)"/>
    <n v="10261"/>
    <n v="212"/>
    <x v="8"/>
    <n v="9260"/>
    <x v="1"/>
    <n v="821000"/>
    <n v="0"/>
    <n v="0"/>
    <s v="41394153P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596"/>
    <n v="10155"/>
    <s v="41394155MRSU"/>
    <s v="155M"/>
    <x v="10"/>
    <s v="13LTIP TL(RSUs)"/>
    <n v="10261"/>
    <n v="10"/>
    <x v="4"/>
    <n v="9260"/>
    <x v="1"/>
    <n v="2000"/>
    <n v="0"/>
    <n v="0"/>
    <s v="41394155M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597"/>
    <n v="10219"/>
    <s v="41394219HRSU"/>
    <s v="219H"/>
    <x v="11"/>
    <s v="13LTIP TL(RSUs)"/>
    <n v="10261"/>
    <n v="10"/>
    <x v="5"/>
    <n v="9260"/>
    <x v="1"/>
    <n v="2000"/>
    <n v="0"/>
    <n v="0"/>
    <s v="41394219HRSU13LTIP TL(RSUs)"/>
    <s v="LTIP TL(RSU)"/>
    <s v="LTIP TL(RSU) - 04/30/2013"/>
    <s v="3 years"/>
    <d v="2013-04-30T00:00:00"/>
    <d v="2016-04-30T00:00:00"/>
    <n v="450"/>
    <n v="0"/>
    <n v="0"/>
    <n v="0"/>
    <n v="0"/>
    <n v="0"/>
    <m/>
    <n v="450"/>
    <n v="1"/>
    <s v=""/>
    <n v="0"/>
    <n v="19822.5"/>
    <n v="0"/>
    <n v="0"/>
    <n v="0"/>
    <n v="0"/>
    <n v="0"/>
    <n v="0"/>
    <n v="19822.5"/>
    <n v="450"/>
    <n v="-450"/>
    <n v="0"/>
    <n v="0"/>
    <n v="44.05"/>
    <n v="0"/>
    <n v="0"/>
    <n v="0"/>
    <n v="0"/>
    <n v="0"/>
    <n v="0"/>
    <n v="0"/>
    <n v="19822.5"/>
    <n v="18.069735642661804"/>
    <n v="1097"/>
    <n v="19822.5"/>
    <n v="19822.5"/>
    <n v="0"/>
    <n v="19822.5"/>
    <n v="0"/>
    <n v="0"/>
    <n v="0"/>
    <n v="0"/>
    <n v="19822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598"/>
    <n v="10239"/>
    <s v="41394239FRSU"/>
    <s v="239F"/>
    <x v="12"/>
    <s v="13LTIP TL(RSUs)"/>
    <n v="10261"/>
    <n v="180"/>
    <x v="9"/>
    <n v="9260"/>
    <x v="1"/>
    <n v="700000"/>
    <n v="0"/>
    <n v="0"/>
    <s v="41394239FRSU13LTIP TL(RSUs)"/>
    <s v="LTIP TL(RSU)"/>
    <s v="LTIP TL(RSU) - 04/30/2013"/>
    <s v="3 years"/>
    <d v="2013-04-30T00:00:00"/>
    <d v="2016-04-30T00:00:00"/>
    <n v="450"/>
    <n v="0"/>
    <n v="0"/>
    <n v="0"/>
    <n v="0"/>
    <n v="0"/>
    <m/>
    <n v="450"/>
    <n v="1"/>
    <s v=""/>
    <n v="0"/>
    <n v="19822.5"/>
    <n v="0"/>
    <n v="0"/>
    <n v="0"/>
    <n v="0"/>
    <n v="0"/>
    <n v="0"/>
    <n v="19822.5"/>
    <n v="450"/>
    <n v="-450"/>
    <n v="0"/>
    <n v="0"/>
    <n v="44.05"/>
    <n v="0"/>
    <n v="0"/>
    <n v="0"/>
    <n v="0"/>
    <n v="0"/>
    <n v="0"/>
    <n v="0"/>
    <n v="19822.5"/>
    <n v="18.069735642661804"/>
    <n v="1097"/>
    <n v="19822.5"/>
    <n v="19822.5"/>
    <n v="0"/>
    <n v="2727.08"/>
    <n v="6463.53"/>
    <n v="6463.53"/>
    <n v="4168.3599999999997"/>
    <n v="0"/>
    <n v="19822.5"/>
    <n v="0"/>
    <n v="0"/>
    <n v="0"/>
    <m/>
    <n v="548.96"/>
    <n v="531.25"/>
    <n v="548.96"/>
    <n v="1629.17"/>
    <n v="548.95000000000005"/>
    <n v="0"/>
    <n v="513.54"/>
    <n v="513.54"/>
    <n v="548.96"/>
    <n v="1611.45"/>
    <n v="927.74"/>
    <n v="0"/>
    <n v="0"/>
    <n v="0"/>
    <n v="0"/>
    <n v="0"/>
    <n v="927.74"/>
    <n v="0"/>
    <m/>
    <m/>
    <n v="0"/>
    <n v="0"/>
    <n v="0"/>
    <n v="0"/>
    <n v="0"/>
    <n v="0"/>
    <n v="0"/>
    <n v="0"/>
    <n v="0"/>
    <m/>
    <n v="0"/>
    <n v="0"/>
    <n v="4168.3599999999997"/>
  </r>
  <r>
    <n v="599"/>
    <n v="10284"/>
    <s v="41394284ARSU"/>
    <s v="284A"/>
    <x v="13"/>
    <s v="13LTIP TL(RSUs)"/>
    <n v="10261"/>
    <n v="60"/>
    <x v="10"/>
    <n v="9260"/>
    <x v="1"/>
    <n v="81000"/>
    <n v="0"/>
    <n v="0"/>
    <s v="41394284A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600"/>
    <n v="10366"/>
    <s v="41394366BRSU"/>
    <s v="366B"/>
    <x v="14"/>
    <s v="13LTIP TL(RSUs)"/>
    <n v="10261"/>
    <n v="50"/>
    <x v="11"/>
    <n v="9260"/>
    <x v="1"/>
    <n v="9000"/>
    <n v="0"/>
    <n v="0"/>
    <s v="41394366B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601"/>
    <n v="10368"/>
    <s v="41394368WRSU"/>
    <s v="368W"/>
    <x v="15"/>
    <s v="13LTIP TL(RSUs)"/>
    <n v="10261"/>
    <n v="10"/>
    <x v="5"/>
    <n v="9260"/>
    <x v="1"/>
    <n v="2000"/>
    <n v="0"/>
    <n v="0"/>
    <s v="41394368WRSU13LTIP TL(RSUs)"/>
    <s v="LTIP TL(RSU)"/>
    <s v="LTIP TL(RSU) - 04/30/2013"/>
    <s v="3 years"/>
    <d v="2013-04-30T00:00:00"/>
    <d v="2016-04-30T00:00:00"/>
    <n v="700"/>
    <n v="0"/>
    <n v="0"/>
    <n v="0"/>
    <n v="0"/>
    <n v="0"/>
    <m/>
    <n v="700"/>
    <n v="1"/>
    <s v=""/>
    <n v="0"/>
    <n v="30834.999999999996"/>
    <n v="0"/>
    <n v="0"/>
    <n v="0"/>
    <n v="0"/>
    <n v="0"/>
    <n v="0"/>
    <n v="30834.999999999996"/>
    <n v="700"/>
    <n v="-700"/>
    <n v="0"/>
    <n v="0"/>
    <n v="44.05"/>
    <n v="0"/>
    <n v="0"/>
    <n v="0"/>
    <n v="0"/>
    <n v="0"/>
    <n v="0"/>
    <n v="0"/>
    <n v="30834.999999999996"/>
    <n v="28.108477666362806"/>
    <n v="1097"/>
    <n v="30834.999999999996"/>
    <n v="30834.999999999996"/>
    <n v="0"/>
    <n v="30835"/>
    <n v="0"/>
    <n v="0"/>
    <n v="0"/>
    <n v="0"/>
    <n v="3083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02"/>
    <n v="10375"/>
    <s v="41394375PRSU"/>
    <s v="375P"/>
    <x v="16"/>
    <s v="13LTIP TL(RSUs)"/>
    <n v="10261"/>
    <n v="10"/>
    <x v="12"/>
    <n v="9260"/>
    <x v="1"/>
    <n v="2000"/>
    <n v="0"/>
    <n v="0"/>
    <s v="41394375PRSU13LTIP TL(RSUs)"/>
    <s v="LTIP TL(RSU)"/>
    <s v="LTIP TL(RSU) - 04/30/2013"/>
    <s v="3 years"/>
    <d v="2013-04-30T00:00:00"/>
    <d v="2016-04-30T00:00:00"/>
    <n v="450"/>
    <n v="0"/>
    <n v="0"/>
    <n v="0"/>
    <n v="0"/>
    <n v="0"/>
    <m/>
    <n v="450"/>
    <n v="1"/>
    <s v=""/>
    <n v="0"/>
    <n v="19822.5"/>
    <n v="0"/>
    <n v="0"/>
    <n v="0"/>
    <n v="0"/>
    <n v="0"/>
    <n v="0"/>
    <n v="19822.5"/>
    <n v="450"/>
    <n v="-450"/>
    <n v="0"/>
    <n v="0"/>
    <n v="44.05"/>
    <n v="0"/>
    <n v="0"/>
    <n v="0"/>
    <n v="0"/>
    <n v="0"/>
    <n v="0"/>
    <n v="0"/>
    <n v="19822.5"/>
    <n v="18.069735642661804"/>
    <n v="1097"/>
    <n v="19822.5"/>
    <n v="19822.5"/>
    <n v="0"/>
    <n v="19822.5"/>
    <n v="0"/>
    <n v="0"/>
    <n v="0"/>
    <n v="0"/>
    <n v="19822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03"/>
    <n v="10382"/>
    <s v="41394382ARSU"/>
    <s v="382A"/>
    <x v="17"/>
    <s v="14LTIP TL(RSUs)"/>
    <n v="10261"/>
    <n v="10"/>
    <x v="1"/>
    <n v="9260"/>
    <x v="1"/>
    <n v="2000"/>
    <n v="0"/>
    <n v="0"/>
    <s v="41394382ARSU14LTIP TL(RSUs)"/>
    <s v="LTIP TL(RSU)"/>
    <s v="LTIP TL(RSU) - 04/30/2013"/>
    <s v="3 years"/>
    <d v="2013-04-30T00:00:00"/>
    <d v="2016-04-30T00:00:00"/>
    <n v="450"/>
    <n v="0"/>
    <n v="0"/>
    <n v="0"/>
    <n v="0"/>
    <n v="0"/>
    <m/>
    <n v="450"/>
    <n v="1"/>
    <s v=""/>
    <n v="0"/>
    <n v="19822.5"/>
    <n v="0"/>
    <n v="0"/>
    <n v="0"/>
    <n v="0"/>
    <n v="0"/>
    <n v="0"/>
    <n v="19822.5"/>
    <n v="450"/>
    <n v="-450"/>
    <n v="0"/>
    <n v="0"/>
    <n v="44.05"/>
    <n v="0"/>
    <n v="0"/>
    <n v="0"/>
    <n v="0"/>
    <n v="0"/>
    <n v="0"/>
    <n v="0"/>
    <n v="19822.5"/>
    <n v="18.069735642661804"/>
    <n v="1097"/>
    <n v="19822.5"/>
    <n v="19822.5"/>
    <n v="0"/>
    <n v="2727.08"/>
    <n v="17095.419999999998"/>
    <n v="0"/>
    <n v="0"/>
    <n v="0"/>
    <n v="19822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04"/>
    <n v="10399"/>
    <s v="41394399GRSU"/>
    <s v="399G"/>
    <x v="18"/>
    <s v="13LTIP TL(RSUs)"/>
    <n v="10261"/>
    <n v="60"/>
    <x v="13"/>
    <n v="9260"/>
    <x v="1"/>
    <n v="31000"/>
    <n v="0"/>
    <n v="0"/>
    <s v="41394399GRSU13LTIP TL(RSUs)"/>
    <s v="LTIP TL(RSU)"/>
    <s v="LTIP TL(RSU) - 04/30/2013"/>
    <s v="3 years"/>
    <d v="2013-04-30T00:00:00"/>
    <d v="2016-04-30T00:00:00"/>
    <n v="700"/>
    <n v="0"/>
    <n v="0"/>
    <n v="0"/>
    <n v="0"/>
    <n v="0"/>
    <m/>
    <n v="700"/>
    <n v="1"/>
    <s v=""/>
    <n v="0"/>
    <n v="30834.999999999996"/>
    <n v="0"/>
    <n v="0"/>
    <n v="0"/>
    <n v="0"/>
    <n v="0"/>
    <n v="0"/>
    <n v="30834.999999999996"/>
    <n v="700"/>
    <n v="-700"/>
    <n v="0"/>
    <n v="0"/>
    <n v="44.05"/>
    <n v="0"/>
    <n v="0"/>
    <n v="0"/>
    <n v="0"/>
    <n v="0"/>
    <n v="0"/>
    <n v="0"/>
    <n v="30834.999999999996"/>
    <n v="28.108477666362806"/>
    <n v="1097"/>
    <n v="30834.999999999996"/>
    <n v="30834.999999999996"/>
    <n v="0"/>
    <n v="30835"/>
    <n v="0"/>
    <n v="0"/>
    <n v="0"/>
    <n v="0"/>
    <n v="3083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05"/>
    <n v="10401"/>
    <s v="41394401SRSU"/>
    <s v="401S"/>
    <x v="19"/>
    <s v="13LTIP TL(RSUs)"/>
    <n v="10261"/>
    <n v="10"/>
    <x v="14"/>
    <n v="9260"/>
    <x v="1"/>
    <n v="2000"/>
    <n v="0"/>
    <n v="0"/>
    <s v="41394401S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606"/>
    <n v="10418"/>
    <s v="41394418HRSU"/>
    <s v="418H"/>
    <x v="214"/>
    <s v="13LTIP TL(RSUs)"/>
    <n v="10261"/>
    <n v="10"/>
    <x v="0"/>
    <n v="9260"/>
    <x v="1"/>
    <n v="2000"/>
    <n v="0"/>
    <n v="0"/>
    <s v="41394418HRSU13LTIP TL(RSUs)"/>
    <s v="LTIP TL(RSU)"/>
    <s v="LTIP TL(RSU) - 04/30/2013"/>
    <s v="3 years"/>
    <d v="2013-04-30T00:00:00"/>
    <d v="2016-04-30T00:00:00"/>
    <n v="450"/>
    <n v="0"/>
    <n v="0"/>
    <n v="0"/>
    <n v="0"/>
    <n v="0"/>
    <m/>
    <n v="450"/>
    <n v="1"/>
    <s v=""/>
    <n v="0"/>
    <n v="19822.5"/>
    <n v="0"/>
    <n v="0"/>
    <n v="0"/>
    <n v="0"/>
    <n v="0"/>
    <n v="0"/>
    <n v="19822.5"/>
    <n v="450"/>
    <n v="-450"/>
    <n v="0"/>
    <n v="0"/>
    <n v="44.05"/>
    <n v="0"/>
    <n v="0"/>
    <n v="0"/>
    <n v="0"/>
    <n v="0"/>
    <n v="0"/>
    <n v="0"/>
    <n v="19822.5"/>
    <n v="18.069735642661804"/>
    <n v="1097"/>
    <n v="19822.5"/>
    <n v="19822.5"/>
    <n v="0"/>
    <n v="19822.5"/>
    <n v="0"/>
    <n v="0"/>
    <n v="0"/>
    <n v="0"/>
    <n v="19822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07"/>
    <n v="10449"/>
    <s v="41394449MRSU"/>
    <s v="449M"/>
    <x v="20"/>
    <s v="13LTIP TL(RSUs)"/>
    <n v="10261"/>
    <n v="20"/>
    <x v="15"/>
    <n v="9260"/>
    <x v="1"/>
    <n v="7000"/>
    <n v="0"/>
    <n v="0"/>
    <s v="41394449M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1893.5"/>
    <n v="0"/>
    <n v="0"/>
    <n v="0"/>
    <n v="0"/>
    <n v="11893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08"/>
    <n v="10452"/>
    <s v="41394452SRSU"/>
    <s v="452S"/>
    <x v="21"/>
    <s v="13LTIP TL(RSUs)"/>
    <n v="10261"/>
    <n v="70"/>
    <x v="16"/>
    <n v="9260"/>
    <x v="1"/>
    <n v="170000"/>
    <n v="0"/>
    <n v="0"/>
    <s v="41394452S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1893.5"/>
    <n v="0"/>
    <n v="0"/>
    <n v="0"/>
    <n v="0"/>
    <n v="11893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09"/>
    <n v="10473"/>
    <s v="41394473GRSU"/>
    <s v="473G"/>
    <x v="22"/>
    <s v="13LTIP TL(RSUs)"/>
    <n v="10261"/>
    <n v="60"/>
    <x v="17"/>
    <n v="9260"/>
    <x v="1"/>
    <n v="30000"/>
    <n v="0"/>
    <n v="0"/>
    <s v="41394473GRSU13LTIP TL(RSUs)"/>
    <s v="LTIP TL(RSU)"/>
    <s v="LTIP TL(RSU) - 04/30/2013"/>
    <s v="3 years"/>
    <d v="2013-04-30T00:00:00"/>
    <d v="2016-04-30T00:00:00"/>
    <n v="1585"/>
    <n v="0"/>
    <n v="0"/>
    <n v="0"/>
    <n v="0"/>
    <n v="0"/>
    <m/>
    <n v="1585"/>
    <n v="1"/>
    <s v=""/>
    <n v="0"/>
    <n v="69819.25"/>
    <n v="0"/>
    <n v="0"/>
    <n v="0"/>
    <n v="0"/>
    <n v="0"/>
    <n v="0"/>
    <n v="69819.25"/>
    <n v="1585"/>
    <n v="-1585"/>
    <n v="0"/>
    <n v="0"/>
    <n v="44.05"/>
    <n v="0"/>
    <n v="0"/>
    <n v="0"/>
    <n v="0"/>
    <n v="0"/>
    <n v="0"/>
    <n v="0"/>
    <n v="69819.25"/>
    <n v="63.645624430264355"/>
    <n v="1097"/>
    <n v="69819.25"/>
    <n v="69819.25"/>
    <n v="0"/>
    <n v="9605.380000000001"/>
    <n v="22765.99"/>
    <n v="22765.99"/>
    <n v="14681.89"/>
    <n v="0"/>
    <n v="69819.25"/>
    <n v="0"/>
    <n v="0"/>
    <n v="0"/>
    <m/>
    <n v="1933.55"/>
    <n v="1871.18"/>
    <n v="1933.55"/>
    <n v="5738.28"/>
    <n v="1933.55"/>
    <n v="0"/>
    <n v="1808.81"/>
    <n v="1808.81"/>
    <n v="5201.25"/>
    <n v="8943.61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14681.89"/>
  </r>
  <r>
    <n v="610"/>
    <n v="10537"/>
    <s v="4139437ElRSU"/>
    <s v="37El"/>
    <x v="23"/>
    <s v="13LTIP TL(RSUs)"/>
    <n v="10261"/>
    <n v="30"/>
    <x v="18"/>
    <n v="9260"/>
    <x v="1"/>
    <n v="10000"/>
    <n v="0"/>
    <n v="0"/>
    <s v="4139437El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4.2"/>
    <n v="3878.13"/>
    <n v="3878.1099999999997"/>
    <n v="2503.06"/>
    <n v="0"/>
    <n v="11893.499999999998"/>
    <n v="0"/>
    <n v="0"/>
    <n v="0"/>
    <m/>
    <n v="329.38"/>
    <n v="318.75"/>
    <n v="329.37"/>
    <n v="977.5"/>
    <n v="329.38"/>
    <n v="2.04"/>
    <n v="308.12"/>
    <n v="310.16000000000003"/>
    <n v="329.38"/>
    <n v="968.92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3.06"/>
  </r>
  <r>
    <n v="611"/>
    <n v="10552"/>
    <s v="41394552BRSU"/>
    <s v="552B"/>
    <x v="24"/>
    <s v="13LTIP TL(RSUs)"/>
    <n v="10261"/>
    <n v="30"/>
    <x v="19"/>
    <n v="9260"/>
    <x v="1"/>
    <n v="10000"/>
    <n v="0"/>
    <n v="0"/>
    <s v="41394552B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1893.5"/>
    <n v="0"/>
    <n v="0"/>
    <n v="0"/>
    <n v="0"/>
    <n v="11893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12"/>
    <n v="10593"/>
    <s v="41394593ARSU"/>
    <s v="593A"/>
    <x v="25"/>
    <s v="13LTIP TL(RSUs)"/>
    <n v="10261"/>
    <n v="10"/>
    <x v="20"/>
    <n v="9260"/>
    <x v="1"/>
    <n v="2000"/>
    <n v="0"/>
    <n v="0"/>
    <s v="41394593A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1893.5"/>
    <n v="0"/>
    <n v="0"/>
    <n v="0"/>
    <n v="0"/>
    <n v="11893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13"/>
    <n v="10606"/>
    <s v="41394606ARSU"/>
    <s v="606A"/>
    <x v="26"/>
    <s v="13LTIP TL(RSUs)"/>
    <n v="10261"/>
    <n v="10"/>
    <x v="21"/>
    <n v="9260"/>
    <x v="1"/>
    <n v="2000"/>
    <n v="0"/>
    <n v="0"/>
    <s v="41394606ARSU13LTIP TL(RSUs)"/>
    <s v="LTIP TL(RSU)"/>
    <s v="LTIP TL(RSU) - 04/30/2013"/>
    <s v="3 years"/>
    <d v="2013-04-30T00:00:00"/>
    <d v="2016-04-30T00:00:00"/>
    <n v="1585"/>
    <n v="0"/>
    <n v="0"/>
    <n v="0"/>
    <n v="0"/>
    <n v="0"/>
    <m/>
    <n v="1585"/>
    <n v="1"/>
    <s v=""/>
    <n v="0"/>
    <n v="69819.25"/>
    <n v="0"/>
    <n v="0"/>
    <n v="0"/>
    <n v="0"/>
    <n v="0"/>
    <n v="0"/>
    <n v="69819.25"/>
    <n v="1585"/>
    <n v="-1585"/>
    <n v="0"/>
    <n v="0"/>
    <n v="44.05"/>
    <n v="0"/>
    <n v="0"/>
    <n v="0"/>
    <n v="0"/>
    <n v="0"/>
    <n v="0"/>
    <n v="0"/>
    <n v="69819.25"/>
    <n v="63.645624430264355"/>
    <n v="1097"/>
    <n v="69819.25"/>
    <n v="69819.25"/>
    <n v="0"/>
    <n v="69819.25"/>
    <n v="0"/>
    <n v="0"/>
    <n v="0"/>
    <n v="0"/>
    <n v="69819.2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14"/>
    <n v="10819"/>
    <s v="41394819GRSU"/>
    <s v="819G"/>
    <x v="27"/>
    <s v="13LTIP TL(RSUs)"/>
    <n v="10261"/>
    <n v="70"/>
    <x v="22"/>
    <n v="9260"/>
    <x v="1"/>
    <n v="170000"/>
    <n v="0"/>
    <n v="0"/>
    <s v="41394819GRSU13LTIP TL(RSUs)"/>
    <s v="LTIP TL(RSU)"/>
    <s v="LTIP TL(RSU) - 04/30/2013"/>
    <s v="3 years"/>
    <d v="2013-04-30T00:00:00"/>
    <d v="2016-04-30T00:00:00"/>
    <n v="1585"/>
    <n v="0"/>
    <n v="0"/>
    <n v="0"/>
    <n v="0"/>
    <n v="0"/>
    <m/>
    <n v="1585"/>
    <n v="1"/>
    <s v=""/>
    <n v="0"/>
    <n v="69819.25"/>
    <n v="0"/>
    <n v="0"/>
    <n v="0"/>
    <n v="0"/>
    <n v="0"/>
    <n v="0"/>
    <n v="69819.25"/>
    <n v="1585"/>
    <n v="-1585"/>
    <n v="0"/>
    <n v="0"/>
    <n v="44.05"/>
    <n v="0"/>
    <n v="0"/>
    <n v="0"/>
    <n v="0"/>
    <n v="0"/>
    <n v="0"/>
    <n v="0"/>
    <n v="69819.25"/>
    <n v="63.645624430264355"/>
    <n v="1097"/>
    <n v="69819.25"/>
    <n v="69819.25"/>
    <n v="0"/>
    <n v="9605.380000000001"/>
    <n v="22765.99"/>
    <n v="22765.99"/>
    <n v="14681.89"/>
    <n v="0"/>
    <n v="69819.25"/>
    <n v="0"/>
    <n v="0"/>
    <n v="0"/>
    <m/>
    <n v="1933.55"/>
    <n v="1871.18"/>
    <n v="1933.55"/>
    <n v="5738.28"/>
    <n v="1933.55"/>
    <n v="0"/>
    <n v="1808.81"/>
    <n v="1808.81"/>
    <n v="1933.55"/>
    <n v="5675.91"/>
    <n v="3267.7"/>
    <n v="0"/>
    <n v="0"/>
    <n v="0"/>
    <n v="0"/>
    <n v="0"/>
    <n v="3267.7"/>
    <n v="0"/>
    <m/>
    <m/>
    <n v="0"/>
    <n v="0"/>
    <n v="0"/>
    <n v="0"/>
    <n v="0"/>
    <n v="0"/>
    <n v="0"/>
    <n v="0"/>
    <n v="0"/>
    <m/>
    <n v="0"/>
    <n v="0"/>
    <n v="14681.89"/>
  </r>
  <r>
    <n v="615"/>
    <n v="10845"/>
    <s v="41394845PRSU"/>
    <s v="845P"/>
    <x v="28"/>
    <s v="13LTIP TL(RSUs)"/>
    <n v="10261"/>
    <n v="80"/>
    <x v="23"/>
    <n v="9260"/>
    <x v="1"/>
    <n v="190000"/>
    <n v="0"/>
    <n v="0"/>
    <s v="41394845PRSU13LTIP TL(RSUs)"/>
    <s v="LTIP TL(RSU)"/>
    <s v="LTIP TL(RSU) - 04/30/2013"/>
    <s v="3 years"/>
    <d v="2013-04-30T00:00:00"/>
    <d v="2016-04-30T00:00:00"/>
    <n v="3320"/>
    <n v="0"/>
    <n v="0"/>
    <n v="0"/>
    <n v="0"/>
    <n v="0"/>
    <m/>
    <n v="3320"/>
    <n v="1"/>
    <s v=""/>
    <n v="0"/>
    <n v="146246"/>
    <n v="0"/>
    <n v="0"/>
    <n v="0"/>
    <n v="0"/>
    <n v="0"/>
    <n v="0"/>
    <n v="146246"/>
    <n v="3320"/>
    <n v="-3320"/>
    <n v="0"/>
    <n v="0"/>
    <n v="44.05"/>
    <n v="0"/>
    <n v="0"/>
    <n v="0"/>
    <n v="0"/>
    <n v="0"/>
    <n v="0"/>
    <n v="0"/>
    <n v="146246"/>
    <n v="133.31449407474932"/>
    <n v="1097"/>
    <n v="146246"/>
    <n v="146246"/>
    <n v="0"/>
    <n v="20119.78"/>
    <n v="47686.49"/>
    <n v="47686.5"/>
    <n v="30753.230000000003"/>
    <n v="0"/>
    <n v="146246"/>
    <n v="0"/>
    <n v="0"/>
    <n v="0"/>
    <m/>
    <n v="4050.08"/>
    <n v="3919.44"/>
    <n v="4050.09"/>
    <n v="12019.61"/>
    <n v="4050.08"/>
    <n v="0.01"/>
    <n v="3788.79"/>
    <n v="3788.8"/>
    <n v="4050.09"/>
    <n v="11888.970000000001"/>
    <n v="6844.65"/>
    <n v="0"/>
    <n v="0"/>
    <n v="0"/>
    <n v="0"/>
    <n v="0"/>
    <n v="6844.65"/>
    <n v="0"/>
    <m/>
    <m/>
    <n v="0"/>
    <n v="0"/>
    <n v="0"/>
    <n v="0"/>
    <n v="0"/>
    <n v="0"/>
    <n v="0"/>
    <n v="0"/>
    <n v="0"/>
    <m/>
    <n v="0"/>
    <n v="0"/>
    <n v="30753.230000000003"/>
  </r>
  <r>
    <n v="616"/>
    <n v="10859"/>
    <s v="41394859CRSU"/>
    <s v="859C"/>
    <x v="29"/>
    <s v="13LTIP TL(RSUs)"/>
    <n v="10261"/>
    <n v="10"/>
    <x v="12"/>
    <n v="9260"/>
    <x v="1"/>
    <n v="2000"/>
    <n v="0"/>
    <n v="0"/>
    <s v="41394859CRSU13LTIP TL(RSUs)"/>
    <s v="LTIP TL(RSU)"/>
    <s v="LTIP TL(RSU) - 04/30/2013"/>
    <s v="3 years"/>
    <d v="2013-04-30T00:00:00"/>
    <d v="2016-04-30T00:00:00"/>
    <n v="700"/>
    <n v="0"/>
    <n v="0"/>
    <n v="0"/>
    <n v="0"/>
    <n v="0"/>
    <m/>
    <n v="700"/>
    <n v="1"/>
    <s v=""/>
    <n v="0"/>
    <n v="30834.999999999996"/>
    <n v="0"/>
    <n v="0"/>
    <n v="0"/>
    <n v="0"/>
    <n v="0"/>
    <n v="0"/>
    <n v="30834.999999999996"/>
    <n v="700"/>
    <n v="-700"/>
    <n v="0"/>
    <n v="0"/>
    <n v="44.05"/>
    <n v="0"/>
    <n v="0"/>
    <n v="0"/>
    <n v="0"/>
    <n v="0"/>
    <n v="0"/>
    <n v="0"/>
    <n v="30834.999999999996"/>
    <n v="28.108477666362806"/>
    <n v="1097"/>
    <n v="30834.999999999996"/>
    <n v="30834.999999999996"/>
    <n v="0"/>
    <n v="4242.12"/>
    <n v="10054.379999999999"/>
    <n v="10054.39"/>
    <n v="6484.1100000000006"/>
    <n v="0"/>
    <n v="30835"/>
    <n v="0"/>
    <n v="0"/>
    <n v="0"/>
    <m/>
    <n v="853.93"/>
    <n v="826.39"/>
    <n v="853.93"/>
    <n v="2534.25"/>
    <n v="853.94"/>
    <n v="0"/>
    <n v="798.84"/>
    <n v="798.84"/>
    <n v="853.93"/>
    <n v="2506.71"/>
    <n v="1443.15"/>
    <n v="0"/>
    <n v="0"/>
    <n v="0"/>
    <n v="0"/>
    <n v="0"/>
    <n v="1443.15"/>
    <n v="0"/>
    <m/>
    <m/>
    <n v="0"/>
    <n v="0"/>
    <n v="0"/>
    <n v="0"/>
    <n v="0"/>
    <n v="0"/>
    <n v="0"/>
    <n v="0"/>
    <n v="0"/>
    <m/>
    <n v="0"/>
    <n v="0"/>
    <n v="6484.1100000000006"/>
  </r>
  <r>
    <n v="617"/>
    <n v="11104"/>
    <s v="41394104WRSU"/>
    <s v="104W"/>
    <x v="30"/>
    <s v="13LTIP TL(RSUs)"/>
    <n v="10261"/>
    <n v="60"/>
    <x v="24"/>
    <n v="9260"/>
    <x v="1"/>
    <n v="30000"/>
    <n v="0"/>
    <n v="0"/>
    <s v="41394104W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1893.5"/>
    <n v="0"/>
    <n v="0"/>
    <n v="0"/>
    <n v="0"/>
    <n v="11893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18"/>
    <n v="11128"/>
    <s v="41394128SRSU"/>
    <s v="128S"/>
    <x v="31"/>
    <s v="13LTIP TL(RSUs)"/>
    <n v="10261"/>
    <n v="70"/>
    <x v="25"/>
    <n v="9260"/>
    <x v="1"/>
    <n v="170000"/>
    <n v="0"/>
    <n v="0"/>
    <s v="41394128S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1893.5"/>
    <n v="0"/>
    <n v="0"/>
    <n v="0"/>
    <n v="0"/>
    <n v="11893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19"/>
    <n v="11145"/>
    <s v="41394145ARSU"/>
    <s v="145A"/>
    <x v="32"/>
    <s v="13LTIP TL(RSUs)"/>
    <n v="10261"/>
    <n v="50"/>
    <x v="26"/>
    <n v="9260"/>
    <x v="1"/>
    <n v="91000"/>
    <n v="0"/>
    <n v="0"/>
    <s v="41394145ARSU13LTIP TL(RSUs)"/>
    <s v="LTIP TL(RSU)"/>
    <s v="LTIP TL(RSU) - 04/30/2013"/>
    <s v="3 years"/>
    <d v="2013-04-30T00:00:00"/>
    <d v="2016-04-30T00:00:00"/>
    <n v="1585"/>
    <n v="0"/>
    <n v="0"/>
    <n v="0"/>
    <n v="0"/>
    <n v="0"/>
    <m/>
    <n v="1585"/>
    <n v="1"/>
    <s v=""/>
    <n v="0"/>
    <n v="69819.25"/>
    <n v="0"/>
    <n v="0"/>
    <n v="0"/>
    <n v="0"/>
    <n v="0"/>
    <n v="0"/>
    <n v="69819.25"/>
    <n v="1585"/>
    <n v="-1585"/>
    <n v="0"/>
    <n v="0"/>
    <n v="44.05"/>
    <n v="0"/>
    <n v="0"/>
    <n v="0"/>
    <n v="0"/>
    <n v="0"/>
    <n v="0"/>
    <n v="0"/>
    <n v="69819.25"/>
    <n v="63.645624430264355"/>
    <n v="1097"/>
    <n v="69819.25"/>
    <n v="69819.25"/>
    <n v="0"/>
    <n v="9605.380000000001"/>
    <n v="22765.99"/>
    <n v="22765.99"/>
    <n v="14681.89"/>
    <n v="0"/>
    <n v="69819.25"/>
    <n v="0"/>
    <n v="0"/>
    <n v="0"/>
    <m/>
    <n v="1933.55"/>
    <n v="1871.18"/>
    <n v="1933.55"/>
    <n v="5738.28"/>
    <n v="1933.55"/>
    <n v="0"/>
    <n v="1808.81"/>
    <n v="1808.81"/>
    <n v="1933.55"/>
    <n v="5675.91"/>
    <n v="3267.7"/>
    <n v="0"/>
    <n v="0"/>
    <n v="0"/>
    <n v="0"/>
    <n v="0"/>
    <n v="3267.7"/>
    <n v="0"/>
    <m/>
    <m/>
    <n v="0"/>
    <n v="0"/>
    <n v="0"/>
    <n v="0"/>
    <n v="0"/>
    <n v="0"/>
    <n v="0"/>
    <n v="0"/>
    <n v="0"/>
    <m/>
    <n v="0"/>
    <n v="0"/>
    <n v="14681.89"/>
  </r>
  <r>
    <n v="620"/>
    <n v="11197"/>
    <s v="41394197KRSU"/>
    <s v="197K"/>
    <x v="33"/>
    <s v="13LTIP TL(RSUs)"/>
    <n v="10261"/>
    <n v="30"/>
    <x v="27"/>
    <n v="9260"/>
    <x v="1"/>
    <n v="10000"/>
    <n v="0"/>
    <n v="0"/>
    <s v="41394197K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1893.5"/>
    <n v="0"/>
    <n v="0"/>
    <n v="0"/>
    <n v="0"/>
    <n v="11893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21"/>
    <n v="11212"/>
    <s v="41394212LRSU"/>
    <s v="212L"/>
    <x v="34"/>
    <s v="13LTIP TL(RSUs)"/>
    <n v="10261"/>
    <n v="20"/>
    <x v="3"/>
    <n v="4264"/>
    <x v="1"/>
    <n v="107000"/>
    <n v="0"/>
    <n v="0"/>
    <s v="41394212L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1893.5"/>
    <n v="0"/>
    <n v="0"/>
    <n v="0"/>
    <n v="0"/>
    <n v="11893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22"/>
    <n v="11267"/>
    <s v="41394267SRSU"/>
    <s v="267S"/>
    <x v="35"/>
    <s v="13LTIP TL(RSUs)"/>
    <n v="10261"/>
    <n v="10"/>
    <x v="12"/>
    <n v="9260"/>
    <x v="1"/>
    <n v="2000"/>
    <n v="0"/>
    <n v="0"/>
    <s v="41394267SRSU13LTIP TL(RSUs)"/>
    <s v="LTIP TL(RSU)"/>
    <s v="LTIP TL(RSU) - 04/30/2013"/>
    <s v="3 years"/>
    <d v="2013-04-30T00:00:00"/>
    <d v="2016-04-30T00:00:00"/>
    <n v="700"/>
    <n v="0"/>
    <n v="0"/>
    <n v="0"/>
    <n v="0"/>
    <n v="0"/>
    <m/>
    <n v="700"/>
    <n v="1"/>
    <s v=""/>
    <n v="0"/>
    <n v="30834.999999999996"/>
    <n v="0"/>
    <n v="0"/>
    <n v="0"/>
    <n v="0"/>
    <n v="0"/>
    <n v="0"/>
    <n v="30834.999999999996"/>
    <n v="700"/>
    <n v="-700"/>
    <n v="0"/>
    <n v="0"/>
    <n v="44.05"/>
    <n v="0"/>
    <n v="0"/>
    <n v="0"/>
    <n v="0"/>
    <n v="0"/>
    <n v="0"/>
    <n v="0"/>
    <n v="30834.999999999996"/>
    <n v="28.108477666362806"/>
    <n v="1097"/>
    <n v="30834.999999999996"/>
    <n v="30834.999999999996"/>
    <n v="0"/>
    <n v="4242.12"/>
    <n v="10054.379999999999"/>
    <n v="16538.5"/>
    <n v="0"/>
    <n v="0"/>
    <n v="3083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23"/>
    <n v="11299"/>
    <s v="41394299DRSU"/>
    <s v="299D"/>
    <x v="36"/>
    <s v="13LTIP TL(RSUs)"/>
    <n v="10261"/>
    <n v="50"/>
    <x v="28"/>
    <n v="9260"/>
    <x v="1"/>
    <n v="91000"/>
    <n v="0"/>
    <n v="0"/>
    <s v="41394299D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624"/>
    <n v="11381"/>
    <s v="41394381DRSU"/>
    <s v="381D"/>
    <x v="37"/>
    <s v="13LTIP TL(RSUs)"/>
    <n v="10261"/>
    <n v="70"/>
    <x v="29"/>
    <n v="9260"/>
    <x v="1"/>
    <n v="170000"/>
    <n v="0"/>
    <n v="0"/>
    <s v="41394381D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1893.5"/>
    <n v="0"/>
    <n v="0"/>
    <n v="0"/>
    <n v="0"/>
    <n v="11893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25"/>
    <n v="11384"/>
    <s v="41394384WRSU"/>
    <s v="384W"/>
    <x v="38"/>
    <s v="13LTIP TL(RSUs)"/>
    <n v="10261"/>
    <n v="60"/>
    <x v="30"/>
    <n v="9260"/>
    <x v="1"/>
    <n v="30000"/>
    <n v="0"/>
    <n v="0"/>
    <s v="41394384W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626"/>
    <n v="11385"/>
    <s v="41394385GRSU"/>
    <s v="385G"/>
    <x v="39"/>
    <s v="13LTIP TL(RSUs)"/>
    <n v="10261"/>
    <n v="10"/>
    <x v="31"/>
    <n v="9260"/>
    <x v="1"/>
    <n v="2000"/>
    <n v="0"/>
    <n v="0"/>
    <s v="41394385GRSU13LTIP TL(RSUs)"/>
    <s v="LTIP TL(RSU)"/>
    <s v="LTIP TL(RSU) - 04/30/2013"/>
    <s v="3 years"/>
    <d v="2013-04-30T00:00:00"/>
    <d v="2016-04-30T00:00:00"/>
    <n v="3320"/>
    <n v="0"/>
    <n v="0"/>
    <n v="0"/>
    <n v="0"/>
    <n v="0"/>
    <m/>
    <n v="3320"/>
    <n v="1"/>
    <s v=""/>
    <n v="0"/>
    <n v="146246"/>
    <n v="0"/>
    <n v="0"/>
    <n v="0"/>
    <n v="0"/>
    <n v="0"/>
    <n v="0"/>
    <n v="146246"/>
    <n v="3320"/>
    <n v="-3320"/>
    <n v="0"/>
    <n v="0"/>
    <n v="44.05"/>
    <n v="0"/>
    <n v="0"/>
    <n v="0"/>
    <n v="0"/>
    <n v="0"/>
    <n v="0"/>
    <n v="0"/>
    <n v="146246"/>
    <n v="133.31449407474932"/>
    <n v="1097"/>
    <n v="146246"/>
    <n v="146246"/>
    <n v="0"/>
    <n v="20119.78"/>
    <n v="47686.49"/>
    <n v="78439.72"/>
    <n v="0.01"/>
    <n v="0"/>
    <n v="146246"/>
    <n v="0"/>
    <n v="0"/>
    <n v="0"/>
    <m/>
    <n v="0"/>
    <n v="0"/>
    <n v="0"/>
    <n v="0"/>
    <n v="0"/>
    <n v="0.01"/>
    <n v="0"/>
    <n v="0.01"/>
    <n v="0"/>
    <n v="0.01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.01"/>
  </r>
  <r>
    <n v="627"/>
    <n v="11400"/>
    <s v="41394400HRSU"/>
    <s v="400H"/>
    <x v="40"/>
    <s v="13LTIP TL(RSUs)"/>
    <n v="10261"/>
    <n v="20"/>
    <x v="32"/>
    <n v="9260"/>
    <x v="1"/>
    <n v="107000"/>
    <n v="0"/>
    <n v="0"/>
    <s v="41394400H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628"/>
    <n v="11408"/>
    <s v="41394408MRSU"/>
    <s v="408M"/>
    <x v="41"/>
    <s v="13LTIP TL(RSUs)"/>
    <n v="10261"/>
    <n v="20"/>
    <x v="33"/>
    <n v="9260"/>
    <x v="1"/>
    <n v="107000"/>
    <n v="0"/>
    <n v="0"/>
    <s v="41394408M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1900.58"/>
    <n v="0"/>
    <n v="0"/>
    <n v="-7.08"/>
    <n v="0"/>
    <n v="11893.5"/>
    <n v="0"/>
    <n v="0"/>
    <n v="0"/>
    <m/>
    <n v="0"/>
    <n v="0"/>
    <n v="0"/>
    <n v="0"/>
    <n v="0"/>
    <n v="-7.08"/>
    <n v="0"/>
    <n v="-7.08"/>
    <n v="0"/>
    <n v="-7.08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-7.08"/>
  </r>
  <r>
    <n v="629"/>
    <n v="11461"/>
    <s v="41394461TRSU"/>
    <s v="461T"/>
    <x v="215"/>
    <s v="13LTIP TL(RSUs)"/>
    <n v="10261"/>
    <n v="10"/>
    <x v="0"/>
    <n v="9260"/>
    <x v="1"/>
    <n v="2000"/>
    <n v="0"/>
    <n v="0"/>
    <s v="41394461T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1893.5"/>
    <n v="0"/>
    <n v="0"/>
    <n v="0"/>
    <n v="0"/>
    <n v="11893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30"/>
    <n v="11471"/>
    <s v="41394471BRSU"/>
    <s v="471B"/>
    <x v="42"/>
    <s v="13LTIP TL(RSUs)"/>
    <n v="10261"/>
    <n v="70"/>
    <x v="16"/>
    <n v="9260"/>
    <x v="1"/>
    <n v="170000"/>
    <n v="0"/>
    <n v="0"/>
    <s v="41394471B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1893.5"/>
    <n v="0"/>
    <n v="0"/>
    <n v="0"/>
    <n v="0"/>
    <n v="11893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31"/>
    <n v="11473"/>
    <s v="41394473HRSU"/>
    <s v="473H"/>
    <x v="43"/>
    <s v="13LTIP TL(RSUs)"/>
    <n v="10261"/>
    <n v="20"/>
    <x v="34"/>
    <n v="9260"/>
    <x v="1"/>
    <n v="107000"/>
    <n v="0"/>
    <n v="0"/>
    <s v="41394473H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6379.13"/>
    <n v="-0.01"/>
    <n v="0"/>
    <n v="11893.5"/>
    <n v="0"/>
    <n v="0"/>
    <n v="0"/>
    <m/>
    <n v="0"/>
    <n v="0"/>
    <n v="0"/>
    <n v="0"/>
    <n v="0"/>
    <n v="-0.01"/>
    <n v="0"/>
    <n v="-0.01"/>
    <n v="0"/>
    <n v="-0.01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-0.01"/>
  </r>
  <r>
    <n v="632"/>
    <n v="11483"/>
    <s v="41394483BRSU"/>
    <s v="483B"/>
    <x v="44"/>
    <s v="13LTIP TL(RSUs)"/>
    <n v="10261"/>
    <n v="20"/>
    <x v="35"/>
    <n v="9260"/>
    <x v="1"/>
    <n v="107000"/>
    <n v="0"/>
    <n v="0"/>
    <s v="41394483B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1893.5"/>
    <n v="0"/>
    <n v="0"/>
    <n v="0"/>
    <n v="0"/>
    <n v="11893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33"/>
    <n v="11885"/>
    <s v="41394885YRSU"/>
    <s v="885Y"/>
    <x v="45"/>
    <s v="13LTIP TL(RSUs)"/>
    <n v="10261"/>
    <n v="212"/>
    <x v="36"/>
    <n v="9260"/>
    <x v="1"/>
    <n v="824000"/>
    <n v="0"/>
    <n v="0"/>
    <s v="41394885Y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1893.5"/>
    <n v="0"/>
    <n v="0"/>
    <n v="0"/>
    <n v="0"/>
    <n v="11893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34"/>
    <n v="11896"/>
    <s v="41394896GRSU"/>
    <s v="896G"/>
    <x v="46"/>
    <s v="13LTIP TL(RSUs)"/>
    <n v="10261"/>
    <n v="50"/>
    <x v="37"/>
    <n v="9260"/>
    <x v="1"/>
    <n v="91000"/>
    <n v="0"/>
    <n v="0"/>
    <s v="41394896G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635"/>
    <n v="11899"/>
    <s v="41394899ERSU"/>
    <s v="899E"/>
    <x v="47"/>
    <s v="13LTIP TL(RSUs)"/>
    <n v="10261"/>
    <n v="50"/>
    <x v="38"/>
    <n v="9260"/>
    <x v="1"/>
    <n v="91000"/>
    <n v="0"/>
    <n v="0"/>
    <s v="41394899E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1893.5"/>
    <n v="0"/>
    <n v="0"/>
    <n v="0"/>
    <n v="0"/>
    <n v="11893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36"/>
    <n v="11973"/>
    <s v="41394973KRSU"/>
    <s v="973K"/>
    <x v="48"/>
    <s v="13LTIP TL(RSUs)"/>
    <n v="10261"/>
    <n v="70"/>
    <x v="39"/>
    <n v="9260"/>
    <x v="1"/>
    <n v="170000"/>
    <n v="0"/>
    <n v="0"/>
    <s v="41394973K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1893.5"/>
    <n v="0"/>
    <n v="0"/>
    <n v="0"/>
    <n v="0"/>
    <n v="11893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37"/>
    <n v="11983"/>
    <s v="41394983SRSU"/>
    <s v="983S"/>
    <x v="49"/>
    <s v="13LTIP TL(RSUs)"/>
    <n v="10261"/>
    <n v="50"/>
    <x v="40"/>
    <n v="9260"/>
    <x v="1"/>
    <n v="91000"/>
    <n v="0"/>
    <n v="0"/>
    <s v="41394983S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6379.08"/>
    <n v="0.04"/>
    <n v="0"/>
    <n v="11893.5"/>
    <n v="0"/>
    <n v="0"/>
    <n v="0"/>
    <m/>
    <n v="0"/>
    <n v="0"/>
    <n v="0"/>
    <n v="0"/>
    <n v="0"/>
    <n v="0.04"/>
    <n v="0"/>
    <n v="0.04"/>
    <n v="0"/>
    <n v="0.04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.04"/>
  </r>
  <r>
    <n v="638"/>
    <n v="11994"/>
    <s v="41394994CRSU"/>
    <s v="994C"/>
    <x v="50"/>
    <s v="13LTIP TL(RSUs)"/>
    <n v="10261"/>
    <n v="50"/>
    <x v="41"/>
    <n v="9260"/>
    <x v="1"/>
    <n v="91000"/>
    <n v="0"/>
    <n v="0"/>
    <s v="41394994C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1893.5"/>
    <n v="0"/>
    <n v="0"/>
    <n v="0"/>
    <n v="0"/>
    <n v="11893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39"/>
    <n v="11998"/>
    <s v="41394998NRSU"/>
    <s v="998N"/>
    <x v="51"/>
    <s v="13LTIP TL(RSUs)"/>
    <n v="10261"/>
    <n v="50"/>
    <x v="42"/>
    <n v="9260"/>
    <x v="1"/>
    <n v="91000"/>
    <n v="0"/>
    <n v="0"/>
    <s v="41394998N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1893.5"/>
    <n v="0"/>
    <n v="0"/>
    <n v="0"/>
    <n v="0"/>
    <n v="11893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40"/>
    <n v="12047"/>
    <s v="4139447AnRSU"/>
    <s v="47An"/>
    <x v="52"/>
    <s v="13LTIP TL(RSUs)"/>
    <n v="10261"/>
    <n v="10"/>
    <x v="43"/>
    <n v="9260"/>
    <x v="1"/>
    <n v="2000"/>
    <n v="0"/>
    <n v="0"/>
    <s v="4139447An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1893.5"/>
    <n v="0"/>
    <n v="0"/>
    <n v="0"/>
    <n v="0"/>
    <n v="11893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41"/>
    <n v="12327"/>
    <s v="41394327BRSU"/>
    <s v="327B"/>
    <x v="53"/>
    <s v="13LTIP TL(RSUs)"/>
    <n v="10261"/>
    <n v="10"/>
    <x v="44"/>
    <n v="9260"/>
    <x v="1"/>
    <n v="2000"/>
    <n v="0"/>
    <n v="0"/>
    <s v="41394327B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642"/>
    <n v="12357"/>
    <s v="41394357CRSU"/>
    <s v="357C"/>
    <x v="54"/>
    <s v="13LTIP TL(RSUs)"/>
    <n v="10261"/>
    <n v="10"/>
    <x v="45"/>
    <n v="9260"/>
    <x v="1"/>
    <n v="2000"/>
    <n v="0"/>
    <n v="0"/>
    <s v="41394357C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643"/>
    <n v="12388"/>
    <s v="41394388HRSU"/>
    <s v="388H"/>
    <x v="55"/>
    <s v="13LTIP TL(RSUs)"/>
    <n v="10261"/>
    <n v="10"/>
    <x v="46"/>
    <n v="9260"/>
    <x v="1"/>
    <n v="2000"/>
    <n v="0"/>
    <n v="0"/>
    <s v="41394388H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1893.5"/>
    <n v="0"/>
    <n v="0"/>
    <n v="0"/>
    <n v="0"/>
    <n v="11893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44"/>
    <n v="12499"/>
    <s v="41394499SRSU"/>
    <s v="499S"/>
    <x v="56"/>
    <s v="13LTIPTime Lapse(RSUs)"/>
    <n v="10261"/>
    <n v="10"/>
    <x v="47"/>
    <n v="9260"/>
    <x v="1"/>
    <n v="2000"/>
    <n v="0"/>
    <n v="0"/>
    <s v="41394499SRSU13LTIPTime Lapse(RSUs)"/>
    <s v="LTIP TL(RSU)"/>
    <s v="LTIP TL(RSU) - 04/30/2013"/>
    <s v="3 years"/>
    <d v="2013-04-30T00:00:00"/>
    <d v="2016-04-30T00:00:00"/>
    <n v="4800"/>
    <n v="0"/>
    <n v="0"/>
    <n v="0"/>
    <n v="0"/>
    <n v="0"/>
    <m/>
    <n v="4800"/>
    <n v="1"/>
    <s v=""/>
    <n v="0"/>
    <n v="211440"/>
    <n v="0"/>
    <n v="0"/>
    <n v="0"/>
    <n v="0"/>
    <n v="0"/>
    <n v="0"/>
    <n v="211440"/>
    <n v="4800"/>
    <n v="-4800"/>
    <n v="0"/>
    <n v="0"/>
    <n v="44.05"/>
    <n v="0"/>
    <n v="0"/>
    <n v="0"/>
    <n v="0"/>
    <n v="0"/>
    <n v="0"/>
    <n v="0"/>
    <n v="211440"/>
    <n v="192.74384685505925"/>
    <n v="1097"/>
    <n v="211440"/>
    <n v="211440"/>
    <n v="0"/>
    <n v="29088.84"/>
    <n v="68944.33"/>
    <n v="68944.33"/>
    <n v="44462.499999999993"/>
    <n v="0"/>
    <n v="211440"/>
    <n v="0"/>
    <n v="0"/>
    <n v="0"/>
    <m/>
    <n v="5855.54"/>
    <n v="5666.66"/>
    <n v="5855.55"/>
    <n v="17377.75"/>
    <n v="5855.54"/>
    <n v="0.01"/>
    <n v="5477.77"/>
    <n v="5477.7800000000007"/>
    <n v="5855.55"/>
    <n v="17188.87"/>
    <n v="9895.8799999999992"/>
    <n v="0"/>
    <n v="0"/>
    <n v="0"/>
    <n v="0"/>
    <n v="0"/>
    <n v="9895.8799999999992"/>
    <n v="0"/>
    <m/>
    <m/>
    <n v="0"/>
    <n v="0"/>
    <n v="0"/>
    <n v="0"/>
    <n v="0"/>
    <n v="0"/>
    <n v="0"/>
    <n v="0"/>
    <n v="0"/>
    <m/>
    <n v="0"/>
    <n v="0"/>
    <n v="44462.499999999993"/>
  </r>
  <r>
    <n v="645"/>
    <n v="12665"/>
    <s v="41394665GRSU"/>
    <s v="665G"/>
    <x v="57"/>
    <s v="13LTIP TL(RSUs)"/>
    <n v="10261"/>
    <n v="10"/>
    <x v="5"/>
    <n v="9260"/>
    <x v="1"/>
    <n v="2000"/>
    <n v="0"/>
    <n v="0"/>
    <s v="41394665GRSU13LTIP TL(RSUs)"/>
    <s v="LTIP TL(RSU)"/>
    <s v="LTIP TL(RSU) - 04/30/2013"/>
    <s v="3 years"/>
    <d v="2013-04-30T00:00:00"/>
    <d v="2016-04-30T00:00:00"/>
    <n v="4800"/>
    <n v="0"/>
    <n v="0"/>
    <n v="0"/>
    <n v="0"/>
    <n v="0"/>
    <m/>
    <n v="4800"/>
    <n v="1"/>
    <s v=""/>
    <n v="0"/>
    <n v="211440"/>
    <n v="0"/>
    <n v="0"/>
    <n v="0"/>
    <n v="0"/>
    <n v="0"/>
    <n v="0"/>
    <n v="211440"/>
    <n v="4800"/>
    <n v="-4800"/>
    <n v="0"/>
    <n v="0"/>
    <n v="44.05"/>
    <n v="0"/>
    <n v="0"/>
    <n v="0"/>
    <n v="0"/>
    <n v="0"/>
    <n v="0"/>
    <n v="0"/>
    <n v="211440"/>
    <n v="192.74384685505925"/>
    <n v="1097"/>
    <n v="211440"/>
    <n v="211440"/>
    <n v="0"/>
    <n v="211440"/>
    <n v="0"/>
    <n v="0"/>
    <n v="0"/>
    <n v="0"/>
    <n v="211440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46"/>
    <n v="12737"/>
    <s v="41394737RRSU"/>
    <s v="737R"/>
    <x v="58"/>
    <s v="13LTIP TL(RSUs)"/>
    <n v="10261"/>
    <n v="10"/>
    <x v="48"/>
    <n v="9260"/>
    <x v="1"/>
    <n v="2000"/>
    <n v="0"/>
    <n v="0"/>
    <s v="41394737RRSU13LTIP TL(RSUs)"/>
    <s v="LTIP TL(RSU)"/>
    <s v="LTIP TL(RSU) - 04/30/2013"/>
    <s v="3 years"/>
    <d v="2013-04-30T00:00:00"/>
    <d v="2016-04-30T00:00:00"/>
    <n v="450"/>
    <n v="0"/>
    <n v="0"/>
    <n v="0"/>
    <n v="0"/>
    <n v="0"/>
    <m/>
    <n v="450"/>
    <n v="1"/>
    <s v=""/>
    <n v="0"/>
    <n v="19822.5"/>
    <n v="0"/>
    <n v="0"/>
    <n v="0"/>
    <n v="0"/>
    <n v="0"/>
    <n v="0"/>
    <n v="19822.5"/>
    <n v="450"/>
    <n v="-450"/>
    <n v="0"/>
    <n v="0"/>
    <n v="44.05"/>
    <n v="0"/>
    <n v="0"/>
    <n v="0"/>
    <n v="0"/>
    <n v="0"/>
    <n v="0"/>
    <n v="0"/>
    <n v="19822.5"/>
    <n v="18.069735642661804"/>
    <n v="1097"/>
    <n v="19822.5"/>
    <n v="19822.5"/>
    <n v="0"/>
    <n v="2727.08"/>
    <n v="6463.53"/>
    <n v="6463.53"/>
    <n v="4168.3599999999997"/>
    <n v="0"/>
    <n v="19822.5"/>
    <n v="0"/>
    <n v="0"/>
    <n v="0"/>
    <m/>
    <n v="548.96"/>
    <n v="531.25"/>
    <n v="548.96"/>
    <n v="1629.17"/>
    <n v="548.95000000000005"/>
    <n v="0"/>
    <n v="513.54"/>
    <n v="513.54"/>
    <n v="548.96"/>
    <n v="1611.45"/>
    <n v="927.74"/>
    <n v="0"/>
    <n v="0"/>
    <n v="0"/>
    <n v="0"/>
    <n v="0"/>
    <n v="927.74"/>
    <n v="0"/>
    <m/>
    <m/>
    <n v="0"/>
    <n v="0"/>
    <n v="0"/>
    <n v="0"/>
    <n v="0"/>
    <n v="0"/>
    <n v="0"/>
    <n v="0"/>
    <n v="0"/>
    <m/>
    <n v="0"/>
    <n v="0"/>
    <n v="4168.3599999999997"/>
  </r>
  <r>
    <n v="647"/>
    <n v="12742"/>
    <s v="41394742HRSU"/>
    <s v="742H"/>
    <x v="59"/>
    <s v="13LTIP TL(RSUs)"/>
    <n v="10261"/>
    <n v="30"/>
    <x v="49"/>
    <n v="9260"/>
    <x v="1"/>
    <n v="10000"/>
    <n v="0"/>
    <n v="0"/>
    <s v="41394742H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648"/>
    <n v="12866"/>
    <s v="41394866BRSU"/>
    <s v="866B"/>
    <x v="60"/>
    <s v="13LTIP TL(RSUs)"/>
    <n v="10261"/>
    <n v="20"/>
    <x v="50"/>
    <n v="9260"/>
    <x v="1"/>
    <n v="77000"/>
    <n v="0"/>
    <n v="0"/>
    <s v="41394866B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1893.5"/>
    <n v="0"/>
    <n v="0"/>
    <n v="0"/>
    <n v="0"/>
    <n v="11893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49"/>
    <n v="13109"/>
    <s v="41394109ORSU"/>
    <s v="109O"/>
    <x v="61"/>
    <s v="13LTIP TL(RSUs)"/>
    <n v="10261"/>
    <n v="10"/>
    <x v="5"/>
    <n v="9260"/>
    <x v="1"/>
    <n v="2000"/>
    <n v="0"/>
    <n v="0"/>
    <s v="41394109ORSU13LTIP TL(RSUs)"/>
    <s v="LTIP TL(RSU)"/>
    <s v="LTIP TL(RSU) - 04/30/2013"/>
    <s v="3 years"/>
    <d v="2013-04-30T00:00:00"/>
    <d v="2016-04-30T00:00:00"/>
    <n v="450"/>
    <n v="0"/>
    <n v="0"/>
    <n v="0"/>
    <n v="0"/>
    <n v="0"/>
    <m/>
    <n v="450"/>
    <n v="1"/>
    <s v=""/>
    <n v="0"/>
    <n v="19822.5"/>
    <n v="0"/>
    <n v="0"/>
    <n v="0"/>
    <n v="0"/>
    <n v="0"/>
    <n v="0"/>
    <n v="19822.5"/>
    <n v="450"/>
    <n v="-450"/>
    <n v="0"/>
    <n v="0"/>
    <n v="44.05"/>
    <n v="0"/>
    <n v="0"/>
    <n v="0"/>
    <n v="0"/>
    <n v="0"/>
    <n v="0"/>
    <n v="0"/>
    <n v="19822.5"/>
    <n v="18.069735642661804"/>
    <n v="1097"/>
    <n v="19822.5"/>
    <n v="19822.5"/>
    <n v="0"/>
    <n v="19822.5"/>
    <n v="0"/>
    <n v="0"/>
    <n v="0"/>
    <n v="0"/>
    <n v="19822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50"/>
    <n v="13202"/>
    <s v="41394202SRSU"/>
    <s v="202S"/>
    <x v="62"/>
    <s v="13LTIP TL(RSUs)"/>
    <n v="10261"/>
    <n v="20"/>
    <x v="51"/>
    <n v="9260"/>
    <x v="1"/>
    <n v="107000"/>
    <n v="0"/>
    <n v="0"/>
    <s v="41394202S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1893.5"/>
    <n v="0"/>
    <n v="0"/>
    <n v="0"/>
    <n v="0"/>
    <n v="11893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51"/>
    <n v="13297"/>
    <s v="41394297HRSU"/>
    <s v="297H"/>
    <x v="63"/>
    <s v="13LTIP TL(RSUs)"/>
    <n v="10261"/>
    <n v="10"/>
    <x v="46"/>
    <n v="9260"/>
    <x v="1"/>
    <n v="2000"/>
    <n v="0"/>
    <n v="0"/>
    <s v="41394297H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1893.5"/>
    <n v="0"/>
    <n v="0"/>
    <n v="0"/>
    <n v="0"/>
    <n v="11893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52"/>
    <n v="13369"/>
    <s v="41394369KRSU"/>
    <s v="369K"/>
    <x v="64"/>
    <s v="13LTIP TL(RSUs)"/>
    <n v="10261"/>
    <n v="10"/>
    <x v="52"/>
    <n v="9260"/>
    <x v="1"/>
    <n v="2000"/>
    <n v="0"/>
    <n v="0"/>
    <s v="41394369KRSU13LTIP TL(RSUs)"/>
    <s v="LTIP TL(RSU)"/>
    <s v="LTIP TL(RSU) - 04/30/2013"/>
    <s v="3 years"/>
    <d v="2013-04-30T00:00:00"/>
    <d v="2016-04-30T00:00:00"/>
    <n v="930"/>
    <n v="0"/>
    <n v="0"/>
    <n v="0"/>
    <n v="0"/>
    <n v="0"/>
    <m/>
    <n v="930"/>
    <n v="1"/>
    <s v=""/>
    <n v="0"/>
    <n v="40966.5"/>
    <n v="0"/>
    <n v="0"/>
    <n v="0"/>
    <n v="0"/>
    <n v="0"/>
    <n v="0"/>
    <n v="40966.5"/>
    <n v="930"/>
    <n v="-930"/>
    <n v="0"/>
    <n v="0"/>
    <n v="44.05"/>
    <n v="0"/>
    <n v="0"/>
    <n v="0"/>
    <n v="0"/>
    <n v="0"/>
    <n v="0"/>
    <n v="0"/>
    <n v="40966.5"/>
    <n v="37.344120328167733"/>
    <n v="1097"/>
    <n v="40966.5"/>
    <n v="40966.5"/>
    <n v="0"/>
    <n v="40966.5"/>
    <n v="0"/>
    <n v="0"/>
    <n v="0"/>
    <n v="0"/>
    <n v="40966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53"/>
    <n v="13401"/>
    <s v="41394401QRSU"/>
    <s v="401Q"/>
    <x v="65"/>
    <s v="13LTIP TL(RSUs)"/>
    <n v="10261"/>
    <n v="10"/>
    <x v="53"/>
    <n v="9260"/>
    <x v="1"/>
    <n v="2000"/>
    <n v="0"/>
    <n v="0"/>
    <s v="41394401Q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1893.5"/>
    <n v="0"/>
    <n v="0"/>
    <n v="0"/>
    <n v="0"/>
    <n v="11893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54"/>
    <n v="13408"/>
    <s v="4139440MCRSU"/>
    <s v="40MC"/>
    <x v="66"/>
    <s v="13LTIP TL(RSUs)"/>
    <n v="10261"/>
    <n v="10"/>
    <x v="54"/>
    <n v="9260"/>
    <x v="1"/>
    <n v="2000"/>
    <n v="0"/>
    <n v="0"/>
    <s v="4139440MCRSU13LTIP TL(RSUs)"/>
    <s v="LTIP TL(RSU)"/>
    <s v="LTIP TL(RSU) - 04/30/2013"/>
    <s v="3 years"/>
    <d v="2013-04-30T00:00:00"/>
    <d v="2016-04-30T00:00:00"/>
    <n v="930"/>
    <n v="0"/>
    <n v="0"/>
    <n v="0"/>
    <n v="0"/>
    <n v="0"/>
    <m/>
    <n v="930"/>
    <n v="1"/>
    <s v=""/>
    <n v="0"/>
    <n v="40966.5"/>
    <n v="0"/>
    <n v="0"/>
    <n v="0"/>
    <n v="0"/>
    <n v="0"/>
    <n v="0"/>
    <n v="40966.5"/>
    <n v="930"/>
    <n v="-930"/>
    <n v="0"/>
    <n v="0"/>
    <n v="44.05"/>
    <n v="0"/>
    <n v="0"/>
    <n v="0"/>
    <n v="0"/>
    <n v="0"/>
    <n v="0"/>
    <n v="0"/>
    <n v="40966.5"/>
    <n v="37.344120328167733"/>
    <n v="1097"/>
    <n v="40966.5"/>
    <n v="40966.5"/>
    <n v="0"/>
    <n v="5628.8799999999992"/>
    <n v="13365.05"/>
    <n v="13357.960000000001"/>
    <n v="8614.61"/>
    <n v="0"/>
    <n v="40966.5"/>
    <n v="0"/>
    <n v="0"/>
    <n v="0"/>
    <m/>
    <n v="1134.51"/>
    <n v="1097.92"/>
    <n v="1134.51"/>
    <n v="3366.9400000000005"/>
    <n v="1134.51"/>
    <n v="0"/>
    <n v="1061.32"/>
    <n v="1061.32"/>
    <n v="1134.51"/>
    <n v="3330.34"/>
    <n v="1917.33"/>
    <n v="0"/>
    <n v="0"/>
    <n v="0"/>
    <n v="0"/>
    <n v="0"/>
    <n v="1917.33"/>
    <n v="0"/>
    <m/>
    <m/>
    <n v="0"/>
    <n v="0"/>
    <n v="0"/>
    <n v="0"/>
    <n v="0"/>
    <n v="0"/>
    <n v="0"/>
    <n v="0"/>
    <n v="0"/>
    <m/>
    <n v="0"/>
    <n v="0"/>
    <n v="8614.61"/>
  </r>
  <r>
    <n v="655"/>
    <n v="13410"/>
    <s v="41394410MRSU"/>
    <s v="410M"/>
    <x v="67"/>
    <s v="13LTIP TL(RSUs)"/>
    <n v="10261"/>
    <n v="10"/>
    <x v="55"/>
    <n v="9260"/>
    <x v="1"/>
    <n v="2000"/>
    <n v="0"/>
    <n v="0"/>
    <s v="41394410MRSU13LTIP TL(RSUs)"/>
    <s v="LTIP TL(RSU)"/>
    <s v="LTIP TL(RSU) - 04/30/2013"/>
    <s v="3 years"/>
    <d v="2013-04-30T00:00:00"/>
    <d v="2016-04-30T00:00:00"/>
    <n v="930"/>
    <n v="0"/>
    <n v="0"/>
    <n v="0"/>
    <n v="0"/>
    <n v="0"/>
    <m/>
    <n v="930"/>
    <n v="1"/>
    <s v=""/>
    <n v="0"/>
    <n v="40966.5"/>
    <n v="0"/>
    <n v="0"/>
    <n v="0"/>
    <n v="0"/>
    <n v="0"/>
    <n v="0"/>
    <n v="40966.5"/>
    <n v="930"/>
    <n v="-930"/>
    <n v="0"/>
    <n v="0"/>
    <n v="44.05"/>
    <n v="0"/>
    <n v="0"/>
    <n v="0"/>
    <n v="0"/>
    <n v="0"/>
    <n v="0"/>
    <n v="0"/>
    <n v="40966.5"/>
    <n v="37.344120328167733"/>
    <n v="1097"/>
    <n v="40966.5"/>
    <n v="40966.5"/>
    <n v="0"/>
    <n v="5635.9599999999991"/>
    <n v="13357.96"/>
    <n v="13357.960000000001"/>
    <n v="8614.6200000000008"/>
    <n v="0"/>
    <n v="40966.5"/>
    <n v="0"/>
    <n v="0"/>
    <n v="0"/>
    <m/>
    <n v="1134.51"/>
    <n v="7480.1"/>
    <n v="0"/>
    <n v="8614.61"/>
    <n v="0"/>
    <n v="0.01"/>
    <n v="0"/>
    <n v="0.01"/>
    <n v="0"/>
    <n v="0.01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8614.6200000000008"/>
  </r>
  <r>
    <n v="656"/>
    <n v="13439"/>
    <s v="41394439RRSU"/>
    <s v="439R"/>
    <x v="68"/>
    <s v="13LTIP TL(RSUs)"/>
    <n v="10261"/>
    <n v="60"/>
    <x v="56"/>
    <n v="9260"/>
    <x v="1"/>
    <n v="81000"/>
    <n v="0"/>
    <n v="0"/>
    <s v="41394439R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1893.5"/>
    <n v="0"/>
    <n v="0"/>
    <n v="0"/>
    <n v="0"/>
    <n v="11893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57"/>
    <n v="13497"/>
    <s v="41394497GRSU"/>
    <s v="497G"/>
    <x v="69"/>
    <s v="13LTIP TL(RSUs)"/>
    <n v="10261"/>
    <n v="10"/>
    <x v="57"/>
    <n v="9260"/>
    <x v="1"/>
    <n v="12000"/>
    <n v="0"/>
    <n v="0"/>
    <s v="41394497GRSU13LTIP TL(RSUs)"/>
    <s v="LTIP TL(RSU)"/>
    <s v="LTIP TL(RSU) - 04/30/2013"/>
    <s v="3 years"/>
    <d v="2013-04-30T00:00:00"/>
    <d v="2016-04-30T00:00:00"/>
    <n v="450"/>
    <n v="0"/>
    <n v="0"/>
    <n v="0"/>
    <n v="0"/>
    <n v="0"/>
    <m/>
    <n v="450"/>
    <n v="1"/>
    <s v=""/>
    <n v="0"/>
    <n v="19822.5"/>
    <n v="0"/>
    <n v="0"/>
    <n v="0"/>
    <n v="0"/>
    <n v="0"/>
    <n v="0"/>
    <n v="19822.5"/>
    <n v="450"/>
    <n v="-450"/>
    <n v="0"/>
    <n v="0"/>
    <n v="44.05"/>
    <n v="0"/>
    <n v="0"/>
    <n v="0"/>
    <n v="0"/>
    <n v="0"/>
    <n v="0"/>
    <n v="0"/>
    <n v="19822.5"/>
    <n v="18.069735642661804"/>
    <n v="1097"/>
    <n v="19822.5"/>
    <n v="19822.5"/>
    <n v="0"/>
    <n v="19822.5"/>
    <n v="0"/>
    <n v="0"/>
    <n v="0"/>
    <n v="0"/>
    <n v="19822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58"/>
    <n v="13501"/>
    <s v="41394501MRSU"/>
    <s v="501M"/>
    <x v="70"/>
    <s v="13LTIP TL(RSUs)"/>
    <n v="10261"/>
    <n v="10"/>
    <x v="43"/>
    <n v="9260"/>
    <x v="1"/>
    <n v="2000"/>
    <n v="0"/>
    <n v="0"/>
    <s v="41394501MRSU13LTIP TL(RSUs)"/>
    <s v="LTIP TL(RSU)"/>
    <s v="LTIP TL(RSU) - 04/30/2013"/>
    <s v="3 years"/>
    <d v="2013-04-30T00:00:00"/>
    <d v="2016-04-30T00:00:00"/>
    <n v="930"/>
    <n v="0"/>
    <n v="0"/>
    <n v="0"/>
    <n v="0"/>
    <n v="0"/>
    <m/>
    <n v="930"/>
    <n v="1"/>
    <s v=""/>
    <n v="0"/>
    <n v="40966.5"/>
    <n v="0"/>
    <n v="0"/>
    <n v="0"/>
    <n v="0"/>
    <n v="0"/>
    <n v="0"/>
    <n v="40966.5"/>
    <n v="930"/>
    <n v="-930"/>
    <n v="0"/>
    <n v="0"/>
    <n v="44.05"/>
    <n v="0"/>
    <n v="0"/>
    <n v="0"/>
    <n v="0"/>
    <n v="0"/>
    <n v="0"/>
    <n v="0"/>
    <n v="40966.5"/>
    <n v="37.344120328167733"/>
    <n v="1097"/>
    <n v="40966.5"/>
    <n v="40966.5"/>
    <n v="0"/>
    <n v="5635.9599999999991"/>
    <n v="13357.96"/>
    <n v="13357.960000000001"/>
    <n v="8614.6200000000008"/>
    <n v="0"/>
    <n v="40966.5"/>
    <n v="0"/>
    <n v="0"/>
    <n v="0"/>
    <m/>
    <n v="1134.51"/>
    <n v="1097.92"/>
    <n v="1134.51"/>
    <n v="3366.9400000000005"/>
    <n v="1134.51"/>
    <n v="0.01"/>
    <n v="1061.32"/>
    <n v="1061.33"/>
    <n v="1134.51"/>
    <n v="3330.3500000000004"/>
    <n v="1917.33"/>
    <n v="0"/>
    <n v="0"/>
    <n v="0"/>
    <n v="0"/>
    <n v="0"/>
    <n v="1917.33"/>
    <n v="0"/>
    <m/>
    <m/>
    <n v="0"/>
    <n v="0"/>
    <n v="0"/>
    <n v="0"/>
    <n v="0"/>
    <n v="0"/>
    <n v="0"/>
    <n v="0"/>
    <n v="0"/>
    <m/>
    <n v="0"/>
    <n v="0"/>
    <n v="8614.6200000000008"/>
  </r>
  <r>
    <n v="659"/>
    <n v="13548"/>
    <s v="41394548CRSU"/>
    <s v="548C"/>
    <x v="71"/>
    <s v="13LTIP TL(RSUs)"/>
    <n v="10261"/>
    <n v="70"/>
    <x v="58"/>
    <n v="9260"/>
    <x v="1"/>
    <n v="170000"/>
    <n v="0"/>
    <n v="0"/>
    <s v="41394548C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1893.5"/>
    <n v="0"/>
    <n v="0"/>
    <n v="0"/>
    <n v="0"/>
    <n v="11893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60"/>
    <n v="13587"/>
    <s v="41394587BRSU"/>
    <s v="587B"/>
    <x v="73"/>
    <s v="13LTIP TL(RSUs)"/>
    <n v="10261"/>
    <n v="10"/>
    <x v="59"/>
    <n v="9260"/>
    <x v="1"/>
    <n v="2000"/>
    <n v="0"/>
    <n v="0"/>
    <s v="41394587BRSU13LTIP TL(RSUs)"/>
    <s v="LTIP TL(RSU)"/>
    <s v="LTIP TL(RSU) - 04/30/2013"/>
    <s v="3 years"/>
    <d v="2013-04-30T00:00:00"/>
    <d v="2016-04-30T00:00:00"/>
    <n v="450"/>
    <n v="0"/>
    <n v="0"/>
    <n v="0"/>
    <n v="0"/>
    <n v="0"/>
    <m/>
    <n v="450"/>
    <n v="1"/>
    <s v=""/>
    <n v="0"/>
    <n v="19822.5"/>
    <n v="0"/>
    <n v="0"/>
    <n v="0"/>
    <n v="0"/>
    <n v="0"/>
    <n v="0"/>
    <n v="19822.5"/>
    <n v="450"/>
    <n v="-450"/>
    <n v="0"/>
    <n v="0"/>
    <n v="44.05"/>
    <n v="0"/>
    <n v="0"/>
    <n v="0"/>
    <n v="0"/>
    <n v="0"/>
    <n v="0"/>
    <n v="0"/>
    <n v="19822.5"/>
    <n v="18.069735642661804"/>
    <n v="1097"/>
    <n v="19822.5"/>
    <n v="19822.5"/>
    <n v="0"/>
    <n v="19822.5"/>
    <n v="0"/>
    <n v="0"/>
    <n v="0"/>
    <n v="0"/>
    <n v="19822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61"/>
    <n v="14088"/>
    <s v="41394088SRSU"/>
    <s v="088S"/>
    <x v="74"/>
    <s v="13LTIP TL(RSUs)"/>
    <n v="10261"/>
    <n v="10"/>
    <x v="60"/>
    <n v="9260"/>
    <x v="1"/>
    <n v="2000"/>
    <n v="0"/>
    <n v="0"/>
    <s v="41394088S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662"/>
    <n v="14108"/>
    <s v="41394108MRSU"/>
    <s v="108M"/>
    <x v="75"/>
    <s v="13LTIP TL(RSUs)"/>
    <n v="10261"/>
    <n v="10"/>
    <x v="61"/>
    <n v="9260"/>
    <x v="1"/>
    <n v="12000"/>
    <n v="0"/>
    <n v="0"/>
    <s v="41394108M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663"/>
    <n v="14162"/>
    <s v="41394162RRSU"/>
    <s v="162R"/>
    <x v="76"/>
    <s v="13LTIP TL(RSUs)"/>
    <n v="10261"/>
    <n v="80"/>
    <x v="62"/>
    <n v="9260"/>
    <x v="1"/>
    <n v="190000"/>
    <n v="0"/>
    <n v="0"/>
    <s v="41394162RRSU13LTIP TL(RSUs)"/>
    <s v="LTIP TL(RSU)"/>
    <s v="LTIP TL(RSU) - 04/30/2013"/>
    <s v="3 years"/>
    <d v="2013-04-30T00:00:00"/>
    <d v="2016-04-30T00:00:00"/>
    <n v="450"/>
    <n v="0"/>
    <n v="0"/>
    <n v="0"/>
    <n v="0"/>
    <n v="0"/>
    <m/>
    <n v="450"/>
    <n v="1"/>
    <s v=""/>
    <n v="0"/>
    <n v="19822.5"/>
    <n v="0"/>
    <n v="0"/>
    <n v="0"/>
    <n v="0"/>
    <n v="0"/>
    <n v="0"/>
    <n v="19822.5"/>
    <n v="450"/>
    <n v="-450"/>
    <n v="0"/>
    <n v="0"/>
    <n v="44.05"/>
    <n v="0"/>
    <n v="0"/>
    <n v="0"/>
    <n v="0"/>
    <n v="0"/>
    <n v="0"/>
    <n v="0"/>
    <n v="19822.5"/>
    <n v="18.069735642661804"/>
    <n v="1097"/>
    <n v="19822.5"/>
    <n v="19822.5"/>
    <n v="0"/>
    <n v="19822.5"/>
    <n v="0"/>
    <n v="0"/>
    <n v="0"/>
    <n v="0"/>
    <n v="19822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64"/>
    <n v="14178"/>
    <s v="41394178BRSU"/>
    <s v="178B"/>
    <x v="77"/>
    <s v="13LTIP TL(RSUs)"/>
    <n v="10261"/>
    <n v="10"/>
    <x v="14"/>
    <n v="9260"/>
    <x v="1"/>
    <n v="2000"/>
    <n v="0"/>
    <n v="0"/>
    <s v="41394178BRSU13LTIP TL(RSUs)"/>
    <s v="LTIP TL(RSU)"/>
    <s v="LTIP TL(RSU) - 04/30/2013"/>
    <s v="3 years"/>
    <d v="2013-04-30T00:00:00"/>
    <d v="2016-04-30T00:00:00"/>
    <n v="450"/>
    <n v="0"/>
    <n v="0"/>
    <n v="0"/>
    <n v="0"/>
    <n v="0"/>
    <m/>
    <n v="450"/>
    <n v="1"/>
    <s v=""/>
    <n v="0"/>
    <n v="19822.5"/>
    <n v="0"/>
    <n v="0"/>
    <n v="0"/>
    <n v="0"/>
    <n v="0"/>
    <n v="0"/>
    <n v="19822.5"/>
    <n v="450"/>
    <n v="-450"/>
    <n v="0"/>
    <n v="0"/>
    <n v="44.05"/>
    <n v="0"/>
    <n v="0"/>
    <n v="0"/>
    <n v="0"/>
    <n v="0"/>
    <n v="0"/>
    <n v="0"/>
    <n v="19822.5"/>
    <n v="18.069735642661804"/>
    <n v="1097"/>
    <n v="19822.5"/>
    <n v="19822.5"/>
    <n v="0"/>
    <n v="2727.08"/>
    <n v="6463.53"/>
    <n v="6463.53"/>
    <n v="4168.3599999999997"/>
    <n v="0"/>
    <n v="19822.5"/>
    <n v="0"/>
    <n v="0"/>
    <n v="0"/>
    <m/>
    <n v="548.96"/>
    <n v="531.25"/>
    <n v="548.96"/>
    <n v="1629.17"/>
    <n v="548.95000000000005"/>
    <n v="0"/>
    <n v="513.54"/>
    <n v="513.54"/>
    <n v="548.96"/>
    <n v="1611.45"/>
    <n v="927.74"/>
    <n v="0"/>
    <n v="0"/>
    <n v="0"/>
    <n v="0"/>
    <n v="0"/>
    <n v="927.74"/>
    <n v="0"/>
    <m/>
    <m/>
    <n v="0"/>
    <n v="0"/>
    <n v="0"/>
    <n v="0"/>
    <n v="0"/>
    <n v="0"/>
    <n v="0"/>
    <n v="0"/>
    <n v="0"/>
    <m/>
    <n v="0"/>
    <n v="0"/>
    <n v="4168.3599999999997"/>
  </r>
  <r>
    <n v="665"/>
    <n v="14180"/>
    <s v="41394180FRSU"/>
    <s v="180F"/>
    <x v="78"/>
    <s v="13LTIP TL(RSUs)"/>
    <n v="10261"/>
    <n v="30"/>
    <x v="63"/>
    <n v="9260"/>
    <x v="1"/>
    <n v="10000"/>
    <n v="0"/>
    <n v="0"/>
    <s v="41394180F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666"/>
    <n v="14237"/>
    <s v="41394237FRSU"/>
    <s v="237F"/>
    <x v="79"/>
    <s v="13LTIP TL(RSUs)"/>
    <n v="10261"/>
    <n v="10"/>
    <x v="64"/>
    <n v="9260"/>
    <x v="1"/>
    <n v="2000"/>
    <n v="0"/>
    <n v="0"/>
    <s v="41394237FRSU13LTIP TL(RSUs)"/>
    <s v="LTIP TL(RSU)"/>
    <s v="LTIP TL(RSU) - 04/30/2013"/>
    <s v="3 years"/>
    <d v="2013-04-30T00:00:00"/>
    <d v="2016-04-30T00:00:00"/>
    <n v="1585"/>
    <n v="0"/>
    <n v="0"/>
    <n v="0"/>
    <n v="0"/>
    <n v="0"/>
    <m/>
    <n v="1585"/>
    <n v="1"/>
    <s v=""/>
    <n v="0"/>
    <n v="69819.25"/>
    <n v="0"/>
    <n v="0"/>
    <n v="0"/>
    <n v="0"/>
    <n v="0"/>
    <n v="0"/>
    <n v="69819.25"/>
    <n v="1585"/>
    <n v="-1585"/>
    <n v="0"/>
    <n v="0"/>
    <n v="44.05"/>
    <n v="0"/>
    <n v="0"/>
    <n v="0"/>
    <n v="0"/>
    <n v="0"/>
    <n v="0"/>
    <n v="0"/>
    <n v="69819.25"/>
    <n v="63.645624430264355"/>
    <n v="1097"/>
    <n v="69819.25"/>
    <n v="69819.25"/>
    <n v="0"/>
    <n v="9605.380000000001"/>
    <n v="22765.99"/>
    <n v="22765.99"/>
    <n v="14681.89"/>
    <n v="0"/>
    <n v="69819.25"/>
    <n v="0"/>
    <n v="0"/>
    <n v="0"/>
    <m/>
    <n v="1933.55"/>
    <n v="1871.18"/>
    <n v="1933.55"/>
    <n v="5738.28"/>
    <n v="1933.55"/>
    <n v="0"/>
    <n v="1808.81"/>
    <n v="1808.81"/>
    <n v="1933.55"/>
    <n v="5675.91"/>
    <n v="3267.7"/>
    <n v="0"/>
    <n v="0"/>
    <n v="0"/>
    <n v="0"/>
    <n v="0"/>
    <n v="3267.7"/>
    <n v="0"/>
    <m/>
    <m/>
    <n v="0"/>
    <n v="0"/>
    <n v="0"/>
    <n v="0"/>
    <n v="0"/>
    <n v="0"/>
    <n v="0"/>
    <n v="0"/>
    <n v="0"/>
    <m/>
    <n v="0"/>
    <n v="0"/>
    <n v="14681.89"/>
  </r>
  <r>
    <n v="667"/>
    <n v="14288"/>
    <s v="41394288WRSU"/>
    <s v="288W"/>
    <x v="80"/>
    <s v="13LTIP TL(RSUs)"/>
    <n v="10261"/>
    <n v="10"/>
    <x v="12"/>
    <n v="9260"/>
    <x v="1"/>
    <n v="2000"/>
    <n v="0"/>
    <n v="0"/>
    <s v="41394288W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668"/>
    <n v="14311"/>
    <s v="41394311CRSU"/>
    <s v="311C"/>
    <x v="81"/>
    <s v="13LTIP TL(RSUs)"/>
    <n v="10261"/>
    <n v="80"/>
    <x v="65"/>
    <n v="9260"/>
    <x v="1"/>
    <n v="190000"/>
    <n v="0"/>
    <n v="0"/>
    <s v="41394311CRSU13LTIP TL(RSUs)"/>
    <s v="LTIP TL(RSU)"/>
    <s v="LTIP TL(RSU) - 04/30/2013"/>
    <s v="3 years"/>
    <d v="2013-04-30T00:00:00"/>
    <d v="2016-04-30T00:00:00"/>
    <n v="450"/>
    <n v="0"/>
    <n v="0"/>
    <n v="0"/>
    <n v="0"/>
    <n v="0"/>
    <m/>
    <n v="450"/>
    <n v="1"/>
    <s v=""/>
    <n v="0"/>
    <n v="19822.5"/>
    <n v="0"/>
    <n v="0"/>
    <n v="0"/>
    <n v="0"/>
    <n v="0"/>
    <n v="0"/>
    <n v="19822.5"/>
    <n v="450"/>
    <n v="-450"/>
    <n v="0"/>
    <n v="0"/>
    <n v="44.05"/>
    <n v="0"/>
    <n v="0"/>
    <n v="0"/>
    <n v="0"/>
    <n v="0"/>
    <n v="0"/>
    <n v="0"/>
    <n v="19822.5"/>
    <n v="18.069735642661804"/>
    <n v="1097"/>
    <n v="19822.5"/>
    <n v="19822.5"/>
    <n v="0"/>
    <n v="2727.08"/>
    <n v="6463.53"/>
    <n v="6463.53"/>
    <n v="4168.3599999999997"/>
    <n v="0"/>
    <n v="19822.5"/>
    <n v="0"/>
    <n v="0"/>
    <n v="0"/>
    <m/>
    <n v="548.96"/>
    <n v="531.25"/>
    <n v="548.96"/>
    <n v="1629.17"/>
    <n v="548.95000000000005"/>
    <n v="0"/>
    <n v="513.54"/>
    <n v="513.54"/>
    <n v="548.96"/>
    <n v="1611.45"/>
    <n v="927.74"/>
    <n v="0"/>
    <n v="0"/>
    <n v="0"/>
    <n v="0"/>
    <n v="0"/>
    <n v="927.74"/>
    <n v="0"/>
    <m/>
    <m/>
    <n v="0"/>
    <n v="0"/>
    <n v="0"/>
    <n v="0"/>
    <n v="0"/>
    <n v="0"/>
    <n v="0"/>
    <n v="0"/>
    <n v="0"/>
    <m/>
    <n v="0"/>
    <n v="0"/>
    <n v="4168.3599999999997"/>
  </r>
  <r>
    <n v="669"/>
    <n v="14370"/>
    <s v="41394370SRSU"/>
    <s v="370S"/>
    <x v="82"/>
    <s v="13LTIP TL(RSUs)"/>
    <n v="10261"/>
    <n v="10"/>
    <x v="66"/>
    <n v="9260"/>
    <x v="1"/>
    <n v="2000"/>
    <n v="0"/>
    <n v="0"/>
    <s v="41394370SRSU13LTIP TL(RSUs)"/>
    <s v="LTIP TL(RSU)"/>
    <s v="LTIP TL(RSU) - 04/30/2013"/>
    <s v="3 years"/>
    <d v="2013-04-30T00:00:00"/>
    <d v="2016-04-30T00:00:00"/>
    <n v="450"/>
    <n v="0"/>
    <n v="0"/>
    <n v="0"/>
    <n v="0"/>
    <n v="0"/>
    <m/>
    <n v="450"/>
    <n v="1"/>
    <s v=""/>
    <n v="0"/>
    <n v="19822.5"/>
    <n v="0"/>
    <n v="0"/>
    <n v="0"/>
    <n v="0"/>
    <n v="0"/>
    <n v="0"/>
    <n v="19822.5"/>
    <n v="450"/>
    <n v="-450"/>
    <n v="0"/>
    <n v="0"/>
    <n v="44.05"/>
    <n v="0"/>
    <n v="0"/>
    <n v="0"/>
    <n v="0"/>
    <n v="0"/>
    <n v="0"/>
    <n v="0"/>
    <n v="19822.5"/>
    <n v="18.069735642661804"/>
    <n v="1097"/>
    <n v="19822.5"/>
    <n v="19822.5"/>
    <n v="0"/>
    <n v="2727.08"/>
    <n v="6463.53"/>
    <n v="6463.53"/>
    <n v="4168.3599999999997"/>
    <n v="0"/>
    <n v="19822.5"/>
    <n v="0"/>
    <n v="0"/>
    <n v="0"/>
    <m/>
    <n v="548.96"/>
    <n v="531.25"/>
    <n v="548.96"/>
    <n v="1629.17"/>
    <n v="548.95000000000005"/>
    <n v="0"/>
    <n v="513.54"/>
    <n v="513.54"/>
    <n v="548.96"/>
    <n v="1611.45"/>
    <n v="927.74"/>
    <n v="0"/>
    <n v="0"/>
    <n v="0"/>
    <n v="0"/>
    <n v="0"/>
    <n v="927.74"/>
    <n v="0"/>
    <m/>
    <m/>
    <n v="0"/>
    <n v="0"/>
    <n v="0"/>
    <n v="0"/>
    <n v="0"/>
    <n v="0"/>
    <n v="0"/>
    <n v="0"/>
    <n v="0"/>
    <m/>
    <n v="0"/>
    <n v="0"/>
    <n v="4168.3599999999997"/>
  </r>
  <r>
    <n v="670"/>
    <n v="14383"/>
    <s v="41394383KRSU"/>
    <s v="383K"/>
    <x v="83"/>
    <s v="13LTIP TL(RSUs)"/>
    <n v="10261"/>
    <n v="80"/>
    <x v="67"/>
    <n v="9260"/>
    <x v="1"/>
    <n v="190000"/>
    <n v="0"/>
    <n v="0"/>
    <s v="41394383KRSU13LTIP TL(RSUs)"/>
    <s v="LTIP TL(RSU)"/>
    <s v="LTIP TL(RSU) - 04/30/2013"/>
    <s v="3 years"/>
    <d v="2013-04-30T00:00:00"/>
    <d v="2016-04-30T00:00:00"/>
    <n v="450"/>
    <n v="0"/>
    <n v="0"/>
    <n v="0"/>
    <n v="0"/>
    <n v="0"/>
    <m/>
    <n v="450"/>
    <n v="1"/>
    <s v=""/>
    <n v="0"/>
    <n v="19822.5"/>
    <n v="0"/>
    <n v="0"/>
    <n v="0"/>
    <n v="0"/>
    <n v="0"/>
    <n v="0"/>
    <n v="19822.5"/>
    <n v="450"/>
    <n v="-450"/>
    <n v="0"/>
    <n v="0"/>
    <n v="44.05"/>
    <n v="0"/>
    <n v="0"/>
    <n v="0"/>
    <n v="0"/>
    <n v="0"/>
    <n v="0"/>
    <n v="0"/>
    <n v="19822.5"/>
    <n v="18.069735642661804"/>
    <n v="1097"/>
    <n v="19822.5"/>
    <n v="19822.5"/>
    <n v="0"/>
    <n v="2727.08"/>
    <n v="6463.53"/>
    <n v="6463.53"/>
    <n v="4168.3599999999997"/>
    <n v="0"/>
    <n v="19822.5"/>
    <n v="0"/>
    <n v="0"/>
    <n v="0"/>
    <m/>
    <n v="548.96"/>
    <n v="531.25"/>
    <n v="548.96"/>
    <n v="1629.17"/>
    <n v="548.95000000000005"/>
    <n v="0"/>
    <n v="513.54"/>
    <n v="513.54"/>
    <n v="548.96"/>
    <n v="1611.45"/>
    <n v="927.74"/>
    <n v="0"/>
    <n v="0"/>
    <n v="0"/>
    <n v="0"/>
    <n v="0"/>
    <n v="927.74"/>
    <n v="0"/>
    <m/>
    <m/>
    <n v="0"/>
    <n v="0"/>
    <n v="0"/>
    <n v="0"/>
    <n v="0"/>
    <n v="0"/>
    <n v="0"/>
    <n v="0"/>
    <n v="0"/>
    <m/>
    <n v="0"/>
    <n v="0"/>
    <n v="4168.3599999999997"/>
  </r>
  <r>
    <n v="671"/>
    <n v="14468"/>
    <s v="41394468RRSU"/>
    <s v="468R"/>
    <x v="84"/>
    <s v="13LTIP TL(RSUs)"/>
    <n v="10261"/>
    <n v="80"/>
    <x v="68"/>
    <n v="9260"/>
    <x v="1"/>
    <n v="190000"/>
    <n v="0"/>
    <n v="0"/>
    <s v="41394468R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1893.5"/>
    <n v="0"/>
    <n v="0"/>
    <n v="0"/>
    <n v="0"/>
    <n v="11893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72"/>
    <n v="14474"/>
    <s v="41394474MRSU"/>
    <s v="474M"/>
    <x v="85"/>
    <s v="13LTIP TL(RSUs)"/>
    <n v="10261"/>
    <n v="10"/>
    <x v="12"/>
    <n v="9260"/>
    <x v="1"/>
    <n v="2000"/>
    <n v="0"/>
    <n v="0"/>
    <s v="41394474M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1893.5"/>
    <n v="0"/>
    <n v="0"/>
    <n v="0"/>
    <n v="0"/>
    <n v="11893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73"/>
    <n v="14482"/>
    <s v="41394482DRSU"/>
    <s v="482D"/>
    <x v="86"/>
    <s v="13LTIP TL(RSUs)"/>
    <n v="10261"/>
    <n v="10"/>
    <x v="69"/>
    <n v="9260"/>
    <x v="1"/>
    <n v="12000"/>
    <n v="0"/>
    <n v="0"/>
    <s v="41394482D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674"/>
    <n v="14484"/>
    <s v="41394484WRSU"/>
    <s v="484W"/>
    <x v="87"/>
    <s v="13LTIP TL(RSUs)"/>
    <n v="10261"/>
    <n v="10"/>
    <x v="5"/>
    <n v="9260"/>
    <x v="1"/>
    <n v="2000"/>
    <n v="0"/>
    <n v="0"/>
    <s v="41394484WRSU13LTIP TL(RSUs)"/>
    <s v="LTIP TL(RSU)"/>
    <s v="LTIP TL(RSU) - 04/30/2013"/>
    <s v="3 years"/>
    <d v="2013-04-30T00:00:00"/>
    <d v="2016-04-30T00:00:00"/>
    <n v="450"/>
    <n v="0"/>
    <n v="0"/>
    <n v="0"/>
    <n v="0"/>
    <n v="0"/>
    <m/>
    <n v="450"/>
    <n v="1"/>
    <s v=""/>
    <n v="0"/>
    <n v="19822.5"/>
    <n v="0"/>
    <n v="0"/>
    <n v="0"/>
    <n v="0"/>
    <n v="0"/>
    <n v="0"/>
    <n v="19822.5"/>
    <n v="450"/>
    <n v="-450"/>
    <n v="0"/>
    <n v="0"/>
    <n v="44.05"/>
    <n v="0"/>
    <n v="0"/>
    <n v="0"/>
    <n v="0"/>
    <n v="0"/>
    <n v="0"/>
    <n v="0"/>
    <n v="19822.5"/>
    <n v="18.069735642661804"/>
    <n v="1097"/>
    <n v="19822.5"/>
    <n v="19822.5"/>
    <n v="0"/>
    <n v="2727.08"/>
    <n v="6463.53"/>
    <n v="10631.89"/>
    <n v="0"/>
    <n v="0"/>
    <n v="19822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75"/>
    <n v="14492"/>
    <s v="41394492YRSU"/>
    <s v="492Y"/>
    <x v="88"/>
    <s v="13LTIP TL(RSUs)"/>
    <n v="10261"/>
    <n v="180"/>
    <x v="70"/>
    <n v="9260"/>
    <x v="1"/>
    <n v="700000"/>
    <n v="0"/>
    <n v="0"/>
    <s v="41394492YRSU13LTIP TL(RSUs)"/>
    <s v="LTIP TL(RSU)"/>
    <s v="LTIP TL(RSU) - 04/30/2013"/>
    <s v="3 years"/>
    <d v="2013-04-30T00:00:00"/>
    <d v="2016-04-30T00:00:00"/>
    <n v="450"/>
    <n v="0"/>
    <n v="0"/>
    <n v="0"/>
    <n v="0"/>
    <n v="0"/>
    <m/>
    <n v="450"/>
    <n v="1"/>
    <s v=""/>
    <n v="0"/>
    <n v="19822.5"/>
    <n v="0"/>
    <n v="0"/>
    <n v="0"/>
    <n v="0"/>
    <n v="0"/>
    <n v="0"/>
    <n v="19822.5"/>
    <n v="450"/>
    <n v="-450"/>
    <n v="0"/>
    <n v="0"/>
    <n v="44.05"/>
    <n v="0"/>
    <n v="0"/>
    <n v="0"/>
    <n v="0"/>
    <n v="0"/>
    <n v="0"/>
    <n v="0"/>
    <n v="19822.5"/>
    <n v="18.069735642661804"/>
    <n v="1097"/>
    <n v="19822.5"/>
    <n v="19822.5"/>
    <n v="0"/>
    <n v="19822.5"/>
    <n v="0"/>
    <n v="0"/>
    <n v="0"/>
    <n v="0"/>
    <n v="19822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76"/>
    <n v="14593"/>
    <s v="41394593ERSU"/>
    <s v="593E"/>
    <x v="89"/>
    <s v="13LTIP TL(RSUs)"/>
    <n v="10261"/>
    <n v="180"/>
    <x v="71"/>
    <n v="9260"/>
    <x v="1"/>
    <n v="700000"/>
    <n v="0"/>
    <n v="0"/>
    <s v="41394593ERSU13LTIP TL(RSUs)"/>
    <s v="LTIP TL(RSU)"/>
    <s v="LTIP TL(RSU) - 04/30/2013"/>
    <s v="3 years"/>
    <d v="2013-04-30T00:00:00"/>
    <d v="2016-04-30T00:00:00"/>
    <n v="3320"/>
    <n v="0"/>
    <n v="0"/>
    <n v="0"/>
    <n v="0"/>
    <n v="0"/>
    <m/>
    <n v="3320"/>
    <n v="1"/>
    <s v=""/>
    <n v="0"/>
    <n v="146246"/>
    <n v="0"/>
    <n v="0"/>
    <n v="0"/>
    <n v="0"/>
    <n v="0"/>
    <n v="0"/>
    <n v="146246"/>
    <n v="3320"/>
    <n v="-3320"/>
    <n v="0"/>
    <n v="0"/>
    <n v="44.05"/>
    <n v="0"/>
    <n v="0"/>
    <n v="0"/>
    <n v="0"/>
    <n v="0"/>
    <n v="0"/>
    <n v="0"/>
    <n v="146246"/>
    <n v="133.31449407474932"/>
    <n v="1097"/>
    <n v="146246"/>
    <n v="146246"/>
    <n v="0"/>
    <n v="146246"/>
    <n v="0"/>
    <n v="0"/>
    <n v="0"/>
    <n v="0"/>
    <n v="14624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77"/>
    <n v="14712"/>
    <s v="41394712PRSU"/>
    <s v="712P"/>
    <x v="91"/>
    <s v="13LTIP TL(RSUs)"/>
    <n v="10261"/>
    <n v="10"/>
    <x v="73"/>
    <n v="9260"/>
    <x v="1"/>
    <n v="2000"/>
    <n v="0"/>
    <n v="0"/>
    <s v="41394712P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678"/>
    <n v="14713"/>
    <s v="41394713SRSU"/>
    <s v="713S"/>
    <x v="92"/>
    <s v="13LTIP TL(RSUs)"/>
    <n v="10261"/>
    <n v="180"/>
    <x v="74"/>
    <n v="9260"/>
    <x v="1"/>
    <n v="700000"/>
    <n v="0"/>
    <n v="0"/>
    <s v="41394713S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10257.26"/>
    <n v="0"/>
    <n v="-0.01"/>
    <n v="0"/>
    <n v="11893.5"/>
    <n v="0"/>
    <n v="0"/>
    <n v="0"/>
    <m/>
    <n v="0"/>
    <n v="0"/>
    <n v="0"/>
    <n v="0"/>
    <n v="0"/>
    <n v="-0.01"/>
    <n v="0"/>
    <n v="-0.01"/>
    <n v="0"/>
    <n v="-0.01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-0.01"/>
  </r>
  <r>
    <n v="679"/>
    <n v="14721"/>
    <s v="41394721WRSU"/>
    <s v="721W"/>
    <x v="93"/>
    <s v="13LTIP TL(RSUs)"/>
    <n v="10261"/>
    <n v="10"/>
    <x v="75"/>
    <n v="9260"/>
    <x v="1"/>
    <n v="2000"/>
    <n v="0"/>
    <n v="0"/>
    <s v="41394721W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680"/>
    <n v="14796"/>
    <s v="41394796KRSU"/>
    <s v="796K"/>
    <x v="94"/>
    <s v="13LTIP TL(RSUs)"/>
    <n v="10261"/>
    <n v="80"/>
    <x v="76"/>
    <n v="9260"/>
    <x v="1"/>
    <n v="190000"/>
    <n v="0"/>
    <n v="0"/>
    <s v="41394796KRSU13LTIP TL(RSUs)"/>
    <s v="LTIP TL(RSU)"/>
    <s v="LTIP TL(RSU) - 04/30/2013"/>
    <s v="3 years"/>
    <d v="2013-04-30T00:00:00"/>
    <d v="2016-04-30T00:00:00"/>
    <n v="450"/>
    <n v="0"/>
    <n v="0"/>
    <n v="0"/>
    <n v="0"/>
    <n v="0"/>
    <m/>
    <n v="450"/>
    <n v="1"/>
    <s v=""/>
    <n v="0"/>
    <n v="19822.5"/>
    <n v="0"/>
    <n v="0"/>
    <n v="0"/>
    <n v="0"/>
    <n v="0"/>
    <n v="0"/>
    <n v="19822.5"/>
    <n v="450"/>
    <n v="-450"/>
    <n v="0"/>
    <n v="0"/>
    <n v="44.05"/>
    <n v="0"/>
    <n v="0"/>
    <n v="0"/>
    <n v="0"/>
    <n v="0"/>
    <n v="0"/>
    <n v="0"/>
    <n v="19822.5"/>
    <n v="18.069735642661804"/>
    <n v="1097"/>
    <n v="19822.5"/>
    <n v="19822.5"/>
    <n v="0"/>
    <n v="19822.5"/>
    <n v="0"/>
    <n v="0"/>
    <n v="0"/>
    <n v="0"/>
    <n v="19822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81"/>
    <n v="14813"/>
    <s v="41394813SRSU"/>
    <s v="813S"/>
    <x v="95"/>
    <s v="13LTIP TL(RSUs)"/>
    <n v="10261"/>
    <n v="80"/>
    <x v="62"/>
    <n v="9260"/>
    <x v="1"/>
    <n v="190000"/>
    <n v="0"/>
    <n v="0"/>
    <s v="41394813S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682"/>
    <n v="14859"/>
    <s v="41394859ARSU"/>
    <s v="859A"/>
    <x v="96"/>
    <s v="13LTIP TL(RSUs)"/>
    <n v="10261"/>
    <n v="80"/>
    <x v="77"/>
    <n v="9260"/>
    <x v="1"/>
    <n v="190000"/>
    <n v="0"/>
    <n v="0"/>
    <s v="41394859A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683"/>
    <n v="14866"/>
    <s v="41394866MRSU"/>
    <s v="866M"/>
    <x v="97"/>
    <s v="13LTIP TL(RSUs)"/>
    <n v="10261"/>
    <n v="80"/>
    <x v="78"/>
    <n v="9260"/>
    <x v="1"/>
    <n v="190000"/>
    <n v="0"/>
    <n v="0"/>
    <s v="41394866MRSU13LTIP TL(RSUs)"/>
    <s v="LTIP TL(RSU)"/>
    <s v="LTIP TL(RSU) - 04/30/2013"/>
    <s v="3 years"/>
    <d v="2013-04-30T00:00:00"/>
    <d v="2016-04-30T00:00:00"/>
    <n v="450"/>
    <n v="0"/>
    <n v="0"/>
    <n v="0"/>
    <n v="0"/>
    <n v="0"/>
    <m/>
    <n v="450"/>
    <n v="1"/>
    <s v=""/>
    <n v="0"/>
    <n v="19822.5"/>
    <n v="0"/>
    <n v="0"/>
    <n v="0"/>
    <n v="0"/>
    <n v="0"/>
    <n v="0"/>
    <n v="19822.5"/>
    <n v="450"/>
    <n v="-450"/>
    <n v="0"/>
    <n v="0"/>
    <n v="44.05"/>
    <n v="0"/>
    <n v="0"/>
    <n v="0"/>
    <n v="0"/>
    <n v="0"/>
    <n v="0"/>
    <n v="0"/>
    <n v="19822.5"/>
    <n v="18.069735642661804"/>
    <n v="1097"/>
    <n v="19822.5"/>
    <n v="19822.5"/>
    <n v="0"/>
    <n v="2727.08"/>
    <n v="6463.53"/>
    <n v="6463.53"/>
    <n v="4168.3599999999997"/>
    <n v="0"/>
    <n v="19822.5"/>
    <n v="0"/>
    <n v="0"/>
    <n v="0"/>
    <m/>
    <n v="548.96"/>
    <n v="531.25"/>
    <n v="548.96"/>
    <n v="1629.17"/>
    <n v="548.95000000000005"/>
    <n v="0"/>
    <n v="513.54"/>
    <n v="513.54"/>
    <n v="548.96"/>
    <n v="1611.45"/>
    <n v="927.74"/>
    <n v="0"/>
    <n v="0"/>
    <n v="0"/>
    <n v="0"/>
    <n v="0"/>
    <n v="927.74"/>
    <n v="0"/>
    <m/>
    <m/>
    <n v="0"/>
    <n v="0"/>
    <n v="0"/>
    <n v="0"/>
    <n v="0"/>
    <n v="0"/>
    <n v="0"/>
    <n v="0"/>
    <n v="0"/>
    <m/>
    <n v="0"/>
    <n v="0"/>
    <n v="4168.3599999999997"/>
  </r>
  <r>
    <n v="684"/>
    <n v="14917"/>
    <s v="41394917MRSU"/>
    <s v="917M"/>
    <x v="98"/>
    <s v="13LTIP TL(RSUs)"/>
    <n v="10261"/>
    <n v="80"/>
    <x v="79"/>
    <n v="9260"/>
    <x v="1"/>
    <n v="190000"/>
    <n v="0"/>
    <n v="0"/>
    <s v="41394917M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1893.5"/>
    <n v="0"/>
    <n v="0"/>
    <n v="0"/>
    <n v="0"/>
    <n v="11893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85"/>
    <n v="14938"/>
    <s v="41394938SRSU"/>
    <s v="938S"/>
    <x v="99"/>
    <s v="13LTIP TL(RSUs)"/>
    <n v="10261"/>
    <n v="180"/>
    <x v="74"/>
    <n v="9260"/>
    <x v="1"/>
    <n v="700000"/>
    <n v="0"/>
    <n v="0"/>
    <s v="41394938S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1893.5"/>
    <n v="0"/>
    <n v="0"/>
    <n v="0"/>
    <n v="0"/>
    <n v="11893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86"/>
    <n v="14951"/>
    <s v="41394951TRSU"/>
    <s v="951T"/>
    <x v="100"/>
    <s v="13LTIP TL(RSUs)"/>
    <n v="10261"/>
    <n v="80"/>
    <x v="80"/>
    <n v="9260"/>
    <x v="1"/>
    <n v="190000"/>
    <n v="0"/>
    <n v="0"/>
    <s v="41394951T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687"/>
    <n v="14957"/>
    <s v="41394957RRSU"/>
    <s v="957R"/>
    <x v="101"/>
    <s v="13LTIP TL(RSUs)"/>
    <n v="10261"/>
    <n v="80"/>
    <x v="81"/>
    <n v="9260"/>
    <x v="1"/>
    <n v="190000"/>
    <n v="0"/>
    <n v="0"/>
    <s v="41394957R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688"/>
    <n v="15053"/>
    <s v="4139453MaRSU"/>
    <s v="53Ma"/>
    <x v="102"/>
    <s v="13LTIP TL(RSUs)"/>
    <n v="10261"/>
    <n v="10"/>
    <x v="82"/>
    <n v="9260"/>
    <x v="1"/>
    <n v="2000"/>
    <n v="0"/>
    <n v="0"/>
    <s v="4139453Ma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1893.5"/>
    <n v="0"/>
    <n v="0"/>
    <n v="0"/>
    <n v="0"/>
    <n v="11893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89"/>
    <n v="15063"/>
    <s v="4139463BrRSU"/>
    <s v="63Br"/>
    <x v="103"/>
    <s v="13LTIP TL(RSUs)"/>
    <n v="10261"/>
    <n v="10"/>
    <x v="83"/>
    <n v="9260"/>
    <x v="1"/>
    <n v="2000"/>
    <n v="0"/>
    <n v="0"/>
    <s v="4139463Br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1893.5"/>
    <n v="0"/>
    <n v="0"/>
    <n v="0"/>
    <n v="0"/>
    <n v="11893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90"/>
    <n v="15070"/>
    <s v="4139470SlRSU"/>
    <s v="70Sl"/>
    <x v="104"/>
    <s v="13LTIP TL(RSUs)"/>
    <n v="10261"/>
    <n v="80"/>
    <x v="84"/>
    <n v="9260"/>
    <x v="1"/>
    <n v="190000"/>
    <n v="0"/>
    <n v="0"/>
    <s v="4139470Sl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691"/>
    <n v="15102"/>
    <s v="41394102ERSU"/>
    <s v="102E"/>
    <x v="105"/>
    <s v="13LTIP TL(RSUs)"/>
    <n v="10261"/>
    <n v="10"/>
    <x v="85"/>
    <n v="9260"/>
    <x v="1"/>
    <n v="2000"/>
    <n v="0"/>
    <n v="0"/>
    <s v="41394102ERSU13LTIP TL(RSUs)"/>
    <s v="LTIP TL(RSU)"/>
    <s v="LTIP TL(RSU) - 04/30/2013"/>
    <s v="3 years"/>
    <d v="2013-04-30T00:00:00"/>
    <d v="2016-04-30T00:00:00"/>
    <n v="450"/>
    <n v="0"/>
    <n v="0"/>
    <n v="0"/>
    <n v="0"/>
    <n v="0"/>
    <m/>
    <n v="450"/>
    <n v="1"/>
    <s v=""/>
    <n v="0"/>
    <n v="19822.5"/>
    <n v="0"/>
    <n v="0"/>
    <n v="0"/>
    <n v="0"/>
    <n v="0"/>
    <n v="0"/>
    <n v="19822.5"/>
    <n v="450"/>
    <n v="-450"/>
    <n v="0"/>
    <n v="0"/>
    <n v="44.05"/>
    <n v="0"/>
    <n v="0"/>
    <n v="0"/>
    <n v="0"/>
    <n v="0"/>
    <n v="0"/>
    <n v="0"/>
    <n v="19822.5"/>
    <n v="18.069735642661804"/>
    <n v="1097"/>
    <n v="19822.5"/>
    <n v="19822.5"/>
    <n v="0"/>
    <n v="2727.08"/>
    <n v="6463.53"/>
    <n v="6463.53"/>
    <n v="4168.3599999999997"/>
    <n v="0"/>
    <n v="19822.5"/>
    <n v="0"/>
    <n v="0"/>
    <n v="0"/>
    <m/>
    <n v="548.96"/>
    <n v="531.25"/>
    <n v="548.96"/>
    <n v="1629.17"/>
    <n v="548.95000000000005"/>
    <n v="0"/>
    <n v="513.54"/>
    <n v="513.54"/>
    <n v="548.96"/>
    <n v="1611.45"/>
    <n v="927.74"/>
    <n v="0"/>
    <n v="0"/>
    <n v="0"/>
    <n v="0"/>
    <n v="0"/>
    <n v="927.74"/>
    <n v="0"/>
    <m/>
    <m/>
    <n v="0"/>
    <n v="0"/>
    <n v="0"/>
    <n v="0"/>
    <n v="0"/>
    <n v="0"/>
    <n v="0"/>
    <n v="0"/>
    <n v="0"/>
    <m/>
    <n v="0"/>
    <n v="0"/>
    <n v="4168.3599999999997"/>
  </r>
  <r>
    <n v="692"/>
    <n v="15155"/>
    <s v="41394155CRSU"/>
    <s v="155C"/>
    <x v="216"/>
    <s v="13LTIP TL(RSUs)"/>
    <n v="10261"/>
    <n v="10"/>
    <x v="0"/>
    <n v="9260"/>
    <x v="1"/>
    <n v="2000"/>
    <n v="0"/>
    <n v="0"/>
    <s v="41394155C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1893.5"/>
    <n v="0"/>
    <n v="0"/>
    <n v="0"/>
    <n v="0"/>
    <n v="11893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93"/>
    <n v="15207"/>
    <s v="41394207VRSU"/>
    <s v="207V"/>
    <x v="106"/>
    <s v="13LTIP TL(RSUs)"/>
    <n v="10261"/>
    <n v="80"/>
    <x v="86"/>
    <n v="9260"/>
    <x v="1"/>
    <n v="190000"/>
    <n v="0"/>
    <n v="0"/>
    <s v="41394207V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1893.5"/>
    <n v="0"/>
    <n v="0"/>
    <n v="0"/>
    <n v="0"/>
    <n v="11893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94"/>
    <n v="15232"/>
    <s v="41394232WRSU"/>
    <s v="232W"/>
    <x v="107"/>
    <s v="14LTIP TL(RSUs)"/>
    <n v="10261"/>
    <n v="80"/>
    <x v="87"/>
    <n v="9260"/>
    <x v="1"/>
    <n v="190000"/>
    <n v="0"/>
    <n v="0"/>
    <s v="41394232WRSU14LTIP TL(RSUs)"/>
    <s v="LTIP TL(RSU)"/>
    <s v="LTIP TL(RSU) - 04/30/2013"/>
    <s v="3 years"/>
    <d v="2013-04-30T00:00:00"/>
    <d v="2016-04-30T00:00:00"/>
    <n v="450"/>
    <n v="0"/>
    <n v="0"/>
    <n v="0"/>
    <n v="0"/>
    <n v="0"/>
    <m/>
    <n v="450"/>
    <n v="1"/>
    <s v=""/>
    <n v="0"/>
    <n v="19822.5"/>
    <n v="0"/>
    <n v="0"/>
    <n v="0"/>
    <n v="0"/>
    <n v="0"/>
    <n v="0"/>
    <n v="19822.5"/>
    <n v="450"/>
    <n v="-450"/>
    <n v="0"/>
    <n v="0"/>
    <n v="44.05"/>
    <n v="0"/>
    <n v="0"/>
    <n v="0"/>
    <n v="0"/>
    <n v="0"/>
    <n v="0"/>
    <n v="0"/>
    <n v="19822.5"/>
    <n v="18.069735642661804"/>
    <n v="1097"/>
    <n v="19822.5"/>
    <n v="19822.5"/>
    <n v="0"/>
    <n v="2727.08"/>
    <n v="17095.419999999998"/>
    <n v="0"/>
    <n v="0"/>
    <n v="0"/>
    <n v="19822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95"/>
    <n v="15234"/>
    <s v="41394234DRSU"/>
    <s v="234D"/>
    <x v="108"/>
    <s v="13LTIP TL(RSUs)"/>
    <n v="10261"/>
    <n v="80"/>
    <x v="88"/>
    <n v="9260"/>
    <x v="1"/>
    <n v="190000"/>
    <n v="0"/>
    <n v="0"/>
    <s v="41394234D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696"/>
    <n v="15304"/>
    <s v="41394304GRSU"/>
    <s v="304G"/>
    <x v="109"/>
    <s v="13LTIP TL(RSUs)"/>
    <n v="10261"/>
    <n v="180"/>
    <x v="74"/>
    <n v="9260"/>
    <x v="1"/>
    <n v="700000"/>
    <n v="0"/>
    <n v="0"/>
    <s v="41394304GRSU13LTIP TL(RSUs)"/>
    <s v="LTIP TL(RSU)"/>
    <s v="LTIP TL(RSU) - 04/30/2013"/>
    <s v="3 years"/>
    <d v="2013-04-30T00:00:00"/>
    <d v="2016-04-30T00:00:00"/>
    <n v="700"/>
    <n v="0"/>
    <n v="0"/>
    <n v="0"/>
    <n v="0"/>
    <n v="0"/>
    <m/>
    <n v="700"/>
    <n v="1"/>
    <s v=""/>
    <n v="0"/>
    <n v="30834.999999999996"/>
    <n v="0"/>
    <n v="0"/>
    <n v="0"/>
    <n v="0"/>
    <n v="0"/>
    <n v="0"/>
    <n v="30834.999999999996"/>
    <n v="700"/>
    <n v="-700"/>
    <n v="0"/>
    <n v="0"/>
    <n v="44.05"/>
    <n v="0"/>
    <n v="0"/>
    <n v="0"/>
    <n v="0"/>
    <n v="0"/>
    <n v="0"/>
    <n v="0"/>
    <n v="30834.999999999996"/>
    <n v="28.108477666362806"/>
    <n v="1097"/>
    <n v="30834.999999999996"/>
    <n v="30834.999999999996"/>
    <n v="0"/>
    <n v="30835"/>
    <n v="0"/>
    <n v="0"/>
    <n v="0"/>
    <n v="0"/>
    <n v="3083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97"/>
    <n v="15319"/>
    <s v="41394319HRSU"/>
    <s v="319H"/>
    <x v="110"/>
    <s v="13LTIP TL(RSUs)"/>
    <n v="10261"/>
    <n v="180"/>
    <x v="71"/>
    <n v="9260"/>
    <x v="1"/>
    <n v="700000"/>
    <n v="0"/>
    <n v="0"/>
    <s v="41394319HRSU13LTIP TL(RSUs)"/>
    <s v="LTIP TL(RSU)"/>
    <s v="LTIP TL(RSU) - 04/30/2013"/>
    <s v="3 years"/>
    <d v="2013-04-30T00:00:00"/>
    <d v="2016-04-30T00:00:00"/>
    <n v="450"/>
    <n v="0"/>
    <n v="0"/>
    <n v="0"/>
    <n v="0"/>
    <n v="0"/>
    <m/>
    <n v="450"/>
    <n v="1"/>
    <s v=""/>
    <n v="0"/>
    <n v="19822.5"/>
    <n v="0"/>
    <n v="0"/>
    <n v="0"/>
    <n v="0"/>
    <n v="0"/>
    <n v="0"/>
    <n v="19822.5"/>
    <n v="450"/>
    <n v="-450"/>
    <n v="0"/>
    <n v="0"/>
    <n v="44.05"/>
    <n v="0"/>
    <n v="0"/>
    <n v="0"/>
    <n v="0"/>
    <n v="0"/>
    <n v="0"/>
    <n v="0"/>
    <n v="19822.5"/>
    <n v="18.069735642661804"/>
    <n v="1097"/>
    <n v="19822.5"/>
    <n v="19822.5"/>
    <n v="0"/>
    <n v="19822.5"/>
    <n v="0"/>
    <n v="0"/>
    <n v="0"/>
    <n v="0"/>
    <n v="19822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98"/>
    <n v="15331"/>
    <s v="41394331FRSU"/>
    <s v="331F"/>
    <x v="111"/>
    <s v="13LTIP TL(RSUs)"/>
    <n v="10261"/>
    <n v="10"/>
    <x v="89"/>
    <n v="9260"/>
    <x v="1"/>
    <n v="2000"/>
    <n v="0"/>
    <n v="0"/>
    <s v="41394331FRSU13LTIP TL(RSUs)"/>
    <s v="LTIP TL(RSU)"/>
    <s v="LTIP TL(RSU) - 04/30/2013"/>
    <s v="3 years"/>
    <d v="2013-04-30T00:00:00"/>
    <d v="2016-04-30T00:00:00"/>
    <n v="450"/>
    <n v="0"/>
    <n v="0"/>
    <n v="0"/>
    <n v="0"/>
    <n v="0"/>
    <m/>
    <n v="450"/>
    <n v="1"/>
    <s v=""/>
    <n v="0"/>
    <n v="19822.5"/>
    <n v="0"/>
    <n v="0"/>
    <n v="0"/>
    <n v="0"/>
    <n v="0"/>
    <n v="0"/>
    <n v="19822.5"/>
    <n v="450"/>
    <n v="-450"/>
    <n v="0"/>
    <n v="0"/>
    <n v="44.05"/>
    <n v="0"/>
    <n v="0"/>
    <n v="0"/>
    <n v="0"/>
    <n v="0"/>
    <n v="0"/>
    <n v="0"/>
    <n v="19822.5"/>
    <n v="18.069735642661804"/>
    <n v="1097"/>
    <n v="19822.5"/>
    <n v="19822.5"/>
    <n v="0"/>
    <n v="19822.499999999996"/>
    <n v="0"/>
    <n v="0"/>
    <n v="0"/>
    <n v="0"/>
    <n v="19822.49999999999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699"/>
    <n v="15365"/>
    <s v="41394365PRSU"/>
    <s v="365P"/>
    <x v="112"/>
    <s v="13LTIP TL(RSUs)"/>
    <n v="10261"/>
    <n v="30"/>
    <x v="90"/>
    <n v="9260"/>
    <x v="1"/>
    <n v="10000"/>
    <n v="0"/>
    <n v="0"/>
    <s v="41394365PRSU13LTIP TL(RSUs)"/>
    <s v="LTIP TL(RSU)"/>
    <s v="LTIP TL(RSU) - 04/30/2013"/>
    <s v="3 years"/>
    <d v="2013-04-30T00:00:00"/>
    <d v="2016-04-30T00:00:00"/>
    <n v="930"/>
    <n v="0"/>
    <n v="0"/>
    <n v="0"/>
    <n v="0"/>
    <n v="0"/>
    <m/>
    <n v="930"/>
    <n v="1"/>
    <s v=""/>
    <n v="0"/>
    <n v="40966.5"/>
    <n v="0"/>
    <n v="0"/>
    <n v="0"/>
    <n v="0"/>
    <n v="0"/>
    <n v="0"/>
    <n v="40966.5"/>
    <n v="930"/>
    <n v="-930"/>
    <n v="0"/>
    <n v="0"/>
    <n v="44.05"/>
    <n v="0"/>
    <n v="0"/>
    <n v="0"/>
    <n v="0"/>
    <n v="0"/>
    <n v="0"/>
    <n v="0"/>
    <n v="40966.5"/>
    <n v="37.344120328167733"/>
    <n v="1097"/>
    <n v="40966.5"/>
    <n v="40966.5"/>
    <n v="0"/>
    <n v="5635.9599999999991"/>
    <n v="13357.96"/>
    <n v="13357.960000000001"/>
    <n v="8614.6200000000008"/>
    <n v="0"/>
    <n v="40966.5"/>
    <n v="0"/>
    <n v="0"/>
    <n v="0"/>
    <m/>
    <n v="1134.51"/>
    <n v="1097.92"/>
    <n v="1134.51"/>
    <n v="3366.9400000000005"/>
    <n v="1134.51"/>
    <n v="0.01"/>
    <n v="1061.32"/>
    <n v="1061.33"/>
    <n v="1134.51"/>
    <n v="3330.3500000000004"/>
    <n v="1917.33"/>
    <n v="0"/>
    <n v="0"/>
    <n v="0"/>
    <n v="0"/>
    <n v="0"/>
    <n v="1917.33"/>
    <n v="0"/>
    <m/>
    <m/>
    <n v="0"/>
    <n v="0"/>
    <n v="0"/>
    <n v="0"/>
    <n v="0"/>
    <n v="0"/>
    <n v="0"/>
    <n v="0"/>
    <n v="0"/>
    <m/>
    <n v="0"/>
    <n v="0"/>
    <n v="8614.6200000000008"/>
  </r>
  <r>
    <n v="700"/>
    <n v="15379"/>
    <s v="41394379BRSU"/>
    <s v="379B"/>
    <x v="113"/>
    <s v="13LTIP TL(RSUs)"/>
    <n v="10261"/>
    <n v="80"/>
    <x v="91"/>
    <n v="9260"/>
    <x v="1"/>
    <n v="190000"/>
    <n v="0"/>
    <n v="0"/>
    <s v="41394379B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1893.5"/>
    <n v="0"/>
    <n v="0"/>
    <n v="0"/>
    <n v="0"/>
    <n v="11893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701"/>
    <n v="15388"/>
    <s v="41394388GRSU"/>
    <s v="388G"/>
    <x v="114"/>
    <s v="13LTIP TL(RSUs)"/>
    <n v="10261"/>
    <n v="10"/>
    <x v="44"/>
    <n v="9260"/>
    <x v="1"/>
    <n v="2000"/>
    <n v="0"/>
    <n v="0"/>
    <s v="41394388GRSU13LTIP TL(RSUs)"/>
    <s v="LTIP TL(RSU)"/>
    <s v="LTIP TL(RSU) - 04/30/2013"/>
    <s v="3 years"/>
    <d v="2013-04-30T00:00:00"/>
    <d v="2016-04-30T00:00:00"/>
    <n v="450"/>
    <n v="0"/>
    <n v="0"/>
    <n v="0"/>
    <n v="0"/>
    <n v="0"/>
    <m/>
    <n v="450"/>
    <n v="1"/>
    <s v=""/>
    <n v="0"/>
    <n v="19822.5"/>
    <n v="0"/>
    <n v="0"/>
    <n v="0"/>
    <n v="0"/>
    <n v="0"/>
    <n v="0"/>
    <n v="19822.5"/>
    <n v="450"/>
    <n v="-450"/>
    <n v="0"/>
    <n v="0"/>
    <n v="44.05"/>
    <n v="0"/>
    <n v="0"/>
    <n v="0"/>
    <n v="0"/>
    <n v="0"/>
    <n v="0"/>
    <n v="0"/>
    <n v="19822.5"/>
    <n v="18.069735642661804"/>
    <n v="1097"/>
    <n v="19822.5"/>
    <n v="19822.5"/>
    <n v="0"/>
    <n v="19822.5"/>
    <n v="0"/>
    <n v="0"/>
    <n v="0"/>
    <n v="0"/>
    <n v="19822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702"/>
    <n v="15402"/>
    <s v="41394402ERSU"/>
    <s v="402E"/>
    <x v="115"/>
    <s v="13LTIP TL(RSUs)"/>
    <n v="10261"/>
    <n v="180"/>
    <x v="74"/>
    <n v="9260"/>
    <x v="1"/>
    <n v="700000"/>
    <n v="0"/>
    <n v="0"/>
    <s v="41394402E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10257.26"/>
    <n v="0"/>
    <n v="-0.01"/>
    <n v="0"/>
    <n v="11893.5"/>
    <n v="0"/>
    <n v="0"/>
    <n v="0"/>
    <m/>
    <n v="0"/>
    <n v="0"/>
    <n v="0"/>
    <n v="0"/>
    <n v="0"/>
    <n v="-0.01"/>
    <n v="0"/>
    <n v="-0.01"/>
    <n v="0"/>
    <n v="-0.01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-0.01"/>
  </r>
  <r>
    <n v="703"/>
    <n v="15416"/>
    <s v="41394416WRSU"/>
    <s v="416W"/>
    <x v="116"/>
    <s v="13LTIP TL(RSUs)"/>
    <n v="10261"/>
    <n v="80"/>
    <x v="92"/>
    <n v="9260"/>
    <x v="1"/>
    <n v="190000"/>
    <n v="0"/>
    <n v="0"/>
    <s v="41394416W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704"/>
    <n v="15422"/>
    <s v="41394422HRSU"/>
    <s v="422H"/>
    <x v="217"/>
    <s v="13LTIP TL(RSUs)"/>
    <n v="10261"/>
    <n v="10"/>
    <x v="0"/>
    <n v="9260"/>
    <x v="1"/>
    <n v="2000"/>
    <n v="0"/>
    <n v="0"/>
    <s v="41394422H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1893.5"/>
    <n v="0"/>
    <n v="0"/>
    <n v="0"/>
    <n v="0"/>
    <n v="11893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705"/>
    <n v="15465"/>
    <s v="41394465MRSU"/>
    <s v="465M"/>
    <x v="117"/>
    <s v="13LTIP TL(RSUs)"/>
    <n v="10261"/>
    <n v="10"/>
    <x v="21"/>
    <n v="9260"/>
    <x v="1"/>
    <n v="2000"/>
    <n v="0"/>
    <n v="0"/>
    <s v="41394465M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706"/>
    <n v="15507"/>
    <s v="41394507TRSU"/>
    <s v="507T"/>
    <x v="118"/>
    <s v="13LTIP TL(RSUs)"/>
    <n v="10261"/>
    <n v="80"/>
    <x v="93"/>
    <n v="9260"/>
    <x v="1"/>
    <n v="190000"/>
    <n v="0"/>
    <n v="0"/>
    <s v="41394507TRSU13LTIP TL(RSUs)"/>
    <s v="LTIP TL(RSU)"/>
    <s v="LTIP TL(RSU) - 04/30/2013"/>
    <s v="3 years"/>
    <d v="2013-04-30T00:00:00"/>
    <d v="2016-04-30T00:00:00"/>
    <n v="450"/>
    <n v="0"/>
    <n v="0"/>
    <n v="0"/>
    <n v="0"/>
    <n v="0"/>
    <m/>
    <n v="450"/>
    <n v="1"/>
    <s v=""/>
    <n v="0"/>
    <n v="19822.5"/>
    <n v="0"/>
    <n v="0"/>
    <n v="0"/>
    <n v="0"/>
    <n v="0"/>
    <n v="0"/>
    <n v="19822.5"/>
    <n v="450"/>
    <n v="-450"/>
    <n v="0"/>
    <n v="0"/>
    <n v="44.05"/>
    <n v="0"/>
    <n v="0"/>
    <n v="0"/>
    <n v="0"/>
    <n v="0"/>
    <n v="0"/>
    <n v="0"/>
    <n v="19822.5"/>
    <n v="18.069735642661804"/>
    <n v="1097"/>
    <n v="19822.5"/>
    <n v="19822.5"/>
    <n v="0"/>
    <n v="19822.5"/>
    <n v="0"/>
    <n v="0"/>
    <n v="0"/>
    <n v="0"/>
    <n v="19822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707"/>
    <n v="15518"/>
    <s v="41394518MRSU"/>
    <s v="518M"/>
    <x v="119"/>
    <s v="13LTIP TL(RSUs)"/>
    <n v="10261"/>
    <n v="10"/>
    <x v="73"/>
    <n v="9260"/>
    <x v="1"/>
    <n v="2000"/>
    <n v="0"/>
    <n v="0"/>
    <s v="41394518M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1893.5"/>
    <n v="0"/>
    <n v="0"/>
    <n v="0"/>
    <n v="0"/>
    <n v="11893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708"/>
    <n v="15523"/>
    <s v="41394523MRSU"/>
    <s v="523M"/>
    <x v="217"/>
    <s v="13LTIP TL(RSUs)"/>
    <n v="10261"/>
    <n v="10"/>
    <x v="140"/>
    <n v="9260"/>
    <x v="1"/>
    <n v="2000"/>
    <n v="0"/>
    <n v="0"/>
    <s v="41394523M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709"/>
    <n v="15605"/>
    <s v="41394605JRSU"/>
    <s v="605J"/>
    <x v="120"/>
    <s v="13LTIP TL(RSUs)"/>
    <n v="10261"/>
    <n v="80"/>
    <x v="94"/>
    <n v="9260"/>
    <x v="1"/>
    <n v="190000"/>
    <n v="0"/>
    <n v="0"/>
    <s v="41394605J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1893.5"/>
    <n v="0"/>
    <n v="0"/>
    <n v="0"/>
    <n v="0"/>
    <n v="11893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710"/>
    <n v="15620"/>
    <s v="41394620KRSU"/>
    <s v="620K"/>
    <x v="121"/>
    <s v="13LTIP TL(RSUs)"/>
    <n v="10261"/>
    <n v="80"/>
    <x v="95"/>
    <n v="9260"/>
    <x v="1"/>
    <n v="190000"/>
    <n v="0"/>
    <n v="0"/>
    <s v="41394620K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1893.5"/>
    <n v="0"/>
    <n v="0"/>
    <n v="0"/>
    <n v="0"/>
    <n v="11893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711"/>
    <n v="15656"/>
    <s v="41394656DRSU"/>
    <s v="656D"/>
    <x v="122"/>
    <s v="13LTIP TL(RSUs)"/>
    <n v="10261"/>
    <n v="80"/>
    <x v="96"/>
    <n v="9260"/>
    <x v="1"/>
    <n v="190000"/>
    <n v="0"/>
    <n v="0"/>
    <s v="41394656D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1893.5"/>
    <n v="0"/>
    <n v="0"/>
    <n v="0"/>
    <n v="0"/>
    <n v="11893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712"/>
    <n v="15748"/>
    <s v="41394748HRSU"/>
    <s v="748H"/>
    <x v="123"/>
    <s v="13LTIP TL(RSUs)"/>
    <n v="10261"/>
    <n v="60"/>
    <x v="97"/>
    <n v="9260"/>
    <x v="1"/>
    <n v="30000"/>
    <n v="0"/>
    <n v="0"/>
    <s v="41394748H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713"/>
    <n v="15754"/>
    <s v="41394754WRSU"/>
    <s v="754W"/>
    <x v="124"/>
    <s v="13LTIP TL(RSUs)"/>
    <n v="10261"/>
    <n v="50"/>
    <x v="2"/>
    <n v="9260"/>
    <x v="1"/>
    <n v="91000"/>
    <n v="0"/>
    <n v="0"/>
    <s v="41394754WRSU13LTIP TL(RSUs)"/>
    <s v="LTIP TL(RSU)"/>
    <s v="LTIP TL(RSU) - 04/30/2013"/>
    <s v="3 years"/>
    <d v="2013-04-30T00:00:00"/>
    <d v="2016-04-30T00:00:00"/>
    <n v="700"/>
    <n v="0"/>
    <n v="0"/>
    <n v="0"/>
    <n v="0"/>
    <n v="0"/>
    <m/>
    <n v="700"/>
    <n v="1"/>
    <s v=""/>
    <n v="0"/>
    <n v="30834.999999999996"/>
    <n v="0"/>
    <n v="0"/>
    <n v="0"/>
    <n v="0"/>
    <n v="0"/>
    <n v="0"/>
    <n v="30834.999999999996"/>
    <n v="700"/>
    <n v="0"/>
    <n v="-700"/>
    <n v="0"/>
    <n v="44.05"/>
    <n v="0"/>
    <n v="0"/>
    <n v="0"/>
    <n v="0"/>
    <n v="0"/>
    <n v="0"/>
    <n v="0"/>
    <n v="0"/>
    <n v="0"/>
    <n v="1097"/>
    <n v="0"/>
    <n v="0"/>
    <n v="0"/>
    <n v="4242.12"/>
    <n v="10054.379999999999"/>
    <n v="10054.39"/>
    <n v="-24350.89"/>
    <n v="0"/>
    <n v="0"/>
    <n v="0"/>
    <n v="0"/>
    <n v="0"/>
    <m/>
    <n v="-24350.89"/>
    <n v="0"/>
    <n v="0"/>
    <n v="-24350.89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-24350.89"/>
  </r>
  <r>
    <n v="714"/>
    <n v="15832"/>
    <s v="41394832DRSU"/>
    <s v="832D"/>
    <x v="125"/>
    <s v="13LTIP TL(RSUs)"/>
    <n v="10261"/>
    <n v="180"/>
    <x v="74"/>
    <n v="9260"/>
    <x v="1"/>
    <n v="700000"/>
    <n v="0"/>
    <n v="0"/>
    <s v="41394832DRSU13LTIP TL(RSUs)"/>
    <s v="LTIP TL(RSU)"/>
    <s v="LTIP TL(RSU) - 04/30/2013"/>
    <s v="3 years"/>
    <d v="2013-04-30T00:00:00"/>
    <d v="2016-04-30T00:00:00"/>
    <n v="450"/>
    <n v="0"/>
    <n v="0"/>
    <n v="0"/>
    <n v="0"/>
    <n v="0"/>
    <m/>
    <n v="450"/>
    <n v="1"/>
    <s v=""/>
    <n v="0"/>
    <n v="19822.5"/>
    <n v="0"/>
    <n v="0"/>
    <n v="0"/>
    <n v="0"/>
    <n v="0"/>
    <n v="0"/>
    <n v="19822.5"/>
    <n v="450"/>
    <n v="-450"/>
    <n v="0"/>
    <n v="0"/>
    <n v="44.05"/>
    <n v="0"/>
    <n v="0"/>
    <n v="0"/>
    <n v="0"/>
    <n v="0"/>
    <n v="0"/>
    <n v="0"/>
    <n v="19822.5"/>
    <n v="18.069735642661804"/>
    <n v="1097"/>
    <n v="19822.5"/>
    <n v="19822.5"/>
    <n v="0"/>
    <n v="2727.08"/>
    <n v="6463.53"/>
    <n v="6463.53"/>
    <n v="4168.3599999999997"/>
    <n v="0"/>
    <n v="19822.5"/>
    <n v="0"/>
    <n v="0"/>
    <n v="0"/>
    <m/>
    <n v="548.96"/>
    <n v="531.25"/>
    <n v="548.96"/>
    <n v="1629.17"/>
    <n v="548.95000000000005"/>
    <n v="0"/>
    <n v="513.54"/>
    <n v="513.54"/>
    <n v="548.96"/>
    <n v="1611.45"/>
    <n v="927.74"/>
    <n v="0"/>
    <n v="0"/>
    <n v="0"/>
    <n v="0"/>
    <n v="0"/>
    <n v="927.74"/>
    <n v="0"/>
    <m/>
    <m/>
    <n v="0"/>
    <n v="0"/>
    <n v="0"/>
    <n v="0"/>
    <n v="0"/>
    <n v="0"/>
    <n v="0"/>
    <n v="0"/>
    <n v="0"/>
    <m/>
    <n v="0"/>
    <n v="0"/>
    <n v="4168.3599999999997"/>
  </r>
  <r>
    <n v="715"/>
    <n v="16273"/>
    <s v="41394273PRSU"/>
    <s v="273P"/>
    <x v="126"/>
    <s v="13LTIP TL(RSUs)"/>
    <n v="10261"/>
    <n v="30"/>
    <x v="98"/>
    <n v="9260"/>
    <x v="1"/>
    <n v="10000"/>
    <n v="0"/>
    <n v="0"/>
    <s v="41394273PRSU13LTIP TL(RSUs)"/>
    <s v="LTIP TL(RSU)"/>
    <s v="LTIP TL(RSU) - 04/30/2013"/>
    <s v="3 years"/>
    <d v="2013-04-30T00:00:00"/>
    <d v="2016-04-30T00:00:00"/>
    <n v="450"/>
    <n v="0"/>
    <n v="0"/>
    <n v="0"/>
    <n v="0"/>
    <n v="0"/>
    <m/>
    <n v="450"/>
    <n v="1"/>
    <s v=""/>
    <n v="0"/>
    <n v="19822.5"/>
    <n v="0"/>
    <n v="0"/>
    <n v="0"/>
    <n v="0"/>
    <n v="0"/>
    <n v="0"/>
    <n v="19822.5"/>
    <n v="450"/>
    <n v="-450"/>
    <n v="0"/>
    <n v="0"/>
    <n v="44.05"/>
    <n v="0"/>
    <n v="0"/>
    <n v="0"/>
    <n v="0"/>
    <n v="0"/>
    <n v="0"/>
    <n v="0"/>
    <n v="19822.5"/>
    <n v="18.069735642661804"/>
    <n v="1097"/>
    <n v="19822.5"/>
    <n v="19822.5"/>
    <n v="0"/>
    <n v="2727.08"/>
    <n v="6463.53"/>
    <n v="6463.53"/>
    <n v="4168.3599999999997"/>
    <n v="0"/>
    <n v="19822.5"/>
    <n v="0"/>
    <n v="0"/>
    <n v="0"/>
    <m/>
    <n v="548.96"/>
    <n v="531.25"/>
    <n v="548.96"/>
    <n v="1629.17"/>
    <n v="548.95000000000005"/>
    <n v="0"/>
    <n v="513.54"/>
    <n v="513.54"/>
    <n v="548.96"/>
    <n v="1611.45"/>
    <n v="927.74"/>
    <n v="0"/>
    <n v="0"/>
    <n v="0"/>
    <n v="0"/>
    <n v="0"/>
    <n v="927.74"/>
    <n v="0"/>
    <m/>
    <m/>
    <n v="0"/>
    <n v="0"/>
    <n v="0"/>
    <n v="0"/>
    <n v="0"/>
    <n v="0"/>
    <n v="0"/>
    <n v="0"/>
    <n v="0"/>
    <m/>
    <n v="0"/>
    <n v="0"/>
    <n v="4168.3599999999997"/>
  </r>
  <r>
    <n v="716"/>
    <n v="16555"/>
    <s v="41394555GRSU"/>
    <s v="555G"/>
    <x v="127"/>
    <s v="13LTIP TL(RSUs)"/>
    <n v="10261"/>
    <n v="10"/>
    <x v="53"/>
    <n v="9260"/>
    <x v="1"/>
    <n v="2000"/>
    <n v="0"/>
    <n v="0"/>
    <s v="41394555GRSU13LTIP TL(RSUs)"/>
    <s v="LTIP TL(RSU)"/>
    <s v="LTIP TL(RSU) - 04/30/2013"/>
    <s v="3 years"/>
    <d v="2013-04-30T00:00:00"/>
    <d v="2016-04-30T00:00:00"/>
    <n v="450"/>
    <n v="0"/>
    <n v="0"/>
    <n v="0"/>
    <n v="0"/>
    <n v="0"/>
    <m/>
    <n v="450"/>
    <n v="1"/>
    <s v=""/>
    <n v="0"/>
    <n v="19822.5"/>
    <n v="0"/>
    <n v="0"/>
    <n v="0"/>
    <n v="0"/>
    <n v="0"/>
    <n v="0"/>
    <n v="19822.5"/>
    <n v="450"/>
    <n v="-450"/>
    <n v="0"/>
    <n v="0"/>
    <n v="44.05"/>
    <n v="0"/>
    <n v="0"/>
    <n v="0"/>
    <n v="0"/>
    <n v="0"/>
    <n v="0"/>
    <n v="0"/>
    <n v="19822.5"/>
    <n v="18.069735642661804"/>
    <n v="1097"/>
    <n v="19822.5"/>
    <n v="19822.5"/>
    <n v="0"/>
    <n v="2727.08"/>
    <n v="6463.53"/>
    <n v="6463.53"/>
    <n v="4168.3599999999997"/>
    <n v="0"/>
    <n v="19822.5"/>
    <n v="0"/>
    <n v="0"/>
    <n v="0"/>
    <m/>
    <n v="548.96"/>
    <n v="531.25"/>
    <n v="548.96"/>
    <n v="1629.17"/>
    <n v="548.95000000000005"/>
    <n v="0"/>
    <n v="513.54"/>
    <n v="513.54"/>
    <n v="548.96"/>
    <n v="1611.45"/>
    <n v="927.74"/>
    <n v="0"/>
    <n v="0"/>
    <n v="0"/>
    <n v="0"/>
    <n v="0"/>
    <n v="927.74"/>
    <n v="0"/>
    <m/>
    <m/>
    <n v="0"/>
    <n v="0"/>
    <n v="0"/>
    <n v="0"/>
    <n v="0"/>
    <n v="0"/>
    <n v="0"/>
    <n v="0"/>
    <n v="0"/>
    <m/>
    <n v="0"/>
    <n v="0"/>
    <n v="4168.3599999999997"/>
  </r>
  <r>
    <n v="717"/>
    <n v="16600"/>
    <s v="41394600PRSU"/>
    <s v="600P"/>
    <x v="128"/>
    <s v="13LTIP TL(RSUs)"/>
    <n v="10261"/>
    <n v="70"/>
    <x v="99"/>
    <n v="9260"/>
    <x v="1"/>
    <n v="170000"/>
    <n v="0"/>
    <n v="0"/>
    <s v="41394600P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718"/>
    <n v="16949"/>
    <s v="41394949HRSU"/>
    <s v="949H"/>
    <x v="129"/>
    <s v="13LTIP TL(RSUs)"/>
    <n v="10261"/>
    <n v="10"/>
    <x v="5"/>
    <n v="9260"/>
    <x v="1"/>
    <n v="2000"/>
    <n v="0"/>
    <n v="0"/>
    <s v="41394949HRSU13LTIP TL(RSUs)"/>
    <s v="LTIP TL(RSU)"/>
    <s v="LTIP TL(RSU) - 04/30/2013"/>
    <s v="3 years"/>
    <d v="2013-04-30T00:00:00"/>
    <d v="2016-04-30T00:00:00"/>
    <n v="450"/>
    <n v="0"/>
    <n v="0"/>
    <n v="0"/>
    <n v="0"/>
    <n v="0"/>
    <m/>
    <n v="450"/>
    <n v="1"/>
    <s v=""/>
    <n v="0"/>
    <n v="19822.5"/>
    <n v="0"/>
    <n v="0"/>
    <n v="0"/>
    <n v="0"/>
    <n v="0"/>
    <n v="0"/>
    <n v="19822.5"/>
    <n v="450"/>
    <n v="-450"/>
    <n v="0"/>
    <n v="0"/>
    <n v="44.05"/>
    <n v="0"/>
    <n v="0"/>
    <n v="0"/>
    <n v="0"/>
    <n v="0"/>
    <n v="0"/>
    <n v="0"/>
    <n v="19822.5"/>
    <n v="18.069735642661804"/>
    <n v="1097"/>
    <n v="19822.5"/>
    <n v="19822.5"/>
    <n v="0"/>
    <n v="2727.08"/>
    <n v="6463.53"/>
    <n v="6463.53"/>
    <n v="4168.3599999999997"/>
    <n v="0"/>
    <n v="19822.5"/>
    <n v="0"/>
    <n v="0"/>
    <n v="0"/>
    <m/>
    <n v="548.96"/>
    <n v="531.25"/>
    <n v="548.96"/>
    <n v="1629.17"/>
    <n v="548.95000000000005"/>
    <n v="0"/>
    <n v="513.54"/>
    <n v="513.54"/>
    <n v="548.96"/>
    <n v="1611.45"/>
    <n v="927.74"/>
    <n v="0"/>
    <n v="0"/>
    <n v="0"/>
    <n v="0"/>
    <n v="0"/>
    <n v="927.74"/>
    <n v="0"/>
    <m/>
    <m/>
    <n v="0"/>
    <n v="0"/>
    <n v="0"/>
    <n v="0"/>
    <n v="0"/>
    <n v="0"/>
    <n v="0"/>
    <n v="0"/>
    <n v="0"/>
    <m/>
    <n v="0"/>
    <n v="0"/>
    <n v="4168.3599999999997"/>
  </r>
  <r>
    <n v="719"/>
    <n v="16950"/>
    <s v="41394950DRSU"/>
    <s v="950D"/>
    <x v="130"/>
    <s v="13LTIP TL(RSUs)"/>
    <n v="10261"/>
    <n v="50"/>
    <x v="100"/>
    <n v="9260"/>
    <x v="1"/>
    <n v="91000"/>
    <n v="0"/>
    <n v="0"/>
    <s v="41394950D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720"/>
    <n v="16986"/>
    <s v="41394986ARSU"/>
    <s v="986A"/>
    <x v="131"/>
    <s v="13LTIP TL(RSUs)"/>
    <n v="10261"/>
    <n v="303"/>
    <x v="101"/>
    <n v="9260"/>
    <x v="1"/>
    <n v="57000"/>
    <n v="0"/>
    <n v="0"/>
    <s v="41394986A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721"/>
    <n v="16987"/>
    <s v="41394987BRSU"/>
    <s v="987B"/>
    <x v="132"/>
    <s v="13LTIP TL(RSUs)"/>
    <n v="10261"/>
    <n v="212"/>
    <x v="102"/>
    <n v="9260"/>
    <x v="1"/>
    <n v="821000"/>
    <n v="0"/>
    <n v="0"/>
    <s v="41394987BRSU13LTIP TL(RSUs)"/>
    <s v="LTIP TL(RSU)"/>
    <s v="LTIP TL(RSU) - 04/30/2013"/>
    <s v="3 years"/>
    <d v="2013-04-30T00:00:00"/>
    <d v="2016-04-30T00:00:00"/>
    <n v="700"/>
    <n v="0"/>
    <n v="0"/>
    <n v="0"/>
    <n v="0"/>
    <n v="0"/>
    <m/>
    <n v="700"/>
    <n v="1"/>
    <s v=""/>
    <n v="0"/>
    <n v="30834.999999999996"/>
    <n v="0"/>
    <n v="0"/>
    <n v="0"/>
    <n v="0"/>
    <n v="0"/>
    <n v="0"/>
    <n v="30834.999999999996"/>
    <n v="700"/>
    <n v="-700"/>
    <n v="0"/>
    <n v="0"/>
    <n v="44.05"/>
    <n v="0"/>
    <n v="0"/>
    <n v="0"/>
    <n v="0"/>
    <n v="0"/>
    <n v="0"/>
    <n v="0"/>
    <n v="30834.999999999996"/>
    <n v="28.108477666362806"/>
    <n v="1097"/>
    <n v="30834.999999999996"/>
    <n v="30834.999999999996"/>
    <n v="0"/>
    <n v="30835"/>
    <n v="0"/>
    <n v="0"/>
    <n v="0"/>
    <n v="0"/>
    <n v="3083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722"/>
    <n v="16995"/>
    <s v="41394995BRSU"/>
    <s v="995B"/>
    <x v="133"/>
    <s v="13LTIP TL(RSUs)"/>
    <n v="10261"/>
    <n v="212"/>
    <x v="102"/>
    <n v="9260"/>
    <x v="1"/>
    <n v="821000"/>
    <n v="0"/>
    <n v="0"/>
    <s v="41394995BRSU13LTIP TL(RSUs)"/>
    <s v="LTIP TL(RSU)"/>
    <s v="LTIP TL(RSU) - 04/30/2013"/>
    <s v="3 years"/>
    <d v="2013-04-30T00:00:00"/>
    <d v="2016-04-30T00:00:00"/>
    <n v="3320"/>
    <n v="0"/>
    <n v="0"/>
    <n v="0"/>
    <n v="0"/>
    <n v="0"/>
    <m/>
    <n v="3320"/>
    <n v="1"/>
    <s v=""/>
    <n v="0"/>
    <n v="146246"/>
    <n v="0"/>
    <n v="0"/>
    <n v="0"/>
    <n v="0"/>
    <n v="0"/>
    <n v="0"/>
    <n v="146246"/>
    <n v="3320"/>
    <n v="-3320"/>
    <n v="0"/>
    <n v="0"/>
    <n v="44.05"/>
    <n v="0"/>
    <n v="0"/>
    <n v="0"/>
    <n v="0"/>
    <n v="0"/>
    <n v="0"/>
    <n v="0"/>
    <n v="146246"/>
    <n v="133.31449407474932"/>
    <n v="1097"/>
    <n v="146246"/>
    <n v="146246"/>
    <n v="0"/>
    <n v="20119.78"/>
    <n v="47686.49"/>
    <n v="47686.5"/>
    <n v="30753.230000000003"/>
    <n v="0"/>
    <n v="146246"/>
    <n v="0"/>
    <n v="0"/>
    <n v="0"/>
    <m/>
    <n v="4050.08"/>
    <n v="3919.44"/>
    <n v="4050.09"/>
    <n v="12019.61"/>
    <n v="4050.08"/>
    <n v="0.01"/>
    <n v="3788.79"/>
    <n v="3788.8"/>
    <n v="4050.09"/>
    <n v="11888.970000000001"/>
    <n v="6844.65"/>
    <n v="0"/>
    <n v="0"/>
    <n v="0"/>
    <n v="0"/>
    <n v="0"/>
    <n v="6844.65"/>
    <n v="0"/>
    <m/>
    <m/>
    <n v="0"/>
    <n v="0"/>
    <n v="0"/>
    <n v="0"/>
    <n v="0"/>
    <n v="0"/>
    <n v="0"/>
    <n v="0"/>
    <n v="0"/>
    <m/>
    <n v="0"/>
    <n v="0"/>
    <n v="30753.230000000003"/>
  </r>
  <r>
    <n v="723"/>
    <n v="16997"/>
    <s v="41394997BRSU"/>
    <s v="997B"/>
    <x v="134"/>
    <s v="13LTIP TL(RSUs)"/>
    <n v="10261"/>
    <n v="10"/>
    <x v="5"/>
    <n v="9260"/>
    <x v="1"/>
    <n v="2000"/>
    <n v="0"/>
    <n v="0"/>
    <s v="41394997B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0"/>
    <n v="-270"/>
    <n v="0"/>
    <n v="44.05"/>
    <n v="0"/>
    <n v="0"/>
    <n v="0"/>
    <n v="0"/>
    <n v="0"/>
    <n v="0"/>
    <n v="0"/>
    <n v="0"/>
    <n v="0"/>
    <n v="1097"/>
    <n v="0"/>
    <n v="0"/>
    <n v="0"/>
    <n v="1636.25"/>
    <n v="3878.13"/>
    <n v="-5514.37"/>
    <n v="-0.01"/>
    <n v="0"/>
    <n v="2.1827852025868566E-13"/>
    <n v="-2.1827852025868566E-13"/>
    <n v="2.1827852025868566E-13"/>
    <n v="0"/>
    <m/>
    <n v="0"/>
    <n v="0"/>
    <n v="0"/>
    <n v="0"/>
    <n v="0"/>
    <n v="-0.01"/>
    <n v="0"/>
    <n v="-0.01"/>
    <n v="0"/>
    <n v="-0.01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-0.01"/>
  </r>
  <r>
    <n v="724"/>
    <n v="17010"/>
    <s v="4139410DaRSU"/>
    <s v="10Da"/>
    <x v="135"/>
    <s v="13LTIP TL(RSUs)"/>
    <n v="10261"/>
    <n v="10"/>
    <x v="103"/>
    <n v="9260"/>
    <x v="1"/>
    <n v="2000"/>
    <n v="0"/>
    <n v="0"/>
    <s v="4139410DaRSU13LTIP TL(RSUs)"/>
    <s v="LTIP TL(RSU)"/>
    <s v="LTIP TL(RSU) - 04/30/2013"/>
    <s v="3 years"/>
    <d v="2013-04-30T00:00:00"/>
    <d v="2016-04-30T00:00:00"/>
    <n v="450"/>
    <n v="0"/>
    <n v="0"/>
    <n v="0"/>
    <n v="0"/>
    <n v="0"/>
    <m/>
    <n v="450"/>
    <n v="1"/>
    <s v=""/>
    <n v="0"/>
    <n v="19822.5"/>
    <n v="0"/>
    <n v="0"/>
    <n v="0"/>
    <n v="0"/>
    <n v="0"/>
    <n v="0"/>
    <n v="19822.5"/>
    <n v="450"/>
    <n v="-450"/>
    <n v="0"/>
    <n v="0"/>
    <n v="44.05"/>
    <n v="0"/>
    <n v="0"/>
    <n v="0"/>
    <n v="0"/>
    <n v="0"/>
    <n v="0"/>
    <n v="0"/>
    <n v="19822.5"/>
    <n v="18.069735642661804"/>
    <n v="1097"/>
    <n v="19822.5"/>
    <n v="19822.5"/>
    <n v="0"/>
    <n v="2727.08"/>
    <n v="6463.53"/>
    <n v="6463.53"/>
    <n v="4168.3599999999997"/>
    <n v="0"/>
    <n v="19822.5"/>
    <n v="0"/>
    <n v="0"/>
    <n v="0"/>
    <m/>
    <n v="548.96"/>
    <n v="531.25"/>
    <n v="548.96"/>
    <n v="1629.17"/>
    <n v="548.95000000000005"/>
    <n v="0"/>
    <n v="513.54"/>
    <n v="513.54"/>
    <n v="548.96"/>
    <n v="1611.45"/>
    <n v="927.74"/>
    <n v="0"/>
    <n v="0"/>
    <n v="0"/>
    <n v="0"/>
    <n v="0"/>
    <n v="927.74"/>
    <n v="0"/>
    <m/>
    <m/>
    <n v="0"/>
    <n v="0"/>
    <n v="0"/>
    <n v="0"/>
    <n v="0"/>
    <n v="0"/>
    <n v="0"/>
    <n v="0"/>
    <n v="0"/>
    <m/>
    <n v="0"/>
    <n v="0"/>
    <n v="4168.3599999999997"/>
  </r>
  <r>
    <n v="725"/>
    <n v="17017"/>
    <s v="4139417ElRSU"/>
    <s v="17El"/>
    <x v="136"/>
    <s v="13LTIP TL(RSUs)"/>
    <n v="10261"/>
    <n v="212"/>
    <x v="102"/>
    <n v="9260"/>
    <x v="1"/>
    <n v="824000"/>
    <n v="0"/>
    <n v="0"/>
    <s v="4139417ElRSU13LTIP TL(RSUs)"/>
    <s v="LTIP TL(RSU)"/>
    <s v="LTIP TL(RSU) - 04/30/2013"/>
    <s v="3 years"/>
    <d v="2013-04-30T00:00:00"/>
    <d v="2016-04-30T00:00:00"/>
    <n v="700"/>
    <n v="0"/>
    <n v="0"/>
    <n v="0"/>
    <n v="0"/>
    <n v="0"/>
    <m/>
    <n v="700"/>
    <n v="1"/>
    <s v=""/>
    <n v="0"/>
    <n v="30834.999999999996"/>
    <n v="0"/>
    <n v="0"/>
    <n v="0"/>
    <n v="0"/>
    <n v="0"/>
    <n v="0"/>
    <n v="30834.999999999996"/>
    <n v="700"/>
    <n v="-700"/>
    <n v="0"/>
    <n v="0"/>
    <n v="44.05"/>
    <n v="0"/>
    <n v="0"/>
    <n v="0"/>
    <n v="0"/>
    <n v="0"/>
    <n v="0"/>
    <n v="0"/>
    <n v="30834.999999999996"/>
    <n v="28.108477666362806"/>
    <n v="1097"/>
    <n v="30834.999999999996"/>
    <n v="30834.999999999996"/>
    <n v="0"/>
    <n v="4242.12"/>
    <n v="10054.379999999999"/>
    <n v="10054.39"/>
    <n v="6484.1100000000006"/>
    <n v="0"/>
    <n v="30835"/>
    <n v="0"/>
    <n v="0"/>
    <n v="0"/>
    <m/>
    <n v="853.93"/>
    <n v="826.39"/>
    <n v="853.93"/>
    <n v="2534.25"/>
    <n v="853.94"/>
    <n v="0"/>
    <n v="798.84"/>
    <n v="798.84"/>
    <n v="853.93"/>
    <n v="2506.71"/>
    <n v="1443.15"/>
    <n v="0"/>
    <n v="0"/>
    <n v="0"/>
    <n v="0"/>
    <n v="0"/>
    <n v="1443.15"/>
    <n v="0"/>
    <m/>
    <m/>
    <n v="0"/>
    <n v="0"/>
    <n v="0"/>
    <n v="0"/>
    <n v="0"/>
    <n v="0"/>
    <n v="0"/>
    <n v="0"/>
    <n v="0"/>
    <m/>
    <n v="0"/>
    <n v="0"/>
    <n v="6484.1100000000006"/>
  </r>
  <r>
    <n v="726"/>
    <n v="17019"/>
    <s v="4139419FeRSU"/>
    <s v="19Fe"/>
    <x v="137"/>
    <s v="13LTIP TL(RSUs)"/>
    <n v="10261"/>
    <n v="212"/>
    <x v="104"/>
    <n v="9260"/>
    <x v="1"/>
    <n v="826000"/>
    <n v="0"/>
    <n v="0"/>
    <s v="4139419Fe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10257.26"/>
    <n v="0"/>
    <n v="-0.01"/>
    <n v="0"/>
    <n v="11893.5"/>
    <n v="0"/>
    <n v="0"/>
    <n v="0"/>
    <m/>
    <n v="0"/>
    <n v="0"/>
    <n v="0"/>
    <n v="0"/>
    <n v="0"/>
    <n v="-0.01"/>
    <n v="0"/>
    <n v="-0.01"/>
    <n v="0"/>
    <n v="-0.01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-0.01"/>
  </r>
  <r>
    <n v="727"/>
    <n v="17037"/>
    <s v="4139437LeRSU"/>
    <s v="37Le"/>
    <x v="138"/>
    <s v="13LTIP TL(RSUs)"/>
    <n v="10261"/>
    <n v="212"/>
    <x v="105"/>
    <n v="9260"/>
    <x v="1"/>
    <n v="821000"/>
    <n v="0"/>
    <n v="0"/>
    <s v="4139437LeRSU13LTIP TL(RSUs)"/>
    <s v="LTIP TL(RSU)"/>
    <s v="LTIP TL(RSU) - 04/30/2013"/>
    <s v="3 years"/>
    <d v="2013-04-30T00:00:00"/>
    <d v="2016-04-30T00:00:00"/>
    <n v="450"/>
    <n v="0"/>
    <n v="0"/>
    <n v="0"/>
    <n v="0"/>
    <n v="0"/>
    <m/>
    <n v="450"/>
    <n v="1"/>
    <s v=""/>
    <n v="0"/>
    <n v="19822.5"/>
    <n v="0"/>
    <n v="0"/>
    <n v="0"/>
    <n v="0"/>
    <n v="0"/>
    <n v="0"/>
    <n v="19822.5"/>
    <n v="450"/>
    <n v="-450"/>
    <n v="0"/>
    <n v="0"/>
    <n v="44.05"/>
    <n v="0"/>
    <n v="0"/>
    <n v="0"/>
    <n v="0"/>
    <n v="0"/>
    <n v="0"/>
    <n v="0"/>
    <n v="19822.5"/>
    <n v="18.069735642661804"/>
    <n v="1097"/>
    <n v="19822.5"/>
    <n v="19822.5"/>
    <n v="0"/>
    <n v="2727.08"/>
    <n v="6463.53"/>
    <n v="6463.53"/>
    <n v="4168.3599999999997"/>
    <n v="0"/>
    <n v="19822.5"/>
    <n v="0"/>
    <n v="0"/>
    <n v="0"/>
    <m/>
    <n v="548.96"/>
    <n v="531.25"/>
    <n v="548.96"/>
    <n v="1629.17"/>
    <n v="548.95000000000005"/>
    <n v="0"/>
    <n v="513.54"/>
    <n v="513.54"/>
    <n v="548.96"/>
    <n v="1611.45"/>
    <n v="927.74"/>
    <n v="0"/>
    <n v="0"/>
    <n v="0"/>
    <n v="0"/>
    <n v="0"/>
    <n v="927.74"/>
    <n v="0"/>
    <m/>
    <m/>
    <n v="0"/>
    <n v="0"/>
    <n v="0"/>
    <n v="0"/>
    <n v="0"/>
    <n v="0"/>
    <n v="0"/>
    <n v="0"/>
    <n v="0"/>
    <m/>
    <n v="0"/>
    <n v="0"/>
    <n v="4168.3599999999997"/>
  </r>
  <r>
    <n v="728"/>
    <n v="17041"/>
    <s v="4139441LiRSU"/>
    <s v="41Li"/>
    <x v="139"/>
    <s v="13LTIP TL(RSUs)"/>
    <n v="10261"/>
    <n v="212"/>
    <x v="106"/>
    <n v="9260"/>
    <x v="1"/>
    <n v="824000"/>
    <n v="0"/>
    <n v="0"/>
    <s v="4139441Li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729"/>
    <n v="17042"/>
    <s v="4139442MaRSU"/>
    <s v="42Ma"/>
    <x v="140"/>
    <s v="13LTIP TL(RSUs)"/>
    <n v="10261"/>
    <n v="10"/>
    <x v="107"/>
    <n v="9260"/>
    <x v="1"/>
    <n v="2000"/>
    <n v="0"/>
    <n v="0"/>
    <s v="4139442MaRSU13LTIP TL(RSUs)"/>
    <s v="LTIP TL(RSU)"/>
    <s v="LTIP TL(RSU) - 04/30/2013"/>
    <s v="3 years"/>
    <d v="2013-04-30T00:00:00"/>
    <d v="2016-04-30T00:00:00"/>
    <n v="1585"/>
    <n v="0"/>
    <n v="0"/>
    <n v="0"/>
    <n v="0"/>
    <n v="0"/>
    <m/>
    <n v="1585"/>
    <n v="1"/>
    <s v=""/>
    <n v="0"/>
    <n v="69819.25"/>
    <n v="0"/>
    <n v="0"/>
    <n v="0"/>
    <n v="0"/>
    <n v="0"/>
    <n v="0"/>
    <n v="69819.25"/>
    <n v="1585"/>
    <n v="-1585"/>
    <n v="0"/>
    <n v="0"/>
    <n v="44.05"/>
    <n v="0"/>
    <n v="0"/>
    <n v="0"/>
    <n v="0"/>
    <n v="0"/>
    <n v="0"/>
    <n v="0"/>
    <n v="69819.25"/>
    <n v="63.645624430264355"/>
    <n v="1097"/>
    <n v="69819.25"/>
    <n v="69819.25"/>
    <n v="0"/>
    <n v="9605.380000000001"/>
    <n v="22765.99"/>
    <n v="22765.99"/>
    <n v="14681.89"/>
    <n v="0"/>
    <n v="69819.25"/>
    <n v="0"/>
    <n v="0"/>
    <n v="0"/>
    <m/>
    <n v="1933.55"/>
    <n v="1871.18"/>
    <n v="1933.55"/>
    <n v="5738.28"/>
    <n v="1933.55"/>
    <n v="0"/>
    <n v="1808.81"/>
    <n v="1808.81"/>
    <n v="1933.55"/>
    <n v="5675.91"/>
    <n v="3267.7"/>
    <n v="0"/>
    <n v="0"/>
    <n v="0"/>
    <n v="0"/>
    <n v="0"/>
    <n v="3267.7"/>
    <n v="0"/>
    <m/>
    <m/>
    <n v="0"/>
    <n v="0"/>
    <n v="0"/>
    <n v="0"/>
    <n v="0"/>
    <n v="0"/>
    <n v="0"/>
    <n v="0"/>
    <n v="0"/>
    <m/>
    <n v="0"/>
    <n v="0"/>
    <n v="14681.89"/>
  </r>
  <r>
    <n v="730"/>
    <n v="17057"/>
    <s v="4139457RaRSU"/>
    <s v="57Ra"/>
    <x v="142"/>
    <s v="13LTIP TL(RSUs)"/>
    <n v="10261"/>
    <n v="212"/>
    <x v="109"/>
    <n v="9260"/>
    <x v="1"/>
    <n v="821000"/>
    <n v="0"/>
    <n v="0"/>
    <s v="4139457Ra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1893.5"/>
    <n v="0"/>
    <n v="0"/>
    <n v="0"/>
    <n v="0"/>
    <n v="11893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731"/>
    <n v="17058"/>
    <s v="4139458ReRSU"/>
    <s v="58Re"/>
    <x v="143"/>
    <s v="13LTIP TL(RSUs)"/>
    <n v="10261"/>
    <n v="212"/>
    <x v="110"/>
    <n v="9260"/>
    <x v="1"/>
    <n v="821000"/>
    <n v="0"/>
    <n v="0"/>
    <s v="4139458Re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1893.5"/>
    <n v="0"/>
    <n v="0"/>
    <n v="0"/>
    <n v="0"/>
    <n v="11893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732"/>
    <n v="17061"/>
    <s v="4139461RoRSU"/>
    <s v="61Ro"/>
    <x v="144"/>
    <s v="13LTIP TL(RSUs)"/>
    <n v="10261"/>
    <n v="212"/>
    <x v="111"/>
    <n v="9260"/>
    <x v="1"/>
    <n v="834000"/>
    <n v="0"/>
    <n v="0"/>
    <s v="4139461RoRSU13LTIP TL(RSUs)"/>
    <s v="LTIP TL(RSU)"/>
    <s v="LTIP TL(RSU) - 04/30/2013"/>
    <s v="3 years"/>
    <d v="2013-04-30T00:00:00"/>
    <d v="2016-04-30T00:00:00"/>
    <n v="450"/>
    <n v="0"/>
    <n v="0"/>
    <n v="0"/>
    <n v="0"/>
    <n v="0"/>
    <m/>
    <n v="450"/>
    <n v="1"/>
    <s v=""/>
    <n v="0"/>
    <n v="19822.5"/>
    <n v="0"/>
    <n v="0"/>
    <n v="0"/>
    <n v="0"/>
    <n v="0"/>
    <n v="0"/>
    <n v="19822.5"/>
    <n v="450"/>
    <n v="-450"/>
    <n v="0"/>
    <n v="0"/>
    <n v="44.05"/>
    <n v="0"/>
    <n v="0"/>
    <n v="0"/>
    <n v="0"/>
    <n v="0"/>
    <n v="0"/>
    <n v="0"/>
    <n v="19822.5"/>
    <n v="18.069735642661804"/>
    <n v="1097"/>
    <n v="19822.5"/>
    <n v="19822.5"/>
    <n v="0"/>
    <n v="2727.08"/>
    <n v="6463.53"/>
    <n v="6463.53"/>
    <n v="4168.3599999999997"/>
    <n v="0"/>
    <n v="19822.5"/>
    <n v="0"/>
    <n v="0"/>
    <n v="0"/>
    <m/>
    <n v="548.96"/>
    <n v="531.25"/>
    <n v="548.96"/>
    <n v="1629.17"/>
    <n v="548.95000000000005"/>
    <n v="0"/>
    <n v="513.54"/>
    <n v="513.54"/>
    <n v="548.96"/>
    <n v="1611.45"/>
    <n v="927.74"/>
    <n v="0"/>
    <n v="0"/>
    <n v="0"/>
    <n v="0"/>
    <n v="0"/>
    <n v="927.74"/>
    <n v="0"/>
    <m/>
    <m/>
    <n v="0"/>
    <n v="0"/>
    <n v="0"/>
    <n v="0"/>
    <n v="0"/>
    <n v="0"/>
    <n v="0"/>
    <n v="0"/>
    <n v="0"/>
    <m/>
    <n v="0"/>
    <n v="0"/>
    <n v="4168.3599999999997"/>
  </r>
  <r>
    <n v="733"/>
    <n v="17062"/>
    <s v="4139462RoRSU"/>
    <s v="62Ro"/>
    <x v="145"/>
    <s v="13LTIP TL(RSUs)"/>
    <n v="10261"/>
    <n v="212"/>
    <x v="109"/>
    <n v="9260"/>
    <x v="1"/>
    <n v="821000"/>
    <n v="0"/>
    <n v="0"/>
    <s v="4139462Ro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1893.5"/>
    <n v="0"/>
    <n v="0"/>
    <n v="0"/>
    <n v="0"/>
    <n v="11893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734"/>
    <n v="17063"/>
    <s v="4139463RuRSU"/>
    <s v="63Ru"/>
    <x v="146"/>
    <s v="13LTIP TL(RSUs)"/>
    <n v="10261"/>
    <n v="212"/>
    <x v="105"/>
    <n v="9260"/>
    <x v="1"/>
    <n v="821000"/>
    <n v="0"/>
    <n v="0"/>
    <s v="4139463Ru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735"/>
    <n v="17064"/>
    <s v="4139464SaRSU"/>
    <s v="64Sa"/>
    <x v="147"/>
    <s v="13LTIP TL(RSUs)"/>
    <n v="10261"/>
    <n v="212"/>
    <x v="105"/>
    <n v="9260"/>
    <x v="1"/>
    <n v="821000"/>
    <n v="0"/>
    <n v="0"/>
    <s v="4139464SaRSU13LTIP TL(RSUs)"/>
    <s v="LTIP TL(RSU)"/>
    <s v="LTIP TL(RSU) - 04/30/2013"/>
    <s v="3 years"/>
    <d v="2013-04-30T00:00:00"/>
    <d v="2016-04-30T00:00:00"/>
    <n v="700"/>
    <n v="0"/>
    <n v="0"/>
    <n v="0"/>
    <n v="0"/>
    <n v="0"/>
    <m/>
    <n v="700"/>
    <n v="1"/>
    <s v=""/>
    <n v="0"/>
    <n v="30834.999999999996"/>
    <n v="0"/>
    <n v="0"/>
    <n v="0"/>
    <n v="0"/>
    <n v="0"/>
    <n v="0"/>
    <n v="30834.999999999996"/>
    <n v="700"/>
    <n v="-700"/>
    <n v="0"/>
    <n v="0"/>
    <n v="44.05"/>
    <n v="0"/>
    <n v="0"/>
    <n v="0"/>
    <n v="0"/>
    <n v="0"/>
    <n v="0"/>
    <n v="0"/>
    <n v="30834.999999999996"/>
    <n v="28.108477666362806"/>
    <n v="1097"/>
    <n v="30834.999999999996"/>
    <n v="30834.999999999996"/>
    <n v="0"/>
    <n v="4242.12"/>
    <n v="10054.379999999999"/>
    <n v="10054.39"/>
    <n v="6484.1100000000006"/>
    <n v="0"/>
    <n v="30835"/>
    <n v="0"/>
    <n v="0"/>
    <n v="0"/>
    <m/>
    <n v="853.93"/>
    <n v="826.39"/>
    <n v="853.93"/>
    <n v="2534.25"/>
    <n v="853.94"/>
    <n v="0"/>
    <n v="798.84"/>
    <n v="798.84"/>
    <n v="853.93"/>
    <n v="2506.71"/>
    <n v="1443.15"/>
    <n v="0"/>
    <n v="0"/>
    <n v="0"/>
    <n v="0"/>
    <n v="0"/>
    <n v="1443.15"/>
    <n v="0"/>
    <m/>
    <m/>
    <n v="0"/>
    <n v="0"/>
    <n v="0"/>
    <n v="0"/>
    <n v="0"/>
    <n v="0"/>
    <n v="0"/>
    <n v="0"/>
    <n v="0"/>
    <m/>
    <n v="0"/>
    <n v="0"/>
    <n v="6484.1100000000006"/>
  </r>
  <r>
    <n v="736"/>
    <n v="17082"/>
    <s v="4139482TuRSU"/>
    <s v="82Tu"/>
    <x v="148"/>
    <s v="13LTIP TL(RSUs)"/>
    <n v="10261"/>
    <n v="212"/>
    <x v="112"/>
    <n v="9260"/>
    <x v="1"/>
    <n v="824000"/>
    <n v="0"/>
    <n v="0"/>
    <s v="4139482TuRSU13LTIP TL(RSUs)"/>
    <s v="LTIP TL(RSU)"/>
    <s v="LTIP TL(RSU) - 04/30/2013"/>
    <s v="3 years"/>
    <d v="2013-04-30T00:00:00"/>
    <d v="2016-04-30T00:00:00"/>
    <n v="450"/>
    <n v="0"/>
    <n v="0"/>
    <n v="0"/>
    <n v="0"/>
    <n v="0"/>
    <m/>
    <n v="450"/>
    <n v="1"/>
    <s v=""/>
    <n v="0"/>
    <n v="19822.5"/>
    <n v="0"/>
    <n v="0"/>
    <n v="0"/>
    <n v="0"/>
    <n v="0"/>
    <n v="0"/>
    <n v="19822.5"/>
    <n v="450"/>
    <n v="-450"/>
    <n v="0"/>
    <n v="0"/>
    <n v="44.05"/>
    <n v="0"/>
    <n v="0"/>
    <n v="0"/>
    <n v="0"/>
    <n v="0"/>
    <n v="0"/>
    <n v="0"/>
    <n v="19822.5"/>
    <n v="18.069735642661804"/>
    <n v="1097"/>
    <n v="19822.5"/>
    <n v="19822.5"/>
    <n v="0"/>
    <n v="2727.08"/>
    <n v="6463.53"/>
    <n v="6463.53"/>
    <n v="4168.3599999999997"/>
    <n v="0"/>
    <n v="19822.5"/>
    <n v="0"/>
    <n v="0"/>
    <n v="0"/>
    <m/>
    <n v="548.96"/>
    <n v="531.25"/>
    <n v="548.96"/>
    <n v="1629.17"/>
    <n v="548.95000000000005"/>
    <n v="0"/>
    <n v="513.54"/>
    <n v="513.54"/>
    <n v="548.96"/>
    <n v="1611.45"/>
    <n v="927.74"/>
    <n v="0"/>
    <n v="0"/>
    <n v="0"/>
    <n v="0"/>
    <n v="0"/>
    <n v="927.74"/>
    <n v="0"/>
    <m/>
    <m/>
    <n v="0"/>
    <n v="0"/>
    <n v="0"/>
    <n v="0"/>
    <n v="0"/>
    <n v="0"/>
    <n v="0"/>
    <n v="0"/>
    <n v="0"/>
    <m/>
    <n v="0"/>
    <n v="0"/>
    <n v="4168.3599999999997"/>
  </r>
  <r>
    <n v="737"/>
    <n v="17084"/>
    <s v="4139484ViRSU"/>
    <s v="84Vi"/>
    <x v="149"/>
    <s v="13LTIP TL(RSUs)"/>
    <n v="10261"/>
    <n v="212"/>
    <x v="102"/>
    <n v="9260"/>
    <x v="1"/>
    <n v="821000"/>
    <n v="0"/>
    <n v="0"/>
    <s v="4139484ViRSU13LTIP TL(RSUs)"/>
    <s v="LTIP TL(RSU)"/>
    <s v="LTIP TL(RSU) - 04/30/2013"/>
    <s v="3 years"/>
    <d v="2013-04-30T00:00:00"/>
    <d v="2016-04-30T00:00:00"/>
    <n v="450"/>
    <n v="0"/>
    <n v="0"/>
    <n v="0"/>
    <n v="0"/>
    <n v="0"/>
    <m/>
    <n v="450"/>
    <n v="1"/>
    <s v=""/>
    <n v="0"/>
    <n v="19822.5"/>
    <n v="0"/>
    <n v="0"/>
    <n v="0"/>
    <n v="0"/>
    <n v="0"/>
    <n v="0"/>
    <n v="19822.5"/>
    <n v="450"/>
    <n v="-450"/>
    <n v="0"/>
    <n v="0"/>
    <n v="44.05"/>
    <n v="0"/>
    <n v="0"/>
    <n v="0"/>
    <n v="0"/>
    <n v="0"/>
    <n v="0"/>
    <n v="0"/>
    <n v="19822.5"/>
    <n v="18.069735642661804"/>
    <n v="1097"/>
    <n v="19822.5"/>
    <n v="19822.5"/>
    <n v="0"/>
    <n v="2727.08"/>
    <n v="6463.53"/>
    <n v="6463.53"/>
    <n v="4168.3599999999997"/>
    <n v="0"/>
    <n v="19822.5"/>
    <n v="0"/>
    <n v="0"/>
    <n v="0"/>
    <m/>
    <n v="548.96"/>
    <n v="531.25"/>
    <n v="548.96"/>
    <n v="1629.17"/>
    <n v="548.95000000000005"/>
    <n v="0"/>
    <n v="513.54"/>
    <n v="513.54"/>
    <n v="548.96"/>
    <n v="1611.45"/>
    <n v="927.74"/>
    <n v="0"/>
    <n v="0"/>
    <n v="0"/>
    <n v="0"/>
    <n v="0"/>
    <n v="927.74"/>
    <n v="0"/>
    <m/>
    <m/>
    <n v="0"/>
    <n v="0"/>
    <n v="0"/>
    <n v="0"/>
    <n v="0"/>
    <n v="0"/>
    <n v="0"/>
    <n v="0"/>
    <n v="0"/>
    <m/>
    <n v="0"/>
    <n v="0"/>
    <n v="4168.3599999999997"/>
  </r>
  <r>
    <n v="738"/>
    <n v="17089"/>
    <s v="4139489WeRSU"/>
    <s v="89We"/>
    <x v="150"/>
    <s v="13LTIP TL(RSUs)"/>
    <n v="10261"/>
    <n v="212"/>
    <x v="113"/>
    <n v="9260"/>
    <x v="1"/>
    <n v="824000"/>
    <n v="0"/>
    <n v="0"/>
    <s v="4139489We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739"/>
    <n v="17090"/>
    <s v="4139490WhRSU"/>
    <s v="90Wh"/>
    <x v="151"/>
    <s v="13LTIP TL(RSUs)"/>
    <n v="10261"/>
    <n v="212"/>
    <x v="105"/>
    <n v="9260"/>
    <x v="1"/>
    <n v="821000"/>
    <n v="0"/>
    <n v="0"/>
    <s v="4139490Wh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740"/>
    <n v="17130"/>
    <s v="41394130ERSU"/>
    <s v="130E"/>
    <x v="152"/>
    <s v="13LTIP TL(RSUs)"/>
    <n v="10261"/>
    <n v="10"/>
    <x v="114"/>
    <n v="9260"/>
    <x v="1"/>
    <n v="2000"/>
    <n v="0"/>
    <n v="0"/>
    <s v="41394130E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741"/>
    <n v="17247"/>
    <s v="41394247FRSU"/>
    <s v="247F"/>
    <x v="153"/>
    <s v="13LTIP TL(RSUs)"/>
    <n v="10261"/>
    <n v="80"/>
    <x v="115"/>
    <n v="9260"/>
    <x v="1"/>
    <n v="190000"/>
    <n v="0"/>
    <n v="0"/>
    <s v="41394247FRSU13LTIP TL(RSUs)"/>
    <s v="LTIP TL(RSU)"/>
    <s v="LTIP TL(RSU) - 04/30/2013"/>
    <s v="3 years"/>
    <d v="2013-04-30T00:00:00"/>
    <d v="2016-04-30T00:00:00"/>
    <n v="450"/>
    <n v="0"/>
    <n v="0"/>
    <n v="0"/>
    <n v="0"/>
    <n v="0"/>
    <m/>
    <n v="450"/>
    <n v="1"/>
    <s v=""/>
    <n v="0"/>
    <n v="19822.5"/>
    <n v="0"/>
    <n v="0"/>
    <n v="0"/>
    <n v="0"/>
    <n v="0"/>
    <n v="0"/>
    <n v="19822.5"/>
    <n v="450"/>
    <n v="-450"/>
    <n v="0"/>
    <n v="0"/>
    <n v="44.05"/>
    <n v="0"/>
    <n v="0"/>
    <n v="0"/>
    <n v="0"/>
    <n v="0"/>
    <n v="0"/>
    <n v="0"/>
    <n v="19822.5"/>
    <n v="18.069735642661804"/>
    <n v="1097"/>
    <n v="19822.5"/>
    <n v="19822.5"/>
    <n v="0"/>
    <n v="2727.08"/>
    <n v="6463.53"/>
    <n v="6463.53"/>
    <n v="4168.3599999999997"/>
    <n v="0"/>
    <n v="19822.5"/>
    <n v="0"/>
    <n v="0"/>
    <n v="0"/>
    <m/>
    <n v="548.96"/>
    <n v="531.25"/>
    <n v="548.96"/>
    <n v="1629.17"/>
    <n v="548.95000000000005"/>
    <n v="0"/>
    <n v="513.54"/>
    <n v="513.54"/>
    <n v="548.96"/>
    <n v="1611.45"/>
    <n v="927.74"/>
    <n v="0"/>
    <n v="0"/>
    <n v="0"/>
    <n v="0"/>
    <n v="0"/>
    <n v="927.74"/>
    <n v="0"/>
    <m/>
    <m/>
    <n v="0"/>
    <n v="0"/>
    <n v="0"/>
    <n v="0"/>
    <n v="0"/>
    <n v="0"/>
    <n v="0"/>
    <n v="0"/>
    <n v="0"/>
    <m/>
    <n v="0"/>
    <n v="0"/>
    <n v="4168.3599999999997"/>
  </r>
  <r>
    <n v="742"/>
    <n v="17279"/>
    <s v="41394279CRSU"/>
    <s v="279C"/>
    <x v="154"/>
    <s v="13LTIP TL(RSUs)"/>
    <n v="10261"/>
    <n v="10"/>
    <x v="116"/>
    <n v="9260"/>
    <x v="1"/>
    <n v="2000"/>
    <n v="0"/>
    <n v="0"/>
    <s v="41394279CRSU13LTIP TL(RSUs)"/>
    <s v="LTIP TL(RSU)"/>
    <s v="LTIP TL(RSU) - 04/30/2013"/>
    <s v="3 years"/>
    <d v="2013-04-30T00:00:00"/>
    <d v="2016-04-30T00:00:00"/>
    <n v="27350"/>
    <n v="0"/>
    <n v="0"/>
    <n v="0"/>
    <n v="0"/>
    <n v="0"/>
    <m/>
    <n v="27350"/>
    <n v="1"/>
    <s v=""/>
    <n v="0"/>
    <n v="1204767.5"/>
    <n v="0"/>
    <n v="0"/>
    <n v="0"/>
    <n v="0"/>
    <n v="0"/>
    <n v="0"/>
    <n v="1204767.5"/>
    <n v="27350"/>
    <n v="-27350"/>
    <n v="0"/>
    <n v="0"/>
    <n v="44.05"/>
    <n v="0"/>
    <n v="0"/>
    <n v="0"/>
    <n v="0"/>
    <n v="0"/>
    <n v="0"/>
    <n v="0"/>
    <n v="1204767.5"/>
    <n v="1098.2383773928898"/>
    <n v="1097"/>
    <n v="1204767.5"/>
    <n v="1204767.5"/>
    <n v="0"/>
    <n v="1204767.5"/>
    <n v="0"/>
    <n v="0"/>
    <n v="0"/>
    <n v="0"/>
    <n v="1204767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743"/>
    <n v="17505"/>
    <s v="41394505ARSU"/>
    <s v="505A"/>
    <x v="155"/>
    <s v="13LTIP TL(RSUs)"/>
    <n v="10261"/>
    <n v="212"/>
    <x v="106"/>
    <n v="9260"/>
    <x v="1"/>
    <n v="834000"/>
    <n v="0"/>
    <n v="0"/>
    <s v="41394505A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744"/>
    <n v="17542"/>
    <s v="41394542SRSU"/>
    <s v="542S"/>
    <x v="156"/>
    <s v="13LTIP TL(RSUs)"/>
    <n v="10261"/>
    <n v="10"/>
    <x v="117"/>
    <n v="9260"/>
    <x v="1"/>
    <n v="2000"/>
    <n v="0"/>
    <n v="0"/>
    <s v="41394542S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745"/>
    <n v="17561"/>
    <s v="41394561MRSU"/>
    <s v="561M"/>
    <x v="157"/>
    <s v="13LTIP TL(RSUs)"/>
    <n v="10261"/>
    <n v="10"/>
    <x v="1"/>
    <n v="9260"/>
    <x v="1"/>
    <n v="2000"/>
    <n v="0"/>
    <n v="0"/>
    <s v="41394561MRSU13LTIP TL(RSUs)"/>
    <s v="LTIP TL(RSU)"/>
    <s v="LTIP TL(RSU) - 04/30/2013"/>
    <s v="3 years"/>
    <d v="2013-04-30T00:00:00"/>
    <d v="2016-04-30T00:00:00"/>
    <n v="450"/>
    <n v="0"/>
    <n v="0"/>
    <n v="0"/>
    <n v="0"/>
    <n v="0"/>
    <m/>
    <n v="450"/>
    <n v="1"/>
    <s v=""/>
    <n v="0"/>
    <n v="19822.5"/>
    <n v="0"/>
    <n v="0"/>
    <n v="0"/>
    <n v="0"/>
    <n v="0"/>
    <n v="0"/>
    <n v="19822.5"/>
    <n v="450"/>
    <n v="-450"/>
    <n v="0"/>
    <n v="0"/>
    <n v="44.05"/>
    <n v="0"/>
    <n v="0"/>
    <n v="0"/>
    <n v="0"/>
    <n v="0"/>
    <n v="0"/>
    <n v="0"/>
    <n v="19822.5"/>
    <n v="18.069735642661804"/>
    <n v="1097"/>
    <n v="19822.5"/>
    <n v="19822.5"/>
    <n v="0"/>
    <n v="2727.08"/>
    <n v="6463.53"/>
    <n v="6463.53"/>
    <n v="4168.3599999999997"/>
    <n v="0"/>
    <n v="19822.5"/>
    <n v="0"/>
    <n v="0"/>
    <n v="0"/>
    <m/>
    <n v="548.96"/>
    <n v="531.25"/>
    <n v="548.96"/>
    <n v="1629.17"/>
    <n v="548.95000000000005"/>
    <n v="0"/>
    <n v="513.54"/>
    <n v="513.54"/>
    <n v="548.96"/>
    <n v="1611.45"/>
    <n v="927.74"/>
    <n v="0"/>
    <n v="0"/>
    <n v="0"/>
    <n v="0"/>
    <n v="0"/>
    <n v="927.74"/>
    <n v="0"/>
    <m/>
    <m/>
    <n v="0"/>
    <n v="0"/>
    <n v="0"/>
    <n v="0"/>
    <n v="0"/>
    <n v="0"/>
    <n v="0"/>
    <n v="0"/>
    <n v="0"/>
    <m/>
    <n v="0"/>
    <n v="0"/>
    <n v="4168.3599999999997"/>
  </r>
  <r>
    <n v="746"/>
    <n v="17773"/>
    <s v="41394773HRSU"/>
    <s v="773H"/>
    <x v="158"/>
    <s v="13LTIP TL(RSUs)"/>
    <n v="10261"/>
    <n v="212"/>
    <x v="118"/>
    <n v="9260"/>
    <x v="1"/>
    <n v="821000"/>
    <n v="0"/>
    <n v="0"/>
    <s v="41394773H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747"/>
    <n v="17858"/>
    <s v="41394858MRSU"/>
    <s v="858M"/>
    <x v="159"/>
    <s v="13LTIP TL(RSUs)"/>
    <n v="10261"/>
    <n v="10"/>
    <x v="4"/>
    <n v="9260"/>
    <x v="1"/>
    <n v="2000"/>
    <n v="0"/>
    <n v="0"/>
    <s v="41394858M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1893.5"/>
    <n v="0"/>
    <n v="0"/>
    <n v="0"/>
    <n v="0"/>
    <n v="11893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748"/>
    <n v="17922"/>
    <s v="41394922GRSU"/>
    <s v="922G"/>
    <x v="160"/>
    <s v="13LTIP TL(RSUs)"/>
    <n v="10261"/>
    <n v="10"/>
    <x v="1"/>
    <n v="9260"/>
    <x v="1"/>
    <n v="2000"/>
    <n v="0"/>
    <n v="0"/>
    <s v="41394922GRSU13LTIP TL(RSUs)"/>
    <s v="LTIP TL(RSU)"/>
    <s v="LTIP TL(RSU) - 04/30/2013"/>
    <s v="3 years"/>
    <d v="2013-04-30T00:00:00"/>
    <d v="2016-04-30T00:00:00"/>
    <n v="3320"/>
    <n v="0"/>
    <n v="0"/>
    <n v="0"/>
    <n v="0"/>
    <n v="0"/>
    <m/>
    <n v="3320"/>
    <n v="1"/>
    <s v=""/>
    <n v="0"/>
    <n v="146246"/>
    <n v="0"/>
    <n v="0"/>
    <n v="0"/>
    <n v="0"/>
    <n v="0"/>
    <n v="0"/>
    <n v="146246"/>
    <n v="3320"/>
    <n v="-3320"/>
    <n v="0"/>
    <n v="0"/>
    <n v="44.05"/>
    <n v="0"/>
    <n v="0"/>
    <n v="0"/>
    <n v="0"/>
    <n v="0"/>
    <n v="0"/>
    <n v="0"/>
    <n v="146246"/>
    <n v="133.31449407474932"/>
    <n v="1097"/>
    <n v="146246"/>
    <n v="146246"/>
    <n v="0"/>
    <n v="146246"/>
    <n v="0"/>
    <n v="0"/>
    <n v="0"/>
    <n v="0"/>
    <n v="14624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749"/>
    <n v="17969"/>
    <s v="41394969WRSU"/>
    <s v="969W"/>
    <x v="217"/>
    <s v="13LTIP TL(RSUs)"/>
    <n v="10261"/>
    <n v="10"/>
    <x v="0"/>
    <n v="9260"/>
    <x v="1"/>
    <n v="2000"/>
    <n v="0"/>
    <n v="0"/>
    <s v="41394969W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0"/>
    <n v="-270"/>
    <n v="0"/>
    <n v="44.05"/>
    <n v="0"/>
    <n v="0"/>
    <n v="0"/>
    <n v="0"/>
    <n v="0"/>
    <n v="0"/>
    <n v="0"/>
    <n v="0"/>
    <n v="0"/>
    <n v="1097"/>
    <n v="0"/>
    <n v="0"/>
    <n v="0"/>
    <n v="1636.25"/>
    <n v="-1636.24"/>
    <n v="0"/>
    <n v="-0.01"/>
    <n v="0"/>
    <n v="-9.0951551845463996E-15"/>
    <n v="9.0951551845463996E-15"/>
    <n v="-9.0951551845463996E-15"/>
    <n v="0"/>
    <m/>
    <n v="0"/>
    <n v="0"/>
    <n v="0"/>
    <n v="0"/>
    <n v="0"/>
    <n v="-0.01"/>
    <n v="0"/>
    <n v="-0.01"/>
    <n v="0"/>
    <n v="-0.01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-0.01"/>
  </r>
  <r>
    <n v="750"/>
    <n v="18145"/>
    <s v="41394145BRSU"/>
    <s v="145B"/>
    <x v="217"/>
    <s v="13LTIP TL(RSUs)"/>
    <n v="10261"/>
    <n v="10"/>
    <x v="0"/>
    <n v="9260"/>
    <x v="1"/>
    <n v="2000"/>
    <n v="0"/>
    <n v="0"/>
    <s v="41394145B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0"/>
    <n v="-270"/>
    <n v="0"/>
    <n v="44.05"/>
    <n v="0"/>
    <n v="0"/>
    <n v="0"/>
    <n v="0"/>
    <n v="0"/>
    <n v="0"/>
    <n v="0"/>
    <n v="0"/>
    <n v="0"/>
    <n v="1097"/>
    <n v="0"/>
    <n v="0"/>
    <n v="0"/>
    <n v="1636.25"/>
    <n v="-1636.24"/>
    <n v="0"/>
    <n v="-0.01"/>
    <n v="0"/>
    <n v="-9.0951551845463996E-15"/>
    <n v="9.0951551845463996E-15"/>
    <n v="-9.0951551845463996E-15"/>
    <n v="0"/>
    <m/>
    <n v="0"/>
    <n v="0"/>
    <n v="0"/>
    <n v="0"/>
    <n v="0"/>
    <n v="-0.01"/>
    <n v="0"/>
    <n v="-0.01"/>
    <n v="0"/>
    <n v="-0.01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-0.01"/>
  </r>
  <r>
    <n v="751"/>
    <n v="18162"/>
    <s v="41394162MRSU"/>
    <s v="162M"/>
    <x v="162"/>
    <s v="13LTIP TL(RSUs)"/>
    <n v="10261"/>
    <n v="10"/>
    <x v="1"/>
    <n v="9260"/>
    <x v="1"/>
    <n v="2000"/>
    <n v="0"/>
    <n v="0"/>
    <s v="41394162MRSU13LTIP TL(RSUs)"/>
    <s v="LTIP TL(RSU)"/>
    <s v="LTIP TL(RSU) - 04/30/2013"/>
    <s v="3 years"/>
    <d v="2013-04-30T00:00:00"/>
    <d v="2016-04-30T00:00:00"/>
    <n v="450"/>
    <n v="0"/>
    <n v="0"/>
    <n v="0"/>
    <n v="0"/>
    <n v="0"/>
    <m/>
    <n v="450"/>
    <n v="1"/>
    <s v=""/>
    <n v="0"/>
    <n v="19822.5"/>
    <n v="0"/>
    <n v="0"/>
    <n v="0"/>
    <n v="0"/>
    <n v="0"/>
    <n v="0"/>
    <n v="19822.5"/>
    <n v="450"/>
    <n v="-450"/>
    <n v="0"/>
    <n v="0"/>
    <n v="44.05"/>
    <n v="0"/>
    <n v="0"/>
    <n v="0"/>
    <n v="0"/>
    <n v="0"/>
    <n v="0"/>
    <n v="0"/>
    <n v="19822.5"/>
    <n v="18.069735642661804"/>
    <n v="1097"/>
    <n v="19822.5"/>
    <n v="19822.5"/>
    <n v="0"/>
    <n v="2727.08"/>
    <n v="6463.53"/>
    <n v="6463.53"/>
    <n v="4168.3599999999997"/>
    <n v="0"/>
    <n v="19822.5"/>
    <n v="0"/>
    <n v="0"/>
    <n v="0"/>
    <m/>
    <n v="548.96"/>
    <n v="531.25"/>
    <n v="548.96"/>
    <n v="1629.17"/>
    <n v="548.95000000000005"/>
    <n v="0"/>
    <n v="513.54"/>
    <n v="513.54"/>
    <n v="548.96"/>
    <n v="1611.45"/>
    <n v="927.74"/>
    <n v="0"/>
    <n v="0"/>
    <n v="0"/>
    <n v="0"/>
    <n v="0"/>
    <n v="927.74"/>
    <n v="0"/>
    <m/>
    <m/>
    <n v="0"/>
    <n v="0"/>
    <n v="0"/>
    <n v="0"/>
    <n v="0"/>
    <n v="0"/>
    <n v="0"/>
    <n v="0"/>
    <n v="0"/>
    <m/>
    <n v="0"/>
    <n v="0"/>
    <n v="4168.3599999999997"/>
  </r>
  <r>
    <n v="752"/>
    <n v="18246"/>
    <s v="41394246HRSU"/>
    <s v="246H"/>
    <x v="164"/>
    <s v="13LTIP TL(RSUs)"/>
    <n v="10261"/>
    <n v="10"/>
    <x v="120"/>
    <n v="9260"/>
    <x v="1"/>
    <n v="2000"/>
    <n v="0"/>
    <n v="0"/>
    <s v="41394246HRSU13LTIP TL(RSUs)"/>
    <s v="LTIP TL(RSU)"/>
    <s v="LTIP TL(RSU) - 04/30/2013"/>
    <s v="3 years"/>
    <d v="2013-04-30T00:00:00"/>
    <d v="2016-04-30T00:00:00"/>
    <n v="4800"/>
    <n v="0"/>
    <n v="0"/>
    <n v="0"/>
    <n v="0"/>
    <n v="0"/>
    <m/>
    <n v="4800"/>
    <n v="1"/>
    <s v=""/>
    <n v="0"/>
    <n v="211440"/>
    <n v="0"/>
    <n v="0"/>
    <n v="0"/>
    <n v="0"/>
    <n v="0"/>
    <n v="0"/>
    <n v="211440"/>
    <n v="4800"/>
    <n v="-4800"/>
    <n v="0"/>
    <n v="0"/>
    <n v="44.05"/>
    <n v="0"/>
    <n v="0"/>
    <n v="0"/>
    <n v="0"/>
    <n v="0"/>
    <n v="0"/>
    <n v="0"/>
    <n v="211440"/>
    <n v="192.74384685505925"/>
    <n v="1097"/>
    <n v="211440"/>
    <n v="211440"/>
    <n v="0"/>
    <n v="29088.84"/>
    <n v="68944.33"/>
    <n v="113406.81999999999"/>
    <n v="0.01"/>
    <n v="0"/>
    <n v="211440"/>
    <n v="0"/>
    <n v="0"/>
    <n v="0"/>
    <m/>
    <n v="0"/>
    <n v="0"/>
    <n v="0"/>
    <n v="0"/>
    <n v="0"/>
    <n v="0.01"/>
    <n v="0"/>
    <n v="0.01"/>
    <n v="0"/>
    <n v="0.01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.01"/>
  </r>
  <r>
    <n v="753"/>
    <n v="18325"/>
    <s v="41394325JRSU"/>
    <s v="325J"/>
    <x v="165"/>
    <s v="13LTIP TL(RSUs)"/>
    <n v="10261"/>
    <n v="10"/>
    <x v="4"/>
    <n v="9260"/>
    <x v="1"/>
    <n v="2000"/>
    <n v="0"/>
    <n v="0"/>
    <s v="41394325J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754"/>
    <n v="18513"/>
    <s v="41394513ERSU"/>
    <s v="513E"/>
    <x v="166"/>
    <s v="13LTIP TL(RSUs)"/>
    <n v="10261"/>
    <n v="10"/>
    <x v="44"/>
    <n v="9260"/>
    <x v="1"/>
    <n v="2000"/>
    <n v="0"/>
    <n v="0"/>
    <s v="41394513E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755"/>
    <n v="18547"/>
    <s v="41394547MRSU"/>
    <s v="547M"/>
    <x v="167"/>
    <s v="13LTIP TL(RSUs)"/>
    <n v="10261"/>
    <n v="10"/>
    <x v="121"/>
    <n v="9260"/>
    <x v="1"/>
    <n v="2000"/>
    <n v="0"/>
    <n v="0"/>
    <s v="41394547M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756"/>
    <n v="18568"/>
    <s v="41394568KRSU"/>
    <s v="568K"/>
    <x v="168"/>
    <s v="13LTIP TL(RSUs)"/>
    <n v="10261"/>
    <n v="10"/>
    <x v="122"/>
    <n v="9260"/>
    <x v="1"/>
    <n v="2000"/>
    <n v="0"/>
    <n v="0"/>
    <s v="41394568K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757"/>
    <n v="18570"/>
    <s v="41394570GRSU"/>
    <s v="570G"/>
    <x v="169"/>
    <s v="13LTIP TL(RSUs)"/>
    <n v="10261"/>
    <n v="10"/>
    <x v="0"/>
    <n v="9260"/>
    <x v="1"/>
    <n v="2000"/>
    <n v="0"/>
    <n v="0"/>
    <s v="41394570GRSU13LTIP TL(RSUs)"/>
    <s v="LTIP TL(RSU)"/>
    <s v="LTIP TL(RSU) - 04/30/2013"/>
    <s v="3 years"/>
    <d v="2013-04-30T00:00:00"/>
    <d v="2016-04-30T00:00:00"/>
    <n v="450"/>
    <n v="0"/>
    <n v="0"/>
    <n v="0"/>
    <n v="0"/>
    <n v="0"/>
    <m/>
    <n v="450"/>
    <n v="1"/>
    <s v=""/>
    <n v="0"/>
    <n v="19822.5"/>
    <n v="0"/>
    <n v="0"/>
    <n v="0"/>
    <n v="0"/>
    <n v="0"/>
    <n v="0"/>
    <n v="19822.5"/>
    <n v="450"/>
    <n v="-450"/>
    <n v="0"/>
    <n v="0"/>
    <n v="44.05"/>
    <n v="0"/>
    <n v="0"/>
    <n v="0"/>
    <n v="0"/>
    <n v="0"/>
    <n v="0"/>
    <n v="0"/>
    <n v="19822.5"/>
    <n v="18.069735642661804"/>
    <n v="1097"/>
    <n v="19822.5"/>
    <n v="19822.5"/>
    <n v="0"/>
    <n v="2727.08"/>
    <n v="6463.53"/>
    <n v="6463.53"/>
    <n v="4168.3599999999997"/>
    <n v="0"/>
    <n v="19822.5"/>
    <n v="0"/>
    <n v="0"/>
    <n v="0"/>
    <m/>
    <n v="548.96"/>
    <n v="531.25"/>
    <n v="548.96"/>
    <n v="1629.17"/>
    <n v="548.95000000000005"/>
    <n v="0"/>
    <n v="513.54"/>
    <n v="513.54"/>
    <n v="548.96"/>
    <n v="1611.45"/>
    <n v="927.74"/>
    <n v="0"/>
    <n v="0"/>
    <n v="0"/>
    <n v="0"/>
    <n v="0"/>
    <n v="927.74"/>
    <n v="0"/>
    <m/>
    <m/>
    <n v="0"/>
    <n v="0"/>
    <n v="0"/>
    <n v="0"/>
    <n v="0"/>
    <n v="0"/>
    <n v="0"/>
    <n v="0"/>
    <n v="0"/>
    <m/>
    <n v="0"/>
    <n v="0"/>
    <n v="4168.3599999999997"/>
  </r>
  <r>
    <n v="758"/>
    <n v="18601"/>
    <s v="41394601MRSU"/>
    <s v="601M"/>
    <x v="170"/>
    <s v="13LTIP TL(RSUs)"/>
    <n v="10261"/>
    <n v="70"/>
    <x v="123"/>
    <n v="9260"/>
    <x v="1"/>
    <n v="170000"/>
    <n v="0"/>
    <n v="0"/>
    <s v="41394601M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759"/>
    <n v="18645"/>
    <s v="41394645LRSU"/>
    <s v="645L"/>
    <x v="171"/>
    <s v="13LTIP TL(RSUs)"/>
    <n v="10261"/>
    <n v="10"/>
    <x v="124"/>
    <n v="9260"/>
    <x v="1"/>
    <n v="2000"/>
    <n v="0"/>
    <n v="0"/>
    <s v="41394645L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760"/>
    <n v="18652"/>
    <s v="41394652PRSU"/>
    <s v="652P"/>
    <x v="172"/>
    <s v="13LTIP TL(RSUs)"/>
    <n v="10261"/>
    <n v="10"/>
    <x v="5"/>
    <n v="9260"/>
    <x v="1"/>
    <n v="2000"/>
    <n v="0"/>
    <n v="0"/>
    <s v="41394652P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761"/>
    <n v="18731"/>
    <s v="41394731HRSU"/>
    <s v="731H"/>
    <x v="173"/>
    <s v="13LTIP TL(RSUs)"/>
    <n v="10261"/>
    <n v="10"/>
    <x v="53"/>
    <n v="9260"/>
    <x v="1"/>
    <n v="2000"/>
    <n v="0"/>
    <n v="0"/>
    <s v="41394731H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762"/>
    <n v="18779"/>
    <s v="41394779WRSU"/>
    <s v="779W"/>
    <x v="174"/>
    <s v="13LTIP TL(RSUs)"/>
    <n v="10261"/>
    <n v="212"/>
    <x v="125"/>
    <n v="9260"/>
    <x v="1"/>
    <n v="832000"/>
    <n v="0"/>
    <n v="0"/>
    <s v="41394779W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1893.5"/>
    <n v="0"/>
    <n v="0"/>
    <n v="0"/>
    <n v="0"/>
    <n v="11893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763"/>
    <n v="18837"/>
    <s v="41394837NRSU"/>
    <s v="837N"/>
    <x v="175"/>
    <s v="13LTIP TL(RSUs)"/>
    <n v="10261"/>
    <n v="60"/>
    <x v="126"/>
    <n v="9260"/>
    <x v="1"/>
    <n v="30000"/>
    <n v="0"/>
    <n v="0"/>
    <s v="41394837N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764"/>
    <n v="18912"/>
    <s v="41394912SRSU"/>
    <s v="912S"/>
    <x v="176"/>
    <s v="13LTIP TL(RSUs)"/>
    <n v="10261"/>
    <n v="10"/>
    <x v="127"/>
    <n v="9260"/>
    <x v="1"/>
    <n v="2000"/>
    <n v="0"/>
    <n v="0"/>
    <s v="41394912SRSU13LTIP TL(RSUs)"/>
    <s v="LTIP TL(RSU)"/>
    <s v="LTIP TL(RSU) - 04/30/2013"/>
    <s v="3 years"/>
    <d v="2013-04-30T00:00:00"/>
    <d v="2016-04-30T00:00:00"/>
    <n v="450"/>
    <n v="0"/>
    <n v="0"/>
    <n v="0"/>
    <n v="0"/>
    <n v="0"/>
    <m/>
    <n v="450"/>
    <n v="1"/>
    <s v=""/>
    <n v="0"/>
    <n v="19822.5"/>
    <n v="0"/>
    <n v="0"/>
    <n v="0"/>
    <n v="0"/>
    <n v="0"/>
    <n v="0"/>
    <n v="19822.5"/>
    <n v="450"/>
    <n v="-450"/>
    <n v="0"/>
    <n v="0"/>
    <n v="44.05"/>
    <n v="0"/>
    <n v="0"/>
    <n v="0"/>
    <n v="0"/>
    <n v="0"/>
    <n v="0"/>
    <n v="0"/>
    <n v="19822.5"/>
    <n v="18.069735642661804"/>
    <n v="1097"/>
    <n v="19822.5"/>
    <n v="19822.5"/>
    <n v="0"/>
    <n v="19822.5"/>
    <n v="0"/>
    <n v="0"/>
    <n v="0"/>
    <n v="0"/>
    <n v="19822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765"/>
    <n v="18915"/>
    <s v="41394915SRSU"/>
    <s v="915S"/>
    <x v="177"/>
    <s v="13LTIP TL(RSUs)"/>
    <n v="10261"/>
    <n v="10"/>
    <x v="1"/>
    <n v="9260"/>
    <x v="1"/>
    <n v="2000"/>
    <n v="0"/>
    <n v="0"/>
    <s v="41394915S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766"/>
    <n v="18991"/>
    <s v="41394991LRSU"/>
    <s v="991L"/>
    <x v="178"/>
    <s v="13LTIP TL(RSUs)"/>
    <n v="10261"/>
    <n v="10"/>
    <x v="128"/>
    <n v="9260"/>
    <x v="1"/>
    <n v="12000"/>
    <n v="0"/>
    <n v="0"/>
    <s v="41394991LRSU13LTIP TL(RSUs)"/>
    <s v="LTIP TL(RSU)"/>
    <s v="LTIP TL(RSU) - 04/30/2013"/>
    <s v="3 years"/>
    <d v="2013-04-30T00:00:00"/>
    <d v="2016-04-30T00:00:00"/>
    <n v="450"/>
    <n v="0"/>
    <n v="0"/>
    <n v="0"/>
    <n v="0"/>
    <n v="0"/>
    <m/>
    <n v="450"/>
    <n v="1"/>
    <s v=""/>
    <n v="0"/>
    <n v="19822.5"/>
    <n v="0"/>
    <n v="0"/>
    <n v="0"/>
    <n v="0"/>
    <n v="0"/>
    <n v="0"/>
    <n v="19822.5"/>
    <n v="450"/>
    <n v="-450"/>
    <n v="0"/>
    <n v="0"/>
    <n v="44.05"/>
    <n v="0"/>
    <n v="0"/>
    <n v="0"/>
    <n v="0"/>
    <n v="0"/>
    <n v="0"/>
    <n v="0"/>
    <n v="19822.5"/>
    <n v="18.069735642661804"/>
    <n v="1097"/>
    <n v="19822.5"/>
    <n v="19822.5"/>
    <n v="0"/>
    <n v="2727.08"/>
    <n v="6463.53"/>
    <n v="6463.53"/>
    <n v="4168.3599999999997"/>
    <n v="0"/>
    <n v="19822.5"/>
    <n v="0"/>
    <n v="0"/>
    <n v="0"/>
    <m/>
    <n v="548.96"/>
    <n v="531.25"/>
    <n v="548.96"/>
    <n v="1629.17"/>
    <n v="548.95000000000005"/>
    <n v="0"/>
    <n v="513.54"/>
    <n v="513.54"/>
    <n v="548.96"/>
    <n v="1611.45"/>
    <n v="927.74"/>
    <n v="0"/>
    <n v="0"/>
    <n v="0"/>
    <n v="0"/>
    <n v="0"/>
    <n v="927.74"/>
    <n v="0"/>
    <m/>
    <m/>
    <n v="0"/>
    <n v="0"/>
    <n v="0"/>
    <n v="0"/>
    <n v="0"/>
    <n v="0"/>
    <n v="0"/>
    <n v="0"/>
    <n v="0"/>
    <m/>
    <n v="0"/>
    <n v="0"/>
    <n v="4168.3599999999997"/>
  </r>
  <r>
    <n v="767"/>
    <n v="19012"/>
    <s v="41394012SRSU"/>
    <s v="012S"/>
    <x v="179"/>
    <s v="13LTIP TL(RSUs)"/>
    <n v="10261"/>
    <n v="10"/>
    <x v="129"/>
    <n v="4264"/>
    <x v="1"/>
    <n v="2000"/>
    <n v="0"/>
    <n v="0"/>
    <s v="41394012S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768"/>
    <n v="19149"/>
    <s v="41394149HRSU"/>
    <s v="149H"/>
    <x v="180"/>
    <s v="13LTIP TL(RSUs)"/>
    <n v="10261"/>
    <n v="80"/>
    <x v="130"/>
    <n v="9260"/>
    <x v="1"/>
    <n v="190000"/>
    <n v="0"/>
    <n v="0"/>
    <s v="41394149HRSU13LTIP TL(RSUs)"/>
    <s v="LTIP TL(RSU)"/>
    <s v="LTIP TL(RSU) - 04/30/2013"/>
    <s v="3 years"/>
    <d v="2013-04-30T00:00:00"/>
    <d v="2016-04-30T00:00:00"/>
    <n v="450"/>
    <n v="0"/>
    <n v="0"/>
    <n v="0"/>
    <n v="0"/>
    <n v="0"/>
    <m/>
    <n v="450"/>
    <n v="1"/>
    <s v=""/>
    <n v="0"/>
    <n v="19822.5"/>
    <n v="0"/>
    <n v="0"/>
    <n v="0"/>
    <n v="0"/>
    <n v="0"/>
    <n v="0"/>
    <n v="19822.5"/>
    <n v="450"/>
    <n v="-450"/>
    <n v="0"/>
    <n v="0"/>
    <n v="44.05"/>
    <n v="0"/>
    <n v="0"/>
    <n v="0"/>
    <n v="0"/>
    <n v="0"/>
    <n v="0"/>
    <n v="0"/>
    <n v="19822.5"/>
    <n v="18.069735642661804"/>
    <n v="1097"/>
    <n v="19822.5"/>
    <n v="19822.5"/>
    <n v="0"/>
    <n v="19822.499999999996"/>
    <n v="0"/>
    <n v="0"/>
    <n v="0"/>
    <n v="0"/>
    <n v="19822.49999999999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769"/>
    <n v="19160"/>
    <s v="41394160SRSU"/>
    <s v="160S"/>
    <x v="181"/>
    <s v="13LTIP TL(RSUs)"/>
    <n v="10261"/>
    <n v="212"/>
    <x v="131"/>
    <n v="9260"/>
    <x v="1"/>
    <n v="827000"/>
    <n v="0"/>
    <n v="0"/>
    <s v="41394160S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6379.13"/>
    <n v="-0.01"/>
    <n v="0"/>
    <n v="11893.5"/>
    <n v="0"/>
    <n v="0"/>
    <n v="0"/>
    <m/>
    <n v="0"/>
    <n v="0"/>
    <n v="0"/>
    <n v="0"/>
    <n v="0"/>
    <n v="-0.01"/>
    <n v="0"/>
    <n v="-0.01"/>
    <n v="0"/>
    <n v="-0.01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-0.01"/>
  </r>
  <r>
    <n v="770"/>
    <n v="19167"/>
    <s v="41394167BRSU"/>
    <s v="167B"/>
    <x v="182"/>
    <s v="13LTIP TL(RSUs)"/>
    <n v="10261"/>
    <n v="10"/>
    <x v="132"/>
    <n v="9260"/>
    <x v="1"/>
    <n v="2000"/>
    <n v="0"/>
    <n v="0"/>
    <s v="41394167BRSU13LTIP TL(RSUs)"/>
    <s v="LTIP TL(RSU)"/>
    <s v="LTIP TL(RSU) - 04/30/2013"/>
    <s v="3 years"/>
    <d v="2013-04-30T00:00:00"/>
    <d v="2016-04-30T00:00:00"/>
    <n v="450"/>
    <n v="0"/>
    <n v="0"/>
    <n v="0"/>
    <n v="0"/>
    <n v="0"/>
    <m/>
    <n v="450"/>
    <n v="1"/>
    <s v=""/>
    <n v="0"/>
    <n v="19822.5"/>
    <n v="0"/>
    <n v="0"/>
    <n v="0"/>
    <n v="0"/>
    <n v="0"/>
    <n v="0"/>
    <n v="19822.5"/>
    <n v="450"/>
    <n v="-450"/>
    <n v="0"/>
    <n v="0"/>
    <n v="44.05"/>
    <n v="0"/>
    <n v="0"/>
    <n v="0"/>
    <n v="0"/>
    <n v="0"/>
    <n v="0"/>
    <n v="0"/>
    <n v="19822.5"/>
    <n v="18.069735642661804"/>
    <n v="1097"/>
    <n v="19822.5"/>
    <n v="19822.5"/>
    <n v="0"/>
    <n v="2727.08"/>
    <n v="6463.53"/>
    <n v="6463.53"/>
    <n v="4168.3599999999997"/>
    <n v="0"/>
    <n v="19822.5"/>
    <n v="0"/>
    <n v="0"/>
    <n v="0"/>
    <m/>
    <n v="548.96"/>
    <n v="531.25"/>
    <n v="548.96"/>
    <n v="1629.17"/>
    <n v="548.95000000000005"/>
    <n v="0"/>
    <n v="513.54"/>
    <n v="513.54"/>
    <n v="548.96"/>
    <n v="1611.45"/>
    <n v="927.74"/>
    <n v="0"/>
    <n v="0"/>
    <n v="0"/>
    <n v="0"/>
    <n v="0"/>
    <n v="927.74"/>
    <n v="0"/>
    <m/>
    <m/>
    <n v="0"/>
    <n v="0"/>
    <n v="0"/>
    <n v="0"/>
    <n v="0"/>
    <n v="0"/>
    <n v="0"/>
    <n v="0"/>
    <n v="0"/>
    <m/>
    <n v="0"/>
    <n v="0"/>
    <n v="4168.3599999999997"/>
  </r>
  <r>
    <n v="771"/>
    <n v="19198"/>
    <s v="41394198FRSU"/>
    <s v="198F"/>
    <x v="183"/>
    <s v="13LTIP TL(RSUs)"/>
    <n v="10261"/>
    <n v="10"/>
    <x v="5"/>
    <n v="9260"/>
    <x v="1"/>
    <n v="2000"/>
    <n v="0"/>
    <n v="0"/>
    <s v="41394198F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772"/>
    <n v="23416"/>
    <s v="41394416MRSU"/>
    <s v="416M"/>
    <x v="184"/>
    <s v="13LTIP TL(RSUs)"/>
    <n v="10261"/>
    <n v="10"/>
    <x v="133"/>
    <n v="9260"/>
    <x v="1"/>
    <n v="2000"/>
    <n v="0"/>
    <n v="0"/>
    <s v="41394416MRSU13LTIP TL(RSUs)"/>
    <s v="LTIP TL(RSU)"/>
    <s v="LTIP TL(RSU) - 04/30/2013"/>
    <s v="3 years"/>
    <d v="2013-04-30T00:00:00"/>
    <d v="2016-04-30T00:00:00"/>
    <n v="270"/>
    <n v="0"/>
    <n v="0"/>
    <n v="0"/>
    <n v="0"/>
    <n v="0"/>
    <m/>
    <n v="270"/>
    <n v="1"/>
    <s v=""/>
    <n v="0"/>
    <n v="11893.5"/>
    <n v="0"/>
    <n v="0"/>
    <n v="0"/>
    <n v="0"/>
    <n v="0"/>
    <n v="0"/>
    <n v="11893.5"/>
    <n v="270"/>
    <n v="-270"/>
    <n v="0"/>
    <n v="0"/>
    <n v="44.05"/>
    <n v="0"/>
    <n v="0"/>
    <n v="0"/>
    <n v="0"/>
    <n v="0"/>
    <n v="0"/>
    <n v="0"/>
    <n v="11893.5"/>
    <n v="10.841841385597084"/>
    <n v="1097"/>
    <n v="11893.5"/>
    <n v="11893.5"/>
    <n v="0"/>
    <n v="1636.25"/>
    <n v="3878.13"/>
    <n v="3878.1099999999997"/>
    <n v="2501.0099999999998"/>
    <n v="0"/>
    <n v="11893.5"/>
    <n v="0"/>
    <n v="0"/>
    <n v="0"/>
    <m/>
    <n v="329.38"/>
    <n v="318.75"/>
    <n v="329.37"/>
    <n v="977.5"/>
    <n v="329.38"/>
    <n v="-0.01"/>
    <n v="308.12"/>
    <n v="308.11"/>
    <n v="329.38"/>
    <n v="966.87"/>
    <n v="556.64"/>
    <n v="0"/>
    <n v="0"/>
    <n v="0"/>
    <n v="0"/>
    <n v="0"/>
    <n v="556.64"/>
    <n v="0"/>
    <m/>
    <m/>
    <n v="0"/>
    <n v="0"/>
    <n v="0"/>
    <n v="0"/>
    <n v="0"/>
    <n v="0"/>
    <n v="0"/>
    <n v="0"/>
    <n v="0"/>
    <m/>
    <n v="0"/>
    <n v="0"/>
    <n v="2501.0099999999998"/>
  </r>
  <r>
    <n v="773"/>
    <n v="23537"/>
    <s v="41394537ERSU"/>
    <s v="537E"/>
    <x v="185"/>
    <s v="13LTIP TL(RSUs)"/>
    <n v="10261"/>
    <n v="10"/>
    <x v="134"/>
    <n v="9260"/>
    <x v="1"/>
    <n v="2000"/>
    <n v="0"/>
    <n v="0"/>
    <s v="41394537ERSU13LTIP TL(RSUs)"/>
    <s v="LTIP TL(RSU)"/>
    <s v="LTIP TL(RSU) - 04/30/2013"/>
    <s v="3 years"/>
    <d v="2013-04-30T00:00:00"/>
    <d v="2016-04-30T00:00:00"/>
    <n v="6900"/>
    <n v="0"/>
    <n v="0"/>
    <n v="0"/>
    <n v="0"/>
    <n v="0"/>
    <m/>
    <n v="6900"/>
    <n v="1"/>
    <s v=""/>
    <n v="0"/>
    <n v="303945"/>
    <n v="0"/>
    <n v="0"/>
    <n v="0"/>
    <n v="0"/>
    <n v="0"/>
    <n v="0"/>
    <n v="303945"/>
    <n v="6900"/>
    <n v="-6900"/>
    <n v="0"/>
    <n v="0"/>
    <n v="44.05"/>
    <n v="0"/>
    <n v="0"/>
    <n v="0"/>
    <n v="0"/>
    <n v="0"/>
    <n v="0"/>
    <n v="0"/>
    <n v="303945"/>
    <n v="277.06927985414768"/>
    <n v="1097"/>
    <n v="303945"/>
    <n v="303945"/>
    <n v="0"/>
    <n v="41817.26"/>
    <n v="99107.48"/>
    <n v="99107.48"/>
    <n v="63912.78"/>
    <n v="0"/>
    <n v="303945"/>
    <n v="0"/>
    <n v="0"/>
    <n v="0"/>
    <m/>
    <n v="8417.35"/>
    <n v="8145.82"/>
    <n v="8417.34"/>
    <n v="24980.51"/>
    <n v="8417.35"/>
    <n v="-2.0499999999999998"/>
    <n v="7874.29"/>
    <n v="7872.24"/>
    <n v="8417.35"/>
    <n v="24706.940000000002"/>
    <n v="14225.33"/>
    <n v="0"/>
    <n v="0"/>
    <n v="0"/>
    <n v="0"/>
    <n v="0"/>
    <n v="14225.33"/>
    <n v="0"/>
    <m/>
    <m/>
    <n v="0"/>
    <n v="0"/>
    <n v="0"/>
    <n v="0"/>
    <n v="0"/>
    <n v="0"/>
    <n v="0"/>
    <n v="0"/>
    <n v="0"/>
    <m/>
    <n v="0"/>
    <n v="0"/>
    <n v="63912.78"/>
  </r>
  <r>
    <n v="774"/>
    <n v="24451"/>
    <s v="41414451RRSU"/>
    <s v="451R"/>
    <x v="186"/>
    <s v="13LTIP TL(RSUs)"/>
    <n v="10261"/>
    <n v="10"/>
    <x v="0"/>
    <n v="9260"/>
    <x v="1"/>
    <n v="2000"/>
    <n v="0"/>
    <n v="0"/>
    <s v="41414451RRSU13LTIP TL(RSUs)"/>
    <s v="LTIP TL(RSU)"/>
    <s v="LTIP TL(RSU) - 05/20/2013"/>
    <s v="3 years"/>
    <d v="2013-05-20T00:00:00"/>
    <d v="2016-05-20T00:00:00"/>
    <n v="450"/>
    <n v="0"/>
    <n v="0"/>
    <n v="0"/>
    <n v="0"/>
    <n v="0"/>
    <m/>
    <n v="450"/>
    <n v="1"/>
    <s v=""/>
    <n v="0"/>
    <n v="20137.5"/>
    <n v="0"/>
    <n v="0"/>
    <n v="0"/>
    <n v="0"/>
    <n v="0"/>
    <n v="0"/>
    <n v="20137.5"/>
    <n v="450"/>
    <n v="-450"/>
    <n v="0"/>
    <n v="0"/>
    <n v="44.75"/>
    <n v="0"/>
    <n v="0"/>
    <n v="0"/>
    <n v="0"/>
    <n v="0"/>
    <n v="0"/>
    <n v="0"/>
    <n v="20137.5"/>
    <n v="18.356882406563354"/>
    <n v="1097"/>
    <n v="20137.5"/>
    <n v="20137.5"/>
    <n v="0"/>
    <n v="2410.62"/>
    <n v="6566.24"/>
    <n v="6566.25"/>
    <n v="4594.3899999999994"/>
    <n v="0"/>
    <n v="20137.5"/>
    <n v="0"/>
    <n v="0"/>
    <n v="0"/>
    <m/>
    <n v="557.67999999999995"/>
    <n v="539.69000000000005"/>
    <n v="557.67999999999995"/>
    <n v="1655.0499999999997"/>
    <n v="557.67999999999995"/>
    <n v="0"/>
    <n v="521.70000000000005"/>
    <n v="521.70000000000005"/>
    <n v="557.67999999999995"/>
    <n v="1637.06"/>
    <n v="539.70000000000005"/>
    <n v="762.58"/>
    <n v="0"/>
    <n v="0"/>
    <n v="0"/>
    <n v="0"/>
    <n v="1302.2800000000002"/>
    <n v="0"/>
    <m/>
    <m/>
    <n v="0"/>
    <n v="0"/>
    <n v="0"/>
    <n v="0"/>
    <n v="0"/>
    <n v="0"/>
    <n v="0"/>
    <n v="0"/>
    <n v="0"/>
    <m/>
    <n v="0"/>
    <n v="0"/>
    <n v="4594.3899999999994"/>
  </r>
  <r>
    <n v="775"/>
    <n v="15832"/>
    <s v="41428832DRSU"/>
    <s v="832D"/>
    <x v="125"/>
    <s v="13LTIP TL(RSUs)"/>
    <n v="10261"/>
    <n v="180"/>
    <x v="74"/>
    <n v="9260"/>
    <x v="1"/>
    <n v="700000"/>
    <n v="0"/>
    <n v="0"/>
    <s v="41428832DRSU13LTIP TL(RSUs)"/>
    <s v="LTIP TL(RSU)"/>
    <s v="LTIP TL(RSU) - 06/03/2013"/>
    <s v="3 years"/>
    <d v="2013-06-03T00:00:00"/>
    <d v="2016-06-03T00:00:00"/>
    <n v="250"/>
    <n v="0"/>
    <n v="0"/>
    <n v="0"/>
    <n v="0"/>
    <n v="0"/>
    <m/>
    <n v="250"/>
    <n v="1"/>
    <s v=""/>
    <n v="0"/>
    <n v="10522.5"/>
    <n v="0"/>
    <n v="0"/>
    <n v="0"/>
    <n v="0"/>
    <n v="0"/>
    <n v="0"/>
    <n v="10522.5"/>
    <n v="250"/>
    <n v="-250"/>
    <n v="0"/>
    <n v="0"/>
    <n v="42.09"/>
    <n v="0"/>
    <n v="0"/>
    <n v="0"/>
    <n v="0"/>
    <n v="0"/>
    <n v="0"/>
    <n v="0"/>
    <n v="10522.5"/>
    <n v="9.5920692798541474"/>
    <n v="1097"/>
    <n v="10522.5"/>
    <n v="10522.5"/>
    <n v="0"/>
    <n v="1128.03"/>
    <n v="3431.08"/>
    <n v="3431.0800000000004"/>
    <n v="2532.31"/>
    <n v="0"/>
    <n v="10522.5"/>
    <n v="0"/>
    <n v="0"/>
    <n v="0"/>
    <m/>
    <n v="291.39999999999998"/>
    <n v="282.01"/>
    <n v="291.41000000000003"/>
    <n v="864.81999999999994"/>
    <n v="291.39999999999998"/>
    <n v="-0.01"/>
    <n v="272.61"/>
    <n v="272.60000000000002"/>
    <n v="291.41000000000003"/>
    <n v="855.41000000000008"/>
    <n v="282"/>
    <n v="291.41000000000003"/>
    <n v="0"/>
    <n v="238.67"/>
    <n v="0"/>
    <n v="238.67"/>
    <n v="812.08"/>
    <n v="0"/>
    <m/>
    <m/>
    <n v="0"/>
    <n v="0"/>
    <n v="0"/>
    <n v="0"/>
    <n v="0"/>
    <n v="0"/>
    <n v="0"/>
    <n v="0"/>
    <n v="0"/>
    <m/>
    <n v="0"/>
    <n v="0"/>
    <n v="2532.31"/>
  </r>
  <r>
    <n v="776"/>
    <n v="24491"/>
    <s v="41442491TRSU"/>
    <s v="491T"/>
    <x v="187"/>
    <s v="13LTIP TL(RSUs)"/>
    <n v="10261"/>
    <n v="10"/>
    <x v="55"/>
    <n v="9260"/>
    <x v="1"/>
    <n v="2000"/>
    <n v="0"/>
    <n v="0"/>
    <s v="41442491TRSU13LTIP TL(RSUs)"/>
    <s v="LTIP TL(RSU)"/>
    <s v="LTIP TL(RSU) - 06/17/2013"/>
    <s v="3 years"/>
    <d v="2013-06-17T00:00:00"/>
    <d v="2016-06-17T00:00:00"/>
    <n v="270"/>
    <n v="0"/>
    <n v="0"/>
    <n v="0"/>
    <n v="0"/>
    <n v="0"/>
    <m/>
    <n v="270"/>
    <n v="1"/>
    <s v=""/>
    <n v="0"/>
    <n v="10980.9"/>
    <n v="0"/>
    <n v="0"/>
    <n v="0"/>
    <n v="0"/>
    <n v="0"/>
    <n v="0"/>
    <n v="10980.9"/>
    <n v="270"/>
    <n v="-270"/>
    <n v="0"/>
    <n v="0"/>
    <n v="40.67"/>
    <n v="0"/>
    <n v="0"/>
    <n v="0"/>
    <n v="0"/>
    <n v="0"/>
    <n v="0"/>
    <n v="0"/>
    <n v="10980.9"/>
    <n v="10.009936189608021"/>
    <n v="1097"/>
    <n v="10980.9"/>
    <n v="10980.9"/>
    <n v="0"/>
    <n v="1039.83"/>
    <n v="3580.55"/>
    <n v="3580.54"/>
    <n v="2779.9800000000005"/>
    <n v="0"/>
    <n v="10980.900000000001"/>
    <n v="0"/>
    <n v="0"/>
    <n v="0"/>
    <m/>
    <n v="304.11"/>
    <n v="294.29000000000002"/>
    <n v="304.10000000000002"/>
    <n v="902.50000000000011"/>
    <n v="304.10000000000002"/>
    <n v="0"/>
    <n v="284.48"/>
    <n v="284.48"/>
    <n v="304.10000000000002"/>
    <n v="892.68000000000006"/>
    <n v="294.29000000000002"/>
    <n v="304.10000000000002"/>
    <n v="0"/>
    <n v="386.41"/>
    <n v="0"/>
    <n v="386.41"/>
    <n v="984.80000000000018"/>
    <n v="0"/>
    <m/>
    <m/>
    <n v="0"/>
    <n v="0"/>
    <n v="0"/>
    <n v="0"/>
    <n v="0"/>
    <n v="0"/>
    <n v="0"/>
    <n v="0"/>
    <n v="0"/>
    <m/>
    <n v="0"/>
    <n v="0"/>
    <n v="2779.9800000000005"/>
  </r>
  <r>
    <n v="777"/>
    <n v="24541"/>
    <s v="41491541BRSU"/>
    <s v="541B"/>
    <x v="188"/>
    <s v="13LTIP TL(RSUs)"/>
    <n v="10261"/>
    <n v="180"/>
    <x v="74"/>
    <n v="9260"/>
    <x v="1"/>
    <n v="700000"/>
    <n v="0"/>
    <n v="0"/>
    <s v="41491541BRSU13LTIP TL(RSUs)"/>
    <s v="LTIP TL(RSU)"/>
    <s v="LTIP TL(RSU) - 08/05/2013"/>
    <s v="3 years"/>
    <d v="2013-08-05T00:00:00"/>
    <d v="2016-08-05T00:00:00"/>
    <n v="450"/>
    <n v="0"/>
    <n v="0"/>
    <n v="0"/>
    <n v="0"/>
    <n v="0"/>
    <m/>
    <n v="450"/>
    <n v="1"/>
    <s v=""/>
    <n v="0"/>
    <n v="20070"/>
    <n v="0"/>
    <n v="0"/>
    <n v="0"/>
    <n v="0"/>
    <n v="0"/>
    <n v="0"/>
    <n v="20070"/>
    <n v="450"/>
    <n v="-450"/>
    <n v="0"/>
    <n v="0"/>
    <n v="44.6"/>
    <n v="0"/>
    <n v="0"/>
    <n v="0"/>
    <n v="0"/>
    <n v="0"/>
    <n v="0"/>
    <n v="0"/>
    <n v="20070"/>
    <n v="18.295350957155879"/>
    <n v="1097"/>
    <n v="20070"/>
    <n v="20070"/>
    <n v="0"/>
    <n v="1021.98"/>
    <n v="6544.23"/>
    <n v="6544.23"/>
    <n v="5959.5599999999995"/>
    <n v="0"/>
    <n v="20070"/>
    <n v="0"/>
    <n v="0"/>
    <n v="0"/>
    <m/>
    <n v="555.82000000000005"/>
    <n v="537.88"/>
    <n v="555.80999999999995"/>
    <n v="1649.51"/>
    <n v="555.80999999999995"/>
    <n v="0"/>
    <n v="519.95000000000005"/>
    <n v="519.95000000000005"/>
    <n v="555.82000000000005"/>
    <n v="1631.58"/>
    <n v="537.88"/>
    <n v="555.80999999999995"/>
    <n v="0"/>
    <n v="537.88"/>
    <n v="0"/>
    <n v="537.88"/>
    <n v="1631.5700000000002"/>
    <n v="0"/>
    <m/>
    <m/>
    <n v="1046.8999999999999"/>
    <n v="1046.8999999999999"/>
    <n v="0"/>
    <n v="0"/>
    <n v="0"/>
    <n v="0"/>
    <n v="0"/>
    <n v="0"/>
    <n v="0"/>
    <m/>
    <n v="0"/>
    <n v="1046.8999999999999"/>
    <n v="5959.5599999999995"/>
  </r>
  <r>
    <n v="778"/>
    <n v="24582"/>
    <s v="41520582FRSU"/>
    <s v="582F"/>
    <x v="189"/>
    <s v="13LTIP TL(RSUs)"/>
    <n v="10261"/>
    <n v="10"/>
    <x v="5"/>
    <n v="9260"/>
    <x v="1"/>
    <n v="2000"/>
    <n v="0"/>
    <n v="0"/>
    <s v="41520582FRSU13LTIP TL(RSUs)"/>
    <s v="LTIP TL(RSU)"/>
    <s v="LTIP TL(RSU) - 09/03/2013"/>
    <s v="3 years"/>
    <d v="2013-09-03T00:00:00"/>
    <d v="2016-09-03T00:00:00"/>
    <n v="270"/>
    <n v="0"/>
    <n v="0"/>
    <n v="0"/>
    <n v="0"/>
    <n v="0"/>
    <m/>
    <n v="270"/>
    <n v="1"/>
    <s v=""/>
    <n v="0"/>
    <n v="10854"/>
    <n v="0"/>
    <n v="0"/>
    <n v="0"/>
    <n v="0"/>
    <n v="0"/>
    <n v="0"/>
    <n v="10854"/>
    <n v="270"/>
    <n v="-270"/>
    <n v="0"/>
    <n v="0"/>
    <n v="40.200000000000003"/>
    <n v="0"/>
    <n v="0"/>
    <n v="0"/>
    <n v="0"/>
    <n v="0"/>
    <n v="0"/>
    <n v="0"/>
    <n v="10854"/>
    <n v="9.8942570647219696"/>
    <n v="1097"/>
    <n v="10854"/>
    <n v="10854"/>
    <n v="0"/>
    <n v="0"/>
    <n v="3811.22"/>
    <n v="3539.16"/>
    <n v="3503.62"/>
    <n v="0"/>
    <n v="10854"/>
    <n v="0"/>
    <n v="0"/>
    <n v="0"/>
    <m/>
    <n v="300.58999999999997"/>
    <n v="290.89"/>
    <n v="300.58999999999997"/>
    <n v="892.06999999999994"/>
    <n v="300.58999999999997"/>
    <n v="-0.55000000000000004"/>
    <n v="281.19"/>
    <n v="280.64"/>
    <n v="300.58999999999997"/>
    <n v="881.81999999999994"/>
    <n v="290.89"/>
    <n v="300.58"/>
    <n v="0"/>
    <n v="290.89999999999998"/>
    <n v="0"/>
    <n v="290.89999999999998"/>
    <n v="882.37"/>
    <n v="0"/>
    <m/>
    <m/>
    <n v="847.3599999999999"/>
    <n v="847.3599999999999"/>
    <n v="0"/>
    <n v="0"/>
    <n v="0"/>
    <n v="0"/>
    <n v="0"/>
    <n v="0"/>
    <n v="0"/>
    <m/>
    <n v="0"/>
    <n v="847.3599999999999"/>
    <n v="3503.62"/>
  </r>
  <r>
    <n v="779"/>
    <n v="14418"/>
    <s v="41611418VRSU"/>
    <s v="418V"/>
    <x v="217"/>
    <s v="13LTIP TL(RSUs)"/>
    <n v="10261"/>
    <n v="50"/>
    <x v="2"/>
    <n v="4264"/>
    <x v="1"/>
    <n v="91000"/>
    <n v="0"/>
    <n v="0"/>
    <s v="41611418VRSU13LTIP TL(RSUs)"/>
    <s v="LTIP TL(RSU)"/>
    <s v="LTIP TL(RSU) - 12/03/2013"/>
    <s v="3 years"/>
    <d v="2013-12-03T00:00:00"/>
    <d v="2016-04-30T00:00:00"/>
    <n v="270"/>
    <n v="0"/>
    <n v="0"/>
    <n v="0"/>
    <n v="0"/>
    <n v="0"/>
    <m/>
    <n v="270"/>
    <n v="1"/>
    <s v=""/>
    <n v="0"/>
    <n v="11982.6"/>
    <n v="0"/>
    <n v="0"/>
    <n v="0"/>
    <n v="0"/>
    <n v="0"/>
    <n v="0"/>
    <n v="11982.6"/>
    <n v="270"/>
    <n v="-270"/>
    <n v="0"/>
    <n v="0"/>
    <n v="44.38"/>
    <n v="0"/>
    <n v="0"/>
    <n v="0"/>
    <n v="0"/>
    <n v="0"/>
    <n v="0"/>
    <n v="0"/>
    <n v="11982.6"/>
    <n v="10.923062898814949"/>
    <n v="1097"/>
    <n v="11982.6"/>
    <n v="11982.6"/>
    <n v="0"/>
    <n v="0"/>
    <n v="11982.6"/>
    <n v="0"/>
    <n v="0"/>
    <n v="0"/>
    <n v="11982.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780"/>
    <n v="10005"/>
    <s v="417655McERSU"/>
    <s v="5McE"/>
    <x v="0"/>
    <s v="14LTIP TL(RSUs)"/>
    <n v="10261"/>
    <n v="10"/>
    <x v="0"/>
    <n v="9260"/>
    <x v="1"/>
    <n v="2000"/>
    <n v="0"/>
    <n v="0"/>
    <s v="417655McE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s v="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1224.400000000001"/>
    <n v="10.231905195989063"/>
    <n v="1097"/>
    <n v="11224.400000000001"/>
    <n v="11224.400000000001"/>
    <n v="0"/>
    <n v="0"/>
    <n v="11224.4"/>
    <n v="0"/>
    <n v="0"/>
    <n v="0"/>
    <n v="11224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781"/>
    <n v="10015"/>
    <s v="4176515WoRSU"/>
    <s v="15Wo"/>
    <x v="1"/>
    <s v="14LTIP TL(RSUs)"/>
    <n v="10261"/>
    <n v="10"/>
    <x v="1"/>
    <n v="9260"/>
    <x v="1"/>
    <n v="2000"/>
    <n v="0"/>
    <n v="0"/>
    <s v="4176515WoRSU14LTIP TL(RSUs)"/>
    <s v="LTIP TL(RSU)"/>
    <s v="LTIP TL(RSU) - 05/06/2014"/>
    <s v="3 years"/>
    <d v="2014-05-06T00:00:00"/>
    <d v="2017-05-06T00:00:00"/>
    <n v="370"/>
    <n v="0"/>
    <n v="0"/>
    <n v="0"/>
    <n v="0"/>
    <n v="0"/>
    <m/>
    <n v="370"/>
    <n v="1"/>
    <n v="0"/>
    <n v="0"/>
    <n v="18877.400000000001"/>
    <n v="0"/>
    <n v="0"/>
    <n v="0"/>
    <n v="0"/>
    <n v="0"/>
    <n v="0"/>
    <n v="18877.400000000001"/>
    <n v="370"/>
    <n v="0"/>
    <n v="0"/>
    <n v="370"/>
    <n v="51.02"/>
    <n v="18877.400000000001"/>
    <n v="-377.58575480000002"/>
    <n v="18499.814245200003"/>
    <n v="0"/>
    <n v="0"/>
    <n v="0"/>
    <n v="0"/>
    <n v="18499.814245200003"/>
    <n v="16.864005692980861"/>
    <n v="879"/>
    <n v="14823.46"/>
    <n v="14823.46"/>
    <n v="3676.3542452000038"/>
    <n v="0"/>
    <n v="2495.87"/>
    <n v="6155.3600000000006"/>
    <n v="6172.23"/>
    <n v="0"/>
    <n v="14823.46"/>
    <n v="0"/>
    <n v="0"/>
    <n v="0"/>
    <m/>
    <n v="522.79"/>
    <n v="505.92"/>
    <n v="522.78"/>
    <n v="1551.49"/>
    <n v="522.79"/>
    <n v="0"/>
    <n v="489.05"/>
    <n v="489.05"/>
    <n v="522.79"/>
    <n v="1534.6299999999999"/>
    <n v="505.92"/>
    <n v="522.78"/>
    <n v="0"/>
    <n v="505.92"/>
    <n v="0"/>
    <n v="505.92"/>
    <n v="1534.6200000000001"/>
    <n v="0"/>
    <m/>
    <m/>
    <n v="1551.49"/>
    <n v="1551.49"/>
    <n v="0"/>
    <n v="0"/>
    <n v="0"/>
    <n v="0"/>
    <n v="0"/>
    <n v="0"/>
    <n v="0"/>
    <m/>
    <n v="0"/>
    <n v="1551.49"/>
    <n v="6172.23"/>
  </r>
  <r>
    <n v="782"/>
    <n v="10034"/>
    <s v="4176534MaRSU"/>
    <s v="34Ma"/>
    <x v="2"/>
    <s v="14LTIP TL(RSUs)"/>
    <n v="10261"/>
    <n v="50"/>
    <x v="2"/>
    <n v="9260"/>
    <x v="1"/>
    <n v="91000"/>
    <n v="0"/>
    <n v="0"/>
    <s v="4176534Ma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783"/>
    <n v="10070"/>
    <s v="4176570HaRSU"/>
    <s v="70Ha"/>
    <x v="3"/>
    <s v="14LTIP TL(RSUs)"/>
    <n v="10261"/>
    <n v="20"/>
    <x v="3"/>
    <n v="9260"/>
    <x v="1"/>
    <n v="107000"/>
    <n v="0"/>
    <n v="0"/>
    <s v="4176570HaRSU14LTIP TL(RSUs)"/>
    <s v="LTIP TL(RSU)"/>
    <s v="LTIP TL(RSU) - 05/06/2014"/>
    <s v="3 years"/>
    <d v="2014-05-06T00:00:00"/>
    <d v="2017-05-06T00:00:00"/>
    <n v="1295"/>
    <n v="0"/>
    <n v="0"/>
    <n v="0"/>
    <n v="0"/>
    <n v="0"/>
    <m/>
    <n v="1295"/>
    <n v="1"/>
    <s v=""/>
    <n v="0"/>
    <n v="66070.900000000009"/>
    <n v="0"/>
    <n v="0"/>
    <n v="0"/>
    <n v="0"/>
    <n v="0"/>
    <n v="0"/>
    <n v="66070.900000000009"/>
    <n v="1295"/>
    <n v="0"/>
    <n v="0"/>
    <n v="1295"/>
    <n v="51.02"/>
    <n v="66070.900000000009"/>
    <n v="-1321.5501418000001"/>
    <n v="64749.34985820001"/>
    <n v="0"/>
    <n v="0"/>
    <n v="0"/>
    <n v="0"/>
    <n v="66070.900000000009"/>
    <n v="60.228714676390162"/>
    <n v="1097"/>
    <n v="66070.900000000009"/>
    <n v="66070.900000000009"/>
    <n v="0"/>
    <n v="0"/>
    <n v="66070.899999999994"/>
    <n v="0"/>
    <n v="0"/>
    <n v="0"/>
    <n v="66070.89999999999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784"/>
    <n v="10101"/>
    <s v="41765101WRSU"/>
    <s v="101W"/>
    <x v="4"/>
    <s v="14LTIP TL(RSUs)"/>
    <n v="10261"/>
    <n v="10"/>
    <x v="4"/>
    <n v="9260"/>
    <x v="1"/>
    <n v="2000"/>
    <n v="0"/>
    <n v="0"/>
    <s v="41765101W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785"/>
    <n v="10105"/>
    <s v="41765105ARSU"/>
    <s v="105A"/>
    <x v="5"/>
    <s v="14LTIP TL(RSUs)"/>
    <n v="10261"/>
    <n v="10"/>
    <x v="5"/>
    <n v="9260"/>
    <x v="1"/>
    <n v="2000"/>
    <n v="0"/>
    <n v="0"/>
    <s v="41765105ARSU14LTIP TL(RSUs)"/>
    <s v="LTIP TL(RSU)"/>
    <s v="LTIP TL(RSU) - 05/06/2014"/>
    <s v="3 years"/>
    <d v="2014-05-06T00:00:00"/>
    <d v="2017-05-06T00:00:00"/>
    <n v="575"/>
    <n v="0"/>
    <n v="0"/>
    <n v="0"/>
    <n v="0"/>
    <n v="0"/>
    <m/>
    <n v="575"/>
    <n v="1"/>
    <s v=""/>
    <n v="0"/>
    <n v="29336.5"/>
    <n v="0"/>
    <n v="0"/>
    <n v="0"/>
    <n v="0"/>
    <n v="0"/>
    <n v="0"/>
    <n v="29336.5"/>
    <n v="575"/>
    <n v="0"/>
    <n v="0"/>
    <n v="575"/>
    <n v="51.02"/>
    <n v="29336.5"/>
    <n v="-586.78867300000002"/>
    <n v="28749.711327000001"/>
    <n v="0"/>
    <n v="0"/>
    <n v="0"/>
    <n v="0"/>
    <n v="29336.5"/>
    <n v="26.742479489516864"/>
    <n v="1097"/>
    <n v="29336.5"/>
    <n v="29336.5"/>
    <n v="0"/>
    <n v="0"/>
    <n v="29336.5"/>
    <n v="0"/>
    <n v="0"/>
    <n v="0"/>
    <n v="29336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786"/>
    <n v="10106"/>
    <s v="41765106GRSU"/>
    <s v="106G"/>
    <x v="6"/>
    <s v="14LTIP TL(RSUs)"/>
    <n v="10261"/>
    <n v="30"/>
    <x v="6"/>
    <n v="9260"/>
    <x v="1"/>
    <n v="10000"/>
    <n v="0"/>
    <n v="0"/>
    <s v="41765106G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787"/>
    <n v="10107"/>
    <s v="41765107CRSU"/>
    <s v="107C"/>
    <x v="7"/>
    <s v="14LTIP TL(RSUs)"/>
    <n v="10261"/>
    <n v="10"/>
    <x v="7"/>
    <n v="9260"/>
    <x v="1"/>
    <n v="12000"/>
    <n v="0"/>
    <n v="0"/>
    <s v="41765107CRSU14LTIP TL(RSUs)"/>
    <s v="LTIP TL(RSU)"/>
    <s v="LTIP TL(RSU) - 05/06/2014"/>
    <s v="3 years"/>
    <d v="2014-05-06T00:00:00"/>
    <d v="2017-05-06T00:00:00"/>
    <n v="1295"/>
    <n v="0"/>
    <n v="0"/>
    <n v="0"/>
    <n v="0"/>
    <n v="0"/>
    <m/>
    <n v="1295"/>
    <n v="1"/>
    <n v="0"/>
    <n v="0"/>
    <n v="66070.900000000009"/>
    <n v="0"/>
    <n v="0"/>
    <n v="0"/>
    <n v="0"/>
    <n v="0"/>
    <n v="0"/>
    <n v="66070.900000000009"/>
    <n v="1295"/>
    <n v="0"/>
    <n v="0"/>
    <n v="1295"/>
    <n v="51.02"/>
    <n v="66070.900000000009"/>
    <n v="-1321.5501418000001"/>
    <n v="64749.34985820001"/>
    <n v="0"/>
    <n v="0"/>
    <n v="0"/>
    <n v="0"/>
    <n v="64749.34985820001"/>
    <n v="59.024019925433009"/>
    <n v="879"/>
    <n v="51882.11"/>
    <n v="51882.11"/>
    <n v="12867.23985820001"/>
    <n v="0"/>
    <n v="8735.5499999999993"/>
    <n v="21543.77"/>
    <n v="21602.79"/>
    <n v="0"/>
    <n v="51882.11"/>
    <n v="0"/>
    <n v="0"/>
    <n v="0"/>
    <m/>
    <n v="1829.75"/>
    <n v="1770.72"/>
    <n v="1829.74"/>
    <n v="5430.21"/>
    <n v="1829.75"/>
    <n v="0"/>
    <n v="1711.69"/>
    <n v="1711.69"/>
    <n v="1829.75"/>
    <n v="5371.1900000000005"/>
    <n v="1770.72"/>
    <n v="1829.74"/>
    <n v="0"/>
    <n v="1770.72"/>
    <n v="0"/>
    <n v="1770.72"/>
    <n v="5371.18"/>
    <n v="0"/>
    <m/>
    <m/>
    <n v="5430.21"/>
    <n v="5430.21"/>
    <n v="0"/>
    <n v="0"/>
    <n v="0"/>
    <n v="0"/>
    <n v="0"/>
    <n v="0"/>
    <n v="0"/>
    <m/>
    <n v="0"/>
    <n v="5430.21"/>
    <n v="21602.79"/>
  </r>
  <r>
    <n v="788"/>
    <n v="10138"/>
    <s v="41765138JRSU"/>
    <s v="138J"/>
    <x v="8"/>
    <s v="14LTIP TL(RSUs)"/>
    <n v="10261"/>
    <n v="10"/>
    <x v="5"/>
    <n v="9260"/>
    <x v="1"/>
    <n v="2000"/>
    <n v="0"/>
    <n v="0"/>
    <s v="41765138J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789"/>
    <n v="10153"/>
    <s v="41765153PRSU"/>
    <s v="153P"/>
    <x v="9"/>
    <s v="14LTIP TL(RSUs)"/>
    <n v="10261"/>
    <n v="212"/>
    <x v="8"/>
    <n v="9260"/>
    <x v="1"/>
    <n v="821000"/>
    <n v="0"/>
    <n v="0"/>
    <s v="41765153P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790"/>
    <n v="10155"/>
    <s v="41765155MRSU"/>
    <s v="155M"/>
    <x v="10"/>
    <s v="14LTIP TL(RSUs)"/>
    <n v="10261"/>
    <n v="10"/>
    <x v="4"/>
    <n v="9260"/>
    <x v="1"/>
    <n v="2000"/>
    <n v="0"/>
    <n v="0"/>
    <s v="41765155M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791"/>
    <n v="10219"/>
    <s v="41765219HRSU"/>
    <s v="219H"/>
    <x v="11"/>
    <s v="14LTIP TL(RSUs)"/>
    <n v="10261"/>
    <n v="10"/>
    <x v="5"/>
    <n v="9260"/>
    <x v="1"/>
    <n v="2000"/>
    <n v="0"/>
    <n v="0"/>
    <s v="41765219HRSU14LTIP TL(RSUs)"/>
    <s v="LTIP TL(RSU)"/>
    <s v="LTIP TL(RSU) - 05/06/2014"/>
    <s v="3 years"/>
    <d v="2014-05-06T00:00:00"/>
    <d v="2017-05-06T00:00:00"/>
    <n v="370"/>
    <n v="0"/>
    <n v="0"/>
    <n v="0"/>
    <n v="0"/>
    <n v="0"/>
    <m/>
    <n v="370"/>
    <n v="1"/>
    <s v=""/>
    <n v="0"/>
    <n v="18877.400000000001"/>
    <n v="0"/>
    <n v="0"/>
    <n v="0"/>
    <n v="0"/>
    <n v="0"/>
    <n v="0"/>
    <n v="18877.400000000001"/>
    <n v="370"/>
    <n v="0"/>
    <n v="0"/>
    <n v="370"/>
    <n v="51.02"/>
    <n v="18877.400000000001"/>
    <n v="-377.58575480000002"/>
    <n v="18499.814245200003"/>
    <n v="0"/>
    <n v="0"/>
    <n v="0"/>
    <n v="0"/>
    <n v="18877.400000000001"/>
    <n v="17.208204193254332"/>
    <n v="1097"/>
    <n v="18877.400000000001"/>
    <n v="18877.400000000001"/>
    <n v="0"/>
    <n v="0"/>
    <n v="18877.400000000001"/>
    <n v="0"/>
    <n v="0"/>
    <n v="0"/>
    <n v="18877.400000000001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792"/>
    <n v="10239"/>
    <s v="41765239FRSU"/>
    <s v="239F"/>
    <x v="12"/>
    <s v="14LTIP TL(RSUs)"/>
    <n v="10261"/>
    <n v="180"/>
    <x v="9"/>
    <n v="9260"/>
    <x v="1"/>
    <n v="700000"/>
    <n v="0"/>
    <n v="0"/>
    <s v="41765239FRSU14LTIP TL(RSUs)"/>
    <s v="LTIP TL(RSU)"/>
    <s v="LTIP TL(RSU) - 05/06/2014"/>
    <s v="3 years"/>
    <d v="2014-05-06T00:00:00"/>
    <d v="2017-05-06T00:00:00"/>
    <n v="370"/>
    <n v="0"/>
    <n v="0"/>
    <n v="0"/>
    <n v="0"/>
    <n v="0"/>
    <m/>
    <n v="370"/>
    <n v="1"/>
    <n v="0"/>
    <n v="0"/>
    <n v="18877.400000000001"/>
    <n v="0"/>
    <n v="0"/>
    <n v="0"/>
    <n v="0"/>
    <n v="0"/>
    <n v="0"/>
    <n v="18877.400000000001"/>
    <n v="370"/>
    <n v="0"/>
    <n v="0"/>
    <n v="370"/>
    <n v="51.02"/>
    <n v="18877.400000000001"/>
    <n v="-377.58575480000002"/>
    <n v="18499.814245200003"/>
    <n v="0"/>
    <n v="0"/>
    <n v="0"/>
    <n v="0"/>
    <n v="18499.814245200003"/>
    <n v="16.864005692980861"/>
    <n v="879"/>
    <n v="14823.46"/>
    <n v="14823.46"/>
    <n v="3676.3542452000038"/>
    <n v="0"/>
    <n v="2495.87"/>
    <n v="6155.3600000000006"/>
    <n v="6172.23"/>
    <n v="0"/>
    <n v="14823.46"/>
    <n v="0"/>
    <n v="0"/>
    <n v="0"/>
    <m/>
    <n v="522.79"/>
    <n v="505.92"/>
    <n v="522.78"/>
    <n v="1551.49"/>
    <n v="522.79"/>
    <n v="0"/>
    <n v="489.05"/>
    <n v="489.05"/>
    <n v="522.79"/>
    <n v="1534.6299999999999"/>
    <n v="505.92"/>
    <n v="522.78"/>
    <n v="0"/>
    <n v="505.92"/>
    <n v="0"/>
    <n v="505.92"/>
    <n v="1534.6200000000001"/>
    <n v="0"/>
    <m/>
    <m/>
    <n v="1551.49"/>
    <n v="1551.49"/>
    <n v="0"/>
    <n v="0"/>
    <n v="0"/>
    <n v="0"/>
    <n v="0"/>
    <n v="0"/>
    <n v="0"/>
    <m/>
    <n v="0"/>
    <n v="1551.49"/>
    <n v="6172.23"/>
  </r>
  <r>
    <n v="793"/>
    <n v="10284"/>
    <s v="41765284ARSU"/>
    <s v="284A"/>
    <x v="13"/>
    <s v="14LTIP TL(RSUs)"/>
    <n v="10261"/>
    <n v="60"/>
    <x v="10"/>
    <n v="9260"/>
    <x v="1"/>
    <n v="81000"/>
    <n v="0"/>
    <n v="0"/>
    <s v="41765284A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794"/>
    <n v="10366"/>
    <s v="41765366BRSU"/>
    <s v="366B"/>
    <x v="14"/>
    <s v="14LTIP TL(RSUs)"/>
    <n v="10261"/>
    <n v="50"/>
    <x v="11"/>
    <n v="9260"/>
    <x v="1"/>
    <n v="9000"/>
    <n v="0"/>
    <n v="0"/>
    <s v="41765366B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795"/>
    <n v="10368"/>
    <s v="41765368WRSU"/>
    <s v="368W"/>
    <x v="15"/>
    <s v="14LTIP TL(RSUs)"/>
    <n v="10261"/>
    <n v="10"/>
    <x v="5"/>
    <n v="9260"/>
    <x v="1"/>
    <n v="2000"/>
    <n v="0"/>
    <n v="0"/>
    <s v="41765368WRSU14LTIP TL(RSUs)"/>
    <s v="LTIP TL(RSU)"/>
    <s v="LTIP TL(RSU) - 05/06/2014"/>
    <s v="3 years"/>
    <d v="2014-05-06T00:00:00"/>
    <d v="2017-05-06T00:00:00"/>
    <n v="575"/>
    <n v="0"/>
    <n v="0"/>
    <n v="0"/>
    <n v="0"/>
    <n v="0"/>
    <m/>
    <n v="575"/>
    <n v="1"/>
    <s v=""/>
    <n v="0"/>
    <n v="29336.5"/>
    <n v="0"/>
    <n v="0"/>
    <n v="0"/>
    <n v="0"/>
    <n v="0"/>
    <n v="0"/>
    <n v="29336.5"/>
    <n v="575"/>
    <n v="0"/>
    <n v="0"/>
    <n v="575"/>
    <n v="51.02"/>
    <n v="29336.5"/>
    <n v="-586.78867300000002"/>
    <n v="28749.711327000001"/>
    <n v="0"/>
    <n v="0"/>
    <n v="0"/>
    <n v="0"/>
    <n v="29336.5"/>
    <n v="26.742479489516864"/>
    <n v="1097"/>
    <n v="29336.5"/>
    <n v="29336.5"/>
    <n v="0"/>
    <n v="0"/>
    <n v="29336.5"/>
    <n v="0"/>
    <n v="0"/>
    <n v="0"/>
    <n v="29336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796"/>
    <n v="10375"/>
    <s v="41765375PRSU"/>
    <s v="375P"/>
    <x v="16"/>
    <s v="14LTIP TL(RSUs)"/>
    <n v="10261"/>
    <n v="10"/>
    <x v="12"/>
    <n v="9260"/>
    <x v="1"/>
    <n v="2000"/>
    <n v="0"/>
    <n v="0"/>
    <s v="41765375PRSU14LTIP TL(RSUs)"/>
    <s v="LTIP TL(RSU)"/>
    <s v="LTIP TL(RSU) - 05/06/2014"/>
    <s v="3 years"/>
    <d v="2014-05-06T00:00:00"/>
    <d v="2017-05-06T00:00:00"/>
    <n v="370"/>
    <n v="0"/>
    <n v="0"/>
    <n v="0"/>
    <n v="0"/>
    <n v="0"/>
    <m/>
    <n v="370"/>
    <n v="1"/>
    <s v=""/>
    <n v="0"/>
    <n v="18877.400000000001"/>
    <n v="0"/>
    <n v="0"/>
    <n v="0"/>
    <n v="0"/>
    <n v="0"/>
    <n v="0"/>
    <n v="18877.400000000001"/>
    <n v="370"/>
    <n v="0"/>
    <n v="0"/>
    <n v="370"/>
    <n v="51.02"/>
    <n v="18877.400000000001"/>
    <n v="-377.58575480000002"/>
    <n v="18499.814245200003"/>
    <n v="0"/>
    <n v="0"/>
    <n v="0"/>
    <n v="0"/>
    <n v="18877.400000000001"/>
    <n v="17.208204193254332"/>
    <n v="1097"/>
    <n v="18877.400000000001"/>
    <n v="18877.400000000001"/>
    <n v="0"/>
    <n v="0"/>
    <n v="18877.400000000001"/>
    <n v="0"/>
    <n v="0"/>
    <n v="0"/>
    <n v="18877.400000000001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797"/>
    <n v="10382"/>
    <s v="41765382ARSU"/>
    <s v="382A"/>
    <x v="17"/>
    <s v="14LTIP TL(RSUs)"/>
    <n v="10261"/>
    <n v="10"/>
    <x v="1"/>
    <n v="9260"/>
    <x v="1"/>
    <n v="2000"/>
    <n v="0"/>
    <n v="0"/>
    <s v="41765382ARSU14LTIP TL(RSUs)"/>
    <s v="LTIP TL(RSU)"/>
    <s v="LTIP TL(RSU) - 05/06/2014"/>
    <s v="3 years"/>
    <d v="2014-05-06T00:00:00"/>
    <d v="2017-05-06T00:00:00"/>
    <n v="370"/>
    <n v="0"/>
    <n v="0"/>
    <n v="0"/>
    <n v="0"/>
    <n v="0"/>
    <m/>
    <n v="370"/>
    <n v="1"/>
    <s v=""/>
    <n v="0"/>
    <n v="18877.400000000001"/>
    <n v="0"/>
    <n v="0"/>
    <n v="0"/>
    <n v="0"/>
    <n v="0"/>
    <n v="0"/>
    <n v="18877.400000000001"/>
    <n v="370"/>
    <n v="0"/>
    <n v="0"/>
    <n v="370"/>
    <n v="51.02"/>
    <n v="18877.400000000001"/>
    <n v="-377.58575480000002"/>
    <n v="18499.814245200003"/>
    <n v="0"/>
    <n v="0"/>
    <n v="0"/>
    <n v="0"/>
    <n v="18877.400000000001"/>
    <n v="17.208204193254332"/>
    <n v="1097"/>
    <n v="18877.400000000001"/>
    <n v="18877.400000000001"/>
    <n v="0"/>
    <n v="0"/>
    <n v="18877.400000000001"/>
    <n v="0"/>
    <n v="0"/>
    <n v="0"/>
    <n v="18877.400000000001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798"/>
    <n v="10399"/>
    <s v="41765399GRSU"/>
    <s v="399G"/>
    <x v="18"/>
    <s v="14LTIP TL(RSUs)"/>
    <n v="10261"/>
    <n v="60"/>
    <x v="13"/>
    <n v="9260"/>
    <x v="1"/>
    <n v="31000"/>
    <n v="0"/>
    <n v="0"/>
    <s v="41765399GRSU14LTIP TL(RSUs)"/>
    <s v="LTIP TL(RSU)"/>
    <s v="LTIP TL(RSU) - 05/06/2014"/>
    <s v="3 years"/>
    <d v="2014-05-06T00:00:00"/>
    <d v="2017-05-06T00:00:00"/>
    <n v="575"/>
    <n v="0"/>
    <n v="0"/>
    <n v="0"/>
    <n v="0"/>
    <n v="0"/>
    <m/>
    <n v="575"/>
    <n v="1"/>
    <s v=""/>
    <n v="0"/>
    <n v="29336.5"/>
    <n v="0"/>
    <n v="0"/>
    <n v="0"/>
    <n v="0"/>
    <n v="0"/>
    <n v="0"/>
    <n v="29336.5"/>
    <n v="575"/>
    <n v="0"/>
    <n v="0"/>
    <n v="575"/>
    <n v="51.02"/>
    <n v="29336.5"/>
    <n v="-586.78867300000002"/>
    <n v="28749.711327000001"/>
    <n v="0"/>
    <n v="0"/>
    <n v="0"/>
    <n v="0"/>
    <n v="29336.5"/>
    <n v="26.742479489516864"/>
    <n v="1097"/>
    <n v="29336.5"/>
    <n v="29336.5"/>
    <n v="0"/>
    <n v="0"/>
    <n v="29336.5"/>
    <n v="0"/>
    <n v="0"/>
    <n v="0"/>
    <n v="29336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799"/>
    <n v="10401"/>
    <s v="41765401SRSU"/>
    <s v="401S"/>
    <x v="19"/>
    <s v="14LTIP TL(RSUs)"/>
    <n v="10261"/>
    <n v="10"/>
    <x v="14"/>
    <n v="9260"/>
    <x v="1"/>
    <n v="2000"/>
    <n v="0"/>
    <n v="0"/>
    <s v="41765401S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800"/>
    <n v="10449"/>
    <s v="41765449MRSU"/>
    <s v="449M"/>
    <x v="20"/>
    <s v="14LTIP TL(RSUs)"/>
    <n v="10261"/>
    <n v="20"/>
    <x v="15"/>
    <n v="9260"/>
    <x v="1"/>
    <n v="7000"/>
    <n v="0"/>
    <n v="0"/>
    <s v="41765449M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s v="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1224.400000000001"/>
    <n v="10.231905195989063"/>
    <n v="1097"/>
    <n v="11224.400000000001"/>
    <n v="11224.400000000001"/>
    <n v="0"/>
    <n v="0"/>
    <n v="11224.4"/>
    <n v="0"/>
    <n v="0"/>
    <n v="0"/>
    <n v="11224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01"/>
    <n v="10452"/>
    <s v="41765452SRSU"/>
    <s v="452S"/>
    <x v="21"/>
    <s v="14LTIP TL(RSUs)"/>
    <n v="10261"/>
    <n v="70"/>
    <x v="16"/>
    <n v="9260"/>
    <x v="1"/>
    <n v="170000"/>
    <n v="0"/>
    <n v="0"/>
    <s v="41765452S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s v="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1224.400000000001"/>
    <n v="10.231905195989063"/>
    <n v="1097"/>
    <n v="11224.400000000001"/>
    <n v="11224.400000000001"/>
    <n v="0"/>
    <n v="0"/>
    <n v="11224.4"/>
    <n v="0"/>
    <n v="0"/>
    <n v="0"/>
    <n v="11224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02"/>
    <n v="10473"/>
    <s v="41765473GRSU"/>
    <s v="473G"/>
    <x v="22"/>
    <s v="14LTIP TL(RSUs)"/>
    <n v="10261"/>
    <n v="60"/>
    <x v="17"/>
    <n v="9260"/>
    <x v="1"/>
    <n v="30000"/>
    <n v="0"/>
    <n v="0"/>
    <s v="41765473GRSU14LTIP TL(RSUs)"/>
    <s v="LTIP TL(RSU)"/>
    <s v="LTIP TL(RSU) - 05/06/2014"/>
    <s v="3 years"/>
    <d v="2014-05-06T00:00:00"/>
    <d v="2017-05-06T00:00:00"/>
    <n v="1295"/>
    <n v="0"/>
    <n v="0"/>
    <n v="0"/>
    <n v="0"/>
    <n v="0"/>
    <m/>
    <n v="1295"/>
    <n v="1"/>
    <s v=""/>
    <n v="0"/>
    <n v="66070.900000000009"/>
    <n v="0"/>
    <n v="0"/>
    <n v="0"/>
    <n v="0"/>
    <n v="0"/>
    <n v="0"/>
    <n v="66070.900000000009"/>
    <n v="1295"/>
    <n v="0"/>
    <n v="0"/>
    <n v="1295"/>
    <n v="51.02"/>
    <n v="66070.900000000009"/>
    <n v="-1321.5501418000001"/>
    <n v="64749.34985820001"/>
    <n v="0"/>
    <n v="0"/>
    <n v="0"/>
    <n v="0"/>
    <n v="66070.900000000009"/>
    <n v="60.228714676390162"/>
    <n v="1097"/>
    <n v="66070.900000000009"/>
    <n v="66070.900000000009"/>
    <n v="0"/>
    <n v="0"/>
    <n v="8735.5499999999993"/>
    <n v="21543.77"/>
    <n v="35791.58"/>
    <n v="0"/>
    <n v="66070.899999999994"/>
    <n v="0"/>
    <n v="0"/>
    <n v="0"/>
    <m/>
    <n v="1829.75"/>
    <n v="1770.72"/>
    <n v="1829.74"/>
    <n v="5430.21"/>
    <n v="1829.75"/>
    <n v="0"/>
    <n v="1711.69"/>
    <n v="1711.69"/>
    <n v="26819.93"/>
    <n v="30361.37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35791.58"/>
  </r>
  <r>
    <n v="803"/>
    <n v="10537"/>
    <s v="4176537ElRSU"/>
    <s v="37El"/>
    <x v="23"/>
    <s v="14LTIP TL(RSUs)"/>
    <n v="10261"/>
    <n v="30"/>
    <x v="18"/>
    <n v="9260"/>
    <x v="1"/>
    <n v="10000"/>
    <n v="0"/>
    <n v="0"/>
    <s v="4176537El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804"/>
    <n v="10552"/>
    <s v="41765552BRSU"/>
    <s v="552B"/>
    <x v="24"/>
    <s v="14LTIP TL(RSUs)"/>
    <n v="10261"/>
    <n v="30"/>
    <x v="19"/>
    <n v="9260"/>
    <x v="1"/>
    <n v="10000"/>
    <n v="0"/>
    <n v="0"/>
    <s v="41765552B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s v="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1224.400000000001"/>
    <n v="10.231905195989063"/>
    <n v="1097"/>
    <n v="11224.400000000001"/>
    <n v="11224.400000000001"/>
    <n v="0"/>
    <n v="0"/>
    <n v="11224.4"/>
    <n v="0"/>
    <n v="0"/>
    <n v="0"/>
    <n v="11224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05"/>
    <n v="10593"/>
    <s v="41765593ARSU"/>
    <s v="593A"/>
    <x v="25"/>
    <s v="14LTIP TL(RSUs)"/>
    <n v="10261"/>
    <n v="10"/>
    <x v="20"/>
    <n v="9260"/>
    <x v="1"/>
    <n v="2000"/>
    <n v="0"/>
    <n v="0"/>
    <s v="41765593A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s v="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1224.400000000001"/>
    <n v="10.231905195989063"/>
    <n v="1097"/>
    <n v="11224.400000000001"/>
    <n v="11224.400000000001"/>
    <n v="0"/>
    <n v="0"/>
    <n v="11224.4"/>
    <n v="0"/>
    <n v="0"/>
    <n v="0"/>
    <n v="11224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06"/>
    <n v="10606"/>
    <s v="41765606ARSU"/>
    <s v="606A"/>
    <x v="26"/>
    <s v="14LTIP TL(RSUs)"/>
    <n v="10261"/>
    <n v="10"/>
    <x v="21"/>
    <n v="9260"/>
    <x v="1"/>
    <n v="2000"/>
    <n v="0"/>
    <n v="0"/>
    <s v="41765606ARSU14LTIP TL(RSUs)"/>
    <s v="LTIP TL(RSU)"/>
    <s v="LTIP TL(RSU) - 05/06/2014"/>
    <s v="3 years"/>
    <d v="2014-05-06T00:00:00"/>
    <d v="2017-05-06T00:00:00"/>
    <n v="1295"/>
    <n v="0"/>
    <n v="0"/>
    <n v="0"/>
    <n v="0"/>
    <n v="0"/>
    <m/>
    <n v="1295"/>
    <n v="1"/>
    <s v=""/>
    <n v="0"/>
    <n v="66070.900000000009"/>
    <n v="0"/>
    <n v="0"/>
    <n v="0"/>
    <n v="0"/>
    <n v="0"/>
    <n v="0"/>
    <n v="66070.900000000009"/>
    <n v="1295"/>
    <n v="0"/>
    <n v="0"/>
    <n v="1295"/>
    <n v="51.02"/>
    <n v="66070.900000000009"/>
    <n v="-1321.5501418000001"/>
    <n v="64749.34985820001"/>
    <n v="0"/>
    <n v="0"/>
    <n v="0"/>
    <n v="0"/>
    <n v="66070.900000000009"/>
    <n v="60.228714676390162"/>
    <n v="1097"/>
    <n v="66070.900000000009"/>
    <n v="66070.900000000009"/>
    <n v="0"/>
    <n v="0"/>
    <n v="66070.899999999994"/>
    <n v="0"/>
    <n v="0"/>
    <n v="0"/>
    <n v="66070.89999999999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07"/>
    <n v="10819"/>
    <s v="41765819GRSU"/>
    <s v="819G"/>
    <x v="27"/>
    <s v="14LTIP TL(RSUs)"/>
    <n v="10261"/>
    <n v="70"/>
    <x v="22"/>
    <n v="9260"/>
    <x v="1"/>
    <n v="170000"/>
    <n v="0"/>
    <n v="0"/>
    <s v="41765819GRSU14LTIP TL(RSUs)"/>
    <s v="LTIP TL(RSU)"/>
    <s v="LTIP TL(RSU) - 05/06/2014"/>
    <s v="3 years"/>
    <d v="2014-05-06T00:00:00"/>
    <d v="2017-05-06T00:00:00"/>
    <n v="1295"/>
    <n v="0"/>
    <n v="0"/>
    <n v="0"/>
    <n v="0"/>
    <n v="0"/>
    <m/>
    <n v="1295"/>
    <n v="1"/>
    <n v="0"/>
    <n v="0"/>
    <n v="66070.900000000009"/>
    <n v="0"/>
    <n v="0"/>
    <n v="0"/>
    <n v="0"/>
    <n v="0"/>
    <n v="0"/>
    <n v="66070.900000000009"/>
    <n v="1295"/>
    <n v="0"/>
    <n v="0"/>
    <n v="1295"/>
    <n v="51.02"/>
    <n v="66070.900000000009"/>
    <n v="-1321.5501418000001"/>
    <n v="64749.34985820001"/>
    <n v="0"/>
    <n v="0"/>
    <n v="0"/>
    <n v="0"/>
    <n v="64749.34985820001"/>
    <n v="59.024019925433009"/>
    <n v="879"/>
    <n v="51882.11"/>
    <n v="51882.11"/>
    <n v="12867.23985820001"/>
    <n v="0"/>
    <n v="8735.5499999999993"/>
    <n v="21543.77"/>
    <n v="21602.79"/>
    <n v="0"/>
    <n v="51882.11"/>
    <n v="0"/>
    <n v="0"/>
    <n v="0"/>
    <m/>
    <n v="1829.75"/>
    <n v="1770.72"/>
    <n v="1829.74"/>
    <n v="5430.21"/>
    <n v="1829.75"/>
    <n v="0"/>
    <n v="1711.69"/>
    <n v="1711.69"/>
    <n v="1829.75"/>
    <n v="5371.1900000000005"/>
    <n v="1770.72"/>
    <n v="1829.74"/>
    <n v="0"/>
    <n v="1770.72"/>
    <n v="0"/>
    <n v="1770.72"/>
    <n v="5371.18"/>
    <n v="0"/>
    <m/>
    <m/>
    <n v="5430.21"/>
    <n v="5430.21"/>
    <n v="0"/>
    <n v="0"/>
    <n v="0"/>
    <n v="0"/>
    <n v="0"/>
    <n v="0"/>
    <n v="0"/>
    <m/>
    <n v="0"/>
    <n v="5430.21"/>
    <n v="21602.79"/>
  </r>
  <r>
    <n v="808"/>
    <n v="10845"/>
    <s v="41765845PRSU"/>
    <s v="845P"/>
    <x v="28"/>
    <s v="14LTIP TL(RSUs)"/>
    <n v="10261"/>
    <n v="80"/>
    <x v="23"/>
    <n v="9260"/>
    <x v="1"/>
    <n v="190000"/>
    <n v="0"/>
    <n v="0"/>
    <s v="41765845PRSU14LTIP TL(RSUs)"/>
    <s v="LTIP TL(RSU)"/>
    <s v="LTIP TL(RSU) - 05/06/2014"/>
    <s v="3 years"/>
    <d v="2014-05-06T00:00:00"/>
    <d v="2017-05-06T00:00:00"/>
    <n v="2720"/>
    <n v="0"/>
    <n v="0"/>
    <n v="0"/>
    <n v="0"/>
    <n v="0"/>
    <m/>
    <n v="2720"/>
    <n v="1"/>
    <n v="0"/>
    <n v="0"/>
    <n v="138774.39999999999"/>
    <n v="0"/>
    <n v="0"/>
    <n v="0"/>
    <n v="0"/>
    <n v="0"/>
    <n v="0"/>
    <n v="138774.39999999999"/>
    <n v="2720"/>
    <n v="0"/>
    <n v="0"/>
    <n v="2720"/>
    <n v="51.02"/>
    <n v="138774.39999999999"/>
    <n v="-2775.7655487999996"/>
    <n v="135998.63445119999"/>
    <n v="0"/>
    <n v="0"/>
    <n v="0"/>
    <n v="0"/>
    <n v="135998.63445119999"/>
    <n v="123.97323104029169"/>
    <n v="879"/>
    <n v="108972.47"/>
    <n v="108972.47"/>
    <n v="27026.164451199991"/>
    <n v="0"/>
    <n v="18348.04"/>
    <n v="45250.23"/>
    <n v="45374.2"/>
    <n v="0"/>
    <n v="108972.47"/>
    <n v="0"/>
    <n v="0"/>
    <n v="0"/>
    <m/>
    <n v="3843.17"/>
    <n v="3719.19"/>
    <n v="3843.17"/>
    <n v="11405.53"/>
    <n v="3843.17"/>
    <n v="0"/>
    <n v="3595.23"/>
    <n v="3595.23"/>
    <n v="3843.17"/>
    <n v="11281.57"/>
    <n v="3719.2"/>
    <n v="3843.17"/>
    <n v="0"/>
    <n v="3719.19"/>
    <n v="0"/>
    <n v="3719.19"/>
    <n v="11281.56"/>
    <n v="0"/>
    <m/>
    <m/>
    <n v="11405.54"/>
    <n v="11405.54"/>
    <n v="0"/>
    <n v="0"/>
    <n v="0"/>
    <n v="0"/>
    <n v="0"/>
    <n v="0"/>
    <n v="0"/>
    <m/>
    <n v="0"/>
    <n v="11405.54"/>
    <n v="45374.2"/>
  </r>
  <r>
    <n v="809"/>
    <n v="10859"/>
    <s v="41765859CRSU"/>
    <s v="859C"/>
    <x v="29"/>
    <s v="14LTIP TL(RSUs)"/>
    <n v="10261"/>
    <n v="10"/>
    <x v="12"/>
    <n v="9260"/>
    <x v="1"/>
    <n v="2000"/>
    <n v="0"/>
    <n v="0"/>
    <s v="41765859CRSU14LTIP TL(RSUs)"/>
    <s v="LTIP TL(RSU)"/>
    <s v="LTIP TL(RSU) - 05/06/2014"/>
    <s v="3 years"/>
    <d v="2014-05-06T00:00:00"/>
    <d v="2017-05-06T00:00:00"/>
    <n v="575"/>
    <n v="0"/>
    <n v="0"/>
    <n v="0"/>
    <n v="0"/>
    <n v="0"/>
    <m/>
    <n v="575"/>
    <n v="1"/>
    <n v="0"/>
    <n v="0"/>
    <n v="29336.5"/>
    <n v="0"/>
    <n v="0"/>
    <n v="0"/>
    <n v="0"/>
    <n v="0"/>
    <n v="0"/>
    <n v="29336.5"/>
    <n v="575"/>
    <n v="0"/>
    <n v="0"/>
    <n v="575"/>
    <n v="51.02"/>
    <n v="29336.5"/>
    <n v="-586.78867300000002"/>
    <n v="28749.711327000001"/>
    <n v="0"/>
    <n v="0"/>
    <n v="0"/>
    <n v="0"/>
    <n v="28749.711327000001"/>
    <n v="26.207576414767548"/>
    <n v="879"/>
    <n v="23036.46"/>
    <n v="23036.46"/>
    <n v="5713.2513270000018"/>
    <n v="0"/>
    <n v="3878.72"/>
    <n v="9565.77"/>
    <n v="9591.9699999999993"/>
    <n v="0"/>
    <n v="23036.46"/>
    <n v="0"/>
    <n v="0"/>
    <n v="0"/>
    <m/>
    <n v="812.43"/>
    <n v="786.23"/>
    <n v="812.43"/>
    <n v="2411.0899999999997"/>
    <n v="812.44"/>
    <n v="0"/>
    <n v="760.02"/>
    <n v="760.02"/>
    <n v="812.43"/>
    <n v="2384.89"/>
    <n v="786.23"/>
    <n v="812.44"/>
    <n v="0"/>
    <n v="786.22"/>
    <n v="0"/>
    <n v="786.22"/>
    <n v="2384.8900000000003"/>
    <n v="0"/>
    <m/>
    <m/>
    <n v="2411.1"/>
    <n v="2411.1"/>
    <n v="0"/>
    <n v="0"/>
    <n v="0"/>
    <n v="0"/>
    <n v="0"/>
    <n v="0"/>
    <n v="0"/>
    <m/>
    <n v="0"/>
    <n v="2411.1"/>
    <n v="9591.9699999999993"/>
  </r>
  <r>
    <n v="810"/>
    <n v="11104"/>
    <s v="41765104WRSU"/>
    <s v="104W"/>
    <x v="30"/>
    <s v="14LTIP TL(RSUs)"/>
    <n v="10261"/>
    <n v="60"/>
    <x v="24"/>
    <n v="9260"/>
    <x v="1"/>
    <n v="30000"/>
    <n v="0"/>
    <n v="0"/>
    <s v="41765104W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s v="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1224.400000000001"/>
    <n v="10.231905195989063"/>
    <n v="1097"/>
    <n v="11224.400000000001"/>
    <n v="11224.400000000001"/>
    <n v="0"/>
    <n v="0"/>
    <n v="11224.4"/>
    <n v="0"/>
    <n v="0"/>
    <n v="0"/>
    <n v="11224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11"/>
    <n v="11128"/>
    <s v="41765128SRSU"/>
    <s v="128S"/>
    <x v="31"/>
    <s v="14LTIP TL(RSUs)"/>
    <n v="10261"/>
    <n v="70"/>
    <x v="25"/>
    <n v="9260"/>
    <x v="1"/>
    <n v="170000"/>
    <n v="0"/>
    <n v="0"/>
    <s v="41765128S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s v="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1224.400000000001"/>
    <n v="10.231905195989063"/>
    <n v="1097"/>
    <n v="11224.400000000001"/>
    <n v="11224.400000000001"/>
    <n v="0"/>
    <n v="0"/>
    <n v="11224.4"/>
    <n v="0"/>
    <n v="0"/>
    <n v="0"/>
    <n v="11224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12"/>
    <n v="11145"/>
    <s v="41765145ARSU"/>
    <s v="145A"/>
    <x v="32"/>
    <s v="14LTIP TL(RSUs)"/>
    <n v="10261"/>
    <n v="50"/>
    <x v="26"/>
    <n v="9260"/>
    <x v="1"/>
    <n v="91000"/>
    <n v="0"/>
    <n v="0"/>
    <s v="41765145ARSU14LTIP TL(RSUs)"/>
    <s v="LTIP TL(RSU)"/>
    <s v="LTIP TL(RSU) - 05/06/2014"/>
    <s v="3 years"/>
    <d v="2014-05-06T00:00:00"/>
    <d v="2017-05-06T00:00:00"/>
    <n v="1295"/>
    <n v="0"/>
    <n v="0"/>
    <n v="0"/>
    <n v="0"/>
    <n v="0"/>
    <m/>
    <n v="1295"/>
    <n v="1"/>
    <n v="0"/>
    <n v="0"/>
    <n v="66070.900000000009"/>
    <n v="0"/>
    <n v="0"/>
    <n v="0"/>
    <n v="0"/>
    <n v="0"/>
    <n v="0"/>
    <n v="66070.900000000009"/>
    <n v="1295"/>
    <n v="0"/>
    <n v="0"/>
    <n v="1295"/>
    <n v="51.02"/>
    <n v="66070.900000000009"/>
    <n v="-1321.5501418000001"/>
    <n v="64749.34985820001"/>
    <n v="0"/>
    <n v="0"/>
    <n v="0"/>
    <n v="0"/>
    <n v="64749.34985820001"/>
    <n v="59.024019925433009"/>
    <n v="879"/>
    <n v="51882.11"/>
    <n v="51882.11"/>
    <n v="12867.23985820001"/>
    <n v="0"/>
    <n v="8735.5499999999993"/>
    <n v="21543.77"/>
    <n v="21602.79"/>
    <n v="0"/>
    <n v="51882.11"/>
    <n v="0"/>
    <n v="0"/>
    <n v="0"/>
    <m/>
    <n v="1829.75"/>
    <n v="1770.72"/>
    <n v="1829.74"/>
    <n v="5430.21"/>
    <n v="1829.75"/>
    <n v="0"/>
    <n v="1711.69"/>
    <n v="1711.69"/>
    <n v="1829.75"/>
    <n v="5371.1900000000005"/>
    <n v="1770.72"/>
    <n v="1829.74"/>
    <n v="0"/>
    <n v="1770.72"/>
    <n v="0"/>
    <n v="1770.72"/>
    <n v="5371.18"/>
    <n v="0"/>
    <m/>
    <m/>
    <n v="5430.21"/>
    <n v="5430.21"/>
    <n v="0"/>
    <n v="0"/>
    <n v="0"/>
    <n v="0"/>
    <n v="0"/>
    <n v="0"/>
    <n v="0"/>
    <m/>
    <n v="0"/>
    <n v="5430.21"/>
    <n v="21602.79"/>
  </r>
  <r>
    <n v="813"/>
    <n v="11197"/>
    <s v="41765197KRSU"/>
    <s v="197K"/>
    <x v="33"/>
    <s v="14LTIP TL(RSUs)"/>
    <n v="10261"/>
    <n v="30"/>
    <x v="27"/>
    <n v="9260"/>
    <x v="1"/>
    <n v="10000"/>
    <n v="0"/>
    <n v="0"/>
    <s v="41765197K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s v="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1224.400000000001"/>
    <n v="10.231905195989063"/>
    <n v="1097"/>
    <n v="11224.400000000001"/>
    <n v="11224.400000000001"/>
    <n v="0"/>
    <n v="0"/>
    <n v="11224.4"/>
    <n v="0"/>
    <n v="0"/>
    <n v="0"/>
    <n v="11224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14"/>
    <n v="11212"/>
    <s v="41765212LRSU"/>
    <s v="212L"/>
    <x v="34"/>
    <s v="14LTIP TL(RSUs)"/>
    <n v="10261"/>
    <n v="20"/>
    <x v="3"/>
    <n v="9260"/>
    <x v="1"/>
    <n v="107000"/>
    <n v="0"/>
    <n v="0"/>
    <s v="41765212L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s v="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1224.400000000001"/>
    <n v="10.231905195989063"/>
    <n v="1097"/>
    <n v="11224.400000000001"/>
    <n v="11224.400000000001"/>
    <n v="0"/>
    <n v="0"/>
    <n v="11224.4"/>
    <n v="0"/>
    <n v="0"/>
    <n v="0"/>
    <n v="11224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15"/>
    <n v="11267"/>
    <s v="41765267SRSU"/>
    <s v="267S"/>
    <x v="35"/>
    <s v="14LTIP TL(RSUs)"/>
    <n v="10261"/>
    <n v="10"/>
    <x v="12"/>
    <n v="9260"/>
    <x v="1"/>
    <n v="2000"/>
    <n v="0"/>
    <n v="0"/>
    <s v="41765267SRSU14LTIP TL(RSUs)"/>
    <s v="LTIP TL(RSU)"/>
    <s v="LTIP TL(RSU) - 05/06/2014"/>
    <s v="3 years"/>
    <d v="2014-05-06T00:00:00"/>
    <d v="2017-05-06T00:00:00"/>
    <n v="575"/>
    <n v="0"/>
    <n v="0"/>
    <n v="0"/>
    <n v="0"/>
    <n v="0"/>
    <m/>
    <n v="575"/>
    <n v="1"/>
    <s v=""/>
    <n v="0"/>
    <n v="29336.5"/>
    <n v="0"/>
    <n v="0"/>
    <n v="0"/>
    <n v="0"/>
    <n v="0"/>
    <n v="0"/>
    <n v="29336.5"/>
    <n v="575"/>
    <n v="0"/>
    <n v="0"/>
    <n v="575"/>
    <n v="51.02"/>
    <n v="29336.5"/>
    <n v="-586.78867300000002"/>
    <n v="28749.711327000001"/>
    <n v="0"/>
    <n v="0"/>
    <n v="0"/>
    <n v="0"/>
    <n v="29336.5"/>
    <n v="26.742479489516864"/>
    <n v="1097"/>
    <n v="29336.5"/>
    <n v="29336.5"/>
    <n v="0"/>
    <n v="0"/>
    <n v="3878.72"/>
    <n v="25457.78"/>
    <n v="0"/>
    <n v="0"/>
    <n v="29336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16"/>
    <n v="11299"/>
    <s v="41765299DRSU"/>
    <s v="299D"/>
    <x v="36"/>
    <s v="14LTIP TL(RSUs)"/>
    <n v="10261"/>
    <n v="50"/>
    <x v="28"/>
    <n v="9260"/>
    <x v="1"/>
    <n v="91000"/>
    <n v="0"/>
    <n v="0"/>
    <s v="41765299D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817"/>
    <n v="11381"/>
    <s v="41765381DRSU"/>
    <s v="381D"/>
    <x v="37"/>
    <s v="14LTIP TL(RSUs)"/>
    <n v="10261"/>
    <n v="70"/>
    <x v="29"/>
    <n v="9260"/>
    <x v="1"/>
    <n v="170000"/>
    <n v="0"/>
    <n v="0"/>
    <s v="41765381D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s v="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1224.400000000001"/>
    <n v="10.231905195989063"/>
    <n v="1097"/>
    <n v="11224.400000000001"/>
    <n v="11224.400000000001"/>
    <n v="0"/>
    <n v="0"/>
    <n v="11224.4"/>
    <n v="0"/>
    <n v="0"/>
    <n v="0"/>
    <n v="11224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18"/>
    <n v="11384"/>
    <s v="41765384WRSU"/>
    <s v="384W"/>
    <x v="38"/>
    <s v="14LTIP TL(RSUs)"/>
    <n v="10261"/>
    <n v="60"/>
    <x v="30"/>
    <n v="9260"/>
    <x v="1"/>
    <n v="30000"/>
    <n v="0"/>
    <n v="0"/>
    <s v="41765384W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819"/>
    <n v="11385"/>
    <s v="41765385GRSU"/>
    <s v="385G"/>
    <x v="39"/>
    <s v="14LTIP TL(RSUs)"/>
    <n v="10261"/>
    <n v="10"/>
    <x v="31"/>
    <n v="9260"/>
    <x v="1"/>
    <n v="2000"/>
    <n v="0"/>
    <n v="0"/>
    <s v="41765385GRSU14LTIP TL(RSUs)"/>
    <s v="LTIP TL(RSU)"/>
    <s v="LTIP TL(RSU) - 05/06/2014"/>
    <s v="3 years"/>
    <d v="2014-05-06T00:00:00"/>
    <d v="2017-05-06T00:00:00"/>
    <n v="2720"/>
    <n v="0"/>
    <n v="0"/>
    <n v="0"/>
    <n v="0"/>
    <n v="0"/>
    <m/>
    <n v="2720"/>
    <n v="1"/>
    <s v=""/>
    <n v="0"/>
    <n v="138774.39999999999"/>
    <n v="0"/>
    <n v="0"/>
    <n v="0"/>
    <n v="0"/>
    <n v="0"/>
    <n v="0"/>
    <n v="138774.39999999999"/>
    <n v="2720"/>
    <n v="0"/>
    <n v="0"/>
    <n v="2720"/>
    <n v="51.02"/>
    <n v="138774.39999999999"/>
    <n v="-2775.7655487999996"/>
    <n v="135998.63445119999"/>
    <n v="0"/>
    <n v="0"/>
    <n v="0"/>
    <n v="0"/>
    <n v="138774.39999999999"/>
    <n v="126.50355515041021"/>
    <n v="1097"/>
    <n v="138774.39999999999"/>
    <n v="138774.39999999999"/>
    <n v="0"/>
    <n v="0"/>
    <n v="18348.04"/>
    <n v="120426.36"/>
    <n v="0"/>
    <n v="0"/>
    <n v="138774.39999999999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20"/>
    <n v="11400"/>
    <s v="41765400HRSU"/>
    <s v="400H"/>
    <x v="40"/>
    <s v="14LTIP TL(RSUs)"/>
    <n v="10261"/>
    <n v="20"/>
    <x v="32"/>
    <n v="9260"/>
    <x v="1"/>
    <n v="107000"/>
    <n v="0"/>
    <n v="0"/>
    <s v="41765400H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s v="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1224.400000000001"/>
    <n v="10.231905195989063"/>
    <n v="1097"/>
    <n v="11224.400000000001"/>
    <n v="11224.400000000001"/>
    <n v="0"/>
    <n v="0"/>
    <n v="1484.03"/>
    <n v="3659.95"/>
    <n v="6080.42"/>
    <n v="0"/>
    <n v="11224.4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944.62"/>
    <n v="0"/>
    <n v="0"/>
    <n v="0"/>
    <n v="0"/>
    <n v="4245.4399999999996"/>
    <n v="0"/>
    <m/>
    <m/>
    <n v="0"/>
    <n v="0"/>
    <n v="0"/>
    <n v="0"/>
    <n v="0"/>
    <n v="0"/>
    <n v="0"/>
    <n v="0"/>
    <n v="0"/>
    <m/>
    <n v="0"/>
    <n v="0"/>
    <n v="6080.42"/>
  </r>
  <r>
    <n v="821"/>
    <n v="11408"/>
    <s v="41765408MRSU"/>
    <s v="408M"/>
    <x v="41"/>
    <s v="14LTIP TL(RSUs)"/>
    <n v="10261"/>
    <n v="20"/>
    <x v="33"/>
    <n v="9260"/>
    <x v="1"/>
    <n v="107000"/>
    <n v="0"/>
    <n v="0"/>
    <s v="41765408M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s v="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1224.400000000001"/>
    <n v="10.231905195989063"/>
    <n v="1097"/>
    <n v="11224.400000000001"/>
    <n v="11224.400000000001"/>
    <n v="0"/>
    <n v="0"/>
    <n v="11224.4"/>
    <n v="0"/>
    <n v="0"/>
    <n v="0"/>
    <n v="11224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22"/>
    <n v="11471"/>
    <s v="41765471BRSU"/>
    <s v="471B"/>
    <x v="42"/>
    <s v="14LTIP TL(RSUs)"/>
    <n v="10261"/>
    <n v="70"/>
    <x v="16"/>
    <n v="9260"/>
    <x v="1"/>
    <n v="170000"/>
    <n v="0"/>
    <n v="0"/>
    <s v="41765471B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s v="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1224.400000000001"/>
    <n v="10.231905195989063"/>
    <n v="1097"/>
    <n v="11224.400000000001"/>
    <n v="11224.400000000001"/>
    <n v="0"/>
    <n v="0"/>
    <n v="11224.4"/>
    <n v="0"/>
    <n v="0"/>
    <n v="0"/>
    <n v="11224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23"/>
    <n v="11473"/>
    <s v="41765473HRSU"/>
    <s v="473H"/>
    <x v="43"/>
    <s v="14LTIP TL(RSUs)"/>
    <n v="10261"/>
    <n v="20"/>
    <x v="34"/>
    <n v="9260"/>
    <x v="1"/>
    <n v="107000"/>
    <n v="0"/>
    <n v="0"/>
    <s v="41765473H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s v="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1224.400000000001"/>
    <n v="10.231905195989063"/>
    <n v="1097"/>
    <n v="11224.400000000001"/>
    <n v="11224.400000000001"/>
    <n v="0"/>
    <n v="0"/>
    <n v="1484.03"/>
    <n v="9740.3700000000008"/>
    <n v="0"/>
    <n v="0"/>
    <n v="11224.400000000001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24"/>
    <n v="11483"/>
    <s v="41765483BRSU"/>
    <s v="483B"/>
    <x v="44"/>
    <s v="14LTIP TL(RSUs)"/>
    <n v="10261"/>
    <n v="20"/>
    <x v="35"/>
    <n v="9260"/>
    <x v="1"/>
    <n v="107000"/>
    <n v="0"/>
    <n v="0"/>
    <s v="41765483B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s v="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1224.400000000001"/>
    <n v="10.231905195989063"/>
    <n v="1097"/>
    <n v="11224.400000000001"/>
    <n v="11224.400000000001"/>
    <n v="0"/>
    <n v="0"/>
    <n v="11224.4"/>
    <n v="0"/>
    <n v="0"/>
    <n v="0"/>
    <n v="11224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25"/>
    <n v="11885"/>
    <s v="41765885YRSU"/>
    <s v="885Y"/>
    <x v="45"/>
    <s v="14LTIP TL(RSUs)"/>
    <n v="10261"/>
    <n v="212"/>
    <x v="36"/>
    <n v="9260"/>
    <x v="1"/>
    <n v="824000"/>
    <n v="0"/>
    <n v="0"/>
    <s v="41765885Y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s v="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1224.400000000001"/>
    <n v="10.231905195989063"/>
    <n v="1097"/>
    <n v="11224.400000000001"/>
    <n v="11224.400000000001"/>
    <n v="0"/>
    <n v="0"/>
    <n v="11224.4"/>
    <n v="0"/>
    <n v="0"/>
    <n v="0"/>
    <n v="11224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26"/>
    <n v="11896"/>
    <s v="41765896GRSU"/>
    <s v="896G"/>
    <x v="46"/>
    <s v="14LTIP TL(RSUs)"/>
    <n v="10261"/>
    <n v="50"/>
    <x v="37"/>
    <n v="9260"/>
    <x v="1"/>
    <n v="91000"/>
    <n v="0"/>
    <n v="0"/>
    <s v="41765896G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827"/>
    <n v="11899"/>
    <s v="41765899ERSU"/>
    <s v="899E"/>
    <x v="47"/>
    <s v="14LTIP TL(RSUs)"/>
    <n v="10261"/>
    <n v="50"/>
    <x v="38"/>
    <n v="9260"/>
    <x v="1"/>
    <n v="91000"/>
    <n v="0"/>
    <n v="0"/>
    <s v="41765899E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s v="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1224.400000000001"/>
    <n v="10.231905195989063"/>
    <n v="1097"/>
    <n v="11224.400000000001"/>
    <n v="11224.400000000001"/>
    <n v="0"/>
    <n v="0"/>
    <n v="11224.4"/>
    <n v="0"/>
    <n v="0"/>
    <n v="0"/>
    <n v="11224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28"/>
    <n v="11973"/>
    <s v="41765973KRSU"/>
    <s v="973K"/>
    <x v="48"/>
    <s v="14LTIP TL(RSUs)"/>
    <n v="10261"/>
    <n v="70"/>
    <x v="39"/>
    <n v="9260"/>
    <x v="1"/>
    <n v="170000"/>
    <n v="0"/>
    <n v="0"/>
    <s v="41765973K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s v="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1224.400000000001"/>
    <n v="10.231905195989063"/>
    <n v="1097"/>
    <n v="11224.400000000001"/>
    <n v="11224.400000000001"/>
    <n v="0"/>
    <n v="0"/>
    <n v="11224.4"/>
    <n v="0"/>
    <n v="0"/>
    <n v="0"/>
    <n v="11224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29"/>
    <n v="11983"/>
    <s v="41765983SRSU"/>
    <s v="983S"/>
    <x v="49"/>
    <s v="14LTIP TL(RSUs)"/>
    <n v="10261"/>
    <n v="50"/>
    <x v="40"/>
    <n v="9260"/>
    <x v="1"/>
    <n v="91000"/>
    <n v="0"/>
    <n v="0"/>
    <s v="41765983S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s v="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1224.400000000001"/>
    <n v="10.231905195989063"/>
    <n v="1097"/>
    <n v="11224.400000000001"/>
    <n v="11224.400000000001"/>
    <n v="0"/>
    <n v="0"/>
    <n v="1484.03"/>
    <n v="9740.36"/>
    <n v="0.01"/>
    <n v="0"/>
    <n v="11224.400000000001"/>
    <n v="0"/>
    <n v="0"/>
    <n v="0"/>
    <m/>
    <n v="0"/>
    <n v="0"/>
    <n v="0"/>
    <n v="0"/>
    <n v="0"/>
    <n v="0.01"/>
    <n v="0"/>
    <n v="0.01"/>
    <n v="0"/>
    <n v="0.01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.01"/>
  </r>
  <r>
    <n v="830"/>
    <n v="11994"/>
    <s v="41765994CRSU"/>
    <s v="994C"/>
    <x v="50"/>
    <s v="14LTIP TL(RSUs)"/>
    <n v="10261"/>
    <n v="50"/>
    <x v="41"/>
    <n v="9260"/>
    <x v="1"/>
    <n v="91000"/>
    <n v="0"/>
    <n v="0"/>
    <s v="41765994C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s v="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1224.400000000001"/>
    <n v="10.231905195989063"/>
    <n v="1097"/>
    <n v="11224.400000000001"/>
    <n v="11224.400000000001"/>
    <n v="0"/>
    <n v="0"/>
    <n v="11224.4"/>
    <n v="0"/>
    <n v="0"/>
    <n v="0"/>
    <n v="11224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31"/>
    <n v="11998"/>
    <s v="41765998NRSU"/>
    <s v="998N"/>
    <x v="51"/>
    <s v="14LTIPTime Lapse(RSUs)"/>
    <n v="10261"/>
    <n v="50"/>
    <x v="42"/>
    <n v="9260"/>
    <x v="1"/>
    <n v="91000"/>
    <n v="0"/>
    <n v="0"/>
    <s v="41765998NRSU14LTIPTime Lapse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s v="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1224.400000000001"/>
    <n v="10.231905195989063"/>
    <n v="1097"/>
    <n v="11224.400000000001"/>
    <n v="11224.400000000001"/>
    <n v="0"/>
    <n v="0"/>
    <n v="11224.4"/>
    <n v="0"/>
    <n v="0"/>
    <n v="0"/>
    <n v="11224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32"/>
    <n v="12047"/>
    <s v="4176547AnRSU"/>
    <s v="47An"/>
    <x v="52"/>
    <s v="14LTIP TL(RSUs)"/>
    <n v="10261"/>
    <n v="10"/>
    <x v="43"/>
    <n v="9260"/>
    <x v="1"/>
    <n v="2000"/>
    <n v="0"/>
    <n v="0"/>
    <s v="4176547An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s v="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1224.400000000001"/>
    <n v="10.231905195989063"/>
    <n v="1097"/>
    <n v="11224.400000000001"/>
    <n v="11224.400000000001"/>
    <n v="0"/>
    <n v="0"/>
    <n v="11224.4"/>
    <n v="0"/>
    <n v="0"/>
    <n v="0"/>
    <n v="11224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33"/>
    <n v="12327"/>
    <s v="41765327BRSU"/>
    <s v="327B"/>
    <x v="53"/>
    <s v="14LTIP TL(RSUs)"/>
    <n v="10261"/>
    <n v="10"/>
    <x v="44"/>
    <n v="9260"/>
    <x v="1"/>
    <n v="2000"/>
    <n v="0"/>
    <n v="0"/>
    <s v="41765327B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834"/>
    <n v="12357"/>
    <s v="41765357CRSU"/>
    <s v="357C"/>
    <x v="54"/>
    <s v="14LTIP TL(RSUs)"/>
    <n v="10261"/>
    <n v="10"/>
    <x v="45"/>
    <n v="9260"/>
    <x v="1"/>
    <n v="2000"/>
    <n v="0"/>
    <n v="0"/>
    <s v="41765357C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835"/>
    <n v="12388"/>
    <s v="41765388HRSU"/>
    <s v="388H"/>
    <x v="55"/>
    <s v="14LTIP TL(RSUs)"/>
    <n v="10261"/>
    <n v="10"/>
    <x v="46"/>
    <n v="9260"/>
    <x v="1"/>
    <n v="2000"/>
    <n v="0"/>
    <n v="0"/>
    <s v="41765388H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s v="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1224.400000000001"/>
    <n v="10.231905195989063"/>
    <n v="1097"/>
    <n v="11224.400000000001"/>
    <n v="11224.400000000001"/>
    <n v="0"/>
    <n v="0"/>
    <n v="11224.4"/>
    <n v="0"/>
    <n v="0"/>
    <n v="0"/>
    <n v="11224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36"/>
    <n v="12499"/>
    <s v="41765499SRSU"/>
    <s v="499S"/>
    <x v="56"/>
    <s v="14LTIP TL(RSUs)"/>
    <n v="10261"/>
    <n v="10"/>
    <x v="47"/>
    <n v="9260"/>
    <x v="1"/>
    <n v="2000"/>
    <n v="0"/>
    <n v="0"/>
    <s v="41765499SRSU14LTIP TL(RSUs)"/>
    <s v="LTIP TL(RSU)"/>
    <s v="LTIP TL(RSU) - 05/06/2014"/>
    <s v="3 years"/>
    <d v="2014-05-06T00:00:00"/>
    <d v="2017-05-06T00:00:00"/>
    <n v="3925"/>
    <n v="0"/>
    <n v="0"/>
    <n v="0"/>
    <n v="0"/>
    <n v="0"/>
    <m/>
    <n v="3925"/>
    <n v="1"/>
    <n v="0"/>
    <n v="0"/>
    <n v="200253.5"/>
    <n v="0"/>
    <n v="0"/>
    <n v="0"/>
    <n v="0"/>
    <n v="0"/>
    <n v="0"/>
    <n v="200253.5"/>
    <n v="3925"/>
    <n v="0"/>
    <n v="0"/>
    <n v="3925"/>
    <n v="51.02"/>
    <n v="200253.5"/>
    <n v="-4005.470507"/>
    <n v="196248.02949300001"/>
    <n v="0"/>
    <n v="0"/>
    <n v="0"/>
    <n v="0"/>
    <n v="196248.02949300001"/>
    <n v="178.89519552689154"/>
    <n v="879"/>
    <n v="157248.88"/>
    <n v="157248.88"/>
    <n v="38999.149493000004"/>
    <n v="0"/>
    <n v="26476.49"/>
    <n v="65296.75"/>
    <n v="65475.64"/>
    <n v="0"/>
    <n v="157248.88"/>
    <n v="0"/>
    <n v="0"/>
    <n v="0"/>
    <m/>
    <n v="5545.75"/>
    <n v="5366.85"/>
    <n v="5545.75"/>
    <n v="16458.349999999999"/>
    <n v="5545.75"/>
    <n v="0"/>
    <n v="5187.97"/>
    <n v="5187.97"/>
    <n v="5545.75"/>
    <n v="16279.470000000001"/>
    <n v="5366.85"/>
    <n v="5545.75"/>
    <n v="0"/>
    <n v="5366.86"/>
    <n v="0"/>
    <n v="5366.86"/>
    <n v="16279.46"/>
    <n v="0"/>
    <m/>
    <m/>
    <n v="16458.36"/>
    <n v="16458.36"/>
    <n v="0"/>
    <n v="0"/>
    <n v="0"/>
    <n v="0"/>
    <n v="0"/>
    <n v="0"/>
    <n v="0"/>
    <m/>
    <n v="0"/>
    <n v="16458.36"/>
    <n v="65475.64"/>
  </r>
  <r>
    <n v="837"/>
    <n v="12665"/>
    <s v="41765665GRSU"/>
    <s v="665G"/>
    <x v="57"/>
    <s v="14LTIP TL(RSUs)"/>
    <n v="10261"/>
    <n v="10"/>
    <x v="5"/>
    <n v="9260"/>
    <x v="1"/>
    <n v="2000"/>
    <n v="0"/>
    <n v="0"/>
    <s v="41765665GRSU14LTIP TL(RSUs)"/>
    <s v="LTIP TL(RSU)"/>
    <s v="LTIP TL(RSU) - 05/06/2014"/>
    <s v="3 years"/>
    <d v="2014-05-06T00:00:00"/>
    <d v="2017-05-06T00:00:00"/>
    <n v="3925"/>
    <n v="0"/>
    <n v="0"/>
    <n v="0"/>
    <n v="0"/>
    <n v="0"/>
    <m/>
    <n v="3925"/>
    <n v="1"/>
    <s v=""/>
    <n v="0"/>
    <n v="200253.5"/>
    <n v="0"/>
    <n v="0"/>
    <n v="0"/>
    <n v="0"/>
    <n v="0"/>
    <n v="0"/>
    <n v="200253.5"/>
    <n v="3925"/>
    <n v="0"/>
    <n v="0"/>
    <n v="3925"/>
    <n v="51.02"/>
    <n v="200253.5"/>
    <n v="-4005.470507"/>
    <n v="196248.02949300001"/>
    <n v="0"/>
    <n v="0"/>
    <n v="0"/>
    <n v="0"/>
    <n v="200253.5"/>
    <n v="182.54649042844122"/>
    <n v="1097"/>
    <n v="200253.5"/>
    <n v="200253.5"/>
    <n v="0"/>
    <n v="0"/>
    <n v="200253.5"/>
    <n v="0"/>
    <n v="0"/>
    <n v="0"/>
    <n v="200253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38"/>
    <n v="12737"/>
    <s v="41765737RRSU"/>
    <s v="737R"/>
    <x v="58"/>
    <s v="14LTIP TL(RSUs)"/>
    <n v="10261"/>
    <n v="10"/>
    <x v="48"/>
    <n v="9260"/>
    <x v="1"/>
    <n v="2000"/>
    <n v="0"/>
    <n v="0"/>
    <s v="41765737RRSU14LTIP TL(RSUs)"/>
    <s v="LTIP TL(RSU)"/>
    <s v="LTIP TL(RSU) - 05/06/2014"/>
    <s v="3 years"/>
    <d v="2014-05-06T00:00:00"/>
    <d v="2017-05-06T00:00:00"/>
    <n v="370"/>
    <n v="0"/>
    <n v="0"/>
    <n v="0"/>
    <n v="0"/>
    <n v="0"/>
    <m/>
    <n v="370"/>
    <n v="1"/>
    <n v="0"/>
    <n v="0"/>
    <n v="18877.400000000001"/>
    <n v="0"/>
    <n v="0"/>
    <n v="0"/>
    <n v="0"/>
    <n v="0"/>
    <n v="0"/>
    <n v="18877.400000000001"/>
    <n v="370"/>
    <n v="0"/>
    <n v="0"/>
    <n v="370"/>
    <n v="51.02"/>
    <n v="18877.400000000001"/>
    <n v="-377.58575480000002"/>
    <n v="18499.814245200003"/>
    <n v="0"/>
    <n v="0"/>
    <n v="0"/>
    <n v="0"/>
    <n v="18499.814245200003"/>
    <n v="16.864005692980861"/>
    <n v="879"/>
    <n v="14823.46"/>
    <n v="14823.46"/>
    <n v="3676.3542452000038"/>
    <n v="0"/>
    <n v="2495.87"/>
    <n v="6155.3600000000006"/>
    <n v="6172.23"/>
    <n v="0"/>
    <n v="14823.46"/>
    <n v="0"/>
    <n v="0"/>
    <n v="0"/>
    <m/>
    <n v="522.79"/>
    <n v="505.92"/>
    <n v="522.78"/>
    <n v="1551.49"/>
    <n v="522.79"/>
    <n v="0"/>
    <n v="489.05"/>
    <n v="489.05"/>
    <n v="522.79"/>
    <n v="1534.6299999999999"/>
    <n v="505.92"/>
    <n v="522.78"/>
    <n v="0"/>
    <n v="505.92"/>
    <n v="0"/>
    <n v="505.92"/>
    <n v="1534.6200000000001"/>
    <n v="0"/>
    <m/>
    <m/>
    <n v="1551.49"/>
    <n v="1551.49"/>
    <n v="0"/>
    <n v="0"/>
    <n v="0"/>
    <n v="0"/>
    <n v="0"/>
    <n v="0"/>
    <n v="0"/>
    <m/>
    <n v="0"/>
    <n v="1551.49"/>
    <n v="6172.23"/>
  </r>
  <r>
    <n v="839"/>
    <n v="12742"/>
    <s v="41765742HRSU"/>
    <s v="742H"/>
    <x v="59"/>
    <s v="14LTIP TL(RSUs)"/>
    <n v="10261"/>
    <n v="30"/>
    <x v="49"/>
    <n v="9260"/>
    <x v="1"/>
    <n v="10000"/>
    <n v="0"/>
    <n v="0"/>
    <s v="41765742H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840"/>
    <n v="12866"/>
    <s v="41765866BRSU"/>
    <s v="866B"/>
    <x v="60"/>
    <s v="14LTIP TL(RSUs)"/>
    <n v="10261"/>
    <n v="20"/>
    <x v="50"/>
    <n v="9260"/>
    <x v="1"/>
    <n v="77000"/>
    <n v="0"/>
    <n v="0"/>
    <s v="41765866B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s v="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1224.400000000001"/>
    <n v="10.231905195989063"/>
    <n v="1097"/>
    <n v="11224.400000000001"/>
    <n v="11224.400000000001"/>
    <n v="0"/>
    <n v="0"/>
    <n v="11224.4"/>
    <n v="0"/>
    <n v="0"/>
    <n v="0"/>
    <n v="11224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41"/>
    <n v="13109"/>
    <s v="41765109ORSU"/>
    <s v="109O"/>
    <x v="61"/>
    <s v="14LTIP TL(RSUs)"/>
    <n v="10261"/>
    <n v="10"/>
    <x v="5"/>
    <n v="9260"/>
    <x v="1"/>
    <n v="2000"/>
    <n v="0"/>
    <n v="0"/>
    <s v="41765109ORSU14LTIP TL(RSUs)"/>
    <s v="LTIP TL(RSU)"/>
    <s v="LTIP TL(RSU) - 05/06/2014"/>
    <s v="3 years"/>
    <d v="2014-05-06T00:00:00"/>
    <d v="2017-05-06T00:00:00"/>
    <n v="370"/>
    <n v="0"/>
    <n v="0"/>
    <n v="0"/>
    <n v="0"/>
    <n v="0"/>
    <m/>
    <n v="370"/>
    <n v="1"/>
    <s v=""/>
    <n v="0"/>
    <n v="18877.400000000001"/>
    <n v="0"/>
    <n v="0"/>
    <n v="0"/>
    <n v="0"/>
    <n v="0"/>
    <n v="0"/>
    <n v="18877.400000000001"/>
    <n v="370"/>
    <n v="0"/>
    <n v="0"/>
    <n v="370"/>
    <n v="51.02"/>
    <n v="18877.400000000001"/>
    <n v="-377.58575480000002"/>
    <n v="18499.814245200003"/>
    <n v="0"/>
    <n v="0"/>
    <n v="0"/>
    <n v="0"/>
    <n v="18877.400000000001"/>
    <n v="17.208204193254332"/>
    <n v="1097"/>
    <n v="18877.400000000001"/>
    <n v="18877.400000000001"/>
    <n v="0"/>
    <n v="0"/>
    <n v="18877.400000000001"/>
    <n v="0"/>
    <n v="0"/>
    <n v="0"/>
    <n v="18877.400000000001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42"/>
    <n v="13202"/>
    <s v="41765202SRSU"/>
    <s v="202S"/>
    <x v="62"/>
    <s v="14LTIP TL(RSUs)"/>
    <n v="10261"/>
    <n v="20"/>
    <x v="51"/>
    <n v="9260"/>
    <x v="1"/>
    <n v="107000"/>
    <n v="0"/>
    <n v="0"/>
    <s v="41765202S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s v="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1224.400000000001"/>
    <n v="10.231905195989063"/>
    <n v="1097"/>
    <n v="11224.400000000001"/>
    <n v="11224.400000000001"/>
    <n v="0"/>
    <n v="0"/>
    <n v="11224.4"/>
    <n v="0"/>
    <n v="0"/>
    <n v="0"/>
    <n v="11224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43"/>
    <n v="13297"/>
    <s v="41765297HRSU"/>
    <s v="297H"/>
    <x v="63"/>
    <s v="14LTIP TL(RSUs)"/>
    <n v="10261"/>
    <n v="10"/>
    <x v="46"/>
    <n v="9260"/>
    <x v="1"/>
    <n v="2000"/>
    <n v="0"/>
    <n v="0"/>
    <s v="41765297H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s v="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1224.400000000001"/>
    <n v="10.231905195989063"/>
    <n v="1097"/>
    <n v="11224.400000000001"/>
    <n v="11224.400000000001"/>
    <n v="0"/>
    <n v="0"/>
    <n v="11224.4"/>
    <n v="0"/>
    <n v="0"/>
    <n v="0"/>
    <n v="11224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44"/>
    <n v="13369"/>
    <s v="41765369KRSU"/>
    <s v="369K"/>
    <x v="64"/>
    <s v="14LTIP TL(RSUs)"/>
    <n v="10261"/>
    <n v="10"/>
    <x v="52"/>
    <n v="9260"/>
    <x v="1"/>
    <n v="2000"/>
    <n v="0"/>
    <n v="0"/>
    <s v="41765369KRSU14LTIP TL(RSUs)"/>
    <s v="LTIP TL(RSU)"/>
    <s v="LTIP TL(RSU) - 05/06/2014"/>
    <s v="3 years"/>
    <d v="2014-05-06T00:00:00"/>
    <d v="2017-05-06T00:00:00"/>
    <n v="760"/>
    <n v="0"/>
    <n v="0"/>
    <n v="0"/>
    <n v="0"/>
    <n v="0"/>
    <m/>
    <n v="760"/>
    <n v="1"/>
    <s v=""/>
    <n v="0"/>
    <n v="38775.200000000004"/>
    <n v="0"/>
    <n v="0"/>
    <n v="0"/>
    <n v="0"/>
    <n v="0"/>
    <n v="0"/>
    <n v="38775.200000000004"/>
    <n v="760"/>
    <n v="0"/>
    <n v="0"/>
    <n v="760"/>
    <n v="51.02"/>
    <n v="38775.200000000004"/>
    <n v="-775.58155040000008"/>
    <n v="37999.618449600006"/>
    <n v="0"/>
    <n v="0"/>
    <n v="0"/>
    <n v="0"/>
    <n v="38775.200000000004"/>
    <n v="35.346581586144033"/>
    <n v="1097"/>
    <n v="38775.200000000004"/>
    <n v="38775.200000000004"/>
    <n v="0"/>
    <n v="0"/>
    <n v="38775.199999999997"/>
    <n v="0"/>
    <n v="0"/>
    <n v="0"/>
    <n v="38775.199999999997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45"/>
    <n v="13401"/>
    <s v="41765401QRSU"/>
    <s v="401Q"/>
    <x v="65"/>
    <s v="14LTIP TL(RSUs)"/>
    <n v="10261"/>
    <n v="10"/>
    <x v="53"/>
    <n v="9260"/>
    <x v="1"/>
    <n v="2000"/>
    <n v="0"/>
    <n v="0"/>
    <s v="41765401Q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s v="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1224.400000000001"/>
    <n v="10.231905195989063"/>
    <n v="1097"/>
    <n v="11224.400000000001"/>
    <n v="11224.400000000001"/>
    <n v="0"/>
    <n v="0"/>
    <n v="11224.4"/>
    <n v="0"/>
    <n v="0"/>
    <n v="0"/>
    <n v="11224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46"/>
    <n v="13408"/>
    <s v="4176540MCRSU"/>
    <s v="40MC"/>
    <x v="66"/>
    <s v="14LTIP TL(RSUs)"/>
    <n v="10261"/>
    <n v="10"/>
    <x v="54"/>
    <n v="9260"/>
    <x v="1"/>
    <n v="2000"/>
    <n v="0"/>
    <n v="0"/>
    <s v="4176540MCRSU14LTIP TL(RSUs)"/>
    <s v="LTIP TL(RSU)"/>
    <s v="LTIP TL(RSU) - 05/06/2014"/>
    <s v="3 years"/>
    <d v="2014-05-06T00:00:00"/>
    <d v="2017-05-06T00:00:00"/>
    <n v="760"/>
    <n v="0"/>
    <n v="0"/>
    <n v="0"/>
    <n v="0"/>
    <n v="0"/>
    <m/>
    <n v="760"/>
    <n v="1"/>
    <n v="0"/>
    <n v="0"/>
    <n v="38775.200000000004"/>
    <n v="0"/>
    <n v="0"/>
    <n v="0"/>
    <n v="0"/>
    <n v="0"/>
    <n v="0"/>
    <n v="38775.200000000004"/>
    <n v="760"/>
    <n v="0"/>
    <n v="0"/>
    <n v="760"/>
    <n v="51.02"/>
    <n v="38775.200000000004"/>
    <n v="-775.58155040000008"/>
    <n v="37999.618449600006"/>
    <n v="0"/>
    <n v="0"/>
    <n v="0"/>
    <n v="0"/>
    <n v="37999.618449600006"/>
    <n v="34.639579261257978"/>
    <n v="879"/>
    <n v="30448.19"/>
    <n v="30448.19"/>
    <n v="7551.4284496000073"/>
    <n v="0"/>
    <n v="5126.66"/>
    <n v="12643.439999999999"/>
    <n v="12678.09"/>
    <n v="0"/>
    <n v="30448.19"/>
    <n v="0"/>
    <n v="0"/>
    <n v="0"/>
    <m/>
    <n v="1073.83"/>
    <n v="1039.19"/>
    <n v="1073.83"/>
    <n v="3186.85"/>
    <n v="1073.82"/>
    <n v="0"/>
    <n v="1004.55"/>
    <n v="1004.55"/>
    <n v="1073.83"/>
    <n v="3152.2"/>
    <n v="1039.18"/>
    <n v="1073.83"/>
    <n v="0"/>
    <n v="1039.19"/>
    <n v="0"/>
    <n v="1039.19"/>
    <n v="3152.2000000000003"/>
    <n v="0"/>
    <m/>
    <m/>
    <n v="3186.8399999999997"/>
    <n v="3186.8399999999997"/>
    <n v="0"/>
    <n v="0"/>
    <n v="0"/>
    <n v="0"/>
    <n v="0"/>
    <n v="0"/>
    <n v="0"/>
    <m/>
    <n v="0"/>
    <n v="3186.8399999999997"/>
    <n v="12678.09"/>
  </r>
  <r>
    <n v="847"/>
    <n v="13410"/>
    <s v="41765410MRSU"/>
    <s v="410M"/>
    <x v="67"/>
    <s v="14LTIP TL(RSUs)"/>
    <n v="10261"/>
    <n v="10"/>
    <x v="55"/>
    <n v="9260"/>
    <x v="1"/>
    <n v="2000"/>
    <n v="0"/>
    <n v="0"/>
    <s v="41765410MRSU14LTIP TL(RSUs)"/>
    <s v="LTIP TL(RSU)"/>
    <s v="LTIP TL(RSU) - 05/06/2014"/>
    <s v="3 years"/>
    <d v="2014-05-06T00:00:00"/>
    <d v="2017-05-06T00:00:00"/>
    <n v="760"/>
    <n v="0"/>
    <n v="0"/>
    <n v="0"/>
    <n v="0"/>
    <n v="0"/>
    <m/>
    <n v="760"/>
    <n v="1"/>
    <s v=""/>
    <n v="0"/>
    <n v="38775.200000000004"/>
    <n v="0"/>
    <n v="0"/>
    <n v="0"/>
    <n v="0"/>
    <n v="0"/>
    <n v="0"/>
    <n v="38775.200000000004"/>
    <n v="760"/>
    <n v="0"/>
    <n v="0"/>
    <n v="760"/>
    <n v="51.02"/>
    <n v="38775.200000000004"/>
    <n v="-775.58155040000008"/>
    <n v="37999.618449600006"/>
    <n v="0"/>
    <n v="0"/>
    <n v="0"/>
    <n v="0"/>
    <n v="38775.200000000004"/>
    <n v="35.346581586144033"/>
    <n v="1097"/>
    <n v="38775.200000000004"/>
    <n v="38775.200000000004"/>
    <n v="0"/>
    <n v="0"/>
    <n v="5126.66"/>
    <n v="12643.439999999999"/>
    <n v="21005.1"/>
    <n v="0"/>
    <n v="38775.199999999997"/>
    <n v="0"/>
    <n v="0"/>
    <n v="0"/>
    <m/>
    <n v="1073.83"/>
    <n v="19931.27"/>
    <n v="0"/>
    <n v="21005.1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21005.1"/>
  </r>
  <r>
    <n v="848"/>
    <n v="13439"/>
    <s v="41765439RRSU"/>
    <s v="439R"/>
    <x v="68"/>
    <s v="14LTIP TL(RSUs)"/>
    <n v="10261"/>
    <n v="60"/>
    <x v="56"/>
    <n v="9260"/>
    <x v="1"/>
    <n v="81000"/>
    <n v="0"/>
    <n v="0"/>
    <s v="41765439R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s v="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1224.400000000001"/>
    <n v="10.231905195989063"/>
    <n v="1097"/>
    <n v="11224.400000000001"/>
    <n v="11224.400000000001"/>
    <n v="0"/>
    <n v="0"/>
    <n v="11224.4"/>
    <n v="0"/>
    <n v="0"/>
    <n v="0"/>
    <n v="11224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49"/>
    <n v="13497"/>
    <s v="41765497GRSU"/>
    <s v="497G"/>
    <x v="69"/>
    <s v="14LTIP TL(RSUs)"/>
    <n v="10261"/>
    <n v="10"/>
    <x v="57"/>
    <n v="9260"/>
    <x v="1"/>
    <n v="12000"/>
    <n v="0"/>
    <n v="0"/>
    <s v="41765497GRSU14LTIP TL(RSUs)"/>
    <s v="LTIP TL(RSU)"/>
    <s v="LTIP TL(RSU) - 05/06/2014"/>
    <s v="3 years"/>
    <d v="2014-05-06T00:00:00"/>
    <d v="2017-05-06T00:00:00"/>
    <n v="370"/>
    <n v="0"/>
    <n v="0"/>
    <n v="0"/>
    <n v="0"/>
    <n v="0"/>
    <m/>
    <n v="370"/>
    <n v="1"/>
    <s v=""/>
    <n v="0"/>
    <n v="18877.400000000001"/>
    <n v="0"/>
    <n v="0"/>
    <n v="0"/>
    <n v="0"/>
    <n v="0"/>
    <n v="0"/>
    <n v="18877.400000000001"/>
    <n v="370"/>
    <n v="0"/>
    <n v="0"/>
    <n v="370"/>
    <n v="51.02"/>
    <n v="18877.400000000001"/>
    <n v="-377.58575480000002"/>
    <n v="18499.814245200003"/>
    <n v="0"/>
    <n v="0"/>
    <n v="0"/>
    <n v="0"/>
    <n v="18877.400000000001"/>
    <n v="17.208204193254332"/>
    <n v="1097"/>
    <n v="18877.400000000001"/>
    <n v="18877.400000000001"/>
    <n v="0"/>
    <n v="0"/>
    <n v="18877.400000000001"/>
    <n v="0"/>
    <n v="0"/>
    <n v="0"/>
    <n v="18877.400000000001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50"/>
    <n v="13501"/>
    <s v="41765501MRSU"/>
    <s v="501M"/>
    <x v="70"/>
    <s v="14LTIP TL(RSUs)"/>
    <n v="10261"/>
    <n v="10"/>
    <x v="43"/>
    <n v="9260"/>
    <x v="1"/>
    <n v="2000"/>
    <n v="0"/>
    <n v="0"/>
    <s v="41765501MRSU14LTIP TL(RSUs)"/>
    <s v="LTIP TL(RSU)"/>
    <s v="LTIP TL(RSU) - 05/06/2014"/>
    <s v="3 years"/>
    <d v="2014-05-06T00:00:00"/>
    <d v="2017-05-06T00:00:00"/>
    <n v="760"/>
    <n v="0"/>
    <n v="0"/>
    <n v="0"/>
    <n v="0"/>
    <n v="0"/>
    <m/>
    <n v="760"/>
    <n v="1"/>
    <n v="0"/>
    <n v="0"/>
    <n v="38775.200000000004"/>
    <n v="0"/>
    <n v="0"/>
    <n v="0"/>
    <n v="0"/>
    <n v="0"/>
    <n v="0"/>
    <n v="38775.200000000004"/>
    <n v="760"/>
    <n v="0"/>
    <n v="0"/>
    <n v="760"/>
    <n v="51.02"/>
    <n v="38775.200000000004"/>
    <n v="-775.58155040000008"/>
    <n v="37999.618449600006"/>
    <n v="0"/>
    <n v="0"/>
    <n v="0"/>
    <n v="0"/>
    <n v="37999.618449600006"/>
    <n v="34.639579261257978"/>
    <n v="879"/>
    <n v="30448.19"/>
    <n v="30448.19"/>
    <n v="7551.4284496000073"/>
    <n v="0"/>
    <n v="5126.66"/>
    <n v="12643.439999999999"/>
    <n v="12678.09"/>
    <n v="0"/>
    <n v="30448.19"/>
    <n v="0"/>
    <n v="0"/>
    <n v="0"/>
    <m/>
    <n v="1073.83"/>
    <n v="1039.19"/>
    <n v="1073.83"/>
    <n v="3186.85"/>
    <n v="1073.82"/>
    <n v="0"/>
    <n v="1004.55"/>
    <n v="1004.55"/>
    <n v="1073.83"/>
    <n v="3152.2"/>
    <n v="1039.18"/>
    <n v="1073.83"/>
    <n v="0"/>
    <n v="1039.19"/>
    <n v="0"/>
    <n v="1039.19"/>
    <n v="3152.2000000000003"/>
    <n v="0"/>
    <m/>
    <m/>
    <n v="3186.8399999999997"/>
    <n v="3186.8399999999997"/>
    <n v="0"/>
    <n v="0"/>
    <n v="0"/>
    <n v="0"/>
    <n v="0"/>
    <n v="0"/>
    <n v="0"/>
    <m/>
    <n v="0"/>
    <n v="3186.8399999999997"/>
    <n v="12678.09"/>
  </r>
  <r>
    <n v="851"/>
    <n v="13548"/>
    <s v="41765548CRSU"/>
    <s v="548C"/>
    <x v="71"/>
    <s v="14LTIP TL(RSUs)"/>
    <n v="10261"/>
    <n v="70"/>
    <x v="58"/>
    <n v="9260"/>
    <x v="1"/>
    <n v="170000"/>
    <n v="0"/>
    <n v="0"/>
    <s v="41765548C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s v="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1224.400000000001"/>
    <n v="10.231905195989063"/>
    <n v="1097"/>
    <n v="11224.400000000001"/>
    <n v="11224.400000000001"/>
    <n v="0"/>
    <n v="0"/>
    <n v="11224.4"/>
    <n v="0"/>
    <n v="0"/>
    <n v="0"/>
    <n v="11224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52"/>
    <n v="13553"/>
    <s v="41765553TRSU"/>
    <s v="553T"/>
    <x v="72"/>
    <s v="14LTIP TL(RSUs)"/>
    <n v="10261"/>
    <n v="10"/>
    <x v="43"/>
    <n v="9260"/>
    <x v="1"/>
    <n v="2000"/>
    <n v="0"/>
    <n v="0"/>
    <s v="41765553T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853"/>
    <n v="13587"/>
    <s v="41765587BRSU"/>
    <s v="587B"/>
    <x v="73"/>
    <s v="14LTIP TL(RSUs)"/>
    <n v="10261"/>
    <n v="10"/>
    <x v="59"/>
    <n v="9260"/>
    <x v="1"/>
    <n v="2000"/>
    <n v="0"/>
    <n v="0"/>
    <s v="41765587BRSU14LTIP TL(RSUs)"/>
    <s v="LTIP TL(RSU)"/>
    <s v="LTIP TL(RSU) - 05/06/2014"/>
    <s v="3 years"/>
    <d v="2014-05-06T00:00:00"/>
    <d v="2017-05-06T00:00:00"/>
    <n v="370"/>
    <n v="0"/>
    <n v="0"/>
    <n v="0"/>
    <n v="0"/>
    <n v="0"/>
    <m/>
    <n v="370"/>
    <n v="1"/>
    <s v=""/>
    <n v="0"/>
    <n v="18877.400000000001"/>
    <n v="0"/>
    <n v="0"/>
    <n v="0"/>
    <n v="0"/>
    <n v="0"/>
    <n v="0"/>
    <n v="18877.400000000001"/>
    <n v="370"/>
    <n v="0"/>
    <n v="0"/>
    <n v="370"/>
    <n v="51.02"/>
    <n v="18877.400000000001"/>
    <n v="-377.58575480000002"/>
    <n v="18499.814245200003"/>
    <n v="0"/>
    <n v="0"/>
    <n v="0"/>
    <n v="0"/>
    <n v="18877.400000000001"/>
    <n v="17.208204193254332"/>
    <n v="1097"/>
    <n v="18877.400000000001"/>
    <n v="18877.400000000001"/>
    <n v="0"/>
    <n v="0"/>
    <n v="18877.400000000001"/>
    <n v="0"/>
    <n v="0"/>
    <n v="0"/>
    <n v="18877.400000000001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54"/>
    <n v="14088"/>
    <s v="41765088SRSU"/>
    <s v="088S"/>
    <x v="74"/>
    <s v="14LTIP TL(RSUs)"/>
    <n v="10261"/>
    <n v="10"/>
    <x v="60"/>
    <n v="9260"/>
    <x v="1"/>
    <n v="2000"/>
    <n v="0"/>
    <n v="0"/>
    <s v="41765088S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855"/>
    <n v="14108"/>
    <s v="41765108MRSU"/>
    <s v="108M"/>
    <x v="75"/>
    <s v="14LTIP TL(RSUs)"/>
    <n v="10261"/>
    <n v="10"/>
    <x v="61"/>
    <n v="9260"/>
    <x v="1"/>
    <n v="12000"/>
    <n v="0"/>
    <n v="0"/>
    <s v="41765108M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856"/>
    <n v="14162"/>
    <s v="41765162RRSU"/>
    <s v="162R"/>
    <x v="76"/>
    <s v="14LTIP TL(RSUs)"/>
    <n v="10261"/>
    <n v="80"/>
    <x v="62"/>
    <n v="9260"/>
    <x v="1"/>
    <n v="190000"/>
    <n v="0"/>
    <n v="0"/>
    <s v="41765162RRSU14LTIP TL(RSUs)"/>
    <s v="LTIP TL(RSU)"/>
    <s v="LTIP TL(RSU) - 05/06/2014"/>
    <s v="3 years"/>
    <d v="2014-05-06T00:00:00"/>
    <d v="2017-05-06T00:00:00"/>
    <n v="370"/>
    <n v="0"/>
    <n v="0"/>
    <n v="0"/>
    <n v="0"/>
    <n v="0"/>
    <m/>
    <n v="370"/>
    <n v="1"/>
    <s v=""/>
    <n v="0"/>
    <n v="18877.400000000001"/>
    <n v="0"/>
    <n v="0"/>
    <n v="0"/>
    <n v="0"/>
    <n v="0"/>
    <n v="0"/>
    <n v="18877.400000000001"/>
    <n v="370"/>
    <n v="0"/>
    <n v="0"/>
    <n v="370"/>
    <n v="51.02"/>
    <n v="18877.400000000001"/>
    <n v="-377.58575480000002"/>
    <n v="18499.814245200003"/>
    <n v="0"/>
    <n v="0"/>
    <n v="0"/>
    <n v="0"/>
    <n v="18877.400000000001"/>
    <n v="17.208204193254332"/>
    <n v="1097"/>
    <n v="18877.400000000001"/>
    <n v="18877.400000000001"/>
    <n v="0"/>
    <n v="0"/>
    <n v="18877.400000000001"/>
    <n v="0"/>
    <n v="0"/>
    <n v="0"/>
    <n v="18877.400000000001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57"/>
    <n v="14178"/>
    <s v="41765178BRSU"/>
    <s v="178B"/>
    <x v="77"/>
    <s v="14LTIP TL(RSUs)"/>
    <n v="10261"/>
    <n v="10"/>
    <x v="14"/>
    <n v="9260"/>
    <x v="1"/>
    <n v="2000"/>
    <n v="0"/>
    <n v="0"/>
    <s v="41765178BRSU14LTIP TL(RSUs)"/>
    <s v="LTIP TL(RSU)"/>
    <s v="LTIP TL(RSU) - 05/06/2014"/>
    <s v="3 years"/>
    <d v="2014-05-06T00:00:00"/>
    <d v="2017-05-06T00:00:00"/>
    <n v="370"/>
    <n v="0"/>
    <n v="0"/>
    <n v="0"/>
    <n v="0"/>
    <n v="0"/>
    <m/>
    <n v="370"/>
    <n v="1"/>
    <n v="0"/>
    <n v="0"/>
    <n v="18877.400000000001"/>
    <n v="0"/>
    <n v="0"/>
    <n v="0"/>
    <n v="0"/>
    <n v="0"/>
    <n v="0"/>
    <n v="18877.400000000001"/>
    <n v="370"/>
    <n v="0"/>
    <n v="0"/>
    <n v="370"/>
    <n v="51.02"/>
    <n v="18877.400000000001"/>
    <n v="-377.58575480000002"/>
    <n v="18499.814245200003"/>
    <n v="0"/>
    <n v="0"/>
    <n v="0"/>
    <n v="0"/>
    <n v="18499.814245200003"/>
    <n v="16.864005692980861"/>
    <n v="879"/>
    <n v="14823.46"/>
    <n v="14823.46"/>
    <n v="3676.3542452000038"/>
    <n v="0"/>
    <n v="2495.87"/>
    <n v="6155.3600000000006"/>
    <n v="6172.23"/>
    <n v="0"/>
    <n v="14823.46"/>
    <n v="0"/>
    <n v="0"/>
    <n v="0"/>
    <m/>
    <n v="522.79"/>
    <n v="505.92"/>
    <n v="522.78"/>
    <n v="1551.49"/>
    <n v="522.79"/>
    <n v="0"/>
    <n v="489.05"/>
    <n v="489.05"/>
    <n v="522.79"/>
    <n v="1534.6299999999999"/>
    <n v="505.92"/>
    <n v="522.78"/>
    <n v="0"/>
    <n v="505.92"/>
    <n v="0"/>
    <n v="505.92"/>
    <n v="1534.6200000000001"/>
    <n v="0"/>
    <m/>
    <m/>
    <n v="1551.49"/>
    <n v="1551.49"/>
    <n v="0"/>
    <n v="0"/>
    <n v="0"/>
    <n v="0"/>
    <n v="0"/>
    <n v="0"/>
    <n v="0"/>
    <m/>
    <n v="0"/>
    <n v="1551.49"/>
    <n v="6172.23"/>
  </r>
  <r>
    <n v="858"/>
    <n v="14180"/>
    <s v="41765180FRSU"/>
    <s v="180F"/>
    <x v="78"/>
    <s v="14LTIP TL(RSUs)"/>
    <n v="10261"/>
    <n v="30"/>
    <x v="63"/>
    <n v="9260"/>
    <x v="1"/>
    <n v="10000"/>
    <n v="0"/>
    <n v="0"/>
    <s v="41765180F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859"/>
    <n v="14237"/>
    <s v="41765237FRSU"/>
    <s v="237F"/>
    <x v="79"/>
    <s v="14LTIP TL(RSUs)"/>
    <n v="10261"/>
    <n v="10"/>
    <x v="64"/>
    <n v="9260"/>
    <x v="1"/>
    <n v="2000"/>
    <n v="0"/>
    <n v="0"/>
    <s v="41765237FRSU14LTIP TL(RSUs)"/>
    <s v="LTIP TL(RSU)"/>
    <s v="LTIP TL(RSU) - 05/06/2014"/>
    <s v="3 years"/>
    <d v="2014-05-06T00:00:00"/>
    <d v="2017-05-06T00:00:00"/>
    <n v="1295"/>
    <n v="0"/>
    <n v="0"/>
    <n v="0"/>
    <n v="0"/>
    <n v="0"/>
    <m/>
    <n v="1295"/>
    <n v="1"/>
    <n v="0"/>
    <n v="0"/>
    <n v="66070.900000000009"/>
    <n v="0"/>
    <n v="0"/>
    <n v="0"/>
    <n v="0"/>
    <n v="0"/>
    <n v="0"/>
    <n v="66070.900000000009"/>
    <n v="1295"/>
    <n v="0"/>
    <n v="0"/>
    <n v="1295"/>
    <n v="51.02"/>
    <n v="66070.900000000009"/>
    <n v="-1321.5501418000001"/>
    <n v="64749.34985820001"/>
    <n v="0"/>
    <n v="0"/>
    <n v="0"/>
    <n v="0"/>
    <n v="64749.34985820001"/>
    <n v="59.024019925433009"/>
    <n v="879"/>
    <n v="51882.11"/>
    <n v="51882.11"/>
    <n v="12867.23985820001"/>
    <n v="0"/>
    <n v="8735.5499999999993"/>
    <n v="21543.77"/>
    <n v="21602.79"/>
    <n v="0"/>
    <n v="51882.11"/>
    <n v="0"/>
    <n v="0"/>
    <n v="0"/>
    <m/>
    <n v="1829.75"/>
    <n v="1770.72"/>
    <n v="1829.74"/>
    <n v="5430.21"/>
    <n v="1829.75"/>
    <n v="0"/>
    <n v="1711.69"/>
    <n v="1711.69"/>
    <n v="1829.75"/>
    <n v="5371.1900000000005"/>
    <n v="1770.72"/>
    <n v="1829.74"/>
    <n v="0"/>
    <n v="1770.72"/>
    <n v="0"/>
    <n v="1770.72"/>
    <n v="5371.18"/>
    <n v="0"/>
    <m/>
    <m/>
    <n v="5430.21"/>
    <n v="5430.21"/>
    <n v="0"/>
    <n v="0"/>
    <n v="0"/>
    <n v="0"/>
    <n v="0"/>
    <n v="0"/>
    <n v="0"/>
    <m/>
    <n v="0"/>
    <n v="5430.21"/>
    <n v="21602.79"/>
  </r>
  <r>
    <n v="860"/>
    <n v="14288"/>
    <s v="41765288WRSU"/>
    <s v="288W"/>
    <x v="80"/>
    <s v="14LTIP TL(RSUs)"/>
    <n v="10261"/>
    <n v="10"/>
    <x v="12"/>
    <n v="9260"/>
    <x v="1"/>
    <n v="2000"/>
    <n v="0"/>
    <n v="0"/>
    <s v="41765288W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861"/>
    <n v="14311"/>
    <s v="41765311CRSU"/>
    <s v="311C"/>
    <x v="81"/>
    <s v="14LTIP TL(RSUs)"/>
    <n v="10261"/>
    <n v="80"/>
    <x v="65"/>
    <n v="9260"/>
    <x v="1"/>
    <n v="190000"/>
    <n v="0"/>
    <n v="0"/>
    <s v="41765311CRSU14LTIP TL(RSUs)"/>
    <s v="LTIP TL(RSU)"/>
    <s v="LTIP TL(RSU) - 05/06/2014"/>
    <s v="3 years"/>
    <d v="2014-05-06T00:00:00"/>
    <d v="2017-05-06T00:00:00"/>
    <n v="370"/>
    <n v="0"/>
    <n v="0"/>
    <n v="0"/>
    <n v="0"/>
    <n v="0"/>
    <m/>
    <n v="370"/>
    <n v="1"/>
    <n v="0"/>
    <n v="0"/>
    <n v="18877.400000000001"/>
    <n v="0"/>
    <n v="0"/>
    <n v="0"/>
    <n v="0"/>
    <n v="0"/>
    <n v="0"/>
    <n v="18877.400000000001"/>
    <n v="370"/>
    <n v="0"/>
    <n v="0"/>
    <n v="370"/>
    <n v="51.02"/>
    <n v="18877.400000000001"/>
    <n v="-377.58575480000002"/>
    <n v="18499.814245200003"/>
    <n v="0"/>
    <n v="0"/>
    <n v="0"/>
    <n v="0"/>
    <n v="18499.814245200003"/>
    <n v="16.864005692980861"/>
    <n v="879"/>
    <n v="14823.46"/>
    <n v="14823.46"/>
    <n v="3676.3542452000038"/>
    <n v="0"/>
    <n v="2495.87"/>
    <n v="6155.3600000000006"/>
    <n v="6172.23"/>
    <n v="0"/>
    <n v="14823.46"/>
    <n v="0"/>
    <n v="0"/>
    <n v="0"/>
    <m/>
    <n v="522.79"/>
    <n v="505.92"/>
    <n v="522.78"/>
    <n v="1551.49"/>
    <n v="522.79"/>
    <n v="0"/>
    <n v="489.05"/>
    <n v="489.05"/>
    <n v="522.79"/>
    <n v="1534.6299999999999"/>
    <n v="505.92"/>
    <n v="522.78"/>
    <n v="0"/>
    <n v="505.92"/>
    <n v="0"/>
    <n v="505.92"/>
    <n v="1534.6200000000001"/>
    <n v="0"/>
    <m/>
    <m/>
    <n v="1551.49"/>
    <n v="1551.49"/>
    <n v="0"/>
    <n v="0"/>
    <n v="0"/>
    <n v="0"/>
    <n v="0"/>
    <n v="0"/>
    <n v="0"/>
    <m/>
    <n v="0"/>
    <n v="1551.49"/>
    <n v="6172.23"/>
  </r>
  <r>
    <n v="862"/>
    <n v="14370"/>
    <s v="41765370SRSU"/>
    <s v="370S"/>
    <x v="82"/>
    <s v="14LTIP TL(RSUs)"/>
    <n v="10261"/>
    <n v="10"/>
    <x v="66"/>
    <n v="9260"/>
    <x v="1"/>
    <n v="2000"/>
    <n v="0"/>
    <n v="0"/>
    <s v="41765370SRSU14LTIP TL(RSUs)"/>
    <s v="LTIP TL(RSU)"/>
    <s v="LTIP TL(RSU) - 05/06/2014"/>
    <s v="3 years"/>
    <d v="2014-05-06T00:00:00"/>
    <d v="2017-05-06T00:00:00"/>
    <n v="370"/>
    <n v="0"/>
    <n v="0"/>
    <n v="0"/>
    <n v="0"/>
    <n v="0"/>
    <m/>
    <n v="370"/>
    <n v="1"/>
    <n v="0"/>
    <n v="0"/>
    <n v="18877.400000000001"/>
    <n v="0"/>
    <n v="0"/>
    <n v="0"/>
    <n v="0"/>
    <n v="0"/>
    <n v="0"/>
    <n v="18877.400000000001"/>
    <n v="370"/>
    <n v="0"/>
    <n v="0"/>
    <n v="370"/>
    <n v="51.02"/>
    <n v="18877.400000000001"/>
    <n v="-377.58575480000002"/>
    <n v="18499.814245200003"/>
    <n v="0"/>
    <n v="0"/>
    <n v="0"/>
    <n v="0"/>
    <n v="18499.814245200003"/>
    <n v="16.864005692980861"/>
    <n v="879"/>
    <n v="14823.46"/>
    <n v="14823.46"/>
    <n v="3676.3542452000038"/>
    <n v="0"/>
    <n v="2495.87"/>
    <n v="6155.3600000000006"/>
    <n v="6172.23"/>
    <n v="0"/>
    <n v="14823.46"/>
    <n v="0"/>
    <n v="0"/>
    <n v="0"/>
    <m/>
    <n v="522.79"/>
    <n v="505.92"/>
    <n v="522.78"/>
    <n v="1551.49"/>
    <n v="522.79"/>
    <n v="0"/>
    <n v="489.05"/>
    <n v="489.05"/>
    <n v="522.79"/>
    <n v="1534.6299999999999"/>
    <n v="505.92"/>
    <n v="522.78"/>
    <n v="0"/>
    <n v="505.92"/>
    <n v="0"/>
    <n v="505.92"/>
    <n v="1534.6200000000001"/>
    <n v="0"/>
    <m/>
    <m/>
    <n v="1551.49"/>
    <n v="1551.49"/>
    <n v="0"/>
    <n v="0"/>
    <n v="0"/>
    <n v="0"/>
    <n v="0"/>
    <n v="0"/>
    <n v="0"/>
    <m/>
    <n v="0"/>
    <n v="1551.49"/>
    <n v="6172.23"/>
  </r>
  <r>
    <n v="863"/>
    <n v="14383"/>
    <s v="41765383KRSU"/>
    <s v="383K"/>
    <x v="83"/>
    <s v="14LTIP TL(RSUs)"/>
    <n v="10261"/>
    <n v="80"/>
    <x v="67"/>
    <n v="9260"/>
    <x v="1"/>
    <n v="190000"/>
    <n v="0"/>
    <n v="0"/>
    <s v="41765383KRSU14LTIP TL(RSUs)"/>
    <s v="LTIP TL(RSU)"/>
    <s v="LTIP TL(RSU) - 05/06/2014"/>
    <s v="3 years"/>
    <d v="2014-05-06T00:00:00"/>
    <d v="2017-05-06T00:00:00"/>
    <n v="370"/>
    <n v="0"/>
    <n v="0"/>
    <n v="0"/>
    <n v="0"/>
    <n v="0"/>
    <m/>
    <n v="370"/>
    <n v="1"/>
    <n v="0"/>
    <n v="0"/>
    <n v="18877.400000000001"/>
    <n v="0"/>
    <n v="0"/>
    <n v="0"/>
    <n v="0"/>
    <n v="0"/>
    <n v="0"/>
    <n v="18877.400000000001"/>
    <n v="370"/>
    <n v="0"/>
    <n v="0"/>
    <n v="370"/>
    <n v="51.02"/>
    <n v="18877.400000000001"/>
    <n v="-377.58575480000002"/>
    <n v="18499.814245200003"/>
    <n v="0"/>
    <n v="0"/>
    <n v="0"/>
    <n v="0"/>
    <n v="18499.814245200003"/>
    <n v="16.864005692980861"/>
    <n v="879"/>
    <n v="14823.46"/>
    <n v="14823.46"/>
    <n v="3676.3542452000038"/>
    <n v="0"/>
    <n v="2495.87"/>
    <n v="6155.3600000000006"/>
    <n v="6172.23"/>
    <n v="0"/>
    <n v="14823.46"/>
    <n v="0"/>
    <n v="0"/>
    <n v="0"/>
    <m/>
    <n v="522.79"/>
    <n v="505.92"/>
    <n v="522.78"/>
    <n v="1551.49"/>
    <n v="522.79"/>
    <n v="0"/>
    <n v="489.05"/>
    <n v="489.05"/>
    <n v="522.79"/>
    <n v="1534.6299999999999"/>
    <n v="505.92"/>
    <n v="522.78"/>
    <n v="0"/>
    <n v="505.92"/>
    <n v="0"/>
    <n v="505.92"/>
    <n v="1534.6200000000001"/>
    <n v="0"/>
    <m/>
    <m/>
    <n v="1551.49"/>
    <n v="1551.49"/>
    <n v="0"/>
    <n v="0"/>
    <n v="0"/>
    <n v="0"/>
    <n v="0"/>
    <n v="0"/>
    <n v="0"/>
    <m/>
    <n v="0"/>
    <n v="1551.49"/>
    <n v="6172.23"/>
  </r>
  <r>
    <n v="864"/>
    <n v="14468"/>
    <s v="41765468RRSU"/>
    <s v="468R"/>
    <x v="84"/>
    <s v="14LTIP TL(RSUs)"/>
    <n v="10261"/>
    <n v="80"/>
    <x v="68"/>
    <n v="9260"/>
    <x v="1"/>
    <n v="190000"/>
    <n v="0"/>
    <n v="0"/>
    <s v="41765468R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s v="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1224.400000000001"/>
    <n v="10.231905195989063"/>
    <n v="1097"/>
    <n v="11224.400000000001"/>
    <n v="11224.400000000001"/>
    <n v="0"/>
    <n v="0"/>
    <n v="11224.4"/>
    <n v="0"/>
    <n v="0"/>
    <n v="0"/>
    <n v="11224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65"/>
    <n v="14474"/>
    <s v="41765474MRSU"/>
    <s v="474M"/>
    <x v="85"/>
    <s v="14LTIP TL(RSUs)"/>
    <n v="10261"/>
    <n v="10"/>
    <x v="12"/>
    <n v="9260"/>
    <x v="1"/>
    <n v="2000"/>
    <n v="0"/>
    <n v="0"/>
    <s v="41765474M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s v="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1224.400000000001"/>
    <n v="10.231905195989063"/>
    <n v="1097"/>
    <n v="11224.400000000001"/>
    <n v="11224.400000000001"/>
    <n v="0"/>
    <n v="0"/>
    <n v="11224.4"/>
    <n v="0"/>
    <n v="0"/>
    <n v="0"/>
    <n v="11224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66"/>
    <n v="14482"/>
    <s v="41765482DRSU"/>
    <s v="482D"/>
    <x v="86"/>
    <s v="14LTIP TL(RSUs)"/>
    <n v="10261"/>
    <n v="10"/>
    <x v="69"/>
    <n v="9260"/>
    <x v="1"/>
    <n v="12000"/>
    <n v="0"/>
    <n v="0"/>
    <s v="41765482DRSU14LTIP TL(RSUs)"/>
    <s v="LTIP TL(RSU)"/>
    <s v="LTIP TL(RSU) - 05/06/2014"/>
    <s v="3 years"/>
    <d v="2014-05-06T00:00:00"/>
    <d v="2017-05-06T00:00:00"/>
    <n v="370"/>
    <n v="0"/>
    <n v="0"/>
    <n v="0"/>
    <n v="0"/>
    <n v="0"/>
    <m/>
    <n v="370"/>
    <n v="1"/>
    <n v="0"/>
    <n v="0"/>
    <n v="18877.400000000001"/>
    <n v="0"/>
    <n v="0"/>
    <n v="0"/>
    <n v="0"/>
    <n v="0"/>
    <n v="0"/>
    <n v="18877.400000000001"/>
    <n v="370"/>
    <n v="0"/>
    <n v="0"/>
    <n v="370"/>
    <n v="51.02"/>
    <n v="18877.400000000001"/>
    <n v="-377.58575480000002"/>
    <n v="18499.814245200003"/>
    <n v="0"/>
    <n v="0"/>
    <n v="0"/>
    <n v="0"/>
    <n v="18499.814245200003"/>
    <n v="16.864005692980861"/>
    <n v="879"/>
    <n v="14823.46"/>
    <n v="14823.46"/>
    <n v="3676.3542452000038"/>
    <n v="0"/>
    <n v="2495.87"/>
    <n v="6155.3600000000006"/>
    <n v="6172.23"/>
    <n v="0"/>
    <n v="14823.46"/>
    <n v="0"/>
    <n v="0"/>
    <n v="0"/>
    <m/>
    <n v="522.79"/>
    <n v="505.92"/>
    <n v="522.78"/>
    <n v="1551.49"/>
    <n v="522.79"/>
    <n v="0"/>
    <n v="489.05"/>
    <n v="489.05"/>
    <n v="522.79"/>
    <n v="1534.6299999999999"/>
    <n v="505.92"/>
    <n v="522.78"/>
    <n v="0"/>
    <n v="505.92"/>
    <n v="0"/>
    <n v="505.92"/>
    <n v="1534.6200000000001"/>
    <n v="0"/>
    <m/>
    <m/>
    <n v="1551.49"/>
    <n v="1551.49"/>
    <n v="0"/>
    <n v="0"/>
    <n v="0"/>
    <n v="0"/>
    <n v="0"/>
    <n v="0"/>
    <n v="0"/>
    <m/>
    <n v="0"/>
    <n v="1551.49"/>
    <n v="6172.23"/>
  </r>
  <r>
    <n v="867"/>
    <n v="14484"/>
    <s v="41765484WRSU"/>
    <s v="484W"/>
    <x v="87"/>
    <s v="14LTIP TL(RSUs)"/>
    <n v="10261"/>
    <n v="10"/>
    <x v="5"/>
    <n v="9260"/>
    <x v="1"/>
    <n v="2000"/>
    <n v="0"/>
    <n v="0"/>
    <s v="41765484WRSU14LTIP TL(RSUs)"/>
    <s v="LTIP TL(RSU)"/>
    <s v="LTIP TL(RSU) - 05/06/2014"/>
    <s v="3 years"/>
    <d v="2014-05-06T00:00:00"/>
    <d v="2017-05-06T00:00:00"/>
    <n v="370"/>
    <n v="0"/>
    <n v="0"/>
    <n v="0"/>
    <n v="0"/>
    <n v="0"/>
    <m/>
    <n v="370"/>
    <n v="1"/>
    <s v=""/>
    <n v="0"/>
    <n v="18877.400000000001"/>
    <n v="0"/>
    <n v="0"/>
    <n v="0"/>
    <n v="0"/>
    <n v="0"/>
    <n v="0"/>
    <n v="18877.400000000001"/>
    <n v="370"/>
    <n v="0"/>
    <n v="0"/>
    <n v="370"/>
    <n v="51.02"/>
    <n v="18877.400000000001"/>
    <n v="-377.58575480000002"/>
    <n v="18499.814245200003"/>
    <n v="0"/>
    <n v="0"/>
    <n v="0"/>
    <n v="0"/>
    <n v="18877.400000000001"/>
    <n v="17.208204193254332"/>
    <n v="1097"/>
    <n v="18877.400000000001"/>
    <n v="18877.400000000001"/>
    <n v="0"/>
    <n v="0"/>
    <n v="2495.87"/>
    <n v="16381.529999999999"/>
    <n v="0"/>
    <n v="0"/>
    <n v="18877.399999999998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68"/>
    <n v="14492"/>
    <s v="41765492YRSU"/>
    <s v="492Y"/>
    <x v="88"/>
    <s v="14LTIP TL(RSUs)"/>
    <n v="10261"/>
    <n v="180"/>
    <x v="70"/>
    <n v="9260"/>
    <x v="1"/>
    <n v="700000"/>
    <n v="0"/>
    <n v="0"/>
    <s v="41765492YRSU14LTIP TL(RSUs)"/>
    <s v="LTIP TL(RSU)"/>
    <s v="LTIP TL(RSU) - 05/06/2014"/>
    <s v="3 years"/>
    <d v="2014-05-06T00:00:00"/>
    <d v="2017-05-06T00:00:00"/>
    <n v="370"/>
    <n v="0"/>
    <n v="0"/>
    <n v="0"/>
    <n v="0"/>
    <n v="0"/>
    <m/>
    <n v="370"/>
    <n v="1"/>
    <s v=""/>
    <n v="0"/>
    <n v="18877.400000000001"/>
    <n v="0"/>
    <n v="0"/>
    <n v="0"/>
    <n v="0"/>
    <n v="0"/>
    <n v="0"/>
    <n v="18877.400000000001"/>
    <n v="370"/>
    <n v="0"/>
    <n v="0"/>
    <n v="370"/>
    <n v="51.02"/>
    <n v="18877.400000000001"/>
    <n v="-377.58575480000002"/>
    <n v="18499.814245200003"/>
    <n v="0"/>
    <n v="0"/>
    <n v="0"/>
    <n v="0"/>
    <n v="18877.400000000001"/>
    <n v="17.208204193254332"/>
    <n v="1097"/>
    <n v="18877.400000000001"/>
    <n v="18877.400000000001"/>
    <n v="0"/>
    <n v="0"/>
    <n v="18877.400000000001"/>
    <n v="0"/>
    <n v="0"/>
    <n v="0"/>
    <n v="18877.400000000001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69"/>
    <n v="14593"/>
    <s v="41765593ERSU"/>
    <s v="593E"/>
    <x v="89"/>
    <s v="14LTIP TL(RSUs)"/>
    <n v="10261"/>
    <n v="180"/>
    <x v="71"/>
    <n v="9260"/>
    <x v="1"/>
    <n v="700000"/>
    <n v="0"/>
    <n v="0"/>
    <s v="41765593ERSU14LTIP TL(RSUs)"/>
    <s v="LTIP TL(RSU)"/>
    <s v="LTIP TL(RSU) - 05/06/2014"/>
    <s v="3 years"/>
    <d v="2014-05-06T00:00:00"/>
    <d v="2017-05-06T00:00:00"/>
    <n v="2720"/>
    <n v="0"/>
    <n v="0"/>
    <n v="0"/>
    <n v="0"/>
    <n v="0"/>
    <m/>
    <n v="2720"/>
    <n v="1"/>
    <s v=""/>
    <n v="0"/>
    <n v="138774.39999999999"/>
    <n v="0"/>
    <n v="0"/>
    <n v="0"/>
    <n v="0"/>
    <n v="0"/>
    <n v="0"/>
    <n v="138774.39999999999"/>
    <n v="2720"/>
    <n v="0"/>
    <n v="0"/>
    <n v="2720"/>
    <n v="51.02"/>
    <n v="138774.39999999999"/>
    <n v="-2775.7655487999996"/>
    <n v="135998.63445119999"/>
    <n v="0"/>
    <n v="0"/>
    <n v="0"/>
    <n v="0"/>
    <n v="138774.39999999999"/>
    <n v="126.50355515041021"/>
    <n v="1097"/>
    <n v="138774.39999999999"/>
    <n v="138774.39999999999"/>
    <n v="0"/>
    <n v="0"/>
    <n v="138774.39999999999"/>
    <n v="0"/>
    <n v="0"/>
    <n v="0"/>
    <n v="138774.39999999999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70"/>
    <n v="14707"/>
    <s v="41765707WRSU"/>
    <s v="707W"/>
    <x v="90"/>
    <s v="14LTIP TL(RSUs)"/>
    <n v="10261"/>
    <n v="10"/>
    <x v="72"/>
    <n v="9260"/>
    <x v="1"/>
    <n v="2000"/>
    <n v="0"/>
    <n v="0"/>
    <s v="41765707W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s v="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1224.400000000001"/>
    <n v="10.231905195989063"/>
    <n v="1097"/>
    <n v="11224.400000000001"/>
    <n v="11224.400000000001"/>
    <n v="0"/>
    <n v="0"/>
    <n v="11224.4"/>
    <n v="0"/>
    <n v="0"/>
    <n v="0"/>
    <n v="11224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71"/>
    <n v="14712"/>
    <s v="41765712PRSU"/>
    <s v="712P"/>
    <x v="91"/>
    <s v="14LTIP TL(RSUs)"/>
    <n v="10261"/>
    <n v="10"/>
    <x v="73"/>
    <n v="9260"/>
    <x v="1"/>
    <n v="2000"/>
    <n v="0"/>
    <n v="0"/>
    <s v="41765712P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872"/>
    <n v="14713"/>
    <s v="41765713SRSU"/>
    <s v="713S"/>
    <x v="92"/>
    <s v="14LTIP TL(RSUs)"/>
    <n v="10261"/>
    <n v="180"/>
    <x v="74"/>
    <n v="9260"/>
    <x v="1"/>
    <n v="700000"/>
    <n v="0"/>
    <n v="0"/>
    <s v="41765713S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s v="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1224.400000000001"/>
    <n v="10.231905195989063"/>
    <n v="1097"/>
    <n v="11224.400000000001"/>
    <n v="11224.400000000001"/>
    <n v="0"/>
    <n v="0"/>
    <n v="11224.4"/>
    <n v="0"/>
    <n v="0"/>
    <n v="0"/>
    <n v="11224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73"/>
    <n v="14721"/>
    <s v="41765721WRSU"/>
    <s v="721W"/>
    <x v="93"/>
    <s v="14LTIP TL(RSUs)"/>
    <n v="10261"/>
    <n v="10"/>
    <x v="75"/>
    <n v="9260"/>
    <x v="1"/>
    <n v="2000"/>
    <n v="0"/>
    <n v="0"/>
    <s v="41765721W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874"/>
    <n v="14796"/>
    <s v="41765796KRSU"/>
    <s v="796K"/>
    <x v="94"/>
    <s v="14LTIP TL(RSUs)"/>
    <n v="10261"/>
    <n v="80"/>
    <x v="76"/>
    <n v="9260"/>
    <x v="1"/>
    <n v="190000"/>
    <n v="0"/>
    <n v="0"/>
    <s v="41765796KRSU14LTIP TL(RSUs)"/>
    <s v="LTIP TL(RSU)"/>
    <s v="LTIP TL(RSU) - 05/06/2014"/>
    <s v="3 years"/>
    <d v="2014-05-06T00:00:00"/>
    <d v="2017-05-06T00:00:00"/>
    <n v="370"/>
    <n v="0"/>
    <n v="0"/>
    <n v="0"/>
    <n v="0"/>
    <n v="0"/>
    <m/>
    <n v="370"/>
    <n v="1"/>
    <s v=""/>
    <n v="0"/>
    <n v="18877.400000000001"/>
    <n v="0"/>
    <n v="0"/>
    <n v="0"/>
    <n v="0"/>
    <n v="0"/>
    <n v="0"/>
    <n v="18877.400000000001"/>
    <n v="370"/>
    <n v="0"/>
    <n v="0"/>
    <n v="370"/>
    <n v="51.02"/>
    <n v="18877.400000000001"/>
    <n v="-377.58575480000002"/>
    <n v="18499.814245200003"/>
    <n v="0"/>
    <n v="0"/>
    <n v="0"/>
    <n v="0"/>
    <n v="18877.400000000001"/>
    <n v="17.208204193254332"/>
    <n v="1097"/>
    <n v="18877.400000000001"/>
    <n v="18877.400000000001"/>
    <n v="0"/>
    <n v="0"/>
    <n v="18877.400000000001"/>
    <n v="0"/>
    <n v="0"/>
    <n v="0"/>
    <n v="18877.400000000001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75"/>
    <n v="14813"/>
    <s v="41765813SRSU"/>
    <s v="813S"/>
    <x v="95"/>
    <s v="14LTIP TL(RSUs)"/>
    <n v="10261"/>
    <n v="80"/>
    <x v="62"/>
    <n v="9260"/>
    <x v="1"/>
    <n v="190000"/>
    <n v="0"/>
    <n v="0"/>
    <s v="41765813S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876"/>
    <n v="14859"/>
    <s v="41765859ARSU"/>
    <s v="859A"/>
    <x v="96"/>
    <s v="14LTIP TL(RSUs)"/>
    <n v="10261"/>
    <n v="80"/>
    <x v="77"/>
    <n v="9260"/>
    <x v="1"/>
    <n v="190000"/>
    <n v="0"/>
    <n v="0"/>
    <s v="41765859A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877"/>
    <n v="14866"/>
    <s v="41765866MRSU"/>
    <s v="866M"/>
    <x v="97"/>
    <s v="14LTIP TL(RSUs)"/>
    <n v="10261"/>
    <n v="80"/>
    <x v="78"/>
    <n v="9260"/>
    <x v="1"/>
    <n v="190000"/>
    <n v="0"/>
    <n v="0"/>
    <s v="41765866MRSU14LTIP TL(RSUs)"/>
    <s v="LTIP TL(RSU)"/>
    <s v="LTIP TL(RSU) - 05/06/2014"/>
    <s v="3 years"/>
    <d v="2014-05-06T00:00:00"/>
    <d v="2017-05-06T00:00:00"/>
    <n v="370"/>
    <n v="0"/>
    <n v="0"/>
    <n v="0"/>
    <n v="0"/>
    <n v="0"/>
    <m/>
    <n v="370"/>
    <n v="1"/>
    <n v="0"/>
    <n v="0"/>
    <n v="18877.400000000001"/>
    <n v="0"/>
    <n v="0"/>
    <n v="0"/>
    <n v="0"/>
    <n v="0"/>
    <n v="0"/>
    <n v="18877.400000000001"/>
    <n v="370"/>
    <n v="0"/>
    <n v="0"/>
    <n v="370"/>
    <n v="51.02"/>
    <n v="18877.400000000001"/>
    <n v="-377.58575480000002"/>
    <n v="18499.814245200003"/>
    <n v="0"/>
    <n v="0"/>
    <n v="0"/>
    <n v="0"/>
    <n v="18499.814245200003"/>
    <n v="16.864005692980861"/>
    <n v="879"/>
    <n v="14823.46"/>
    <n v="14823.46"/>
    <n v="3676.3542452000038"/>
    <n v="0"/>
    <n v="2495.87"/>
    <n v="6155.3600000000006"/>
    <n v="6172.23"/>
    <n v="0"/>
    <n v="14823.46"/>
    <n v="0"/>
    <n v="0"/>
    <n v="0"/>
    <m/>
    <n v="522.79"/>
    <n v="505.92"/>
    <n v="522.78"/>
    <n v="1551.49"/>
    <n v="522.79"/>
    <n v="0"/>
    <n v="489.05"/>
    <n v="489.05"/>
    <n v="522.79"/>
    <n v="1534.6299999999999"/>
    <n v="505.92"/>
    <n v="522.78"/>
    <n v="0"/>
    <n v="505.92"/>
    <n v="0"/>
    <n v="505.92"/>
    <n v="1534.6200000000001"/>
    <n v="0"/>
    <m/>
    <m/>
    <n v="1551.49"/>
    <n v="1551.49"/>
    <n v="0"/>
    <n v="0"/>
    <n v="0"/>
    <n v="0"/>
    <n v="0"/>
    <n v="0"/>
    <n v="0"/>
    <m/>
    <n v="0"/>
    <n v="1551.49"/>
    <n v="6172.23"/>
  </r>
  <r>
    <n v="878"/>
    <n v="14917"/>
    <s v="41765917MRSU"/>
    <s v="917M"/>
    <x v="98"/>
    <s v="14LTIP TL(RSUs)"/>
    <n v="10261"/>
    <n v="80"/>
    <x v="79"/>
    <n v="9260"/>
    <x v="1"/>
    <n v="190000"/>
    <n v="0"/>
    <n v="0"/>
    <s v="41765917M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s v="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1224.400000000001"/>
    <n v="10.231905195989063"/>
    <n v="1097"/>
    <n v="11224.400000000001"/>
    <n v="11224.400000000001"/>
    <n v="0"/>
    <n v="0"/>
    <n v="11224.4"/>
    <n v="0"/>
    <n v="0"/>
    <n v="0"/>
    <n v="11224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79"/>
    <n v="14938"/>
    <s v="41765938SRSU"/>
    <s v="938S"/>
    <x v="99"/>
    <s v="14LTIP TL(RSUs)"/>
    <n v="10261"/>
    <n v="180"/>
    <x v="74"/>
    <n v="9260"/>
    <x v="1"/>
    <n v="700000"/>
    <n v="0"/>
    <n v="0"/>
    <s v="41765938S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s v="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1224.400000000001"/>
    <n v="10.231905195989063"/>
    <n v="1097"/>
    <n v="11224.400000000001"/>
    <n v="11224.400000000001"/>
    <n v="0"/>
    <n v="0"/>
    <n v="11224.4"/>
    <n v="0"/>
    <n v="0"/>
    <n v="0"/>
    <n v="11224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80"/>
    <n v="14951"/>
    <s v="41765951TRSU"/>
    <s v="951T"/>
    <x v="100"/>
    <s v="14LTIP TL(RSUs)"/>
    <n v="10261"/>
    <n v="80"/>
    <x v="80"/>
    <n v="9260"/>
    <x v="1"/>
    <n v="190000"/>
    <n v="0"/>
    <n v="0"/>
    <s v="41765951T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s v="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1224.400000000001"/>
    <n v="10.231905195989063"/>
    <n v="1097"/>
    <n v="11224.400000000001"/>
    <n v="11224.400000000001"/>
    <n v="0"/>
    <n v="0"/>
    <n v="1484.03"/>
    <n v="3659.95"/>
    <n v="6080.42"/>
    <n v="0"/>
    <n v="11224.4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4245.4399999999996"/>
    <n v="0"/>
    <n v="0"/>
    <n v="0"/>
    <n v="0"/>
    <n v="0"/>
    <n v="4245.4399999999996"/>
    <n v="0"/>
    <m/>
    <m/>
    <n v="0"/>
    <n v="0"/>
    <n v="0"/>
    <n v="0"/>
    <n v="0"/>
    <n v="0"/>
    <n v="0"/>
    <n v="0"/>
    <n v="0"/>
    <m/>
    <n v="0"/>
    <n v="0"/>
    <n v="6080.42"/>
  </r>
  <r>
    <n v="881"/>
    <n v="14957"/>
    <s v="41765957RRSU"/>
    <s v="957R"/>
    <x v="101"/>
    <s v="14LTIP TL(RSUs)"/>
    <n v="10261"/>
    <n v="80"/>
    <x v="81"/>
    <n v="9260"/>
    <x v="1"/>
    <n v="190000"/>
    <n v="0"/>
    <n v="0"/>
    <s v="41765957R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882"/>
    <n v="15053"/>
    <s v="4176553MaRSU"/>
    <s v="53Ma"/>
    <x v="102"/>
    <s v="14LTIP TL(RSUs)"/>
    <n v="10261"/>
    <n v="10"/>
    <x v="82"/>
    <n v="9260"/>
    <x v="1"/>
    <n v="2000"/>
    <n v="0"/>
    <n v="0"/>
    <s v="4176553Ma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s v="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1224.400000000001"/>
    <n v="10.231905195989063"/>
    <n v="1097"/>
    <n v="11224.400000000001"/>
    <n v="11224.400000000001"/>
    <n v="0"/>
    <n v="0"/>
    <n v="11224.4"/>
    <n v="0"/>
    <n v="0"/>
    <n v="0"/>
    <n v="11224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83"/>
    <n v="15063"/>
    <s v="4176563BrRSU"/>
    <s v="63Br"/>
    <x v="103"/>
    <s v="14LTIP TL(RSUs)"/>
    <n v="10261"/>
    <n v="10"/>
    <x v="83"/>
    <n v="9260"/>
    <x v="1"/>
    <n v="2000"/>
    <n v="0"/>
    <n v="0"/>
    <s v="4176563Br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s v="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1224.400000000001"/>
    <n v="10.231905195989063"/>
    <n v="1097"/>
    <n v="11224.400000000001"/>
    <n v="11224.400000000001"/>
    <n v="0"/>
    <n v="0"/>
    <n v="11224.4"/>
    <n v="0"/>
    <n v="0"/>
    <n v="0"/>
    <n v="11224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84"/>
    <n v="15070"/>
    <s v="4176570SlRSU"/>
    <s v="70Sl"/>
    <x v="104"/>
    <s v="14LTIP TL(RSUs)"/>
    <n v="10261"/>
    <n v="80"/>
    <x v="84"/>
    <n v="9260"/>
    <x v="1"/>
    <n v="190000"/>
    <n v="0"/>
    <n v="0"/>
    <s v="4176570Sl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885"/>
    <n v="15102"/>
    <s v="41765102ERSU"/>
    <s v="102E"/>
    <x v="105"/>
    <s v="14LTIP TL(RSUs)"/>
    <n v="10261"/>
    <n v="10"/>
    <x v="85"/>
    <n v="9260"/>
    <x v="1"/>
    <n v="2000"/>
    <n v="0"/>
    <n v="0"/>
    <s v="41765102ERSU14LTIP TL(RSUs)"/>
    <s v="LTIP TL(RSU)"/>
    <s v="LTIP TL(RSU) - 05/06/2014"/>
    <s v="3 years"/>
    <d v="2014-05-06T00:00:00"/>
    <d v="2017-05-06T00:00:00"/>
    <n v="370"/>
    <n v="0"/>
    <n v="0"/>
    <n v="0"/>
    <n v="0"/>
    <n v="0"/>
    <m/>
    <n v="370"/>
    <n v="1"/>
    <s v=""/>
    <n v="0"/>
    <n v="18877.400000000001"/>
    <n v="0"/>
    <n v="0"/>
    <n v="0"/>
    <n v="0"/>
    <n v="0"/>
    <n v="0"/>
    <n v="18877.400000000001"/>
    <n v="370"/>
    <n v="0"/>
    <n v="0"/>
    <n v="370"/>
    <n v="51.02"/>
    <n v="18877.400000000001"/>
    <n v="-377.58575480000002"/>
    <n v="18499.814245200003"/>
    <n v="0"/>
    <n v="0"/>
    <n v="0"/>
    <n v="0"/>
    <n v="18877.400000000001"/>
    <n v="17.208204193254332"/>
    <n v="1097"/>
    <n v="18877.400000000001"/>
    <n v="18877.400000000001"/>
    <n v="0"/>
    <n v="0"/>
    <n v="2495.87"/>
    <n v="6155.3600000000006"/>
    <n v="10226.17"/>
    <n v="0"/>
    <n v="18877.400000000001"/>
    <n v="0"/>
    <n v="0"/>
    <n v="0"/>
    <m/>
    <n v="522.79"/>
    <n v="505.92"/>
    <n v="522.78"/>
    <n v="1551.49"/>
    <n v="522.79"/>
    <n v="0"/>
    <n v="489.05"/>
    <n v="489.05"/>
    <n v="522.79"/>
    <n v="1534.6299999999999"/>
    <n v="505.92"/>
    <n v="522.78"/>
    <n v="0"/>
    <n v="505.92"/>
    <n v="0"/>
    <n v="505.92"/>
    <n v="1534.6200000000001"/>
    <n v="0"/>
    <m/>
    <m/>
    <n v="5605.43"/>
    <n v="5605.43"/>
    <n v="0"/>
    <n v="0"/>
    <n v="0"/>
    <n v="0"/>
    <n v="0"/>
    <n v="0"/>
    <n v="0"/>
    <m/>
    <n v="0"/>
    <n v="5605.43"/>
    <n v="10226.17"/>
  </r>
  <r>
    <n v="886"/>
    <n v="15207"/>
    <s v="41765207VRSU"/>
    <s v="207V"/>
    <x v="106"/>
    <s v="14LTIP TL(RSUs)"/>
    <n v="10261"/>
    <n v="80"/>
    <x v="86"/>
    <n v="9260"/>
    <x v="1"/>
    <n v="190000"/>
    <n v="0"/>
    <n v="0"/>
    <s v="41765207V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s v="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1224.400000000001"/>
    <n v="10.231905195989063"/>
    <n v="1097"/>
    <n v="11224.400000000001"/>
    <n v="11224.400000000001"/>
    <n v="0"/>
    <n v="0"/>
    <n v="11224.4"/>
    <n v="0"/>
    <n v="0"/>
    <n v="0"/>
    <n v="11224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87"/>
    <n v="15232"/>
    <s v="41765232WRSU"/>
    <s v="232W"/>
    <x v="107"/>
    <s v="14LTIP TL(RSUs)"/>
    <n v="10261"/>
    <n v="80"/>
    <x v="87"/>
    <n v="9260"/>
    <x v="1"/>
    <n v="190000"/>
    <n v="0"/>
    <n v="0"/>
    <s v="41765232WRSU14LTIP TL(RSUs)"/>
    <s v="LTIP TL(RSU)"/>
    <s v="LTIP TL(RSU) - 05/06/2014"/>
    <s v="3 years"/>
    <d v="2014-05-06T00:00:00"/>
    <d v="2017-05-06T00:00:00"/>
    <n v="370"/>
    <n v="0"/>
    <n v="0"/>
    <n v="0"/>
    <n v="0"/>
    <n v="0"/>
    <m/>
    <n v="370"/>
    <n v="1"/>
    <s v=""/>
    <n v="0"/>
    <n v="18877.400000000001"/>
    <n v="0"/>
    <n v="0"/>
    <n v="0"/>
    <n v="0"/>
    <n v="0"/>
    <n v="0"/>
    <n v="18877.400000000001"/>
    <n v="370"/>
    <n v="0"/>
    <n v="0"/>
    <n v="370"/>
    <n v="51.02"/>
    <n v="18877.400000000001"/>
    <n v="-377.58575480000002"/>
    <n v="18499.814245200003"/>
    <n v="0"/>
    <n v="0"/>
    <n v="0"/>
    <n v="0"/>
    <n v="18877.400000000001"/>
    <n v="17.208204193254332"/>
    <n v="1097"/>
    <n v="18877.400000000001"/>
    <n v="18877.400000000001"/>
    <n v="0"/>
    <n v="0"/>
    <n v="18877.400000000001"/>
    <n v="0"/>
    <n v="0"/>
    <n v="0"/>
    <n v="18877.400000000001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88"/>
    <n v="15234"/>
    <s v="41765234DRSU"/>
    <s v="234D"/>
    <x v="108"/>
    <s v="14LTIP TL(RSUs)"/>
    <n v="10261"/>
    <n v="80"/>
    <x v="88"/>
    <n v="9260"/>
    <x v="1"/>
    <n v="190000"/>
    <n v="0"/>
    <n v="0"/>
    <s v="41765234D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889"/>
    <n v="15304"/>
    <s v="41765304GRSU"/>
    <s v="304G"/>
    <x v="109"/>
    <s v="14LTIP TL(RSUs)"/>
    <n v="10261"/>
    <n v="180"/>
    <x v="74"/>
    <n v="9260"/>
    <x v="1"/>
    <n v="700000"/>
    <n v="0"/>
    <n v="0"/>
    <s v="41765304GRSU14LTIP TL(RSUs)"/>
    <s v="LTIP TL(RSU)"/>
    <s v="LTIP TL(RSU) - 05/06/2014"/>
    <s v="3 years"/>
    <d v="2014-05-06T00:00:00"/>
    <d v="2017-05-06T00:00:00"/>
    <n v="575"/>
    <n v="0"/>
    <n v="0"/>
    <n v="0"/>
    <n v="0"/>
    <n v="0"/>
    <m/>
    <n v="575"/>
    <n v="1"/>
    <s v=""/>
    <n v="0"/>
    <n v="29336.5"/>
    <n v="0"/>
    <n v="0"/>
    <n v="0"/>
    <n v="0"/>
    <n v="0"/>
    <n v="0"/>
    <n v="29336.5"/>
    <n v="575"/>
    <n v="0"/>
    <n v="0"/>
    <n v="575"/>
    <n v="51.02"/>
    <n v="29336.5"/>
    <n v="-586.78867300000002"/>
    <n v="28749.711327000001"/>
    <n v="0"/>
    <n v="0"/>
    <n v="0"/>
    <n v="0"/>
    <n v="29336.5"/>
    <n v="26.742479489516864"/>
    <n v="1097"/>
    <n v="29336.5"/>
    <n v="29336.5"/>
    <n v="0"/>
    <n v="0"/>
    <n v="29336.5"/>
    <n v="0"/>
    <n v="0"/>
    <n v="0"/>
    <n v="29336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90"/>
    <n v="15319"/>
    <s v="41765319HRSU"/>
    <s v="319H"/>
    <x v="110"/>
    <s v="14LTIP TL(RSUs)"/>
    <n v="10261"/>
    <n v="180"/>
    <x v="71"/>
    <n v="9260"/>
    <x v="1"/>
    <n v="700000"/>
    <n v="0"/>
    <n v="0"/>
    <s v="41765319HRSU14LTIP TL(RSUs)"/>
    <s v="LTIP TL(RSU)"/>
    <s v="LTIP TL(RSU) - 05/06/2014"/>
    <s v="3 years"/>
    <d v="2014-05-06T00:00:00"/>
    <d v="2017-05-06T00:00:00"/>
    <n v="370"/>
    <n v="0"/>
    <n v="0"/>
    <n v="0"/>
    <n v="0"/>
    <n v="0"/>
    <m/>
    <n v="370"/>
    <n v="1"/>
    <s v=""/>
    <n v="0"/>
    <n v="18877.400000000001"/>
    <n v="0"/>
    <n v="0"/>
    <n v="0"/>
    <n v="0"/>
    <n v="0"/>
    <n v="0"/>
    <n v="18877.400000000001"/>
    <n v="370"/>
    <n v="0"/>
    <n v="0"/>
    <n v="370"/>
    <n v="51.02"/>
    <n v="18877.400000000001"/>
    <n v="-377.58575480000002"/>
    <n v="18499.814245200003"/>
    <n v="0"/>
    <n v="0"/>
    <n v="0"/>
    <n v="0"/>
    <n v="18877.400000000001"/>
    <n v="17.208204193254332"/>
    <n v="1097"/>
    <n v="18877.400000000001"/>
    <n v="18877.400000000001"/>
    <n v="0"/>
    <n v="0"/>
    <n v="18877.400000000001"/>
    <n v="0"/>
    <n v="0"/>
    <n v="0"/>
    <n v="18877.400000000001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91"/>
    <n v="15331"/>
    <s v="41765331FRSU"/>
    <s v="331F"/>
    <x v="111"/>
    <s v="14LTIP TL(RSUs)"/>
    <n v="10261"/>
    <n v="10"/>
    <x v="89"/>
    <n v="9260"/>
    <x v="1"/>
    <n v="2000"/>
    <n v="0"/>
    <n v="0"/>
    <s v="41765331FRSU14LTIP TL(RSUs)"/>
    <s v="LTIP TL(RSU)"/>
    <s v="LTIP TL(RSU) - 05/06/2014"/>
    <s v="3 years"/>
    <d v="2014-05-06T00:00:00"/>
    <d v="2017-05-06T00:00:00"/>
    <n v="370"/>
    <n v="0"/>
    <n v="0"/>
    <n v="0"/>
    <n v="0"/>
    <n v="0"/>
    <m/>
    <n v="370"/>
    <n v="1"/>
    <s v=""/>
    <n v="0"/>
    <n v="18877.400000000001"/>
    <n v="0"/>
    <n v="0"/>
    <n v="0"/>
    <n v="0"/>
    <n v="0"/>
    <n v="0"/>
    <n v="18877.400000000001"/>
    <n v="370"/>
    <n v="0"/>
    <n v="0"/>
    <n v="370"/>
    <n v="51.02"/>
    <n v="18877.400000000001"/>
    <n v="-377.58575480000002"/>
    <n v="18499.814245200003"/>
    <n v="0"/>
    <n v="0"/>
    <n v="0"/>
    <n v="0"/>
    <n v="18877.400000000001"/>
    <n v="17.208204193254332"/>
    <n v="1097"/>
    <n v="18877.400000000001"/>
    <n v="18877.400000000001"/>
    <n v="0"/>
    <n v="0"/>
    <n v="18877.400000000001"/>
    <n v="0"/>
    <n v="0"/>
    <n v="0"/>
    <n v="18877.400000000001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92"/>
    <n v="15365"/>
    <s v="41765365PRSU"/>
    <s v="365P"/>
    <x v="112"/>
    <s v="14LTIP TL(RSUs)"/>
    <n v="10261"/>
    <n v="30"/>
    <x v="90"/>
    <n v="9260"/>
    <x v="1"/>
    <n v="10000"/>
    <n v="0"/>
    <n v="0"/>
    <s v="41765365PRSU14LTIP TL(RSUs)"/>
    <s v="LTIP TL(RSU)"/>
    <s v="LTIP TL(RSU) - 05/06/2014"/>
    <s v="3 years"/>
    <d v="2014-05-06T00:00:00"/>
    <d v="2017-05-06T00:00:00"/>
    <n v="760"/>
    <n v="0"/>
    <n v="0"/>
    <n v="0"/>
    <n v="0"/>
    <n v="0"/>
    <m/>
    <n v="760"/>
    <n v="1"/>
    <n v="0"/>
    <n v="0"/>
    <n v="38775.200000000004"/>
    <n v="0"/>
    <n v="0"/>
    <n v="0"/>
    <n v="0"/>
    <n v="0"/>
    <n v="0"/>
    <n v="38775.200000000004"/>
    <n v="760"/>
    <n v="0"/>
    <n v="0"/>
    <n v="760"/>
    <n v="51.02"/>
    <n v="38775.200000000004"/>
    <n v="-775.58155040000008"/>
    <n v="37999.618449600006"/>
    <n v="0"/>
    <n v="0"/>
    <n v="0"/>
    <n v="0"/>
    <n v="37999.618449600006"/>
    <n v="34.639579261257978"/>
    <n v="879"/>
    <n v="30448.19"/>
    <n v="30448.19"/>
    <n v="7551.4284496000073"/>
    <n v="0"/>
    <n v="5126.66"/>
    <n v="12643.439999999999"/>
    <n v="12678.09"/>
    <n v="0"/>
    <n v="30448.19"/>
    <n v="0"/>
    <n v="0"/>
    <n v="0"/>
    <m/>
    <n v="1073.83"/>
    <n v="1039.19"/>
    <n v="1073.83"/>
    <n v="3186.85"/>
    <n v="1073.82"/>
    <n v="0"/>
    <n v="1004.55"/>
    <n v="1004.55"/>
    <n v="1073.83"/>
    <n v="3152.2"/>
    <n v="1039.18"/>
    <n v="1073.83"/>
    <n v="0"/>
    <n v="1039.19"/>
    <n v="0"/>
    <n v="1039.19"/>
    <n v="3152.2000000000003"/>
    <n v="0"/>
    <m/>
    <m/>
    <n v="3186.8399999999997"/>
    <n v="3186.8399999999997"/>
    <n v="0"/>
    <n v="0"/>
    <n v="0"/>
    <n v="0"/>
    <n v="0"/>
    <n v="0"/>
    <n v="0"/>
    <m/>
    <n v="0"/>
    <n v="3186.8399999999997"/>
    <n v="12678.09"/>
  </r>
  <r>
    <n v="893"/>
    <n v="15379"/>
    <s v="41765379BRSU"/>
    <s v="379B"/>
    <x v="113"/>
    <s v="14LTIP TL(RSUs)"/>
    <n v="10261"/>
    <n v="80"/>
    <x v="91"/>
    <n v="9260"/>
    <x v="1"/>
    <n v="190000"/>
    <n v="0"/>
    <n v="0"/>
    <s v="41765379B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s v="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1224.400000000001"/>
    <n v="10.231905195989063"/>
    <n v="1097"/>
    <n v="11224.400000000001"/>
    <n v="11224.400000000001"/>
    <n v="0"/>
    <n v="0"/>
    <n v="11224.4"/>
    <n v="0"/>
    <n v="0"/>
    <n v="0"/>
    <n v="11224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94"/>
    <n v="15388"/>
    <s v="41765388GRSU"/>
    <s v="388G"/>
    <x v="114"/>
    <s v="14LTIP TL(RSUs)"/>
    <n v="10261"/>
    <n v="10"/>
    <x v="44"/>
    <n v="9260"/>
    <x v="1"/>
    <n v="2000"/>
    <n v="0"/>
    <n v="0"/>
    <s v="41765388GRSU14LTIP TL(RSUs)"/>
    <s v="LTIP TL(RSU)"/>
    <s v="LTIP TL(RSU) - 05/06/2014"/>
    <s v="3 years"/>
    <d v="2014-05-06T00:00:00"/>
    <d v="2017-05-06T00:00:00"/>
    <n v="370"/>
    <n v="0"/>
    <n v="0"/>
    <n v="0"/>
    <n v="0"/>
    <n v="0"/>
    <m/>
    <n v="370"/>
    <n v="1"/>
    <s v=""/>
    <n v="0"/>
    <n v="18877.400000000001"/>
    <n v="0"/>
    <n v="0"/>
    <n v="0"/>
    <n v="0"/>
    <n v="0"/>
    <n v="0"/>
    <n v="18877.400000000001"/>
    <n v="370"/>
    <n v="0"/>
    <n v="0"/>
    <n v="370"/>
    <n v="51.02"/>
    <n v="18877.400000000001"/>
    <n v="-377.58575480000002"/>
    <n v="18499.814245200003"/>
    <n v="0"/>
    <n v="0"/>
    <n v="0"/>
    <n v="0"/>
    <n v="18877.400000000001"/>
    <n v="17.208204193254332"/>
    <n v="1097"/>
    <n v="18877.400000000001"/>
    <n v="18877.400000000001"/>
    <n v="0"/>
    <n v="0"/>
    <n v="18877.400000000001"/>
    <n v="0"/>
    <n v="0"/>
    <n v="0"/>
    <n v="18877.400000000001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95"/>
    <n v="15402"/>
    <s v="41765402ERSU"/>
    <s v="402E"/>
    <x v="115"/>
    <s v="14LTIP TL(RSUs)"/>
    <n v="10261"/>
    <n v="180"/>
    <x v="74"/>
    <n v="9260"/>
    <x v="1"/>
    <n v="700000"/>
    <n v="0"/>
    <n v="0"/>
    <s v="41765402E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s v="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1224.400000000001"/>
    <n v="10.231905195989063"/>
    <n v="1097"/>
    <n v="11224.400000000001"/>
    <n v="11224.400000000001"/>
    <n v="0"/>
    <n v="0"/>
    <n v="11224.4"/>
    <n v="0"/>
    <n v="0"/>
    <n v="0"/>
    <n v="11224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96"/>
    <n v="15416"/>
    <s v="41765416WRSU"/>
    <s v="416W"/>
    <x v="116"/>
    <s v="14LTIP TL(RSUs)"/>
    <n v="10261"/>
    <n v="80"/>
    <x v="92"/>
    <n v="9260"/>
    <x v="1"/>
    <n v="190000"/>
    <n v="0"/>
    <n v="0"/>
    <s v="41765416W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897"/>
    <n v="15465"/>
    <s v="41765465MRSU"/>
    <s v="465M"/>
    <x v="117"/>
    <s v="14LTIP TL(RSUs)"/>
    <n v="10261"/>
    <n v="10"/>
    <x v="21"/>
    <n v="9260"/>
    <x v="1"/>
    <n v="2000"/>
    <n v="0"/>
    <n v="0"/>
    <s v="41765465M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898"/>
    <n v="15507"/>
    <s v="41765507TRSU"/>
    <s v="507T"/>
    <x v="118"/>
    <s v="14LTIP TL(RSUs)"/>
    <n v="10261"/>
    <n v="80"/>
    <x v="93"/>
    <n v="9260"/>
    <x v="1"/>
    <n v="190000"/>
    <n v="0"/>
    <n v="0"/>
    <s v="41765507TRSU14LTIP TL(RSUs)"/>
    <s v="LTIP TL(RSU)"/>
    <s v="LTIP TL(RSU) - 05/06/2014"/>
    <s v="3 years"/>
    <d v="2014-05-06T00:00:00"/>
    <d v="2017-05-06T00:00:00"/>
    <n v="370"/>
    <n v="0"/>
    <n v="0"/>
    <n v="0"/>
    <n v="0"/>
    <n v="0"/>
    <m/>
    <n v="370"/>
    <n v="1"/>
    <s v=""/>
    <n v="0"/>
    <n v="18877.400000000001"/>
    <n v="0"/>
    <n v="0"/>
    <n v="0"/>
    <n v="0"/>
    <n v="0"/>
    <n v="0"/>
    <n v="18877.400000000001"/>
    <n v="370"/>
    <n v="0"/>
    <n v="0"/>
    <n v="370"/>
    <n v="51.02"/>
    <n v="18877.400000000001"/>
    <n v="-377.58575480000002"/>
    <n v="18499.814245200003"/>
    <n v="0"/>
    <n v="0"/>
    <n v="0"/>
    <n v="0"/>
    <n v="18877.400000000001"/>
    <n v="17.208204193254332"/>
    <n v="1097"/>
    <n v="18877.400000000001"/>
    <n v="18877.400000000001"/>
    <n v="0"/>
    <n v="0"/>
    <n v="18877.400000000001"/>
    <n v="0"/>
    <n v="0"/>
    <n v="0"/>
    <n v="18877.400000000001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899"/>
    <n v="15518"/>
    <s v="41765518MRSU"/>
    <s v="518M"/>
    <x v="119"/>
    <s v="14LTIP TL(RSUs)"/>
    <n v="10261"/>
    <n v="10"/>
    <x v="73"/>
    <n v="9260"/>
    <x v="1"/>
    <n v="2000"/>
    <n v="0"/>
    <n v="0"/>
    <s v="41765518M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s v="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1224.400000000001"/>
    <n v="10.231905195989063"/>
    <n v="1097"/>
    <n v="11224.400000000001"/>
    <n v="11224.400000000001"/>
    <n v="0"/>
    <n v="0"/>
    <n v="11224.4"/>
    <n v="0"/>
    <n v="0"/>
    <n v="0"/>
    <n v="11224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900"/>
    <n v="15605"/>
    <s v="41765605JRSU"/>
    <s v="605J"/>
    <x v="120"/>
    <s v="14LTIP TL(RSUs)"/>
    <n v="10261"/>
    <n v="80"/>
    <x v="94"/>
    <n v="9260"/>
    <x v="1"/>
    <n v="190000"/>
    <n v="0"/>
    <n v="0"/>
    <s v="41765605J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s v="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1224.400000000001"/>
    <n v="10.231905195989063"/>
    <n v="1097"/>
    <n v="11224.400000000001"/>
    <n v="11224.400000000001"/>
    <n v="0"/>
    <n v="0"/>
    <n v="11224.4"/>
    <n v="0"/>
    <n v="0"/>
    <n v="0"/>
    <n v="11224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901"/>
    <n v="15620"/>
    <s v="41765620KRSU"/>
    <s v="620K"/>
    <x v="121"/>
    <s v="14LTIP TL(RSUs)"/>
    <n v="10261"/>
    <n v="80"/>
    <x v="95"/>
    <n v="9260"/>
    <x v="1"/>
    <n v="190000"/>
    <n v="0"/>
    <n v="0"/>
    <s v="41765620K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s v="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1224.400000000001"/>
    <n v="10.231905195989063"/>
    <n v="1097"/>
    <n v="11224.400000000001"/>
    <n v="11224.400000000001"/>
    <n v="0"/>
    <n v="0"/>
    <n v="11224.4"/>
    <n v="0"/>
    <n v="0"/>
    <n v="0"/>
    <n v="11224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902"/>
    <n v="15656"/>
    <s v="41765656DRSU"/>
    <s v="656D"/>
    <x v="122"/>
    <s v="14LTIP TL(RSUs)"/>
    <n v="10261"/>
    <n v="80"/>
    <x v="96"/>
    <n v="9260"/>
    <x v="1"/>
    <n v="190000"/>
    <n v="0"/>
    <n v="0"/>
    <s v="41765656D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s v="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1224.400000000001"/>
    <n v="10.231905195989063"/>
    <n v="1097"/>
    <n v="11224.400000000001"/>
    <n v="11224.400000000001"/>
    <n v="0"/>
    <n v="0"/>
    <n v="11224.4"/>
    <n v="0"/>
    <n v="0"/>
    <n v="0"/>
    <n v="11224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903"/>
    <n v="15748"/>
    <s v="41765748HRSU"/>
    <s v="748H"/>
    <x v="123"/>
    <s v="14LTIP TL(RSUs)"/>
    <n v="10261"/>
    <n v="60"/>
    <x v="97"/>
    <n v="9260"/>
    <x v="1"/>
    <n v="30000"/>
    <n v="0"/>
    <n v="0"/>
    <s v="41765748H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904"/>
    <n v="15754"/>
    <s v="41765754WRSU"/>
    <s v="754W"/>
    <x v="124"/>
    <s v="14LTIP TL(RSUs)"/>
    <n v="10261"/>
    <n v="50"/>
    <x v="2"/>
    <n v="9260"/>
    <x v="1"/>
    <n v="91000"/>
    <n v="0"/>
    <n v="0"/>
    <s v="41765754WRSU14LTIP TL(RSUs)"/>
    <s v="LTIP TL(RSU)"/>
    <s v="LTIP TL(RSU) - 05/06/2014"/>
    <s v="3 years"/>
    <d v="2014-05-06T00:00:00"/>
    <d v="2017-05-06T00:00:00"/>
    <n v="575"/>
    <n v="0"/>
    <n v="0"/>
    <n v="0"/>
    <n v="0"/>
    <n v="0"/>
    <m/>
    <n v="575"/>
    <n v="1"/>
    <s v=""/>
    <n v="0"/>
    <n v="29336.5"/>
    <n v="0"/>
    <n v="0"/>
    <n v="0"/>
    <n v="0"/>
    <n v="0"/>
    <n v="0"/>
    <n v="29336.5"/>
    <n v="575"/>
    <n v="0"/>
    <n v="-575"/>
    <n v="0"/>
    <n v="51.02"/>
    <n v="0"/>
    <n v="0"/>
    <n v="0"/>
    <n v="0"/>
    <n v="0"/>
    <n v="0"/>
    <n v="0"/>
    <n v="0"/>
    <n v="0"/>
    <n v="1097"/>
    <n v="0"/>
    <n v="0"/>
    <n v="0"/>
    <n v="0"/>
    <n v="3878.72"/>
    <n v="9565.77"/>
    <n v="-13444.49"/>
    <n v="0"/>
    <n v="0"/>
    <n v="0"/>
    <n v="0"/>
    <n v="0"/>
    <m/>
    <n v="-13444.49"/>
    <n v="0"/>
    <n v="0"/>
    <n v="-13444.49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-13444.49"/>
  </r>
  <r>
    <n v="905"/>
    <n v="15832"/>
    <s v="41765832DRSU"/>
    <s v="832D"/>
    <x v="125"/>
    <s v="14LTIP TL(RSUs)"/>
    <n v="10261"/>
    <n v="180"/>
    <x v="74"/>
    <n v="9260"/>
    <x v="1"/>
    <n v="700000"/>
    <n v="0"/>
    <n v="0"/>
    <s v="41765832DRSU14LTIP TL(RSUs)"/>
    <s v="LTIP TL(RSU)"/>
    <s v="LTIP TL(RSU) - 05/06/2014"/>
    <s v="3 years"/>
    <d v="2014-05-06T00:00:00"/>
    <d v="2017-05-06T00:00:00"/>
    <n v="575"/>
    <n v="0"/>
    <n v="0"/>
    <n v="0"/>
    <n v="0"/>
    <n v="0"/>
    <m/>
    <n v="575"/>
    <n v="1"/>
    <n v="0"/>
    <n v="0"/>
    <n v="29336.5"/>
    <n v="0"/>
    <n v="0"/>
    <n v="0"/>
    <n v="0"/>
    <n v="0"/>
    <n v="0"/>
    <n v="29336.5"/>
    <n v="575"/>
    <n v="0"/>
    <n v="0"/>
    <n v="575"/>
    <n v="51.02"/>
    <n v="29336.5"/>
    <n v="-586.78867300000002"/>
    <n v="28749.711327000001"/>
    <n v="0"/>
    <n v="0"/>
    <n v="0"/>
    <n v="0"/>
    <n v="28749.711327000001"/>
    <n v="26.207576414767548"/>
    <n v="879"/>
    <n v="23036.46"/>
    <n v="23036.46"/>
    <n v="5713.2513270000018"/>
    <n v="0"/>
    <n v="3878.72"/>
    <n v="9565.77"/>
    <n v="9591.9699999999993"/>
    <n v="0"/>
    <n v="23036.46"/>
    <n v="0"/>
    <n v="0"/>
    <n v="0"/>
    <m/>
    <n v="812.43"/>
    <n v="786.23"/>
    <n v="812.43"/>
    <n v="2411.0899999999997"/>
    <n v="812.44"/>
    <n v="0"/>
    <n v="760.02"/>
    <n v="760.02"/>
    <n v="812.43"/>
    <n v="2384.89"/>
    <n v="786.23"/>
    <n v="812.44"/>
    <n v="0"/>
    <n v="786.22"/>
    <n v="0"/>
    <n v="786.22"/>
    <n v="2384.8900000000003"/>
    <n v="0"/>
    <m/>
    <m/>
    <n v="2411.1"/>
    <n v="2411.1"/>
    <n v="0"/>
    <n v="0"/>
    <n v="0"/>
    <n v="0"/>
    <n v="0"/>
    <n v="0"/>
    <n v="0"/>
    <m/>
    <n v="0"/>
    <n v="2411.1"/>
    <n v="9591.9699999999993"/>
  </r>
  <r>
    <n v="906"/>
    <n v="16273"/>
    <s v="41765273PRSU"/>
    <s v="273P"/>
    <x v="126"/>
    <s v="14LTIP TL(RSUs)"/>
    <n v="10261"/>
    <n v="30"/>
    <x v="98"/>
    <n v="9260"/>
    <x v="1"/>
    <n v="10000"/>
    <n v="0"/>
    <n v="0"/>
    <s v="41765273PRSU14LTIP TL(RSUs)"/>
    <s v="LTIP TL(RSU)"/>
    <s v="LTIP TL(RSU) - 05/06/2014"/>
    <s v="3 years"/>
    <d v="2014-05-06T00:00:00"/>
    <d v="2017-05-06T00:00:00"/>
    <n v="370"/>
    <n v="0"/>
    <n v="0"/>
    <n v="0"/>
    <n v="0"/>
    <n v="0"/>
    <m/>
    <n v="370"/>
    <n v="1"/>
    <n v="0"/>
    <n v="0"/>
    <n v="18877.400000000001"/>
    <n v="0"/>
    <n v="0"/>
    <n v="0"/>
    <n v="0"/>
    <n v="0"/>
    <n v="0"/>
    <n v="18877.400000000001"/>
    <n v="370"/>
    <n v="0"/>
    <n v="0"/>
    <n v="370"/>
    <n v="51.02"/>
    <n v="18877.400000000001"/>
    <n v="-377.58575480000002"/>
    <n v="18499.814245200003"/>
    <n v="0"/>
    <n v="0"/>
    <n v="0"/>
    <n v="0"/>
    <n v="18499.814245200003"/>
    <n v="16.864005692980861"/>
    <n v="879"/>
    <n v="14823.46"/>
    <n v="14823.46"/>
    <n v="3676.3542452000038"/>
    <n v="0"/>
    <n v="2495.87"/>
    <n v="6155.3600000000006"/>
    <n v="6172.23"/>
    <n v="0"/>
    <n v="14823.46"/>
    <n v="0"/>
    <n v="0"/>
    <n v="0"/>
    <m/>
    <n v="522.79"/>
    <n v="505.92"/>
    <n v="522.78"/>
    <n v="1551.49"/>
    <n v="522.79"/>
    <n v="0"/>
    <n v="489.05"/>
    <n v="489.05"/>
    <n v="522.79"/>
    <n v="1534.6299999999999"/>
    <n v="505.92"/>
    <n v="522.78"/>
    <n v="0"/>
    <n v="505.92"/>
    <n v="0"/>
    <n v="505.92"/>
    <n v="1534.6200000000001"/>
    <n v="0"/>
    <m/>
    <m/>
    <n v="1551.49"/>
    <n v="1551.49"/>
    <n v="0"/>
    <n v="0"/>
    <n v="0"/>
    <n v="0"/>
    <n v="0"/>
    <n v="0"/>
    <n v="0"/>
    <m/>
    <n v="0"/>
    <n v="1551.49"/>
    <n v="6172.23"/>
  </r>
  <r>
    <n v="907"/>
    <n v="16555"/>
    <s v="41765555GRSU"/>
    <s v="555G"/>
    <x v="127"/>
    <s v="14LTIP TL(RSUs)"/>
    <n v="10261"/>
    <n v="10"/>
    <x v="53"/>
    <n v="9260"/>
    <x v="1"/>
    <n v="2000"/>
    <n v="0"/>
    <n v="0"/>
    <s v="41765555GRSU14LTIP TL(RSUs)"/>
    <s v="LTIP TL(RSU)"/>
    <s v="LTIP TL(RSU) - 05/06/2014"/>
    <s v="3 years"/>
    <d v="2014-05-06T00:00:00"/>
    <d v="2017-05-06T00:00:00"/>
    <n v="370"/>
    <n v="0"/>
    <n v="0"/>
    <n v="0"/>
    <n v="0"/>
    <n v="0"/>
    <m/>
    <n v="370"/>
    <n v="1"/>
    <n v="0"/>
    <n v="0"/>
    <n v="18877.400000000001"/>
    <n v="0"/>
    <n v="0"/>
    <n v="0"/>
    <n v="0"/>
    <n v="0"/>
    <n v="0"/>
    <n v="18877.400000000001"/>
    <n v="370"/>
    <n v="0"/>
    <n v="0"/>
    <n v="370"/>
    <n v="51.02"/>
    <n v="18877.400000000001"/>
    <n v="-377.58575480000002"/>
    <n v="18499.814245200003"/>
    <n v="0"/>
    <n v="0"/>
    <n v="0"/>
    <n v="0"/>
    <n v="18499.814245200003"/>
    <n v="16.864005692980861"/>
    <n v="879"/>
    <n v="14823.46"/>
    <n v="14823.46"/>
    <n v="3676.3542452000038"/>
    <n v="0"/>
    <n v="2495.87"/>
    <n v="6155.3600000000006"/>
    <n v="6172.23"/>
    <n v="0"/>
    <n v="14823.46"/>
    <n v="0"/>
    <n v="0"/>
    <n v="0"/>
    <m/>
    <n v="522.79"/>
    <n v="505.92"/>
    <n v="522.78"/>
    <n v="1551.49"/>
    <n v="522.79"/>
    <n v="0"/>
    <n v="489.05"/>
    <n v="489.05"/>
    <n v="522.79"/>
    <n v="1534.6299999999999"/>
    <n v="505.92"/>
    <n v="522.78"/>
    <n v="0"/>
    <n v="505.92"/>
    <n v="0"/>
    <n v="505.92"/>
    <n v="1534.6200000000001"/>
    <n v="0"/>
    <m/>
    <m/>
    <n v="1551.49"/>
    <n v="1551.49"/>
    <n v="0"/>
    <n v="0"/>
    <n v="0"/>
    <n v="0"/>
    <n v="0"/>
    <n v="0"/>
    <n v="0"/>
    <m/>
    <n v="0"/>
    <n v="1551.49"/>
    <n v="6172.23"/>
  </r>
  <r>
    <n v="908"/>
    <n v="16600"/>
    <s v="41765600PRSU"/>
    <s v="600P"/>
    <x v="128"/>
    <s v="14LTIP TL(RSUs)"/>
    <n v="10261"/>
    <n v="70"/>
    <x v="99"/>
    <n v="9260"/>
    <x v="1"/>
    <n v="170000"/>
    <n v="0"/>
    <n v="0"/>
    <s v="41765600P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909"/>
    <n v="16949"/>
    <s v="41765949HRSU"/>
    <s v="949H"/>
    <x v="129"/>
    <s v="14LTIP TL(RSUs)"/>
    <n v="10261"/>
    <n v="10"/>
    <x v="5"/>
    <n v="9260"/>
    <x v="1"/>
    <n v="2000"/>
    <n v="0"/>
    <n v="0"/>
    <s v="41765949HRSU14LTIP TL(RSUs)"/>
    <s v="LTIP TL(RSU)"/>
    <s v="LTIP TL(RSU) - 05/06/2014"/>
    <s v="3 years"/>
    <d v="2014-05-06T00:00:00"/>
    <d v="2017-05-06T00:00:00"/>
    <n v="370"/>
    <n v="0"/>
    <n v="0"/>
    <n v="0"/>
    <n v="0"/>
    <n v="0"/>
    <m/>
    <n v="370"/>
    <n v="1"/>
    <n v="0"/>
    <n v="0"/>
    <n v="18877.400000000001"/>
    <n v="0"/>
    <n v="0"/>
    <n v="0"/>
    <n v="0"/>
    <n v="0"/>
    <n v="0"/>
    <n v="18877.400000000001"/>
    <n v="370"/>
    <n v="0"/>
    <n v="0"/>
    <n v="370"/>
    <n v="51.02"/>
    <n v="18877.400000000001"/>
    <n v="-377.58575480000002"/>
    <n v="18499.814245200003"/>
    <n v="0"/>
    <n v="0"/>
    <n v="0"/>
    <n v="0"/>
    <n v="18499.814245200003"/>
    <n v="16.864005692980861"/>
    <n v="879"/>
    <n v="14823.46"/>
    <n v="14823.46"/>
    <n v="3676.3542452000038"/>
    <n v="0"/>
    <n v="2495.87"/>
    <n v="6155.3600000000006"/>
    <n v="6172.23"/>
    <n v="0"/>
    <n v="14823.46"/>
    <n v="0"/>
    <n v="0"/>
    <n v="0"/>
    <m/>
    <n v="522.79"/>
    <n v="505.92"/>
    <n v="522.78"/>
    <n v="1551.49"/>
    <n v="522.79"/>
    <n v="0"/>
    <n v="489.05"/>
    <n v="489.05"/>
    <n v="522.79"/>
    <n v="1534.6299999999999"/>
    <n v="505.92"/>
    <n v="522.78"/>
    <n v="0"/>
    <n v="505.92"/>
    <n v="0"/>
    <n v="505.92"/>
    <n v="1534.6200000000001"/>
    <n v="0"/>
    <m/>
    <m/>
    <n v="1551.49"/>
    <n v="1551.49"/>
    <n v="0"/>
    <n v="0"/>
    <n v="0"/>
    <n v="0"/>
    <n v="0"/>
    <n v="0"/>
    <n v="0"/>
    <m/>
    <n v="0"/>
    <n v="1551.49"/>
    <n v="6172.23"/>
  </r>
  <r>
    <n v="910"/>
    <n v="16950"/>
    <s v="41765950DRSU"/>
    <s v="950D"/>
    <x v="130"/>
    <s v="14LTIP TL(RSUs)"/>
    <n v="10261"/>
    <n v="50"/>
    <x v="100"/>
    <n v="9260"/>
    <x v="1"/>
    <n v="91000"/>
    <n v="0"/>
    <n v="0"/>
    <s v="41765950D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911"/>
    <n v="16986"/>
    <s v="41765986ARSU"/>
    <s v="986A"/>
    <x v="131"/>
    <s v="14LTIP TL(RSUs)"/>
    <n v="10261"/>
    <n v="303"/>
    <x v="101"/>
    <n v="9260"/>
    <x v="1"/>
    <n v="57000"/>
    <n v="0"/>
    <n v="0"/>
    <s v="41765986ARSU14LTIP TL(RSUs)"/>
    <s v="LTIP TL(RSU)"/>
    <s v="LTIP TL(RSU) - 05/06/2014"/>
    <s v="3 years"/>
    <d v="2014-05-06T00:00:00"/>
    <d v="2017-05-06T00:00:00"/>
    <n v="370"/>
    <n v="0"/>
    <n v="0"/>
    <n v="0"/>
    <n v="0"/>
    <n v="0"/>
    <m/>
    <n v="370"/>
    <n v="1"/>
    <n v="0"/>
    <n v="0"/>
    <n v="18877.400000000001"/>
    <n v="0"/>
    <n v="0"/>
    <n v="0"/>
    <n v="0"/>
    <n v="0"/>
    <n v="0"/>
    <n v="18877.400000000001"/>
    <n v="370"/>
    <n v="0"/>
    <n v="0"/>
    <n v="370"/>
    <n v="51.02"/>
    <n v="18877.400000000001"/>
    <n v="-377.58575480000002"/>
    <n v="18499.814245200003"/>
    <n v="0"/>
    <n v="0"/>
    <n v="0"/>
    <n v="0"/>
    <n v="18499.814245200003"/>
    <n v="16.864005692980861"/>
    <n v="879"/>
    <n v="14823.46"/>
    <n v="14823.46"/>
    <n v="3676.3542452000038"/>
    <n v="0"/>
    <n v="2495.87"/>
    <n v="6155.3600000000006"/>
    <n v="6172.23"/>
    <n v="0"/>
    <n v="14823.46"/>
    <n v="0"/>
    <n v="0"/>
    <n v="0"/>
    <m/>
    <n v="522.79"/>
    <n v="505.92"/>
    <n v="522.78"/>
    <n v="1551.49"/>
    <n v="522.79"/>
    <n v="0"/>
    <n v="489.05"/>
    <n v="489.05"/>
    <n v="522.79"/>
    <n v="1534.6299999999999"/>
    <n v="505.92"/>
    <n v="522.78"/>
    <n v="0"/>
    <n v="505.92"/>
    <n v="0"/>
    <n v="505.92"/>
    <n v="1534.6200000000001"/>
    <n v="0"/>
    <m/>
    <m/>
    <n v="1551.49"/>
    <n v="1551.49"/>
    <n v="0"/>
    <n v="0"/>
    <n v="0"/>
    <n v="0"/>
    <n v="0"/>
    <n v="0"/>
    <n v="0"/>
    <m/>
    <n v="0"/>
    <n v="1551.49"/>
    <n v="6172.23"/>
  </r>
  <r>
    <n v="912"/>
    <n v="16987"/>
    <s v="41765987BRSU"/>
    <s v="987B"/>
    <x v="132"/>
    <s v="14LTIP TL(RSUs)"/>
    <n v="10261"/>
    <n v="212"/>
    <x v="102"/>
    <n v="9260"/>
    <x v="1"/>
    <n v="821000"/>
    <n v="0"/>
    <n v="0"/>
    <s v="41765987BRSU14LTIP TL(RSUs)"/>
    <s v="LTIP TL(RSU)"/>
    <s v="LTIP TL(RSU) - 05/06/2014"/>
    <s v="3 years"/>
    <d v="2014-05-06T00:00:00"/>
    <d v="2017-05-06T00:00:00"/>
    <n v="575"/>
    <n v="0"/>
    <n v="0"/>
    <n v="0"/>
    <n v="0"/>
    <n v="0"/>
    <m/>
    <n v="575"/>
    <n v="1"/>
    <s v=""/>
    <n v="0"/>
    <n v="29336.5"/>
    <n v="0"/>
    <n v="0"/>
    <n v="0"/>
    <n v="0"/>
    <n v="0"/>
    <n v="0"/>
    <n v="29336.5"/>
    <n v="575"/>
    <n v="0"/>
    <n v="0"/>
    <n v="575"/>
    <n v="51.02"/>
    <n v="29336.5"/>
    <n v="-586.78867300000002"/>
    <n v="28749.711327000001"/>
    <n v="0"/>
    <n v="0"/>
    <n v="0"/>
    <n v="0"/>
    <n v="29336.5"/>
    <n v="26.742479489516864"/>
    <n v="1097"/>
    <n v="29336.5"/>
    <n v="29336.5"/>
    <n v="0"/>
    <n v="0"/>
    <n v="29336.5"/>
    <n v="0"/>
    <n v="0"/>
    <n v="0"/>
    <n v="29336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913"/>
    <n v="16995"/>
    <s v="41765995BRSU"/>
    <s v="995B"/>
    <x v="133"/>
    <s v="14LTIP TL(RSUs)"/>
    <n v="10261"/>
    <n v="212"/>
    <x v="102"/>
    <n v="9260"/>
    <x v="1"/>
    <n v="821000"/>
    <n v="0"/>
    <n v="0"/>
    <s v="41765995BRSU14LTIP TL(RSUs)"/>
    <s v="LTIP TL(RSU)"/>
    <s v="LTIP TL(RSU) - 05/06/2014"/>
    <s v="3 years"/>
    <d v="2014-05-06T00:00:00"/>
    <d v="2017-05-06T00:00:00"/>
    <n v="2720"/>
    <n v="0"/>
    <n v="0"/>
    <n v="0"/>
    <n v="0"/>
    <n v="0"/>
    <m/>
    <n v="2720"/>
    <n v="1"/>
    <n v="0"/>
    <n v="0"/>
    <n v="138774.39999999999"/>
    <n v="0"/>
    <n v="0"/>
    <n v="0"/>
    <n v="0"/>
    <n v="0"/>
    <n v="0"/>
    <n v="138774.39999999999"/>
    <n v="2720"/>
    <n v="0"/>
    <n v="0"/>
    <n v="2720"/>
    <n v="51.02"/>
    <n v="138774.39999999999"/>
    <n v="-2775.7655487999996"/>
    <n v="135998.63445119999"/>
    <n v="0"/>
    <n v="0"/>
    <n v="0"/>
    <n v="0"/>
    <n v="135998.63445119999"/>
    <n v="123.97323104029169"/>
    <n v="879"/>
    <n v="108972.47"/>
    <n v="108972.47"/>
    <n v="27026.164451199991"/>
    <n v="0"/>
    <n v="18348.04"/>
    <n v="45250.23"/>
    <n v="45374.2"/>
    <n v="0"/>
    <n v="108972.47"/>
    <n v="0"/>
    <n v="0"/>
    <n v="0"/>
    <m/>
    <n v="3843.17"/>
    <n v="3719.19"/>
    <n v="3843.17"/>
    <n v="11405.53"/>
    <n v="3843.17"/>
    <n v="0"/>
    <n v="3595.23"/>
    <n v="3595.23"/>
    <n v="3843.17"/>
    <n v="11281.57"/>
    <n v="3719.2"/>
    <n v="3843.17"/>
    <n v="0"/>
    <n v="3719.19"/>
    <n v="0"/>
    <n v="3719.19"/>
    <n v="11281.56"/>
    <n v="0"/>
    <m/>
    <m/>
    <n v="11405.54"/>
    <n v="11405.54"/>
    <n v="0"/>
    <n v="0"/>
    <n v="0"/>
    <n v="0"/>
    <n v="0"/>
    <n v="0"/>
    <n v="0"/>
    <m/>
    <n v="0"/>
    <n v="11405.54"/>
    <n v="45374.2"/>
  </r>
  <r>
    <n v="914"/>
    <n v="16997"/>
    <s v="41765997BRSU"/>
    <s v="997B"/>
    <x v="134"/>
    <s v="14LTIP TL(RSUs)"/>
    <n v="10261"/>
    <n v="10"/>
    <x v="5"/>
    <n v="9260"/>
    <x v="1"/>
    <n v="2000"/>
    <n v="0"/>
    <n v="0"/>
    <s v="41765997B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s v=""/>
    <n v="0"/>
    <n v="11224.400000000001"/>
    <n v="0"/>
    <n v="0"/>
    <n v="0"/>
    <n v="0"/>
    <n v="0"/>
    <n v="0"/>
    <n v="11224.400000000001"/>
    <n v="220"/>
    <n v="0"/>
    <n v="-220"/>
    <n v="0"/>
    <n v="51.02"/>
    <n v="0"/>
    <n v="0"/>
    <n v="0"/>
    <n v="0"/>
    <n v="0"/>
    <n v="0"/>
    <n v="0"/>
    <n v="0"/>
    <n v="0"/>
    <n v="1097"/>
    <n v="0"/>
    <n v="0"/>
    <n v="0"/>
    <n v="0"/>
    <n v="1484.03"/>
    <n v="-1484.0299999999997"/>
    <n v="0"/>
    <n v="0"/>
    <n v="2.2737367544323206E-13"/>
    <n v="-2.2737367544323206E-13"/>
    <n v="2.2737367544323206E-13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915"/>
    <n v="17010"/>
    <s v="4176510DaRSU"/>
    <s v="10Da"/>
    <x v="135"/>
    <s v="14LTIP TL(RSUs)"/>
    <n v="10261"/>
    <n v="10"/>
    <x v="103"/>
    <n v="9260"/>
    <x v="1"/>
    <n v="2000"/>
    <n v="0"/>
    <n v="0"/>
    <s v="4176510DaRSU14LTIP TL(RSUs)"/>
    <s v="LTIP TL(RSU)"/>
    <s v="LTIP TL(RSU) - 05/06/2014"/>
    <s v="3 years"/>
    <d v="2014-05-06T00:00:00"/>
    <d v="2017-05-06T00:00:00"/>
    <n v="370"/>
    <n v="0"/>
    <n v="0"/>
    <n v="0"/>
    <n v="0"/>
    <n v="0"/>
    <m/>
    <n v="370"/>
    <n v="1"/>
    <n v="0"/>
    <n v="0"/>
    <n v="18877.400000000001"/>
    <n v="0"/>
    <n v="0"/>
    <n v="0"/>
    <n v="0"/>
    <n v="0"/>
    <n v="0"/>
    <n v="18877.400000000001"/>
    <n v="370"/>
    <n v="0"/>
    <n v="0"/>
    <n v="370"/>
    <n v="51.02"/>
    <n v="18877.400000000001"/>
    <n v="-377.58575480000002"/>
    <n v="18499.814245200003"/>
    <n v="0"/>
    <n v="0"/>
    <n v="0"/>
    <n v="0"/>
    <n v="18499.814245200003"/>
    <n v="16.864005692980861"/>
    <n v="879"/>
    <n v="14823.46"/>
    <n v="14823.46"/>
    <n v="3676.3542452000038"/>
    <n v="0"/>
    <n v="2495.87"/>
    <n v="6155.3600000000006"/>
    <n v="6172.23"/>
    <n v="0"/>
    <n v="14823.46"/>
    <n v="0"/>
    <n v="0"/>
    <n v="0"/>
    <m/>
    <n v="522.79"/>
    <n v="505.92"/>
    <n v="522.78"/>
    <n v="1551.49"/>
    <n v="522.79"/>
    <n v="0"/>
    <n v="489.05"/>
    <n v="489.05"/>
    <n v="522.79"/>
    <n v="1534.6299999999999"/>
    <n v="505.92"/>
    <n v="522.78"/>
    <n v="0"/>
    <n v="505.92"/>
    <n v="0"/>
    <n v="505.92"/>
    <n v="1534.6200000000001"/>
    <n v="0"/>
    <m/>
    <m/>
    <n v="1551.49"/>
    <n v="1551.49"/>
    <n v="0"/>
    <n v="0"/>
    <n v="0"/>
    <n v="0"/>
    <n v="0"/>
    <n v="0"/>
    <n v="0"/>
    <m/>
    <n v="0"/>
    <n v="1551.49"/>
    <n v="6172.23"/>
  </r>
  <r>
    <n v="916"/>
    <n v="17017"/>
    <s v="4176517ElRSU"/>
    <s v="17El"/>
    <x v="136"/>
    <s v="14LTIP TL(RSUs)"/>
    <n v="10261"/>
    <n v="212"/>
    <x v="102"/>
    <n v="9260"/>
    <x v="1"/>
    <n v="824000"/>
    <n v="0"/>
    <n v="0"/>
    <s v="4176517ElRSU14LTIP TL(RSUs)"/>
    <s v="LTIP TL(RSU)"/>
    <s v="LTIP TL(RSU) - 05/06/2014"/>
    <s v="3 years"/>
    <d v="2014-05-06T00:00:00"/>
    <d v="2017-05-06T00:00:00"/>
    <n v="575"/>
    <n v="0"/>
    <n v="0"/>
    <n v="0"/>
    <n v="0"/>
    <n v="0"/>
    <m/>
    <n v="575"/>
    <n v="1"/>
    <n v="0"/>
    <n v="0"/>
    <n v="29336.5"/>
    <n v="0"/>
    <n v="0"/>
    <n v="0"/>
    <n v="0"/>
    <n v="0"/>
    <n v="0"/>
    <n v="29336.5"/>
    <n v="575"/>
    <n v="0"/>
    <n v="0"/>
    <n v="575"/>
    <n v="51.02"/>
    <n v="29336.5"/>
    <n v="-586.78867300000002"/>
    <n v="28749.711327000001"/>
    <n v="0"/>
    <n v="0"/>
    <n v="0"/>
    <n v="0"/>
    <n v="28749.711327000001"/>
    <n v="26.207576414767548"/>
    <n v="879"/>
    <n v="23036.46"/>
    <n v="23036.46"/>
    <n v="5713.2513270000018"/>
    <n v="0"/>
    <n v="3878.72"/>
    <n v="9565.77"/>
    <n v="9591.9699999999993"/>
    <n v="0"/>
    <n v="23036.46"/>
    <n v="0"/>
    <n v="0"/>
    <n v="0"/>
    <m/>
    <n v="812.43"/>
    <n v="786.23"/>
    <n v="812.43"/>
    <n v="2411.0899999999997"/>
    <n v="812.44"/>
    <n v="0"/>
    <n v="760.02"/>
    <n v="760.02"/>
    <n v="812.43"/>
    <n v="2384.89"/>
    <n v="786.23"/>
    <n v="812.44"/>
    <n v="0"/>
    <n v="786.22"/>
    <n v="0"/>
    <n v="786.22"/>
    <n v="2384.8900000000003"/>
    <n v="0"/>
    <m/>
    <m/>
    <n v="2411.1"/>
    <n v="2411.1"/>
    <n v="0"/>
    <n v="0"/>
    <n v="0"/>
    <n v="0"/>
    <n v="0"/>
    <n v="0"/>
    <n v="0"/>
    <m/>
    <n v="0"/>
    <n v="2411.1"/>
    <n v="9591.9699999999993"/>
  </r>
  <r>
    <n v="917"/>
    <n v="17019"/>
    <s v="4176519FeRSU"/>
    <s v="19Fe"/>
    <x v="137"/>
    <s v="14LTIP TL(RSUs)"/>
    <n v="10261"/>
    <n v="212"/>
    <x v="104"/>
    <n v="9260"/>
    <x v="1"/>
    <n v="826000"/>
    <n v="0"/>
    <n v="0"/>
    <s v="4176519FeRSU14LTIP TL(RSUs)"/>
    <s v="LTIP TL(RSU)"/>
    <s v="LTIP TL(RSU) - 05/06/2014"/>
    <s v="3 years"/>
    <d v="2014-05-06T00:00:00"/>
    <d v="2017-05-06T00:00:00"/>
    <n v="370"/>
    <n v="0"/>
    <n v="0"/>
    <n v="0"/>
    <n v="0"/>
    <n v="0"/>
    <m/>
    <n v="370"/>
    <n v="1"/>
    <s v=""/>
    <n v="0"/>
    <n v="18877.400000000001"/>
    <n v="0"/>
    <n v="0"/>
    <n v="0"/>
    <n v="0"/>
    <n v="0"/>
    <n v="0"/>
    <n v="18877.400000000001"/>
    <n v="370"/>
    <n v="0"/>
    <n v="0"/>
    <n v="370"/>
    <n v="51.02"/>
    <n v="18877.400000000001"/>
    <n v="-377.58575480000002"/>
    <n v="18499.814245200003"/>
    <n v="0"/>
    <n v="0"/>
    <n v="0"/>
    <n v="0"/>
    <n v="18877.400000000001"/>
    <n v="17.208204193254332"/>
    <n v="1097"/>
    <n v="18877.400000000001"/>
    <n v="18877.400000000001"/>
    <n v="0"/>
    <n v="0"/>
    <n v="18877.400000000001"/>
    <n v="0"/>
    <n v="0"/>
    <n v="0"/>
    <n v="18877.400000000001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918"/>
    <n v="17037"/>
    <s v="4176537LeRSU"/>
    <s v="37Le"/>
    <x v="138"/>
    <s v="14LTIP TL(RSUs)"/>
    <n v="10261"/>
    <n v="212"/>
    <x v="105"/>
    <n v="9260"/>
    <x v="1"/>
    <n v="821000"/>
    <n v="0"/>
    <n v="0"/>
    <s v="4176537LeRSU14LTIP TL(RSUs)"/>
    <s v="LTIP TL(RSU)"/>
    <s v="LTIP TL(RSU) - 05/06/2014"/>
    <s v="3 years"/>
    <d v="2014-05-06T00:00:00"/>
    <d v="2017-05-06T00:00:00"/>
    <n v="370"/>
    <n v="0"/>
    <n v="0"/>
    <n v="0"/>
    <n v="0"/>
    <n v="0"/>
    <m/>
    <n v="370"/>
    <n v="1"/>
    <n v="0"/>
    <n v="0"/>
    <n v="18877.400000000001"/>
    <n v="0"/>
    <n v="0"/>
    <n v="0"/>
    <n v="0"/>
    <n v="0"/>
    <n v="0"/>
    <n v="18877.400000000001"/>
    <n v="370"/>
    <n v="0"/>
    <n v="0"/>
    <n v="370"/>
    <n v="51.02"/>
    <n v="18877.400000000001"/>
    <n v="-377.58575480000002"/>
    <n v="18499.814245200003"/>
    <n v="0"/>
    <n v="0"/>
    <n v="0"/>
    <n v="0"/>
    <n v="18499.814245200003"/>
    <n v="16.864005692980861"/>
    <n v="879"/>
    <n v="14823.46"/>
    <n v="14823.46"/>
    <n v="3676.3542452000038"/>
    <n v="0"/>
    <n v="2495.87"/>
    <n v="6155.3600000000006"/>
    <n v="6172.23"/>
    <n v="0"/>
    <n v="14823.46"/>
    <n v="0"/>
    <n v="0"/>
    <n v="0"/>
    <m/>
    <n v="522.79"/>
    <n v="505.92"/>
    <n v="522.78"/>
    <n v="1551.49"/>
    <n v="522.79"/>
    <n v="0"/>
    <n v="489.05"/>
    <n v="489.05"/>
    <n v="522.79"/>
    <n v="1534.6299999999999"/>
    <n v="505.92"/>
    <n v="522.78"/>
    <n v="0"/>
    <n v="505.92"/>
    <n v="0"/>
    <n v="505.92"/>
    <n v="1534.6200000000001"/>
    <n v="0"/>
    <m/>
    <m/>
    <n v="1551.49"/>
    <n v="1551.49"/>
    <n v="0"/>
    <n v="0"/>
    <n v="0"/>
    <n v="0"/>
    <n v="0"/>
    <n v="0"/>
    <n v="0"/>
    <m/>
    <n v="0"/>
    <n v="1551.49"/>
    <n v="6172.23"/>
  </r>
  <r>
    <n v="919"/>
    <n v="17041"/>
    <s v="4176541LiRSU"/>
    <s v="41Li"/>
    <x v="139"/>
    <s v="14LTIP TL(RSUs)"/>
    <n v="10261"/>
    <n v="212"/>
    <x v="106"/>
    <n v="9260"/>
    <x v="1"/>
    <n v="824000"/>
    <n v="0"/>
    <n v="0"/>
    <s v="4176541LiRSU14LTIP TL(RSUs)"/>
    <s v="LTIP TL(RSU)"/>
    <s v="LTIP TL(RSU) - 05/06/2014"/>
    <s v="3 years"/>
    <d v="2014-05-06T00:00:00"/>
    <d v="2017-05-06T00:00:00"/>
    <n v="370"/>
    <n v="0"/>
    <n v="0"/>
    <n v="0"/>
    <n v="0"/>
    <n v="0"/>
    <m/>
    <n v="370"/>
    <n v="1"/>
    <n v="0"/>
    <n v="0"/>
    <n v="18877.400000000001"/>
    <n v="0"/>
    <n v="0"/>
    <n v="0"/>
    <n v="0"/>
    <n v="0"/>
    <n v="0"/>
    <n v="18877.400000000001"/>
    <n v="370"/>
    <n v="0"/>
    <n v="0"/>
    <n v="370"/>
    <n v="51.02"/>
    <n v="18877.400000000001"/>
    <n v="-377.58575480000002"/>
    <n v="18499.814245200003"/>
    <n v="0"/>
    <n v="0"/>
    <n v="0"/>
    <n v="0"/>
    <n v="18499.814245200003"/>
    <n v="16.864005692980861"/>
    <n v="879"/>
    <n v="14823.46"/>
    <n v="14823.46"/>
    <n v="3676.3542452000038"/>
    <n v="0"/>
    <n v="2495.87"/>
    <n v="6155.3600000000006"/>
    <n v="6172.23"/>
    <n v="0"/>
    <n v="14823.46"/>
    <n v="0"/>
    <n v="0"/>
    <n v="0"/>
    <m/>
    <n v="522.79"/>
    <n v="505.92"/>
    <n v="522.78"/>
    <n v="1551.49"/>
    <n v="522.79"/>
    <n v="0"/>
    <n v="489.05"/>
    <n v="489.05"/>
    <n v="522.79"/>
    <n v="1534.6299999999999"/>
    <n v="505.92"/>
    <n v="522.78"/>
    <n v="0"/>
    <n v="505.92"/>
    <n v="0"/>
    <n v="505.92"/>
    <n v="1534.6200000000001"/>
    <n v="0"/>
    <m/>
    <m/>
    <n v="1551.49"/>
    <n v="1551.49"/>
    <n v="0"/>
    <n v="0"/>
    <n v="0"/>
    <n v="0"/>
    <n v="0"/>
    <n v="0"/>
    <n v="0"/>
    <m/>
    <n v="0"/>
    <n v="1551.49"/>
    <n v="6172.23"/>
  </r>
  <r>
    <n v="920"/>
    <n v="17042"/>
    <s v="4176542MaRSU"/>
    <s v="42Ma"/>
    <x v="140"/>
    <s v="14LTIP TL(RSUs)"/>
    <n v="10261"/>
    <n v="10"/>
    <x v="107"/>
    <n v="9260"/>
    <x v="1"/>
    <n v="2000"/>
    <n v="0"/>
    <n v="0"/>
    <s v="4176542MaRSU14LTIP TL(RSUs)"/>
    <s v="LTIP TL(RSU)"/>
    <s v="LTIP TL(RSU) - 05/06/2014"/>
    <s v="3 years"/>
    <d v="2014-05-06T00:00:00"/>
    <d v="2017-05-06T00:00:00"/>
    <n v="1295"/>
    <n v="0"/>
    <n v="0"/>
    <n v="0"/>
    <n v="0"/>
    <n v="0"/>
    <m/>
    <n v="1295"/>
    <n v="1"/>
    <n v="0"/>
    <n v="0"/>
    <n v="66070.900000000009"/>
    <n v="0"/>
    <n v="0"/>
    <n v="0"/>
    <n v="0"/>
    <n v="0"/>
    <n v="0"/>
    <n v="66070.900000000009"/>
    <n v="1295"/>
    <n v="0"/>
    <n v="0"/>
    <n v="1295"/>
    <n v="51.02"/>
    <n v="66070.900000000009"/>
    <n v="-1321.5501418000001"/>
    <n v="64749.34985820001"/>
    <n v="0"/>
    <n v="0"/>
    <n v="0"/>
    <n v="0"/>
    <n v="64749.34985820001"/>
    <n v="59.024019925433009"/>
    <n v="879"/>
    <n v="51882.11"/>
    <n v="51882.11"/>
    <n v="12867.23985820001"/>
    <n v="0"/>
    <n v="8735.5499999999993"/>
    <n v="21543.77"/>
    <n v="21602.79"/>
    <n v="0"/>
    <n v="51882.11"/>
    <n v="0"/>
    <n v="0"/>
    <n v="0"/>
    <m/>
    <n v="1829.75"/>
    <n v="1770.72"/>
    <n v="1829.74"/>
    <n v="5430.21"/>
    <n v="1829.75"/>
    <n v="0"/>
    <n v="1711.69"/>
    <n v="1711.69"/>
    <n v="1829.75"/>
    <n v="5371.1900000000005"/>
    <n v="1770.72"/>
    <n v="1829.74"/>
    <n v="0"/>
    <n v="1770.72"/>
    <n v="0"/>
    <n v="1770.72"/>
    <n v="5371.18"/>
    <n v="0"/>
    <m/>
    <m/>
    <n v="5430.21"/>
    <n v="5430.21"/>
    <n v="0"/>
    <n v="0"/>
    <n v="0"/>
    <n v="0"/>
    <n v="0"/>
    <n v="0"/>
    <n v="0"/>
    <m/>
    <n v="0"/>
    <n v="5430.21"/>
    <n v="21602.79"/>
  </r>
  <r>
    <n v="921"/>
    <n v="17043"/>
    <s v="4176543MaRSU"/>
    <s v="43Ma"/>
    <x v="141"/>
    <s v="14LTIP TL(RSUs)"/>
    <n v="10261"/>
    <n v="212"/>
    <x v="108"/>
    <n v="9260"/>
    <x v="1"/>
    <n v="821000"/>
    <n v="0"/>
    <n v="0"/>
    <s v="4176543MaRSU14LTIP TL(RSUs)"/>
    <s v="LTIP TL(RSU)"/>
    <s v="LTIP TL(RSU) - 05/06/2014"/>
    <s v="3 years"/>
    <d v="2014-05-06T00:00:00"/>
    <d v="2017-05-06T00:00:00"/>
    <n v="370"/>
    <n v="0"/>
    <n v="0"/>
    <n v="0"/>
    <n v="0"/>
    <n v="0"/>
    <m/>
    <n v="370"/>
    <n v="1"/>
    <n v="0"/>
    <n v="0"/>
    <n v="18877.400000000001"/>
    <n v="0"/>
    <n v="0"/>
    <n v="0"/>
    <n v="0"/>
    <n v="0"/>
    <n v="0"/>
    <n v="18877.400000000001"/>
    <n v="370"/>
    <n v="0"/>
    <n v="0"/>
    <n v="370"/>
    <n v="51.02"/>
    <n v="18877.400000000001"/>
    <n v="-377.58575480000002"/>
    <n v="18499.814245200003"/>
    <n v="0"/>
    <n v="0"/>
    <n v="0"/>
    <n v="0"/>
    <n v="18499.814245200003"/>
    <n v="16.864005692980861"/>
    <n v="879"/>
    <n v="14823.46"/>
    <n v="14823.46"/>
    <n v="3676.3542452000038"/>
    <n v="0"/>
    <n v="2495.87"/>
    <n v="6155.3600000000006"/>
    <n v="6172.23"/>
    <n v="0"/>
    <n v="14823.46"/>
    <n v="0"/>
    <n v="0"/>
    <n v="0"/>
    <m/>
    <n v="522.79"/>
    <n v="505.92"/>
    <n v="522.78"/>
    <n v="1551.49"/>
    <n v="522.79"/>
    <n v="0"/>
    <n v="489.05"/>
    <n v="489.05"/>
    <n v="522.79"/>
    <n v="1534.6299999999999"/>
    <n v="505.92"/>
    <n v="522.78"/>
    <n v="0"/>
    <n v="505.92"/>
    <n v="0"/>
    <n v="505.92"/>
    <n v="1534.6200000000001"/>
    <n v="0"/>
    <m/>
    <m/>
    <n v="1551.49"/>
    <n v="1551.49"/>
    <n v="0"/>
    <n v="0"/>
    <n v="0"/>
    <n v="0"/>
    <n v="0"/>
    <n v="0"/>
    <n v="0"/>
    <m/>
    <n v="0"/>
    <n v="1551.49"/>
    <n v="6172.23"/>
  </r>
  <r>
    <n v="922"/>
    <n v="17057"/>
    <s v="4176557RaRSU"/>
    <s v="57Ra"/>
    <x v="142"/>
    <s v="14LTIP TL(RSUs)"/>
    <n v="10261"/>
    <n v="212"/>
    <x v="109"/>
    <n v="9260"/>
    <x v="1"/>
    <n v="821000"/>
    <n v="0"/>
    <n v="0"/>
    <s v="4176557Ra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s v="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1224.400000000001"/>
    <n v="10.231905195989063"/>
    <n v="1097"/>
    <n v="11224.400000000001"/>
    <n v="11224.400000000001"/>
    <n v="0"/>
    <n v="0"/>
    <n v="11224.4"/>
    <n v="0"/>
    <n v="0"/>
    <n v="0"/>
    <n v="11224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923"/>
    <n v="17058"/>
    <s v="4176558ReRSU"/>
    <s v="58Re"/>
    <x v="143"/>
    <s v="14LTIP TL(RSUs)"/>
    <n v="10261"/>
    <n v="212"/>
    <x v="110"/>
    <n v="9260"/>
    <x v="1"/>
    <n v="821000"/>
    <n v="0"/>
    <n v="0"/>
    <s v="4176558Re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s v="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1224.400000000001"/>
    <n v="10.231905195989063"/>
    <n v="1097"/>
    <n v="11224.400000000001"/>
    <n v="11224.400000000001"/>
    <n v="0"/>
    <n v="0"/>
    <n v="11224.4"/>
    <n v="0"/>
    <n v="0"/>
    <n v="0"/>
    <n v="11224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924"/>
    <n v="17061"/>
    <s v="4176561RoRSU"/>
    <s v="61Ro"/>
    <x v="144"/>
    <s v="14LTIP TL(RSUs)"/>
    <n v="10261"/>
    <n v="212"/>
    <x v="111"/>
    <n v="9260"/>
    <x v="1"/>
    <n v="834000"/>
    <n v="0"/>
    <n v="0"/>
    <s v="4176561RoRSU14LTIP TL(RSUs)"/>
    <s v="LTIP TL(RSU)"/>
    <s v="LTIP TL(RSU) - 05/06/2014"/>
    <s v="3 years"/>
    <d v="2014-05-06T00:00:00"/>
    <d v="2017-05-06T00:00:00"/>
    <n v="370"/>
    <n v="0"/>
    <n v="0"/>
    <n v="0"/>
    <n v="0"/>
    <n v="0"/>
    <m/>
    <n v="370"/>
    <n v="1"/>
    <n v="0"/>
    <n v="0"/>
    <n v="18877.400000000001"/>
    <n v="0"/>
    <n v="0"/>
    <n v="0"/>
    <n v="0"/>
    <n v="0"/>
    <n v="0"/>
    <n v="18877.400000000001"/>
    <n v="370"/>
    <n v="0"/>
    <n v="0"/>
    <n v="370"/>
    <n v="51.02"/>
    <n v="18877.400000000001"/>
    <n v="-377.58575480000002"/>
    <n v="18499.814245200003"/>
    <n v="0"/>
    <n v="0"/>
    <n v="0"/>
    <n v="0"/>
    <n v="18499.814245200003"/>
    <n v="16.864005692980861"/>
    <n v="879"/>
    <n v="14823.46"/>
    <n v="14823.46"/>
    <n v="3676.3542452000038"/>
    <n v="0"/>
    <n v="2495.87"/>
    <n v="6155.3600000000006"/>
    <n v="6172.23"/>
    <n v="0"/>
    <n v="14823.46"/>
    <n v="0"/>
    <n v="0"/>
    <n v="0"/>
    <m/>
    <n v="522.79"/>
    <n v="505.92"/>
    <n v="522.78"/>
    <n v="1551.49"/>
    <n v="522.79"/>
    <n v="0"/>
    <n v="489.05"/>
    <n v="489.05"/>
    <n v="522.79"/>
    <n v="1534.6299999999999"/>
    <n v="505.92"/>
    <n v="522.78"/>
    <n v="0"/>
    <n v="505.92"/>
    <n v="0"/>
    <n v="505.92"/>
    <n v="1534.6200000000001"/>
    <n v="0"/>
    <m/>
    <m/>
    <n v="1551.49"/>
    <n v="1551.49"/>
    <n v="0"/>
    <n v="0"/>
    <n v="0"/>
    <n v="0"/>
    <n v="0"/>
    <n v="0"/>
    <n v="0"/>
    <m/>
    <n v="0"/>
    <n v="1551.49"/>
    <n v="6172.23"/>
  </r>
  <r>
    <n v="925"/>
    <n v="17062"/>
    <s v="4176562RoRSU"/>
    <s v="62Ro"/>
    <x v="145"/>
    <s v="14LTIP TL(RSUs)"/>
    <n v="10261"/>
    <n v="212"/>
    <x v="109"/>
    <n v="9260"/>
    <x v="1"/>
    <n v="821000"/>
    <n v="0"/>
    <n v="0"/>
    <s v="4176562Ro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s v="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1224.400000000001"/>
    <n v="10.231905195989063"/>
    <n v="1097"/>
    <n v="11224.400000000001"/>
    <n v="11224.400000000001"/>
    <n v="0"/>
    <n v="0"/>
    <n v="11224.4"/>
    <n v="0"/>
    <n v="0"/>
    <n v="0"/>
    <n v="11224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926"/>
    <n v="17063"/>
    <s v="4176563RuRSU"/>
    <s v="63Ru"/>
    <x v="146"/>
    <s v="14LTIP TL(RSUs)"/>
    <n v="10261"/>
    <n v="212"/>
    <x v="105"/>
    <n v="9260"/>
    <x v="1"/>
    <n v="821000"/>
    <n v="0"/>
    <n v="0"/>
    <s v="4176563RuRSU14LTIP TL(RSUs)"/>
    <s v="LTIP TL(RSU)"/>
    <s v="LTIP TL(RSU) - 05/06/2014"/>
    <s v="3 years"/>
    <d v="2014-05-06T00:00:00"/>
    <d v="2017-05-06T00:00:00"/>
    <n v="370"/>
    <n v="0"/>
    <n v="0"/>
    <n v="0"/>
    <n v="0"/>
    <n v="0"/>
    <m/>
    <n v="370"/>
    <n v="1"/>
    <n v="0"/>
    <n v="0"/>
    <n v="18877.400000000001"/>
    <n v="0"/>
    <n v="0"/>
    <n v="0"/>
    <n v="0"/>
    <n v="0"/>
    <n v="0"/>
    <n v="18877.400000000001"/>
    <n v="370"/>
    <n v="0"/>
    <n v="0"/>
    <n v="370"/>
    <n v="51.02"/>
    <n v="18877.400000000001"/>
    <n v="-377.58575480000002"/>
    <n v="18499.814245200003"/>
    <n v="0"/>
    <n v="0"/>
    <n v="0"/>
    <n v="0"/>
    <n v="18499.814245200003"/>
    <n v="16.864005692980861"/>
    <n v="879"/>
    <n v="14823.46"/>
    <n v="14823.46"/>
    <n v="3676.3542452000038"/>
    <n v="0"/>
    <n v="2495.87"/>
    <n v="6155.3600000000006"/>
    <n v="6172.23"/>
    <n v="0"/>
    <n v="14823.46"/>
    <n v="0"/>
    <n v="0"/>
    <n v="0"/>
    <m/>
    <n v="522.79"/>
    <n v="505.92"/>
    <n v="522.78"/>
    <n v="1551.49"/>
    <n v="522.79"/>
    <n v="0"/>
    <n v="489.05"/>
    <n v="489.05"/>
    <n v="522.79"/>
    <n v="1534.6299999999999"/>
    <n v="505.92"/>
    <n v="522.78"/>
    <n v="0"/>
    <n v="505.92"/>
    <n v="0"/>
    <n v="505.92"/>
    <n v="1534.6200000000001"/>
    <n v="0"/>
    <m/>
    <m/>
    <n v="1551.49"/>
    <n v="1551.49"/>
    <n v="0"/>
    <n v="0"/>
    <n v="0"/>
    <n v="0"/>
    <n v="0"/>
    <n v="0"/>
    <n v="0"/>
    <m/>
    <n v="0"/>
    <n v="1551.49"/>
    <n v="6172.23"/>
  </r>
  <r>
    <n v="927"/>
    <n v="17064"/>
    <s v="4176564SaRSU"/>
    <s v="64Sa"/>
    <x v="147"/>
    <s v="14LTIP TL(RSUs)"/>
    <n v="10261"/>
    <n v="212"/>
    <x v="105"/>
    <n v="9260"/>
    <x v="1"/>
    <n v="821000"/>
    <n v="0"/>
    <n v="0"/>
    <s v="4176564SaRSU14LTIP TL(RSUs)"/>
    <s v="LTIP TL(RSU)"/>
    <s v="LTIP TL(RSU) - 05/06/2014"/>
    <s v="3 years"/>
    <d v="2014-05-06T00:00:00"/>
    <d v="2017-05-06T00:00:00"/>
    <n v="575"/>
    <n v="0"/>
    <n v="0"/>
    <n v="0"/>
    <n v="0"/>
    <n v="0"/>
    <m/>
    <n v="575"/>
    <n v="1"/>
    <n v="0"/>
    <n v="0"/>
    <n v="29336.5"/>
    <n v="0"/>
    <n v="0"/>
    <n v="0"/>
    <n v="0"/>
    <n v="0"/>
    <n v="0"/>
    <n v="29336.5"/>
    <n v="575"/>
    <n v="0"/>
    <n v="0"/>
    <n v="575"/>
    <n v="51.02"/>
    <n v="29336.5"/>
    <n v="-586.78867300000002"/>
    <n v="28749.711327000001"/>
    <n v="0"/>
    <n v="0"/>
    <n v="0"/>
    <n v="0"/>
    <n v="28749.711327000001"/>
    <n v="26.207576414767548"/>
    <n v="879"/>
    <n v="23036.46"/>
    <n v="23036.46"/>
    <n v="5713.2513270000018"/>
    <n v="0"/>
    <n v="3878.72"/>
    <n v="9565.77"/>
    <n v="9591.9699999999993"/>
    <n v="0"/>
    <n v="23036.46"/>
    <n v="0"/>
    <n v="0"/>
    <n v="0"/>
    <m/>
    <n v="812.43"/>
    <n v="786.23"/>
    <n v="812.43"/>
    <n v="2411.0899999999997"/>
    <n v="812.44"/>
    <n v="0"/>
    <n v="760.02"/>
    <n v="760.02"/>
    <n v="812.43"/>
    <n v="2384.89"/>
    <n v="786.23"/>
    <n v="812.44"/>
    <n v="0"/>
    <n v="786.22"/>
    <n v="0"/>
    <n v="786.22"/>
    <n v="2384.8900000000003"/>
    <n v="0"/>
    <m/>
    <m/>
    <n v="2411.1"/>
    <n v="2411.1"/>
    <n v="0"/>
    <n v="0"/>
    <n v="0"/>
    <n v="0"/>
    <n v="0"/>
    <n v="0"/>
    <n v="0"/>
    <m/>
    <n v="0"/>
    <n v="2411.1"/>
    <n v="9591.9699999999993"/>
  </r>
  <r>
    <n v="928"/>
    <n v="17082"/>
    <s v="4176582TuRSU"/>
    <s v="82Tu"/>
    <x v="148"/>
    <s v="14LTIP TL(RSUs)"/>
    <n v="10261"/>
    <n v="212"/>
    <x v="112"/>
    <n v="9260"/>
    <x v="1"/>
    <n v="824000"/>
    <n v="0"/>
    <n v="0"/>
    <s v="4176582TuRSU14LTIP TL(RSUs)"/>
    <s v="LTIP TL(RSU)"/>
    <s v="LTIP TL(RSU) - 05/06/2014"/>
    <s v="3 years"/>
    <d v="2014-05-06T00:00:00"/>
    <d v="2017-05-06T00:00:00"/>
    <n v="370"/>
    <n v="0"/>
    <n v="0"/>
    <n v="0"/>
    <n v="0"/>
    <n v="0"/>
    <m/>
    <n v="370"/>
    <n v="1"/>
    <n v="0"/>
    <n v="0"/>
    <n v="18877.400000000001"/>
    <n v="0"/>
    <n v="0"/>
    <n v="0"/>
    <n v="0"/>
    <n v="0"/>
    <n v="0"/>
    <n v="18877.400000000001"/>
    <n v="370"/>
    <n v="0"/>
    <n v="0"/>
    <n v="370"/>
    <n v="51.02"/>
    <n v="18877.400000000001"/>
    <n v="-377.58575480000002"/>
    <n v="18499.814245200003"/>
    <n v="0"/>
    <n v="0"/>
    <n v="0"/>
    <n v="0"/>
    <n v="18499.814245200003"/>
    <n v="16.864005692980861"/>
    <n v="879"/>
    <n v="14823.46"/>
    <n v="14823.46"/>
    <n v="3676.3542452000038"/>
    <n v="0"/>
    <n v="2495.87"/>
    <n v="6155.3600000000006"/>
    <n v="6172.23"/>
    <n v="0"/>
    <n v="14823.46"/>
    <n v="0"/>
    <n v="0"/>
    <n v="0"/>
    <m/>
    <n v="522.79"/>
    <n v="505.92"/>
    <n v="522.78"/>
    <n v="1551.49"/>
    <n v="522.79"/>
    <n v="0"/>
    <n v="489.05"/>
    <n v="489.05"/>
    <n v="522.79"/>
    <n v="1534.6299999999999"/>
    <n v="505.92"/>
    <n v="522.78"/>
    <n v="0"/>
    <n v="505.92"/>
    <n v="0"/>
    <n v="505.92"/>
    <n v="1534.6200000000001"/>
    <n v="0"/>
    <m/>
    <m/>
    <n v="1551.49"/>
    <n v="1551.49"/>
    <n v="0"/>
    <n v="0"/>
    <n v="0"/>
    <n v="0"/>
    <n v="0"/>
    <n v="0"/>
    <n v="0"/>
    <m/>
    <n v="0"/>
    <n v="1551.49"/>
    <n v="6172.23"/>
  </r>
  <r>
    <n v="929"/>
    <n v="17084"/>
    <s v="4176584ViRSU"/>
    <s v="84Vi"/>
    <x v="149"/>
    <s v="14LTIP TL(RSUs)"/>
    <n v="10261"/>
    <n v="212"/>
    <x v="102"/>
    <n v="9260"/>
    <x v="1"/>
    <n v="821000"/>
    <n v="0"/>
    <n v="0"/>
    <s v="4176584ViRSU14LTIP TL(RSUs)"/>
    <s v="LTIP TL(RSU)"/>
    <s v="LTIP TL(RSU) - 05/06/2014"/>
    <s v="3 years"/>
    <d v="2014-05-06T00:00:00"/>
    <d v="2017-05-06T00:00:00"/>
    <n v="370"/>
    <n v="0"/>
    <n v="0"/>
    <n v="0"/>
    <n v="0"/>
    <n v="0"/>
    <m/>
    <n v="370"/>
    <n v="1"/>
    <n v="0"/>
    <n v="0"/>
    <n v="18877.400000000001"/>
    <n v="0"/>
    <n v="0"/>
    <n v="0"/>
    <n v="0"/>
    <n v="0"/>
    <n v="0"/>
    <n v="18877.400000000001"/>
    <n v="370"/>
    <n v="0"/>
    <n v="0"/>
    <n v="370"/>
    <n v="51.02"/>
    <n v="18877.400000000001"/>
    <n v="-377.58575480000002"/>
    <n v="18499.814245200003"/>
    <n v="0"/>
    <n v="0"/>
    <n v="0"/>
    <n v="0"/>
    <n v="18499.814245200003"/>
    <n v="16.864005692980861"/>
    <n v="879"/>
    <n v="14823.46"/>
    <n v="14823.46"/>
    <n v="3676.3542452000038"/>
    <n v="0"/>
    <n v="2495.87"/>
    <n v="6155.3600000000006"/>
    <n v="6172.23"/>
    <n v="0"/>
    <n v="14823.46"/>
    <n v="0"/>
    <n v="0"/>
    <n v="0"/>
    <m/>
    <n v="522.79"/>
    <n v="505.92"/>
    <n v="522.78"/>
    <n v="1551.49"/>
    <n v="522.79"/>
    <n v="0"/>
    <n v="489.05"/>
    <n v="489.05"/>
    <n v="522.79"/>
    <n v="1534.6299999999999"/>
    <n v="505.92"/>
    <n v="522.78"/>
    <n v="0"/>
    <n v="505.92"/>
    <n v="0"/>
    <n v="505.92"/>
    <n v="1534.6200000000001"/>
    <n v="0"/>
    <m/>
    <m/>
    <n v="1551.49"/>
    <n v="1551.49"/>
    <n v="0"/>
    <n v="0"/>
    <n v="0"/>
    <n v="0"/>
    <n v="0"/>
    <n v="0"/>
    <n v="0"/>
    <m/>
    <n v="0"/>
    <n v="1551.49"/>
    <n v="6172.23"/>
  </r>
  <r>
    <n v="930"/>
    <n v="17089"/>
    <s v="4176589WeRSU"/>
    <s v="89We"/>
    <x v="150"/>
    <s v="14LTIP TL(RSUs)"/>
    <n v="10261"/>
    <n v="212"/>
    <x v="113"/>
    <n v="9260"/>
    <x v="1"/>
    <n v="824000"/>
    <n v="0"/>
    <n v="0"/>
    <s v="4176589WeRSU14LTIP TL(RSUs)"/>
    <s v="LTIP TL(RSU)"/>
    <s v="LTIP TL(RSU) - 05/06/2014"/>
    <s v="3 years"/>
    <d v="2014-05-06T00:00:00"/>
    <d v="2017-05-06T00:00:00"/>
    <n v="370"/>
    <n v="0"/>
    <n v="0"/>
    <n v="0"/>
    <n v="0"/>
    <n v="0"/>
    <m/>
    <n v="370"/>
    <n v="1"/>
    <n v="0"/>
    <n v="0"/>
    <n v="18877.400000000001"/>
    <n v="0"/>
    <n v="0"/>
    <n v="0"/>
    <n v="0"/>
    <n v="0"/>
    <n v="0"/>
    <n v="18877.400000000001"/>
    <n v="370"/>
    <n v="0"/>
    <n v="0"/>
    <n v="370"/>
    <n v="51.02"/>
    <n v="18877.400000000001"/>
    <n v="-377.58575480000002"/>
    <n v="18499.814245200003"/>
    <n v="0"/>
    <n v="0"/>
    <n v="0"/>
    <n v="0"/>
    <n v="18499.814245200003"/>
    <n v="16.864005692980861"/>
    <n v="879"/>
    <n v="14823.46"/>
    <n v="14823.46"/>
    <n v="3676.3542452000038"/>
    <n v="0"/>
    <n v="2495.87"/>
    <n v="6155.3600000000006"/>
    <n v="6172.23"/>
    <n v="0"/>
    <n v="14823.46"/>
    <n v="0"/>
    <n v="0"/>
    <n v="0"/>
    <m/>
    <n v="522.79"/>
    <n v="505.92"/>
    <n v="522.78"/>
    <n v="1551.49"/>
    <n v="522.79"/>
    <n v="0"/>
    <n v="489.05"/>
    <n v="489.05"/>
    <n v="522.79"/>
    <n v="1534.6299999999999"/>
    <n v="505.92"/>
    <n v="522.78"/>
    <n v="0"/>
    <n v="505.92"/>
    <n v="0"/>
    <n v="505.92"/>
    <n v="1534.6200000000001"/>
    <n v="0"/>
    <m/>
    <m/>
    <n v="1551.49"/>
    <n v="1551.49"/>
    <n v="0"/>
    <n v="0"/>
    <n v="0"/>
    <n v="0"/>
    <n v="0"/>
    <n v="0"/>
    <n v="0"/>
    <m/>
    <n v="0"/>
    <n v="1551.49"/>
    <n v="6172.23"/>
  </r>
  <r>
    <n v="931"/>
    <n v="17090"/>
    <s v="4176590WhRSU"/>
    <s v="90Wh"/>
    <x v="151"/>
    <s v="14LTIP TL(RSUs)"/>
    <n v="10261"/>
    <n v="212"/>
    <x v="105"/>
    <n v="9260"/>
    <x v="1"/>
    <n v="821000"/>
    <n v="0"/>
    <n v="0"/>
    <s v="4176590Wh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932"/>
    <n v="17130"/>
    <s v="41765130ERSU"/>
    <s v="130E"/>
    <x v="152"/>
    <s v="14LTIP TL(RSUs)"/>
    <n v="10261"/>
    <n v="10"/>
    <x v="114"/>
    <n v="9260"/>
    <x v="1"/>
    <n v="2000"/>
    <n v="0"/>
    <n v="0"/>
    <s v="41765130E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933"/>
    <n v="17247"/>
    <s v="41765247FRSU"/>
    <s v="247F"/>
    <x v="153"/>
    <s v="14LTIP TL(RSUs)"/>
    <n v="10261"/>
    <n v="80"/>
    <x v="115"/>
    <n v="9260"/>
    <x v="1"/>
    <n v="190000"/>
    <n v="0"/>
    <n v="0"/>
    <s v="41765247FRSU14LTIP TL(RSUs)"/>
    <s v="LTIP TL(RSU)"/>
    <s v="LTIP TL(RSU) - 05/06/2014"/>
    <s v="3 years"/>
    <d v="2014-05-06T00:00:00"/>
    <d v="2017-05-06T00:00:00"/>
    <n v="370"/>
    <n v="0"/>
    <n v="0"/>
    <n v="0"/>
    <n v="0"/>
    <n v="0"/>
    <m/>
    <n v="370"/>
    <n v="1"/>
    <n v="0"/>
    <n v="0"/>
    <n v="18877.400000000001"/>
    <n v="0"/>
    <n v="0"/>
    <n v="0"/>
    <n v="0"/>
    <n v="0"/>
    <n v="0"/>
    <n v="18877.400000000001"/>
    <n v="370"/>
    <n v="0"/>
    <n v="0"/>
    <n v="370"/>
    <n v="51.02"/>
    <n v="18877.400000000001"/>
    <n v="-377.58575480000002"/>
    <n v="18499.814245200003"/>
    <n v="0"/>
    <n v="0"/>
    <n v="0"/>
    <n v="0"/>
    <n v="18499.814245200003"/>
    <n v="16.864005692980861"/>
    <n v="879"/>
    <n v="14823.46"/>
    <n v="14823.46"/>
    <n v="3676.3542452000038"/>
    <n v="0"/>
    <n v="2495.87"/>
    <n v="6155.3600000000006"/>
    <n v="6172.23"/>
    <n v="0"/>
    <n v="14823.46"/>
    <n v="0"/>
    <n v="0"/>
    <n v="0"/>
    <m/>
    <n v="522.79"/>
    <n v="505.92"/>
    <n v="522.78"/>
    <n v="1551.49"/>
    <n v="522.79"/>
    <n v="0"/>
    <n v="489.05"/>
    <n v="489.05"/>
    <n v="522.79"/>
    <n v="1534.6299999999999"/>
    <n v="505.92"/>
    <n v="522.78"/>
    <n v="0"/>
    <n v="505.92"/>
    <n v="0"/>
    <n v="505.92"/>
    <n v="1534.6200000000001"/>
    <n v="0"/>
    <m/>
    <m/>
    <n v="1551.49"/>
    <n v="1551.49"/>
    <n v="0"/>
    <n v="0"/>
    <n v="0"/>
    <n v="0"/>
    <n v="0"/>
    <n v="0"/>
    <n v="0"/>
    <m/>
    <n v="0"/>
    <n v="1551.49"/>
    <n v="6172.23"/>
  </r>
  <r>
    <n v="934"/>
    <n v="17279"/>
    <s v="41765279CRSU"/>
    <s v="279C"/>
    <x v="154"/>
    <s v="14LTIP TL(RSUs)"/>
    <n v="10261"/>
    <n v="10"/>
    <x v="116"/>
    <n v="9260"/>
    <x v="1"/>
    <n v="2000"/>
    <n v="0"/>
    <n v="0"/>
    <s v="41765279CRSU14LTIP TL(RSUs)"/>
    <s v="LTIP TL(RSU)"/>
    <s v="LTIP TL(RSU) - 05/06/2014"/>
    <s v="3 years"/>
    <d v="2014-05-06T00:00:00"/>
    <d v="2017-05-06T00:00:00"/>
    <n v="22350"/>
    <n v="0"/>
    <n v="0"/>
    <n v="0"/>
    <n v="0"/>
    <n v="0"/>
    <m/>
    <n v="22350"/>
    <n v="1"/>
    <s v=""/>
    <n v="0"/>
    <n v="1140297"/>
    <n v="0"/>
    <n v="0"/>
    <n v="0"/>
    <n v="0"/>
    <n v="0"/>
    <n v="0"/>
    <n v="1140297"/>
    <n v="22350"/>
    <n v="0"/>
    <n v="0"/>
    <n v="22350"/>
    <n v="51.02"/>
    <n v="1140297"/>
    <n v="-22808.220593999999"/>
    <n v="1117488.7794059999"/>
    <n v="0"/>
    <n v="0"/>
    <n v="0"/>
    <n v="0"/>
    <n v="1140297"/>
    <n v="1039.4685505925252"/>
    <n v="1097"/>
    <n v="1140297"/>
    <n v="1140297"/>
    <n v="0"/>
    <n v="0"/>
    <n v="1140297"/>
    <n v="0"/>
    <n v="0"/>
    <n v="0"/>
    <n v="1140297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935"/>
    <n v="17505"/>
    <s v="41765505ARSU"/>
    <s v="505A"/>
    <x v="155"/>
    <s v="14LTIP TL(RSUs)"/>
    <n v="10261"/>
    <n v="212"/>
    <x v="106"/>
    <n v="9260"/>
    <x v="1"/>
    <n v="834000"/>
    <n v="0"/>
    <n v="0"/>
    <s v="41765505ARSU14LTIP TL(RSUs)"/>
    <s v="LTIP TL(RSU)"/>
    <s v="LTIP TL(RSU) - 05/06/2014"/>
    <s v="3 years"/>
    <d v="2014-05-06T00:00:00"/>
    <d v="2017-05-06T00:00:00"/>
    <n v="370"/>
    <n v="0"/>
    <n v="0"/>
    <n v="0"/>
    <n v="0"/>
    <n v="0"/>
    <m/>
    <n v="370"/>
    <n v="1"/>
    <n v="0"/>
    <n v="0"/>
    <n v="18877.400000000001"/>
    <n v="0"/>
    <n v="0"/>
    <n v="0"/>
    <n v="0"/>
    <n v="0"/>
    <n v="0"/>
    <n v="18877.400000000001"/>
    <n v="370"/>
    <n v="0"/>
    <n v="0"/>
    <n v="370"/>
    <n v="51.02"/>
    <n v="18877.400000000001"/>
    <n v="-377.58575480000002"/>
    <n v="18499.814245200003"/>
    <n v="0"/>
    <n v="0"/>
    <n v="0"/>
    <n v="0"/>
    <n v="18499.814245200003"/>
    <n v="16.864005692980861"/>
    <n v="879"/>
    <n v="14823.46"/>
    <n v="14823.46"/>
    <n v="3676.3542452000038"/>
    <n v="0"/>
    <n v="2495.87"/>
    <n v="6155.3600000000006"/>
    <n v="6172.23"/>
    <n v="0"/>
    <n v="14823.46"/>
    <n v="0"/>
    <n v="0"/>
    <n v="0"/>
    <m/>
    <n v="522.79"/>
    <n v="505.92"/>
    <n v="522.78"/>
    <n v="1551.49"/>
    <n v="522.79"/>
    <n v="0"/>
    <n v="489.05"/>
    <n v="489.05"/>
    <n v="522.79"/>
    <n v="1534.6299999999999"/>
    <n v="505.92"/>
    <n v="522.78"/>
    <n v="0"/>
    <n v="505.92"/>
    <n v="0"/>
    <n v="505.92"/>
    <n v="1534.6200000000001"/>
    <n v="0"/>
    <m/>
    <m/>
    <n v="1551.49"/>
    <n v="1551.49"/>
    <n v="0"/>
    <n v="0"/>
    <n v="0"/>
    <n v="0"/>
    <n v="0"/>
    <n v="0"/>
    <n v="0"/>
    <m/>
    <n v="0"/>
    <n v="1551.49"/>
    <n v="6172.23"/>
  </r>
  <r>
    <n v="936"/>
    <n v="17542"/>
    <s v="41765542SRSU"/>
    <s v="542S"/>
    <x v="156"/>
    <s v="14LTIP TL(RSUs)"/>
    <n v="10261"/>
    <n v="10"/>
    <x v="117"/>
    <n v="9260"/>
    <x v="1"/>
    <n v="2000"/>
    <n v="0"/>
    <n v="0"/>
    <s v="41765542S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937"/>
    <n v="17561"/>
    <s v="41765561MRSU"/>
    <s v="561M"/>
    <x v="157"/>
    <s v="14LTIP TL(RSUs)"/>
    <n v="10261"/>
    <n v="10"/>
    <x v="1"/>
    <n v="9260"/>
    <x v="1"/>
    <n v="2000"/>
    <n v="0"/>
    <n v="0"/>
    <s v="41765561MRSU14LTIP TL(RSUs)"/>
    <s v="LTIP TL(RSU)"/>
    <s v="LTIP TL(RSU) - 05/06/2014"/>
    <s v="3 years"/>
    <d v="2014-05-06T00:00:00"/>
    <d v="2017-05-06T00:00:00"/>
    <n v="370"/>
    <n v="0"/>
    <n v="0"/>
    <n v="0"/>
    <n v="0"/>
    <n v="0"/>
    <m/>
    <n v="370"/>
    <n v="1"/>
    <n v="0"/>
    <n v="0"/>
    <n v="18877.400000000001"/>
    <n v="0"/>
    <n v="0"/>
    <n v="0"/>
    <n v="0"/>
    <n v="0"/>
    <n v="0"/>
    <n v="18877.400000000001"/>
    <n v="370"/>
    <n v="0"/>
    <n v="0"/>
    <n v="370"/>
    <n v="51.02"/>
    <n v="18877.400000000001"/>
    <n v="-377.58575480000002"/>
    <n v="18499.814245200003"/>
    <n v="0"/>
    <n v="0"/>
    <n v="0"/>
    <n v="0"/>
    <n v="18499.814245200003"/>
    <n v="16.864005692980861"/>
    <n v="879"/>
    <n v="14823.46"/>
    <n v="14823.46"/>
    <n v="3676.3542452000038"/>
    <n v="0"/>
    <n v="2495.87"/>
    <n v="6155.3600000000006"/>
    <n v="6172.23"/>
    <n v="0"/>
    <n v="14823.46"/>
    <n v="0"/>
    <n v="0"/>
    <n v="0"/>
    <m/>
    <n v="522.79"/>
    <n v="505.92"/>
    <n v="522.78"/>
    <n v="1551.49"/>
    <n v="522.79"/>
    <n v="0"/>
    <n v="489.05"/>
    <n v="489.05"/>
    <n v="522.79"/>
    <n v="1534.6299999999999"/>
    <n v="505.92"/>
    <n v="522.78"/>
    <n v="0"/>
    <n v="505.92"/>
    <n v="0"/>
    <n v="505.92"/>
    <n v="1534.6200000000001"/>
    <n v="0"/>
    <m/>
    <m/>
    <n v="1551.49"/>
    <n v="1551.49"/>
    <n v="0"/>
    <n v="0"/>
    <n v="0"/>
    <n v="0"/>
    <n v="0"/>
    <n v="0"/>
    <n v="0"/>
    <m/>
    <n v="0"/>
    <n v="1551.49"/>
    <n v="6172.23"/>
  </r>
  <r>
    <n v="938"/>
    <n v="17773"/>
    <s v="41765773HRSU"/>
    <s v="773H"/>
    <x v="158"/>
    <s v="14LTIP TL(RSUs)"/>
    <n v="10261"/>
    <n v="212"/>
    <x v="118"/>
    <n v="9260"/>
    <x v="1"/>
    <n v="821000"/>
    <n v="0"/>
    <n v="0"/>
    <s v="41765773H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939"/>
    <n v="17858"/>
    <s v="41765858MRSU"/>
    <s v="858M"/>
    <x v="159"/>
    <s v="14LTIP TL(RSUs)"/>
    <n v="10261"/>
    <n v="10"/>
    <x v="4"/>
    <n v="9260"/>
    <x v="1"/>
    <n v="2000"/>
    <n v="0"/>
    <n v="0"/>
    <s v="41765858M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s v="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1224.400000000001"/>
    <n v="10.231905195989063"/>
    <n v="1097"/>
    <n v="11224.400000000001"/>
    <n v="11224.400000000001"/>
    <n v="0"/>
    <n v="0"/>
    <n v="11224.4"/>
    <n v="0"/>
    <n v="0"/>
    <n v="0"/>
    <n v="11224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940"/>
    <n v="17922"/>
    <s v="41765922GRSU"/>
    <s v="922G"/>
    <x v="160"/>
    <s v="14LTIP TL(RSUs)"/>
    <n v="10261"/>
    <n v="10"/>
    <x v="1"/>
    <n v="9260"/>
    <x v="1"/>
    <n v="2000"/>
    <n v="0"/>
    <n v="0"/>
    <s v="41765922GRSU14LTIP TL(RSUs)"/>
    <s v="LTIP TL(RSU)"/>
    <s v="LTIP TL(RSU) - 05/06/2014"/>
    <s v="3 years"/>
    <d v="2014-05-06T00:00:00"/>
    <d v="2017-05-06T00:00:00"/>
    <n v="2720"/>
    <n v="0"/>
    <n v="0"/>
    <n v="0"/>
    <n v="0"/>
    <n v="0"/>
    <m/>
    <n v="2720"/>
    <n v="1"/>
    <s v=""/>
    <n v="0"/>
    <n v="138774.39999999999"/>
    <n v="0"/>
    <n v="0"/>
    <n v="0"/>
    <n v="0"/>
    <n v="0"/>
    <n v="0"/>
    <n v="138774.39999999999"/>
    <n v="2720"/>
    <n v="0"/>
    <n v="0"/>
    <n v="2720"/>
    <n v="51.02"/>
    <n v="138774.39999999999"/>
    <n v="-2775.7655487999996"/>
    <n v="135998.63445119999"/>
    <n v="0"/>
    <n v="0"/>
    <n v="0"/>
    <n v="0"/>
    <n v="138774.39999999999"/>
    <n v="126.50355515041021"/>
    <n v="1097"/>
    <n v="138774.39999999999"/>
    <n v="138774.39999999999"/>
    <n v="0"/>
    <n v="0"/>
    <n v="138774.39999999999"/>
    <n v="0"/>
    <n v="0"/>
    <n v="0"/>
    <n v="138774.39999999999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941"/>
    <n v="18035"/>
    <s v="41765035FRSU"/>
    <s v="035F"/>
    <x v="161"/>
    <s v="14LTIP TL(RSUs)"/>
    <n v="10261"/>
    <n v="60"/>
    <x v="13"/>
    <n v="9260"/>
    <x v="1"/>
    <n v="31000"/>
    <n v="0"/>
    <n v="0"/>
    <s v="41765035F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942"/>
    <n v="18162"/>
    <s v="41765162MRSU"/>
    <s v="162M"/>
    <x v="162"/>
    <s v="14LTIP TL(RSUs)"/>
    <n v="10261"/>
    <n v="10"/>
    <x v="1"/>
    <n v="9260"/>
    <x v="1"/>
    <n v="2000"/>
    <n v="0"/>
    <n v="0"/>
    <s v="41765162MRSU14LTIP TL(RSUs)"/>
    <s v="LTIP TL(RSU)"/>
    <s v="LTIP TL(RSU) - 05/06/2014"/>
    <s v="3 years"/>
    <d v="2014-05-06T00:00:00"/>
    <d v="2017-05-06T00:00:00"/>
    <n v="370"/>
    <n v="0"/>
    <n v="0"/>
    <n v="0"/>
    <n v="0"/>
    <n v="0"/>
    <m/>
    <n v="370"/>
    <n v="1"/>
    <n v="0"/>
    <n v="0"/>
    <n v="18877.400000000001"/>
    <n v="0"/>
    <n v="0"/>
    <n v="0"/>
    <n v="0"/>
    <n v="0"/>
    <n v="0"/>
    <n v="18877.400000000001"/>
    <n v="370"/>
    <n v="0"/>
    <n v="0"/>
    <n v="370"/>
    <n v="51.02"/>
    <n v="18877.400000000001"/>
    <n v="-377.58575480000002"/>
    <n v="18499.814245200003"/>
    <n v="0"/>
    <n v="0"/>
    <n v="0"/>
    <n v="0"/>
    <n v="18499.814245200003"/>
    <n v="16.864005692980861"/>
    <n v="879"/>
    <n v="14823.46"/>
    <n v="14823.46"/>
    <n v="3676.3542452000038"/>
    <n v="0"/>
    <n v="2495.87"/>
    <n v="6155.3600000000006"/>
    <n v="6172.23"/>
    <n v="0"/>
    <n v="14823.46"/>
    <n v="0"/>
    <n v="0"/>
    <n v="0"/>
    <m/>
    <n v="522.79"/>
    <n v="505.92"/>
    <n v="522.78"/>
    <n v="1551.49"/>
    <n v="522.79"/>
    <n v="0"/>
    <n v="489.05"/>
    <n v="489.05"/>
    <n v="522.79"/>
    <n v="1534.6299999999999"/>
    <n v="505.92"/>
    <n v="522.78"/>
    <n v="0"/>
    <n v="505.92"/>
    <n v="0"/>
    <n v="505.92"/>
    <n v="1534.6200000000001"/>
    <n v="0"/>
    <m/>
    <m/>
    <n v="1551.49"/>
    <n v="1551.49"/>
    <n v="0"/>
    <n v="0"/>
    <n v="0"/>
    <n v="0"/>
    <n v="0"/>
    <n v="0"/>
    <n v="0"/>
    <m/>
    <n v="0"/>
    <n v="1551.49"/>
    <n v="6172.23"/>
  </r>
  <r>
    <n v="943"/>
    <n v="18245"/>
    <s v="41765245ERSU"/>
    <s v="245E"/>
    <x v="163"/>
    <s v="14LTIP TL(RSUs)"/>
    <n v="10261"/>
    <n v="180"/>
    <x v="119"/>
    <n v="9260"/>
    <x v="1"/>
    <n v="700000"/>
    <n v="0"/>
    <n v="0"/>
    <s v="41765245E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944"/>
    <n v="18246"/>
    <s v="41765246HRSU"/>
    <s v="246H"/>
    <x v="164"/>
    <s v="14LTIP TL(RSUs)"/>
    <n v="10261"/>
    <n v="10"/>
    <x v="120"/>
    <n v="9260"/>
    <x v="1"/>
    <n v="2000"/>
    <n v="0"/>
    <n v="0"/>
    <s v="41765246HRSU14LTIP TL(RSUs)"/>
    <s v="LTIP TL(RSU)"/>
    <s v="LTIP TL(RSU) - 05/06/2014"/>
    <s v="3 years"/>
    <d v="2014-05-06T00:00:00"/>
    <d v="2017-05-06T00:00:00"/>
    <n v="3925"/>
    <n v="0"/>
    <n v="0"/>
    <n v="0"/>
    <n v="0"/>
    <n v="0"/>
    <m/>
    <n v="3925"/>
    <n v="1"/>
    <s v=""/>
    <n v="0"/>
    <n v="200253.5"/>
    <n v="0"/>
    <n v="0"/>
    <n v="0"/>
    <n v="0"/>
    <n v="0"/>
    <n v="0"/>
    <n v="200253.5"/>
    <n v="3925"/>
    <n v="0"/>
    <n v="0"/>
    <n v="3925"/>
    <n v="51.02"/>
    <n v="200253.5"/>
    <n v="-4005.470507"/>
    <n v="196248.02949300001"/>
    <n v="0"/>
    <n v="0"/>
    <n v="0"/>
    <n v="0"/>
    <n v="200253.5"/>
    <n v="182.54649042844122"/>
    <n v="1097"/>
    <n v="200253.5"/>
    <n v="200253.5"/>
    <n v="0"/>
    <n v="0"/>
    <n v="26476.49"/>
    <n v="173777.01"/>
    <n v="0"/>
    <n v="0"/>
    <n v="200253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945"/>
    <n v="18325"/>
    <s v="41765325JRSU"/>
    <s v="325J"/>
    <x v="165"/>
    <s v="14LTIP TL(RSUs)"/>
    <n v="10261"/>
    <n v="10"/>
    <x v="4"/>
    <n v="9260"/>
    <x v="1"/>
    <n v="2000"/>
    <n v="0"/>
    <n v="0"/>
    <s v="41765325J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946"/>
    <n v="18513"/>
    <s v="41765513ERSU"/>
    <s v="513E"/>
    <x v="166"/>
    <s v="14LTIP TL(RSUs)"/>
    <n v="10261"/>
    <n v="10"/>
    <x v="44"/>
    <n v="9260"/>
    <x v="1"/>
    <n v="2000"/>
    <n v="0"/>
    <n v="0"/>
    <s v="41765513E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947"/>
    <n v="18547"/>
    <s v="41765547MRSU"/>
    <s v="547M"/>
    <x v="167"/>
    <s v="14LTIP TL(RSUs)"/>
    <n v="10261"/>
    <n v="10"/>
    <x v="121"/>
    <n v="9260"/>
    <x v="1"/>
    <n v="2000"/>
    <n v="0"/>
    <n v="0"/>
    <s v="41765547M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948"/>
    <n v="18568"/>
    <s v="41765568KRSU"/>
    <s v="568K"/>
    <x v="168"/>
    <s v="14LTIP TL(RSUs)"/>
    <n v="10261"/>
    <n v="10"/>
    <x v="122"/>
    <n v="9260"/>
    <x v="1"/>
    <n v="2000"/>
    <n v="0"/>
    <n v="0"/>
    <s v="41765568K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949"/>
    <n v="18570"/>
    <s v="41765570GRSU"/>
    <s v="570G"/>
    <x v="169"/>
    <s v="14LTIP TL(RSUs)"/>
    <n v="10261"/>
    <n v="10"/>
    <x v="0"/>
    <n v="9260"/>
    <x v="1"/>
    <n v="2000"/>
    <n v="0"/>
    <n v="0"/>
    <s v="41765570GRSU14LTIP TL(RSUs)"/>
    <s v="LTIP TL(RSU)"/>
    <s v="LTIP TL(RSU) - 05/06/2014"/>
    <s v="3 years"/>
    <d v="2014-05-06T00:00:00"/>
    <d v="2017-05-06T00:00:00"/>
    <n v="370"/>
    <n v="0"/>
    <n v="0"/>
    <n v="0"/>
    <n v="0"/>
    <n v="0"/>
    <m/>
    <n v="370"/>
    <n v="1"/>
    <n v="0"/>
    <n v="0"/>
    <n v="18877.400000000001"/>
    <n v="0"/>
    <n v="0"/>
    <n v="0"/>
    <n v="0"/>
    <n v="0"/>
    <n v="0"/>
    <n v="18877.400000000001"/>
    <n v="370"/>
    <n v="0"/>
    <n v="0"/>
    <n v="370"/>
    <n v="51.02"/>
    <n v="18877.400000000001"/>
    <n v="-377.58575480000002"/>
    <n v="18499.814245200003"/>
    <n v="0"/>
    <n v="0"/>
    <n v="0"/>
    <n v="0"/>
    <n v="18499.814245200003"/>
    <n v="16.864005692980861"/>
    <n v="879"/>
    <n v="14823.46"/>
    <n v="14823.46"/>
    <n v="3676.3542452000038"/>
    <n v="0"/>
    <n v="2495.87"/>
    <n v="6155.3600000000006"/>
    <n v="6172.23"/>
    <n v="0"/>
    <n v="14823.46"/>
    <n v="0"/>
    <n v="0"/>
    <n v="0"/>
    <m/>
    <n v="522.79"/>
    <n v="505.92"/>
    <n v="522.78"/>
    <n v="1551.49"/>
    <n v="522.79"/>
    <n v="0"/>
    <n v="489.05"/>
    <n v="489.05"/>
    <n v="522.79"/>
    <n v="1534.6299999999999"/>
    <n v="505.92"/>
    <n v="522.78"/>
    <n v="0"/>
    <n v="505.92"/>
    <n v="0"/>
    <n v="505.92"/>
    <n v="1534.6200000000001"/>
    <n v="0"/>
    <m/>
    <m/>
    <n v="1551.49"/>
    <n v="1551.49"/>
    <n v="0"/>
    <n v="0"/>
    <n v="0"/>
    <n v="0"/>
    <n v="0"/>
    <n v="0"/>
    <n v="0"/>
    <m/>
    <n v="0"/>
    <n v="1551.49"/>
    <n v="6172.23"/>
  </r>
  <r>
    <n v="950"/>
    <n v="18601"/>
    <s v="41765601MRSU"/>
    <s v="601M"/>
    <x v="170"/>
    <s v="14LTIP TL(RSUs)"/>
    <n v="10261"/>
    <n v="70"/>
    <x v="123"/>
    <n v="9260"/>
    <x v="1"/>
    <n v="170000"/>
    <n v="0"/>
    <n v="0"/>
    <s v="41765601M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951"/>
    <n v="18645"/>
    <s v="41765645LRSU"/>
    <s v="645L"/>
    <x v="171"/>
    <s v="14LTIP TL(RSUs)"/>
    <n v="10261"/>
    <n v="10"/>
    <x v="124"/>
    <n v="9260"/>
    <x v="1"/>
    <n v="2000"/>
    <n v="0"/>
    <n v="0"/>
    <s v="41765645L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952"/>
    <n v="18652"/>
    <s v="41765652PRSU"/>
    <s v="652P"/>
    <x v="172"/>
    <s v="14LTIP TL(RSUs)"/>
    <n v="10261"/>
    <n v="10"/>
    <x v="5"/>
    <n v="9260"/>
    <x v="1"/>
    <n v="2000"/>
    <n v="0"/>
    <n v="0"/>
    <s v="41765652P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953"/>
    <n v="18731"/>
    <s v="41765731HRSU"/>
    <s v="731H"/>
    <x v="173"/>
    <s v="14LTIP TL(RSUs)"/>
    <n v="10261"/>
    <n v="10"/>
    <x v="53"/>
    <n v="9260"/>
    <x v="1"/>
    <n v="2000"/>
    <n v="0"/>
    <n v="0"/>
    <s v="41765731H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954"/>
    <n v="18779"/>
    <s v="41765779WRSU"/>
    <s v="779W"/>
    <x v="174"/>
    <s v="14LTIP TL(RSUs)"/>
    <n v="10261"/>
    <n v="212"/>
    <x v="125"/>
    <n v="9260"/>
    <x v="1"/>
    <n v="832000"/>
    <n v="0"/>
    <n v="0"/>
    <s v="41765779W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s v="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1224.400000000001"/>
    <n v="10.231905195989063"/>
    <n v="1097"/>
    <n v="11224.400000000001"/>
    <n v="11224.400000000001"/>
    <n v="0"/>
    <n v="0"/>
    <n v="11224.4"/>
    <n v="0"/>
    <n v="0"/>
    <n v="0"/>
    <n v="11224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955"/>
    <n v="18837"/>
    <s v="41765837NRSU"/>
    <s v="837N"/>
    <x v="175"/>
    <s v="14LTIP TL(RSUs)"/>
    <n v="10261"/>
    <n v="60"/>
    <x v="126"/>
    <n v="9260"/>
    <x v="1"/>
    <n v="30000"/>
    <n v="0"/>
    <n v="0"/>
    <s v="41765837N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956"/>
    <n v="18912"/>
    <s v="41765912SRSU"/>
    <s v="912S"/>
    <x v="176"/>
    <s v="14LTIP TL(RSUs)"/>
    <n v="10261"/>
    <n v="10"/>
    <x v="127"/>
    <n v="9260"/>
    <x v="1"/>
    <n v="2000"/>
    <n v="0"/>
    <n v="0"/>
    <s v="41765912SRSU14LTIP TL(RSUs)"/>
    <s v="LTIP TL(RSU)"/>
    <s v="LTIP TL(RSU) - 05/06/2014"/>
    <s v="3 years"/>
    <d v="2014-05-06T00:00:00"/>
    <d v="2017-05-06T00:00:00"/>
    <n v="370"/>
    <n v="0"/>
    <n v="0"/>
    <n v="0"/>
    <n v="0"/>
    <n v="0"/>
    <m/>
    <n v="370"/>
    <n v="1"/>
    <s v=""/>
    <n v="0"/>
    <n v="18877.400000000001"/>
    <n v="0"/>
    <n v="0"/>
    <n v="0"/>
    <n v="0"/>
    <n v="0"/>
    <n v="0"/>
    <n v="18877.400000000001"/>
    <n v="370"/>
    <n v="0"/>
    <n v="0"/>
    <n v="370"/>
    <n v="51.02"/>
    <n v="18877.400000000001"/>
    <n v="-377.58575480000002"/>
    <n v="18499.814245200003"/>
    <n v="0"/>
    <n v="0"/>
    <n v="0"/>
    <n v="0"/>
    <n v="18877.400000000001"/>
    <n v="17.208204193254332"/>
    <n v="1097"/>
    <n v="18877.400000000001"/>
    <n v="18877.400000000001"/>
    <n v="0"/>
    <n v="0"/>
    <n v="18877.400000000001"/>
    <n v="0"/>
    <n v="0"/>
    <n v="0"/>
    <n v="18877.400000000001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957"/>
    <n v="18915"/>
    <s v="41765915SRSU"/>
    <s v="915S"/>
    <x v="177"/>
    <s v="14LTIP TL(RSUs)"/>
    <n v="10261"/>
    <n v="10"/>
    <x v="1"/>
    <n v="9260"/>
    <x v="1"/>
    <n v="2000"/>
    <n v="0"/>
    <n v="0"/>
    <s v="41765915S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958"/>
    <n v="18991"/>
    <s v="41765991LRSU"/>
    <s v="991L"/>
    <x v="178"/>
    <s v="14LTIP TL(RSUs)"/>
    <n v="10261"/>
    <n v="10"/>
    <x v="128"/>
    <n v="9260"/>
    <x v="1"/>
    <n v="12000"/>
    <n v="0"/>
    <n v="0"/>
    <s v="41765991LRSU14LTIP TL(RSUs)"/>
    <s v="LTIP TL(RSU)"/>
    <s v="LTIP TL(RSU) - 05/06/2014"/>
    <s v="3 years"/>
    <d v="2014-05-06T00:00:00"/>
    <d v="2017-05-06T00:00:00"/>
    <n v="370"/>
    <n v="0"/>
    <n v="0"/>
    <n v="0"/>
    <n v="0"/>
    <n v="0"/>
    <m/>
    <n v="370"/>
    <n v="1"/>
    <n v="0"/>
    <n v="0"/>
    <n v="18877.400000000001"/>
    <n v="0"/>
    <n v="0"/>
    <n v="0"/>
    <n v="0"/>
    <n v="0"/>
    <n v="0"/>
    <n v="18877.400000000001"/>
    <n v="370"/>
    <n v="0"/>
    <n v="0"/>
    <n v="370"/>
    <n v="51.02"/>
    <n v="18877.400000000001"/>
    <n v="-377.58575480000002"/>
    <n v="18499.814245200003"/>
    <n v="0"/>
    <n v="0"/>
    <n v="0"/>
    <n v="0"/>
    <n v="18499.814245200003"/>
    <n v="16.864005692980861"/>
    <n v="879"/>
    <n v="14823.46"/>
    <n v="14823.46"/>
    <n v="3676.3542452000038"/>
    <n v="0"/>
    <n v="2495.87"/>
    <n v="6155.3600000000006"/>
    <n v="6172.23"/>
    <n v="0"/>
    <n v="14823.46"/>
    <n v="0"/>
    <n v="0"/>
    <n v="0"/>
    <m/>
    <n v="522.79"/>
    <n v="505.92"/>
    <n v="522.78"/>
    <n v="1551.49"/>
    <n v="522.79"/>
    <n v="0"/>
    <n v="489.05"/>
    <n v="489.05"/>
    <n v="522.79"/>
    <n v="1534.6299999999999"/>
    <n v="505.92"/>
    <n v="522.78"/>
    <n v="0"/>
    <n v="505.92"/>
    <n v="0"/>
    <n v="505.92"/>
    <n v="1534.6200000000001"/>
    <n v="0"/>
    <m/>
    <m/>
    <n v="1551.49"/>
    <n v="1551.49"/>
    <n v="0"/>
    <n v="0"/>
    <n v="0"/>
    <n v="0"/>
    <n v="0"/>
    <n v="0"/>
    <n v="0"/>
    <m/>
    <n v="0"/>
    <n v="1551.49"/>
    <n v="6172.23"/>
  </r>
  <r>
    <n v="959"/>
    <n v="19012"/>
    <s v="41765012SRSU"/>
    <s v="012S"/>
    <x v="179"/>
    <s v="14LTIP TL(RSUs)"/>
    <n v="10261"/>
    <n v="10"/>
    <x v="129"/>
    <n v="4264"/>
    <x v="1"/>
    <n v="2000"/>
    <n v="0"/>
    <n v="0"/>
    <s v="41765012S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960"/>
    <n v="19149"/>
    <s v="41765149HRSU"/>
    <s v="149H"/>
    <x v="180"/>
    <s v="14LTIP TL(RSUs)"/>
    <n v="10261"/>
    <n v="80"/>
    <x v="130"/>
    <n v="9260"/>
    <x v="1"/>
    <n v="190000"/>
    <n v="0"/>
    <n v="0"/>
    <s v="41765149HRSU14LTIP TL(RSUs)"/>
    <s v="LTIP TL(RSU)"/>
    <s v="LTIP TL(RSU) - 05/06/2014"/>
    <s v="3 years"/>
    <d v="2014-05-06T00:00:00"/>
    <d v="2017-05-06T00:00:00"/>
    <n v="370"/>
    <n v="0"/>
    <n v="0"/>
    <n v="0"/>
    <n v="0"/>
    <n v="0"/>
    <m/>
    <n v="370"/>
    <n v="1"/>
    <s v=""/>
    <n v="0"/>
    <n v="18877.400000000001"/>
    <n v="0"/>
    <n v="0"/>
    <n v="0"/>
    <n v="0"/>
    <n v="0"/>
    <n v="0"/>
    <n v="18877.400000000001"/>
    <n v="370"/>
    <n v="0"/>
    <n v="0"/>
    <n v="370"/>
    <n v="51.02"/>
    <n v="18877.400000000001"/>
    <n v="-377.58575480000002"/>
    <n v="18499.814245200003"/>
    <n v="0"/>
    <n v="0"/>
    <n v="0"/>
    <n v="0"/>
    <n v="18877.400000000001"/>
    <n v="17.208204193254332"/>
    <n v="1097"/>
    <n v="18877.400000000001"/>
    <n v="18877.400000000001"/>
    <n v="0"/>
    <n v="0"/>
    <n v="18877.400000000001"/>
    <n v="0"/>
    <n v="0"/>
    <n v="0"/>
    <n v="18877.400000000001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961"/>
    <n v="19160"/>
    <s v="41765160SRSU"/>
    <s v="160S"/>
    <x v="181"/>
    <s v="14LTIP TL(RSUs)"/>
    <n v="10261"/>
    <n v="212"/>
    <x v="131"/>
    <n v="9260"/>
    <x v="1"/>
    <n v="827000"/>
    <n v="0"/>
    <n v="0"/>
    <s v="41765160SRSU14LTIP TL(RSUs)"/>
    <s v="LTIP TL(RSU)"/>
    <s v="LTIP TL(RSU) - 05/06/2014"/>
    <s v="3 years"/>
    <d v="2014-05-06T00:00:00"/>
    <d v="2017-05-06T00:00:00"/>
    <n v="370"/>
    <n v="0"/>
    <n v="0"/>
    <n v="0"/>
    <n v="0"/>
    <n v="0"/>
    <m/>
    <n v="370"/>
    <n v="1"/>
    <s v=""/>
    <n v="0"/>
    <n v="18877.400000000001"/>
    <n v="0"/>
    <n v="0"/>
    <n v="0"/>
    <n v="0"/>
    <n v="0"/>
    <n v="0"/>
    <n v="18877.400000000001"/>
    <n v="370"/>
    <n v="0"/>
    <n v="0"/>
    <n v="370"/>
    <n v="51.02"/>
    <n v="18877.400000000001"/>
    <n v="-377.58575480000002"/>
    <n v="18499.814245200003"/>
    <n v="0"/>
    <n v="0"/>
    <n v="0"/>
    <n v="0"/>
    <n v="18877.400000000001"/>
    <n v="17.208204193254332"/>
    <n v="1097"/>
    <n v="18877.400000000001"/>
    <n v="18877.400000000001"/>
    <n v="0"/>
    <n v="0"/>
    <n v="2495.87"/>
    <n v="16381.529999999999"/>
    <n v="0"/>
    <n v="0"/>
    <n v="18877.399999999998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962"/>
    <n v="19167"/>
    <s v="41765167BRSU"/>
    <s v="167B"/>
    <x v="182"/>
    <s v="14LTIP TL(RSUs)"/>
    <n v="10261"/>
    <n v="10"/>
    <x v="132"/>
    <n v="9260"/>
    <x v="1"/>
    <n v="2000"/>
    <n v="0"/>
    <n v="0"/>
    <s v="41765167BRSU14LTIP TL(RSUs)"/>
    <s v="LTIP TL(RSU)"/>
    <s v="LTIP TL(RSU) - 05/06/2014"/>
    <s v="3 years"/>
    <d v="2014-05-06T00:00:00"/>
    <d v="2017-05-06T00:00:00"/>
    <n v="370"/>
    <n v="0"/>
    <n v="0"/>
    <n v="0"/>
    <n v="0"/>
    <n v="0"/>
    <m/>
    <n v="370"/>
    <n v="1"/>
    <n v="0"/>
    <n v="0"/>
    <n v="18877.400000000001"/>
    <n v="0"/>
    <n v="0"/>
    <n v="0"/>
    <n v="0"/>
    <n v="0"/>
    <n v="0"/>
    <n v="18877.400000000001"/>
    <n v="370"/>
    <n v="0"/>
    <n v="0"/>
    <n v="370"/>
    <n v="51.02"/>
    <n v="18877.400000000001"/>
    <n v="-377.58575480000002"/>
    <n v="18499.814245200003"/>
    <n v="0"/>
    <n v="0"/>
    <n v="0"/>
    <n v="0"/>
    <n v="18499.814245200003"/>
    <n v="16.864005692980861"/>
    <n v="879"/>
    <n v="14823.46"/>
    <n v="14823.46"/>
    <n v="3676.3542452000038"/>
    <n v="0"/>
    <n v="2495.87"/>
    <n v="6155.3600000000006"/>
    <n v="6172.23"/>
    <n v="0"/>
    <n v="14823.46"/>
    <n v="0"/>
    <n v="0"/>
    <n v="0"/>
    <m/>
    <n v="522.79"/>
    <n v="505.92"/>
    <n v="522.78"/>
    <n v="1551.49"/>
    <n v="522.79"/>
    <n v="0"/>
    <n v="489.05"/>
    <n v="489.05"/>
    <n v="522.79"/>
    <n v="1534.6299999999999"/>
    <n v="505.92"/>
    <n v="522.78"/>
    <n v="0"/>
    <n v="505.92"/>
    <n v="0"/>
    <n v="505.92"/>
    <n v="1534.6200000000001"/>
    <n v="0"/>
    <m/>
    <m/>
    <n v="1551.49"/>
    <n v="1551.49"/>
    <n v="0"/>
    <n v="0"/>
    <n v="0"/>
    <n v="0"/>
    <n v="0"/>
    <n v="0"/>
    <n v="0"/>
    <m/>
    <n v="0"/>
    <n v="1551.49"/>
    <n v="6172.23"/>
  </r>
  <r>
    <n v="963"/>
    <n v="19198"/>
    <s v="41765198FRSU"/>
    <s v="198F"/>
    <x v="183"/>
    <s v="14LTIP TL(RSUs)"/>
    <n v="10261"/>
    <n v="10"/>
    <x v="5"/>
    <n v="9260"/>
    <x v="1"/>
    <n v="2000"/>
    <n v="0"/>
    <n v="0"/>
    <s v="41765198F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964"/>
    <n v="23416"/>
    <s v="41765416MRSU"/>
    <s v="416M"/>
    <x v="184"/>
    <s v="14LTIP TL(RSUs)"/>
    <n v="10261"/>
    <n v="10"/>
    <x v="133"/>
    <n v="9260"/>
    <x v="1"/>
    <n v="2000"/>
    <n v="0"/>
    <n v="0"/>
    <s v="41765416M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965"/>
    <n v="23537"/>
    <s v="41765537ERSU"/>
    <s v="537E"/>
    <x v="185"/>
    <s v="14LTIP TL(RSUs)"/>
    <n v="10261"/>
    <n v="10"/>
    <x v="134"/>
    <n v="9260"/>
    <x v="1"/>
    <n v="2000"/>
    <n v="0"/>
    <n v="0"/>
    <s v="41765537ERSU14LTIP TL(RSUs)"/>
    <s v="LTIP TL(RSU)"/>
    <s v="LTIP TL(RSU) - 05/06/2014"/>
    <s v="3 years"/>
    <d v="2014-05-06T00:00:00"/>
    <d v="2017-05-06T00:00:00"/>
    <n v="5650"/>
    <n v="0"/>
    <n v="0"/>
    <n v="0"/>
    <n v="0"/>
    <n v="0"/>
    <m/>
    <n v="5650"/>
    <n v="1"/>
    <n v="0"/>
    <n v="0"/>
    <n v="288263"/>
    <n v="0"/>
    <n v="0"/>
    <n v="0"/>
    <n v="0"/>
    <n v="0"/>
    <n v="0"/>
    <n v="288263"/>
    <n v="5650"/>
    <n v="0"/>
    <n v="0"/>
    <n v="5650"/>
    <n v="51.02"/>
    <n v="288263"/>
    <n v="-5765.836526"/>
    <n v="282497.163474"/>
    <n v="0"/>
    <n v="0"/>
    <n v="0"/>
    <n v="0"/>
    <n v="282497.163474"/>
    <n v="257.51792477119415"/>
    <n v="879"/>
    <n v="226358.26"/>
    <n v="226358.26"/>
    <n v="56138.903473999992"/>
    <n v="0"/>
    <n v="38112.65"/>
    <n v="93994.050000000017"/>
    <n v="94251.56"/>
    <n v="0"/>
    <n v="226358.26"/>
    <n v="0"/>
    <n v="0"/>
    <n v="0"/>
    <m/>
    <n v="7983.05"/>
    <n v="7725.54"/>
    <n v="7983.05"/>
    <n v="23691.64"/>
    <n v="7983.06"/>
    <n v="0"/>
    <n v="7468.02"/>
    <n v="7468.02"/>
    <n v="7983.06"/>
    <n v="23434.140000000003"/>
    <n v="7725.53"/>
    <n v="7983.06"/>
    <n v="0"/>
    <n v="7725.54"/>
    <n v="0"/>
    <n v="7725.54"/>
    <n v="23434.13"/>
    <n v="0"/>
    <m/>
    <m/>
    <n v="23691.65"/>
    <n v="23691.65"/>
    <n v="0"/>
    <n v="0"/>
    <n v="0"/>
    <n v="0"/>
    <n v="0"/>
    <n v="0"/>
    <n v="0"/>
    <m/>
    <n v="0"/>
    <n v="23691.65"/>
    <n v="94251.56"/>
  </r>
  <r>
    <n v="966"/>
    <n v="24451"/>
    <s v="41765451RRSU"/>
    <s v="451R"/>
    <x v="186"/>
    <s v="14LTIP TL(RSUs)"/>
    <n v="10261"/>
    <n v="10"/>
    <x v="0"/>
    <n v="9260"/>
    <x v="1"/>
    <n v="2000"/>
    <n v="0"/>
    <n v="0"/>
    <s v="41765451RRSU14LTIP TL(RSUs)"/>
    <s v="LTIP TL(RSU)"/>
    <s v="LTIP TL(RSU) - 05/06/2014"/>
    <s v="3 years"/>
    <d v="2014-05-06T00:00:00"/>
    <d v="2017-05-06T00:00:00"/>
    <n v="370"/>
    <n v="0"/>
    <n v="0"/>
    <n v="0"/>
    <n v="0"/>
    <n v="0"/>
    <m/>
    <n v="370"/>
    <n v="1"/>
    <n v="0"/>
    <n v="0"/>
    <n v="18877.400000000001"/>
    <n v="0"/>
    <n v="0"/>
    <n v="0"/>
    <n v="0"/>
    <n v="0"/>
    <n v="0"/>
    <n v="18877.400000000001"/>
    <n v="370"/>
    <n v="0"/>
    <n v="0"/>
    <n v="370"/>
    <n v="51.02"/>
    <n v="18877.400000000001"/>
    <n v="-377.58575480000002"/>
    <n v="18499.814245200003"/>
    <n v="0"/>
    <n v="0"/>
    <n v="0"/>
    <n v="0"/>
    <n v="18499.814245200003"/>
    <n v="16.864005692980861"/>
    <n v="879"/>
    <n v="14823.46"/>
    <n v="14823.46"/>
    <n v="3676.3542452000038"/>
    <n v="0"/>
    <n v="2495.87"/>
    <n v="6155.3600000000006"/>
    <n v="6172.23"/>
    <n v="0"/>
    <n v="14823.46"/>
    <n v="0"/>
    <n v="0"/>
    <n v="0"/>
    <m/>
    <n v="522.79"/>
    <n v="505.92"/>
    <n v="522.78"/>
    <n v="1551.49"/>
    <n v="522.79"/>
    <n v="0"/>
    <n v="489.05"/>
    <n v="489.05"/>
    <n v="522.79"/>
    <n v="1534.6299999999999"/>
    <n v="505.92"/>
    <n v="522.78"/>
    <n v="0"/>
    <n v="505.92"/>
    <n v="0"/>
    <n v="505.92"/>
    <n v="1534.6200000000001"/>
    <n v="0"/>
    <m/>
    <m/>
    <n v="1551.49"/>
    <n v="1551.49"/>
    <n v="0"/>
    <n v="0"/>
    <n v="0"/>
    <n v="0"/>
    <n v="0"/>
    <n v="0"/>
    <n v="0"/>
    <m/>
    <n v="0"/>
    <n v="1551.49"/>
    <n v="6172.23"/>
  </r>
  <r>
    <n v="967"/>
    <n v="24491"/>
    <s v="41765491TRSU"/>
    <s v="491T"/>
    <x v="187"/>
    <s v="14LTIP TL(RSUs)"/>
    <n v="10261"/>
    <n v="10"/>
    <x v="55"/>
    <n v="9260"/>
    <x v="1"/>
    <n v="2000"/>
    <n v="0"/>
    <n v="0"/>
    <s v="41765491T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968"/>
    <n v="24541"/>
    <s v="41765541BRSU"/>
    <s v="541B"/>
    <x v="188"/>
    <s v="14LTIP TL(RSUs)"/>
    <n v="10261"/>
    <n v="180"/>
    <x v="74"/>
    <n v="9260"/>
    <x v="1"/>
    <n v="700000"/>
    <n v="0"/>
    <n v="0"/>
    <s v="41765541BRSU14LTIP TL(RSUs)"/>
    <s v="LTIP TL(RSU)"/>
    <s v="LTIP TL(RSU) - 05/06/2014"/>
    <s v="3 years"/>
    <d v="2014-05-06T00:00:00"/>
    <d v="2017-05-06T00:00:00"/>
    <n v="370"/>
    <n v="0"/>
    <n v="0"/>
    <n v="0"/>
    <n v="0"/>
    <n v="0"/>
    <m/>
    <n v="370"/>
    <n v="1"/>
    <n v="0"/>
    <n v="0"/>
    <n v="18877.400000000001"/>
    <n v="0"/>
    <n v="0"/>
    <n v="0"/>
    <n v="0"/>
    <n v="0"/>
    <n v="0"/>
    <n v="18877.400000000001"/>
    <n v="370"/>
    <n v="0"/>
    <n v="0"/>
    <n v="370"/>
    <n v="51.02"/>
    <n v="18877.400000000001"/>
    <n v="-377.58575480000002"/>
    <n v="18499.814245200003"/>
    <n v="0"/>
    <n v="0"/>
    <n v="0"/>
    <n v="0"/>
    <n v="18499.814245200003"/>
    <n v="16.864005692980861"/>
    <n v="879"/>
    <n v="14823.46"/>
    <n v="14823.46"/>
    <n v="3676.3542452000038"/>
    <n v="0"/>
    <n v="2495.87"/>
    <n v="6155.3600000000006"/>
    <n v="6172.23"/>
    <n v="0"/>
    <n v="14823.46"/>
    <n v="0"/>
    <n v="0"/>
    <n v="0"/>
    <m/>
    <n v="522.79"/>
    <n v="505.92"/>
    <n v="522.78"/>
    <n v="1551.49"/>
    <n v="522.79"/>
    <n v="0"/>
    <n v="489.05"/>
    <n v="489.05"/>
    <n v="522.79"/>
    <n v="1534.6299999999999"/>
    <n v="505.92"/>
    <n v="522.78"/>
    <n v="0"/>
    <n v="505.92"/>
    <n v="0"/>
    <n v="505.92"/>
    <n v="1534.6200000000001"/>
    <n v="0"/>
    <m/>
    <m/>
    <n v="1551.49"/>
    <n v="1551.49"/>
    <n v="0"/>
    <n v="0"/>
    <n v="0"/>
    <n v="0"/>
    <n v="0"/>
    <n v="0"/>
    <n v="0"/>
    <m/>
    <n v="0"/>
    <n v="1551.49"/>
    <n v="6172.23"/>
  </r>
  <r>
    <n v="969"/>
    <n v="24582"/>
    <s v="41765582FRSU"/>
    <s v="582F"/>
    <x v="189"/>
    <s v="14LTIP TL(RSUs)"/>
    <n v="10261"/>
    <n v="10"/>
    <x v="5"/>
    <n v="9260"/>
    <x v="1"/>
    <n v="2000"/>
    <n v="0"/>
    <n v="0"/>
    <s v="41765582FRSU14LTIP TL(RSUs)"/>
    <s v="LTIP TL(RSU)"/>
    <s v="LTIP TL(RSU) - 05/06/2014"/>
    <s v="3 years"/>
    <d v="2014-05-06T00:00:00"/>
    <d v="2017-05-06T00:00:00"/>
    <n v="220"/>
    <n v="0"/>
    <n v="0"/>
    <n v="0"/>
    <n v="0"/>
    <n v="0"/>
    <m/>
    <n v="220"/>
    <n v="1"/>
    <n v="0"/>
    <n v="0"/>
    <n v="11224.400000000001"/>
    <n v="0"/>
    <n v="0"/>
    <n v="0"/>
    <n v="0"/>
    <n v="0"/>
    <n v="0"/>
    <n v="11224.400000000001"/>
    <n v="220"/>
    <n v="0"/>
    <n v="0"/>
    <n v="220"/>
    <n v="51.02"/>
    <n v="11224.400000000001"/>
    <n v="-224.51044880000001"/>
    <n v="10999.889551200002"/>
    <n v="0"/>
    <n v="0"/>
    <n v="0"/>
    <n v="0"/>
    <n v="10999.889551200002"/>
    <n v="10.02724662825889"/>
    <n v="879"/>
    <n v="8813.9500000000007"/>
    <n v="8813.9500000000007"/>
    <n v="2185.939551200001"/>
    <n v="0"/>
    <n v="1484.03"/>
    <n v="3659.95"/>
    <n v="3669.9700000000003"/>
    <n v="0"/>
    <n v="8813.9500000000007"/>
    <n v="0"/>
    <n v="0"/>
    <n v="0"/>
    <m/>
    <n v="310.83999999999997"/>
    <n v="300.82"/>
    <n v="310.83999999999997"/>
    <n v="922.5"/>
    <n v="310.85000000000002"/>
    <n v="0"/>
    <n v="290.79000000000002"/>
    <n v="290.79000000000002"/>
    <n v="310.83999999999997"/>
    <n v="912.48"/>
    <n v="300.82"/>
    <n v="310.85000000000002"/>
    <n v="0"/>
    <n v="300.81"/>
    <n v="0"/>
    <n v="300.81"/>
    <n v="912.48"/>
    <n v="0"/>
    <m/>
    <m/>
    <n v="922.51"/>
    <n v="922.51"/>
    <n v="0"/>
    <n v="0"/>
    <n v="0"/>
    <n v="0"/>
    <n v="0"/>
    <n v="0"/>
    <n v="0"/>
    <m/>
    <n v="0"/>
    <n v="922.51"/>
    <n v="3669.9700000000003"/>
  </r>
  <r>
    <n v="970"/>
    <n v="15389"/>
    <s v="41825389CRSU"/>
    <s v="389C"/>
    <x v="190"/>
    <s v="14LTIP TL(RSUs)"/>
    <n v="10261"/>
    <n v="80"/>
    <x v="79"/>
    <n v="9260"/>
    <x v="1"/>
    <n v="190000"/>
    <n v="0"/>
    <n v="0"/>
    <s v="41825389CRSU14LTIP TL(RSUs)"/>
    <s v="LTIP TL(RSU)"/>
    <s v="LTIP TL(RSU) - 07/05/2014"/>
    <s v="3 years"/>
    <d v="2014-07-05T00:00:00"/>
    <d v="2017-07-05T00:00:00"/>
    <n v="220"/>
    <n v="0"/>
    <n v="0"/>
    <n v="0"/>
    <n v="0"/>
    <n v="0"/>
    <m/>
    <n v="220"/>
    <n v="1"/>
    <s v=""/>
    <n v="0"/>
    <n v="11333.3"/>
    <n v="0"/>
    <n v="0"/>
    <n v="0"/>
    <n v="0"/>
    <n v="0"/>
    <n v="0"/>
    <n v="11333.3"/>
    <n v="220"/>
    <n v="0"/>
    <n v="0"/>
    <n v="220"/>
    <n v="51.515000000000001"/>
    <n v="11333.3"/>
    <n v="-226.68866659999998"/>
    <n v="11106.6113334"/>
    <n v="0"/>
    <n v="0"/>
    <n v="0"/>
    <n v="0"/>
    <n v="11333.3"/>
    <n v="10.331175934366453"/>
    <n v="1097"/>
    <n v="11333.3"/>
    <n v="11333.3"/>
    <n v="0"/>
    <n v="0"/>
    <n v="11333.3"/>
    <n v="0"/>
    <n v="0"/>
    <n v="0"/>
    <n v="11333.3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971"/>
    <n v="14468"/>
    <s v="41839468RRSU"/>
    <s v="468R"/>
    <x v="84"/>
    <s v="14LTIP TL(RSUs)"/>
    <n v="10261"/>
    <n v="80"/>
    <x v="68"/>
    <n v="9260"/>
    <x v="1"/>
    <n v="190000"/>
    <n v="0"/>
    <n v="0"/>
    <s v="41839468RRSU14LTIP TL(RSUs)"/>
    <s v="LTIP TL(RSU)"/>
    <s v="LTIP TL(RSU) - 07/19/2014"/>
    <s v="3 years"/>
    <d v="2014-07-19T00:00:00"/>
    <d v="2017-07-19T00:00:00"/>
    <n v="150"/>
    <n v="0"/>
    <n v="0"/>
    <n v="0"/>
    <n v="0"/>
    <n v="0"/>
    <m/>
    <n v="150"/>
    <n v="1"/>
    <s v=""/>
    <n v="0"/>
    <n v="7645.5"/>
    <n v="0"/>
    <n v="0"/>
    <n v="0"/>
    <n v="0"/>
    <n v="0"/>
    <n v="0"/>
    <n v="7645.5"/>
    <n v="150"/>
    <n v="0"/>
    <n v="0"/>
    <n v="150"/>
    <n v="50.97"/>
    <n v="7645.5"/>
    <n v="-152.92529099999999"/>
    <n v="7492.5747090000004"/>
    <n v="0"/>
    <n v="0"/>
    <n v="0"/>
    <n v="0"/>
    <n v="7645.5"/>
    <n v="6.969462169553327"/>
    <n v="1097"/>
    <n v="7645.5"/>
    <n v="7645.5"/>
    <n v="0"/>
    <n v="0"/>
    <n v="7645.5"/>
    <n v="0"/>
    <n v="0"/>
    <n v="0"/>
    <n v="7645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972"/>
    <n v="10005"/>
    <s v="421295McERSU"/>
    <s v="5McE"/>
    <x v="0"/>
    <s v="15LTIP TL(RSUs)"/>
    <n v="10261"/>
    <n v="10"/>
    <x v="0"/>
    <n v="9260"/>
    <x v="1"/>
    <n v="2000"/>
    <n v="0"/>
    <n v="0"/>
    <s v="421295McE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s v="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0"/>
    <n v="9871.6"/>
    <n v="0"/>
    <n v="0"/>
    <n v="9871.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973"/>
    <n v="10015"/>
    <s v="4212915WoRSU"/>
    <s v="15Wo"/>
    <x v="1"/>
    <s v="15LTIP TL(RSUs)"/>
    <n v="10261"/>
    <n v="10"/>
    <x v="1"/>
    <n v="9260"/>
    <x v="1"/>
    <n v="2000"/>
    <n v="0"/>
    <n v="0"/>
    <s v="4212915WoRSU15LTIP TL(RSUs)"/>
    <s v="LTIP TL(RSU)"/>
    <s v="LTIP TL(RSU) - 05/05/2015"/>
    <s v="3 years"/>
    <d v="2015-05-05T00:00:00"/>
    <d v="2018-05-05T00:00:00"/>
    <n v="310"/>
    <n v="0"/>
    <n v="0"/>
    <n v="0"/>
    <n v="0"/>
    <n v="0"/>
    <m/>
    <n v="310"/>
    <n v="1"/>
    <n v="0"/>
    <n v="0"/>
    <n v="16541.599999999999"/>
    <n v="0"/>
    <n v="0"/>
    <n v="0"/>
    <n v="0"/>
    <n v="0"/>
    <n v="0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210.734916799998"/>
    <n v="14.777333561349133"/>
    <n v="515"/>
    <n v="7610.33"/>
    <n v="7610.33"/>
    <n v="8600.4049167999983"/>
    <n v="0"/>
    <n v="0"/>
    <n v="2201.8199999999997"/>
    <n v="5408.51"/>
    <n v="0"/>
    <n v="7610.33"/>
    <n v="0"/>
    <n v="0"/>
    <n v="0"/>
    <m/>
    <n v="458.1"/>
    <n v="443.32"/>
    <n v="458.1"/>
    <n v="1359.52"/>
    <n v="458.09"/>
    <n v="0"/>
    <n v="428.55"/>
    <n v="428.55"/>
    <n v="458.09"/>
    <n v="1344.73"/>
    <n v="443.32"/>
    <n v="458.1"/>
    <n v="0"/>
    <n v="443.32"/>
    <n v="0"/>
    <n v="443.32"/>
    <n v="1344.74"/>
    <n v="0"/>
    <m/>
    <m/>
    <n v="1359.52"/>
    <n v="1359.52"/>
    <n v="0"/>
    <n v="0"/>
    <n v="0"/>
    <n v="0"/>
    <n v="0"/>
    <n v="0"/>
    <n v="0"/>
    <m/>
    <n v="0"/>
    <n v="1359.52"/>
    <n v="5408.51"/>
  </r>
  <r>
    <n v="974"/>
    <n v="10034"/>
    <s v="4212934MaRSU"/>
    <s v="34Ma"/>
    <x v="2"/>
    <s v="15LTIP TL(RSUs)"/>
    <n v="10261"/>
    <n v="50"/>
    <x v="2"/>
    <n v="9260"/>
    <x v="1"/>
    <n v="91000"/>
    <n v="0"/>
    <n v="0"/>
    <s v="4212934Ma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975"/>
    <n v="10070"/>
    <s v="4212970HaRSU"/>
    <s v="70Ha"/>
    <x v="3"/>
    <s v="15LTIP TL(RSUs)"/>
    <n v="10261"/>
    <n v="20"/>
    <x v="3"/>
    <n v="9260"/>
    <x v="1"/>
    <n v="107000"/>
    <n v="0"/>
    <n v="0"/>
    <s v="4212970HaRSU15LTIP TL(RSUs)"/>
    <s v="LTIP TL(RSU)"/>
    <s v="LTIP TL(RSU) - 05/05/2015"/>
    <s v="3 years"/>
    <d v="2015-05-05T00:00:00"/>
    <d v="2018-05-05T00:00:00"/>
    <n v="1080"/>
    <n v="0"/>
    <n v="0"/>
    <n v="0"/>
    <n v="0"/>
    <n v="0"/>
    <m/>
    <n v="1080"/>
    <n v="1"/>
    <s v=""/>
    <n v="0"/>
    <n v="57628.800000000003"/>
    <n v="0"/>
    <n v="0"/>
    <n v="0"/>
    <n v="0"/>
    <n v="0"/>
    <n v="0"/>
    <n v="57628.800000000003"/>
    <n v="1080"/>
    <n v="0"/>
    <n v="0"/>
    <n v="1080"/>
    <n v="53.36"/>
    <n v="57628.800000000003"/>
    <n v="-1152.6912576"/>
    <n v="56476.1087424"/>
    <n v="0"/>
    <n v="0"/>
    <n v="0"/>
    <n v="0"/>
    <n v="57628.800000000003"/>
    <n v="52.533090246125802"/>
    <n v="1097"/>
    <n v="57628.800000000003"/>
    <n v="57628.800000000003"/>
    <n v="0"/>
    <n v="0"/>
    <n v="0"/>
    <n v="57628.800000000003"/>
    <n v="0"/>
    <n v="0"/>
    <n v="57628.800000000003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976"/>
    <n v="10101"/>
    <s v="42129101WRSU"/>
    <s v="101W"/>
    <x v="4"/>
    <s v="15LTIP TL(RSUs)"/>
    <n v="10261"/>
    <n v="10"/>
    <x v="4"/>
    <n v="9260"/>
    <x v="1"/>
    <n v="2000"/>
    <n v="0"/>
    <n v="0"/>
    <s v="42129101W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977"/>
    <n v="10105"/>
    <s v="42129105ARSU"/>
    <s v="105A"/>
    <x v="5"/>
    <s v="15LTIP TL(RSUs)"/>
    <n v="10261"/>
    <n v="10"/>
    <x v="5"/>
    <n v="9260"/>
    <x v="1"/>
    <n v="2000"/>
    <n v="0"/>
    <n v="0"/>
    <s v="42129105ARSU15LTIP TL(RSUs)"/>
    <s v="LTIP TL(RSU)"/>
    <s v="LTIP TL(RSU) - 05/05/2015"/>
    <s v="3 years"/>
    <d v="2015-05-05T00:00:00"/>
    <d v="2018-05-05T00:00:00"/>
    <n v="480"/>
    <n v="0"/>
    <n v="0"/>
    <n v="0"/>
    <n v="0"/>
    <n v="0"/>
    <m/>
    <n v="480"/>
    <n v="1"/>
    <s v=""/>
    <n v="0"/>
    <n v="25612.799999999999"/>
    <n v="0"/>
    <n v="0"/>
    <n v="0"/>
    <n v="0"/>
    <n v="0"/>
    <n v="0"/>
    <n v="25612.799999999999"/>
    <n v="480"/>
    <n v="0"/>
    <n v="0"/>
    <n v="480"/>
    <n v="53.36"/>
    <n v="25612.799999999999"/>
    <n v="-512.30722559999992"/>
    <n v="25100.492774399998"/>
    <n v="0"/>
    <n v="0"/>
    <n v="0"/>
    <n v="0"/>
    <n v="25612.799999999999"/>
    <n v="23.348040109389242"/>
    <n v="1097"/>
    <n v="25612.799999999999"/>
    <n v="25612.799999999999"/>
    <n v="0"/>
    <n v="0"/>
    <n v="0"/>
    <n v="25612.799999999999"/>
    <n v="0"/>
    <n v="0"/>
    <n v="25612.799999999999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978"/>
    <n v="10106"/>
    <s v="42129106GRSU"/>
    <s v="106G"/>
    <x v="6"/>
    <s v="15LTIP TL(RSUs)"/>
    <n v="10261"/>
    <n v="30"/>
    <x v="6"/>
    <n v="9260"/>
    <x v="1"/>
    <n v="10000"/>
    <n v="0"/>
    <n v="0"/>
    <s v="42129106G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979"/>
    <n v="10107"/>
    <s v="42129107CRSU"/>
    <s v="107C"/>
    <x v="7"/>
    <s v="15LTIP TL(RSUs)"/>
    <n v="10261"/>
    <n v="10"/>
    <x v="7"/>
    <n v="9260"/>
    <x v="1"/>
    <n v="12000"/>
    <n v="0"/>
    <n v="0"/>
    <s v="42129107CRSU15LTIP TL(RSUs)"/>
    <s v="LTIP TL(RSU)"/>
    <s v="LTIP TL(RSU) - 05/05/2015"/>
    <s v="3 years"/>
    <d v="2015-05-05T00:00:00"/>
    <d v="2018-05-05T00:00:00"/>
    <n v="1080"/>
    <n v="0"/>
    <n v="0"/>
    <n v="0"/>
    <n v="0"/>
    <n v="0"/>
    <m/>
    <n v="1080"/>
    <n v="1"/>
    <n v="0"/>
    <n v="0"/>
    <n v="57628.800000000003"/>
    <n v="0"/>
    <n v="0"/>
    <n v="0"/>
    <n v="0"/>
    <n v="0"/>
    <n v="0"/>
    <n v="57628.800000000003"/>
    <n v="1080"/>
    <n v="0"/>
    <n v="0"/>
    <n v="1080"/>
    <n v="53.36"/>
    <n v="57628.800000000003"/>
    <n v="-1152.6912576"/>
    <n v="56476.1087424"/>
    <n v="0"/>
    <n v="0"/>
    <n v="0"/>
    <n v="0"/>
    <n v="56476.1087424"/>
    <n v="51.482323375022787"/>
    <n v="515"/>
    <n v="26513.4"/>
    <n v="26513.4"/>
    <n v="29962.708742399998"/>
    <n v="0"/>
    <n v="0"/>
    <n v="7670.87"/>
    <n v="18842.530000000002"/>
    <n v="0"/>
    <n v="26513.4"/>
    <n v="0"/>
    <n v="0"/>
    <n v="0"/>
    <m/>
    <n v="1595.95"/>
    <n v="1544.47"/>
    <n v="1595.95"/>
    <n v="4736.37"/>
    <n v="1595.95"/>
    <n v="0"/>
    <n v="1492.99"/>
    <n v="1492.99"/>
    <n v="1595.95"/>
    <n v="4684.8900000000003"/>
    <n v="1544.47"/>
    <n v="1595.95"/>
    <n v="0"/>
    <n v="1544.47"/>
    <n v="0"/>
    <n v="1544.47"/>
    <n v="4684.8900000000003"/>
    <n v="0"/>
    <m/>
    <m/>
    <n v="4736.38"/>
    <n v="4736.38"/>
    <n v="0"/>
    <n v="0"/>
    <n v="0"/>
    <n v="0"/>
    <n v="0"/>
    <n v="0"/>
    <n v="0"/>
    <m/>
    <n v="0"/>
    <n v="4736.38"/>
    <n v="18842.530000000002"/>
  </r>
  <r>
    <n v="980"/>
    <n v="10138"/>
    <s v="42129138JRSU"/>
    <s v="138J"/>
    <x v="8"/>
    <s v="15LTIP TL(RSUs)"/>
    <n v="10261"/>
    <n v="10"/>
    <x v="5"/>
    <n v="9260"/>
    <x v="1"/>
    <n v="2000"/>
    <n v="0"/>
    <n v="0"/>
    <s v="42129138J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981"/>
    <n v="10153"/>
    <s v="42129153PRSU"/>
    <s v="153P"/>
    <x v="9"/>
    <s v="15LTIP TL(RSUs)"/>
    <n v="10261"/>
    <n v="212"/>
    <x v="8"/>
    <n v="9260"/>
    <x v="1"/>
    <n v="821000"/>
    <n v="0"/>
    <n v="0"/>
    <s v="42129153P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982"/>
    <n v="10155"/>
    <s v="42129155MRSU"/>
    <s v="155M"/>
    <x v="10"/>
    <s v="15LTIP TL(RSUs)"/>
    <n v="10261"/>
    <n v="10"/>
    <x v="4"/>
    <n v="9260"/>
    <x v="1"/>
    <n v="2000"/>
    <n v="0"/>
    <n v="0"/>
    <s v="42129155M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983"/>
    <n v="10219"/>
    <s v="42129219HRSU"/>
    <s v="219H"/>
    <x v="11"/>
    <s v="15LTIP TL(RSUs)"/>
    <n v="10261"/>
    <n v="10"/>
    <x v="5"/>
    <n v="9260"/>
    <x v="1"/>
    <n v="2000"/>
    <n v="0"/>
    <n v="0"/>
    <s v="42129219HRSU15LTIP TL(RSUs)"/>
    <s v="LTIP TL(RSU)"/>
    <s v="LTIP TL(RSU) - 05/05/2015"/>
    <s v="3 years"/>
    <d v="2015-05-05T00:00:00"/>
    <d v="2018-05-05T00:00:00"/>
    <n v="310"/>
    <n v="0"/>
    <n v="0"/>
    <n v="0"/>
    <n v="0"/>
    <n v="0"/>
    <m/>
    <n v="310"/>
    <n v="1"/>
    <s v=""/>
    <n v="0"/>
    <n v="16541.599999999999"/>
    <n v="0"/>
    <n v="0"/>
    <n v="0"/>
    <n v="0"/>
    <n v="0"/>
    <n v="0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541.599999999999"/>
    <n v="15.078942570647218"/>
    <n v="1097"/>
    <n v="16541.599999999999"/>
    <n v="16541.599999999999"/>
    <n v="0"/>
    <n v="0"/>
    <n v="0"/>
    <n v="16541.599999999999"/>
    <n v="0"/>
    <n v="0"/>
    <n v="16541.599999999999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984"/>
    <n v="10239"/>
    <s v="42129239FRSU"/>
    <s v="239F"/>
    <x v="12"/>
    <s v="15LTIP TL(RSUs)"/>
    <n v="10261"/>
    <n v="180"/>
    <x v="9"/>
    <n v="9260"/>
    <x v="1"/>
    <n v="700000"/>
    <n v="0"/>
    <n v="0"/>
    <s v="42129239FRSU15LTIP TL(RSUs)"/>
    <s v="LTIP TL(RSU)"/>
    <s v="LTIP TL(RSU) - 05/05/2015"/>
    <s v="3 years"/>
    <d v="2015-05-05T00:00:00"/>
    <d v="2018-05-05T00:00:00"/>
    <n v="310"/>
    <n v="0"/>
    <n v="0"/>
    <n v="0"/>
    <n v="0"/>
    <n v="0"/>
    <m/>
    <n v="310"/>
    <n v="1"/>
    <n v="0"/>
    <n v="0"/>
    <n v="16541.599999999999"/>
    <n v="0"/>
    <n v="0"/>
    <n v="0"/>
    <n v="0"/>
    <n v="0"/>
    <n v="0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210.734916799998"/>
    <n v="14.777333561349133"/>
    <n v="515"/>
    <n v="7610.33"/>
    <n v="7610.33"/>
    <n v="8600.4049167999983"/>
    <n v="0"/>
    <n v="0"/>
    <n v="2201.8199999999997"/>
    <n v="5408.51"/>
    <n v="0"/>
    <n v="7610.33"/>
    <n v="0"/>
    <n v="0"/>
    <n v="0"/>
    <m/>
    <n v="458.1"/>
    <n v="443.32"/>
    <n v="458.1"/>
    <n v="1359.52"/>
    <n v="458.09"/>
    <n v="0"/>
    <n v="428.55"/>
    <n v="428.55"/>
    <n v="458.09"/>
    <n v="1344.73"/>
    <n v="443.32"/>
    <n v="458.1"/>
    <n v="0"/>
    <n v="443.32"/>
    <n v="0"/>
    <n v="443.32"/>
    <n v="1344.74"/>
    <n v="0"/>
    <m/>
    <m/>
    <n v="1359.52"/>
    <n v="1359.52"/>
    <n v="0"/>
    <n v="0"/>
    <n v="0"/>
    <n v="0"/>
    <n v="0"/>
    <n v="0"/>
    <n v="0"/>
    <m/>
    <n v="0"/>
    <n v="1359.52"/>
    <n v="5408.51"/>
  </r>
  <r>
    <n v="985"/>
    <n v="10284"/>
    <s v="42129284ARSU"/>
    <s v="284A"/>
    <x v="13"/>
    <s v="15LTIP TL(RSUs)"/>
    <n v="10261"/>
    <n v="60"/>
    <x v="10"/>
    <n v="9260"/>
    <x v="1"/>
    <n v="81000"/>
    <n v="0"/>
    <n v="0"/>
    <s v="42129284A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986"/>
    <n v="10366"/>
    <s v="42129366BRSU"/>
    <s v="366B"/>
    <x v="14"/>
    <s v="15LTIP TL(RSUs)"/>
    <n v="10261"/>
    <n v="50"/>
    <x v="11"/>
    <n v="9260"/>
    <x v="1"/>
    <n v="9000"/>
    <n v="0"/>
    <n v="0"/>
    <s v="42129366B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987"/>
    <n v="10368"/>
    <s v="42129368WRSU"/>
    <s v="368W"/>
    <x v="15"/>
    <s v="15LTIP TL(RSUs)"/>
    <n v="10261"/>
    <n v="10"/>
    <x v="5"/>
    <n v="9260"/>
    <x v="1"/>
    <n v="2000"/>
    <n v="0"/>
    <n v="0"/>
    <s v="42129368WRSU15LTIP TL(RSUs)"/>
    <s v="LTIP TL(RSU)"/>
    <s v="LTIP TL(RSU) - 05/05/2015"/>
    <s v="3 years"/>
    <d v="2015-05-05T00:00:00"/>
    <d v="2018-05-05T00:00:00"/>
    <n v="480"/>
    <n v="0"/>
    <n v="0"/>
    <n v="0"/>
    <n v="0"/>
    <n v="0"/>
    <m/>
    <n v="480"/>
    <n v="1"/>
    <s v=""/>
    <n v="0"/>
    <n v="25612.799999999999"/>
    <n v="0"/>
    <n v="0"/>
    <n v="0"/>
    <n v="0"/>
    <n v="0"/>
    <n v="0"/>
    <n v="25612.799999999999"/>
    <n v="480"/>
    <n v="0"/>
    <n v="0"/>
    <n v="480"/>
    <n v="53.36"/>
    <n v="25612.799999999999"/>
    <n v="-512.30722559999992"/>
    <n v="25100.492774399998"/>
    <n v="0"/>
    <n v="0"/>
    <n v="0"/>
    <n v="0"/>
    <n v="25612.799999999999"/>
    <n v="23.348040109389242"/>
    <n v="1097"/>
    <n v="25612.799999999999"/>
    <n v="25612.799999999999"/>
    <n v="0"/>
    <n v="0"/>
    <n v="0"/>
    <n v="25612.799999999999"/>
    <n v="0"/>
    <n v="0"/>
    <n v="25612.799999999999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988"/>
    <n v="10382"/>
    <s v="42129382ARSU"/>
    <s v="382A"/>
    <x v="17"/>
    <s v="15LTIP TL(RSUs)"/>
    <n v="10261"/>
    <n v="10"/>
    <x v="1"/>
    <n v="9260"/>
    <x v="1"/>
    <n v="2000"/>
    <n v="0"/>
    <n v="0"/>
    <s v="42129382ARSU15LTIP TL(RSUs)"/>
    <s v="LTIP TL(RSU)"/>
    <s v="LTIP TL(RSU) - 05/05/2015"/>
    <s v="3 years"/>
    <d v="2015-05-05T00:00:00"/>
    <d v="2018-05-05T00:00:00"/>
    <n v="310"/>
    <n v="0"/>
    <n v="0"/>
    <n v="0"/>
    <n v="0"/>
    <n v="0"/>
    <m/>
    <n v="310"/>
    <n v="1"/>
    <s v=""/>
    <n v="0"/>
    <n v="16541.599999999999"/>
    <n v="0"/>
    <n v="0"/>
    <n v="0"/>
    <n v="0"/>
    <n v="0"/>
    <n v="0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541.599999999999"/>
    <n v="15.078942570647218"/>
    <n v="1097"/>
    <n v="16541.599999999999"/>
    <n v="16541.599999999999"/>
    <n v="0"/>
    <n v="0"/>
    <n v="0"/>
    <n v="16541.599999999999"/>
    <n v="0"/>
    <n v="0"/>
    <n v="16541.599999999999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989"/>
    <n v="10399"/>
    <s v="42129399GRSU"/>
    <s v="399G"/>
    <x v="18"/>
    <s v="15LTIP TL(RSUs)"/>
    <n v="10261"/>
    <n v="60"/>
    <x v="13"/>
    <n v="9260"/>
    <x v="1"/>
    <n v="31000"/>
    <n v="0"/>
    <n v="0"/>
    <s v="42129399GRSU15LTIP TL(RSUs)"/>
    <s v="LTIP TL(RSU)"/>
    <s v="LTIP TL(RSU) - 05/05/2015"/>
    <s v="3 years"/>
    <d v="2015-05-05T00:00:00"/>
    <d v="2018-05-05T00:00:00"/>
    <n v="480"/>
    <n v="0"/>
    <n v="0"/>
    <n v="0"/>
    <n v="0"/>
    <n v="0"/>
    <m/>
    <n v="480"/>
    <n v="1"/>
    <s v=""/>
    <n v="0"/>
    <n v="25612.799999999999"/>
    <n v="0"/>
    <n v="0"/>
    <n v="0"/>
    <n v="0"/>
    <n v="0"/>
    <n v="0"/>
    <n v="25612.799999999999"/>
    <n v="480"/>
    <n v="0"/>
    <n v="0"/>
    <n v="480"/>
    <n v="53.36"/>
    <n v="25612.799999999999"/>
    <n v="-512.30722559999992"/>
    <n v="25100.492774399998"/>
    <n v="0"/>
    <n v="0"/>
    <n v="0"/>
    <n v="0"/>
    <n v="25612.799999999999"/>
    <n v="23.348040109389242"/>
    <n v="1097"/>
    <n v="25612.799999999999"/>
    <n v="25612.799999999999"/>
    <n v="0"/>
    <n v="0"/>
    <n v="0"/>
    <n v="25612.799999999999"/>
    <n v="0"/>
    <n v="0"/>
    <n v="25612.799999999999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990"/>
    <n v="10401"/>
    <s v="42129401SRSU"/>
    <s v="401S"/>
    <x v="19"/>
    <s v="15LTIP TL(RSUs)"/>
    <n v="10261"/>
    <n v="10"/>
    <x v="14"/>
    <n v="9260"/>
    <x v="1"/>
    <n v="2000"/>
    <n v="0"/>
    <n v="0"/>
    <s v="42129401S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991"/>
    <n v="10449"/>
    <s v="42129449MRSU"/>
    <s v="449M"/>
    <x v="20"/>
    <s v="15LTIP TL(RSUs)"/>
    <n v="10261"/>
    <n v="20"/>
    <x v="15"/>
    <n v="9260"/>
    <x v="1"/>
    <n v="7000"/>
    <n v="0"/>
    <n v="0"/>
    <s v="42129449M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s v="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0"/>
    <n v="9871.6"/>
    <n v="0"/>
    <n v="0"/>
    <n v="9871.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992"/>
    <n v="10452"/>
    <s v="42129452SRSU"/>
    <s v="452S"/>
    <x v="21"/>
    <s v="15LTIP TL(RSUs)"/>
    <n v="10261"/>
    <n v="70"/>
    <x v="16"/>
    <n v="9260"/>
    <x v="1"/>
    <n v="170000"/>
    <n v="0"/>
    <n v="0"/>
    <s v="42129452S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s v="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0"/>
    <n v="9871.6"/>
    <n v="0"/>
    <n v="0"/>
    <n v="9871.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993"/>
    <n v="10473"/>
    <s v="42129473GRSU"/>
    <s v="473G"/>
    <x v="22"/>
    <s v="15LTIP TL(RSUs)"/>
    <n v="10261"/>
    <n v="60"/>
    <x v="17"/>
    <n v="9260"/>
    <x v="1"/>
    <n v="30000"/>
    <n v="0"/>
    <n v="0"/>
    <s v="42129473GRSU15LTIP TL(RSUs)"/>
    <s v="LTIP TL(RSU)"/>
    <s v="LTIP TL(RSU) - 05/05/2015"/>
    <s v="3 years"/>
    <d v="2015-05-05T00:00:00"/>
    <d v="2018-05-05T00:00:00"/>
    <n v="1080"/>
    <n v="0"/>
    <n v="0"/>
    <n v="0"/>
    <n v="0"/>
    <n v="0"/>
    <m/>
    <n v="1080"/>
    <n v="1"/>
    <s v=""/>
    <n v="0"/>
    <n v="57628.800000000003"/>
    <n v="0"/>
    <n v="0"/>
    <n v="0"/>
    <n v="0"/>
    <n v="0"/>
    <n v="0"/>
    <n v="57628.800000000003"/>
    <n v="1080"/>
    <n v="0"/>
    <n v="0"/>
    <n v="1080"/>
    <n v="53.36"/>
    <n v="57628.800000000003"/>
    <n v="-1152.6912576"/>
    <n v="56476.1087424"/>
    <n v="0"/>
    <n v="0"/>
    <n v="0"/>
    <n v="0"/>
    <n v="57628.800000000003"/>
    <n v="52.533090246125802"/>
    <n v="1097"/>
    <n v="57628.800000000003"/>
    <n v="57628.800000000003"/>
    <n v="0"/>
    <n v="0"/>
    <n v="0"/>
    <n v="7670.87"/>
    <n v="49957.930000000008"/>
    <n v="0"/>
    <n v="57628.80000000001"/>
    <n v="0"/>
    <n v="0"/>
    <n v="0"/>
    <m/>
    <n v="1595.95"/>
    <n v="1544.47"/>
    <n v="1595.95"/>
    <n v="4736.37"/>
    <n v="1595.95"/>
    <n v="0"/>
    <n v="1492.99"/>
    <n v="1492.99"/>
    <n v="42132.62"/>
    <n v="45221.560000000005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49957.930000000008"/>
  </r>
  <r>
    <n v="994"/>
    <n v="10537"/>
    <s v="4212937ElRSU"/>
    <s v="37El"/>
    <x v="23"/>
    <s v="15LTIP TL(RSUs)"/>
    <n v="10261"/>
    <n v="30"/>
    <x v="18"/>
    <n v="9260"/>
    <x v="1"/>
    <n v="10000"/>
    <n v="0"/>
    <n v="0"/>
    <s v="4212937El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995"/>
    <n v="10552"/>
    <s v="42129552BRSU"/>
    <s v="552B"/>
    <x v="24"/>
    <s v="15LTIP TL(RSUs)"/>
    <n v="10261"/>
    <n v="30"/>
    <x v="19"/>
    <n v="9260"/>
    <x v="1"/>
    <n v="10000"/>
    <n v="0"/>
    <n v="0"/>
    <s v="42129552B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s v="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0"/>
    <n v="9871.6"/>
    <n v="0"/>
    <n v="0"/>
    <n v="9871.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996"/>
    <n v="10593"/>
    <s v="42129593ARSU"/>
    <s v="593A"/>
    <x v="25"/>
    <s v="15LTIP TL(RSUs)"/>
    <n v="10261"/>
    <n v="10"/>
    <x v="20"/>
    <n v="9260"/>
    <x v="1"/>
    <n v="2000"/>
    <n v="0"/>
    <n v="0"/>
    <s v="42129593A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s v="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0"/>
    <n v="9871.6"/>
    <n v="0"/>
    <n v="0"/>
    <n v="9871.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997"/>
    <n v="10606"/>
    <s v="42129606ARSU"/>
    <s v="606A"/>
    <x v="26"/>
    <s v="15LTIP TL(RSUs)"/>
    <n v="10261"/>
    <n v="10"/>
    <x v="21"/>
    <n v="9260"/>
    <x v="1"/>
    <n v="2000"/>
    <n v="0"/>
    <n v="0"/>
    <s v="42129606ARSU15LTIP TL(RSUs)"/>
    <s v="LTIP TL(RSU)"/>
    <s v="LTIP TL(RSU) - 05/05/2015"/>
    <s v="3 years"/>
    <d v="2015-05-05T00:00:00"/>
    <d v="2018-05-05T00:00:00"/>
    <n v="1080"/>
    <n v="0"/>
    <n v="0"/>
    <n v="0"/>
    <n v="0"/>
    <n v="0"/>
    <m/>
    <n v="1080"/>
    <n v="1"/>
    <s v=""/>
    <n v="0"/>
    <n v="57628.800000000003"/>
    <n v="0"/>
    <n v="0"/>
    <n v="0"/>
    <n v="0"/>
    <n v="0"/>
    <n v="0"/>
    <n v="57628.800000000003"/>
    <n v="1080"/>
    <n v="0"/>
    <n v="0"/>
    <n v="1080"/>
    <n v="53.36"/>
    <n v="57628.800000000003"/>
    <n v="-1152.6912576"/>
    <n v="56476.1087424"/>
    <n v="0"/>
    <n v="0"/>
    <n v="0"/>
    <n v="0"/>
    <n v="57628.800000000003"/>
    <n v="52.533090246125802"/>
    <n v="1097"/>
    <n v="57628.800000000003"/>
    <n v="57628.800000000003"/>
    <n v="0"/>
    <n v="0"/>
    <n v="0"/>
    <n v="57628.800000000003"/>
    <n v="0"/>
    <n v="0"/>
    <n v="57628.800000000003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998"/>
    <n v="10819"/>
    <s v="42129819GRSU"/>
    <s v="819G"/>
    <x v="27"/>
    <s v="15LTIP TL(RSUs)"/>
    <n v="10261"/>
    <n v="70"/>
    <x v="22"/>
    <n v="9260"/>
    <x v="1"/>
    <n v="170000"/>
    <n v="0"/>
    <n v="0"/>
    <s v="42129819GRSU15LTIP TL(RSUs)"/>
    <s v="LTIP TL(RSU)"/>
    <s v="LTIP TL(RSU) - 05/05/2015"/>
    <s v="3 years"/>
    <d v="2015-05-05T00:00:00"/>
    <d v="2018-05-05T00:00:00"/>
    <n v="1080"/>
    <n v="0"/>
    <n v="0"/>
    <n v="0"/>
    <n v="0"/>
    <n v="0"/>
    <m/>
    <n v="1080"/>
    <n v="1"/>
    <n v="0"/>
    <n v="0"/>
    <n v="57628.800000000003"/>
    <n v="0"/>
    <n v="0"/>
    <n v="0"/>
    <n v="0"/>
    <n v="0"/>
    <n v="0"/>
    <n v="57628.800000000003"/>
    <n v="1080"/>
    <n v="0"/>
    <n v="0"/>
    <n v="1080"/>
    <n v="53.36"/>
    <n v="57628.800000000003"/>
    <n v="-1152.6912576"/>
    <n v="56476.1087424"/>
    <n v="0"/>
    <n v="0"/>
    <n v="0"/>
    <n v="0"/>
    <n v="56476.1087424"/>
    <n v="51.482323375022787"/>
    <n v="515"/>
    <n v="26513.4"/>
    <n v="26513.4"/>
    <n v="29962.708742399998"/>
    <n v="0"/>
    <n v="0"/>
    <n v="7670.87"/>
    <n v="18842.530000000002"/>
    <n v="0"/>
    <n v="26513.4"/>
    <n v="0"/>
    <n v="0"/>
    <n v="0"/>
    <m/>
    <n v="1595.95"/>
    <n v="1544.47"/>
    <n v="1595.95"/>
    <n v="4736.37"/>
    <n v="1595.95"/>
    <n v="0"/>
    <n v="1492.99"/>
    <n v="1492.99"/>
    <n v="1595.95"/>
    <n v="4684.8900000000003"/>
    <n v="1544.47"/>
    <n v="1595.95"/>
    <n v="0"/>
    <n v="1544.47"/>
    <n v="0"/>
    <n v="1544.47"/>
    <n v="4684.8900000000003"/>
    <n v="0"/>
    <m/>
    <m/>
    <n v="4736.38"/>
    <n v="4736.38"/>
    <n v="0"/>
    <n v="0"/>
    <n v="0"/>
    <n v="0"/>
    <n v="0"/>
    <n v="0"/>
    <n v="0"/>
    <m/>
    <n v="0"/>
    <n v="4736.38"/>
    <n v="18842.530000000002"/>
  </r>
  <r>
    <n v="999"/>
    <n v="10845"/>
    <s v="42129845PRSU"/>
    <s v="845P"/>
    <x v="28"/>
    <s v="15LTIP TL(RSUs)"/>
    <n v="10261"/>
    <n v="80"/>
    <x v="23"/>
    <n v="9260"/>
    <x v="1"/>
    <n v="190000"/>
    <n v="0"/>
    <n v="0"/>
    <s v="42129845PRSU15LTIP TL(RSUs)"/>
    <s v="LTIP TL(RSU)"/>
    <s v="LTIP TL(RSU) - 05/05/2015"/>
    <s v="3 years"/>
    <d v="2015-05-05T00:00:00"/>
    <d v="2018-05-05T00:00:00"/>
    <n v="2265"/>
    <n v="0"/>
    <n v="0"/>
    <n v="0"/>
    <n v="0"/>
    <n v="0"/>
    <m/>
    <n v="2265"/>
    <n v="1"/>
    <n v="0"/>
    <n v="0"/>
    <n v="120860.4"/>
    <n v="0"/>
    <n v="0"/>
    <n v="0"/>
    <n v="0"/>
    <n v="0"/>
    <n v="0"/>
    <n v="120860.4"/>
    <n v="2265"/>
    <n v="0"/>
    <n v="0"/>
    <n v="2265"/>
    <n v="53.36"/>
    <n v="120860.4"/>
    <n v="-2417.4497207999998"/>
    <n v="118442.9502792"/>
    <n v="0"/>
    <n v="0"/>
    <n v="0"/>
    <n v="0"/>
    <n v="118442.9502792"/>
    <n v="107.96987263372834"/>
    <n v="515"/>
    <n v="55604.480000000003"/>
    <n v="55604.480000000003"/>
    <n v="62838.470279199995"/>
    <n v="0"/>
    <n v="0"/>
    <n v="16087.51"/>
    <n v="39516.97"/>
    <n v="0"/>
    <n v="55604.480000000003"/>
    <n v="0"/>
    <n v="0"/>
    <n v="0"/>
    <m/>
    <n v="3347.07"/>
    <n v="3239.09"/>
    <n v="3347.07"/>
    <n v="9933.23"/>
    <n v="3347.07"/>
    <n v="0"/>
    <n v="3131.12"/>
    <n v="3131.12"/>
    <n v="3347.07"/>
    <n v="9825.26"/>
    <n v="3239.09"/>
    <n v="3347.07"/>
    <n v="0"/>
    <n v="3239.1"/>
    <n v="0"/>
    <n v="3239.1"/>
    <n v="9825.26"/>
    <n v="0"/>
    <m/>
    <m/>
    <n v="9933.2200000000012"/>
    <n v="9933.2200000000012"/>
    <n v="0"/>
    <n v="0"/>
    <n v="0"/>
    <n v="0"/>
    <n v="0"/>
    <n v="0"/>
    <n v="0"/>
    <m/>
    <n v="0"/>
    <n v="9933.2200000000012"/>
    <n v="39516.97"/>
  </r>
  <r>
    <n v="1000"/>
    <n v="10859"/>
    <s v="42129859CRSU"/>
    <s v="859C"/>
    <x v="29"/>
    <s v="15LTIP TL(RSUs)"/>
    <n v="10261"/>
    <n v="10"/>
    <x v="12"/>
    <n v="9260"/>
    <x v="1"/>
    <n v="2000"/>
    <n v="0"/>
    <n v="0"/>
    <s v="42129859CRSU15LTIP TL(RSUs)"/>
    <s v="LTIP TL(RSU)"/>
    <s v="LTIP TL(RSU) - 05/05/2015"/>
    <s v="3 years"/>
    <d v="2015-05-05T00:00:00"/>
    <d v="2018-05-05T00:00:00"/>
    <n v="480"/>
    <n v="0"/>
    <n v="0"/>
    <n v="0"/>
    <n v="0"/>
    <n v="0"/>
    <m/>
    <n v="480"/>
    <n v="1"/>
    <n v="0"/>
    <n v="0"/>
    <n v="25612.799999999999"/>
    <n v="0"/>
    <n v="0"/>
    <n v="0"/>
    <n v="0"/>
    <n v="0"/>
    <n v="0"/>
    <n v="25612.799999999999"/>
    <n v="480"/>
    <n v="0"/>
    <n v="0"/>
    <n v="480"/>
    <n v="53.36"/>
    <n v="25612.799999999999"/>
    <n v="-512.30722559999992"/>
    <n v="25100.492774399998"/>
    <n v="0"/>
    <n v="0"/>
    <n v="0"/>
    <n v="0"/>
    <n v="25100.492774399998"/>
    <n v="22.881032611121238"/>
    <n v="515"/>
    <n v="11783.73"/>
    <n v="11783.73"/>
    <n v="13316.762774399998"/>
    <n v="0"/>
    <n v="0"/>
    <n v="3409.27"/>
    <n v="8374.4599999999991"/>
    <n v="0"/>
    <n v="11783.73"/>
    <n v="0"/>
    <n v="0"/>
    <n v="0"/>
    <m/>
    <n v="709.32"/>
    <n v="686.43"/>
    <n v="709.31"/>
    <n v="2105.06"/>
    <n v="709.31"/>
    <n v="0"/>
    <n v="663.55"/>
    <n v="663.55"/>
    <n v="709.31"/>
    <n v="2082.17"/>
    <n v="686.43"/>
    <n v="709.32"/>
    <n v="0"/>
    <n v="686.43"/>
    <n v="0"/>
    <n v="686.43"/>
    <n v="2082.1799999999998"/>
    <n v="0"/>
    <m/>
    <m/>
    <n v="2105.0499999999997"/>
    <n v="2105.0499999999997"/>
    <n v="0"/>
    <n v="0"/>
    <n v="0"/>
    <n v="0"/>
    <n v="0"/>
    <n v="0"/>
    <n v="0"/>
    <m/>
    <n v="0"/>
    <n v="2105.0499999999997"/>
    <n v="8374.4599999999991"/>
  </r>
  <r>
    <n v="1001"/>
    <n v="11104"/>
    <s v="42129104WRSU"/>
    <s v="104W"/>
    <x v="30"/>
    <s v="15LTIP TL(RSUs)"/>
    <n v="10261"/>
    <n v="60"/>
    <x v="24"/>
    <n v="9260"/>
    <x v="1"/>
    <n v="30000"/>
    <n v="0"/>
    <n v="0"/>
    <s v="42129104W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s v="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0"/>
    <n v="9871.6"/>
    <n v="0"/>
    <n v="0"/>
    <n v="9871.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02"/>
    <n v="11128"/>
    <s v="42129128SRSU"/>
    <s v="128S"/>
    <x v="31"/>
    <s v="15LTIP TL(RSUs)"/>
    <n v="10261"/>
    <n v="70"/>
    <x v="25"/>
    <n v="9260"/>
    <x v="1"/>
    <n v="170000"/>
    <n v="0"/>
    <n v="0"/>
    <s v="42129128S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s v="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0"/>
    <n v="9871.6"/>
    <n v="0"/>
    <n v="0"/>
    <n v="9871.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03"/>
    <n v="11145"/>
    <s v="42129145ARSU"/>
    <s v="145A"/>
    <x v="32"/>
    <s v="15LTIP TL(RSUs)"/>
    <n v="10261"/>
    <n v="50"/>
    <x v="26"/>
    <n v="9260"/>
    <x v="1"/>
    <n v="91000"/>
    <n v="0"/>
    <n v="0"/>
    <s v="42129145ARSU15LTIP TL(RSUs)"/>
    <s v="LTIP TL(RSU)"/>
    <s v="LTIP TL(RSU) - 05/05/2015"/>
    <s v="3 years"/>
    <d v="2015-05-05T00:00:00"/>
    <d v="2018-05-05T00:00:00"/>
    <n v="1080"/>
    <n v="0"/>
    <n v="0"/>
    <n v="0"/>
    <n v="0"/>
    <n v="0"/>
    <m/>
    <n v="1080"/>
    <n v="1"/>
    <n v="0"/>
    <n v="0"/>
    <n v="57628.800000000003"/>
    <n v="0"/>
    <n v="0"/>
    <n v="0"/>
    <n v="0"/>
    <n v="0"/>
    <n v="0"/>
    <n v="57628.800000000003"/>
    <n v="1080"/>
    <n v="0"/>
    <n v="0"/>
    <n v="1080"/>
    <n v="53.36"/>
    <n v="57628.800000000003"/>
    <n v="-1152.6912576"/>
    <n v="56476.1087424"/>
    <n v="0"/>
    <n v="0"/>
    <n v="0"/>
    <n v="0"/>
    <n v="56476.1087424"/>
    <n v="51.482323375022787"/>
    <n v="515"/>
    <n v="26513.4"/>
    <n v="26513.4"/>
    <n v="29962.708742399998"/>
    <n v="0"/>
    <n v="0"/>
    <n v="7670.87"/>
    <n v="18842.530000000002"/>
    <n v="0"/>
    <n v="26513.4"/>
    <n v="0"/>
    <n v="0"/>
    <n v="0"/>
    <m/>
    <n v="1595.95"/>
    <n v="1544.47"/>
    <n v="1595.95"/>
    <n v="4736.37"/>
    <n v="1595.95"/>
    <n v="0"/>
    <n v="1492.99"/>
    <n v="1492.99"/>
    <n v="1595.95"/>
    <n v="4684.8900000000003"/>
    <n v="1544.47"/>
    <n v="1595.95"/>
    <n v="0"/>
    <n v="1544.47"/>
    <n v="0"/>
    <n v="1544.47"/>
    <n v="4684.8900000000003"/>
    <n v="0"/>
    <m/>
    <m/>
    <n v="4736.38"/>
    <n v="4736.38"/>
    <n v="0"/>
    <n v="0"/>
    <n v="0"/>
    <n v="0"/>
    <n v="0"/>
    <n v="0"/>
    <n v="0"/>
    <m/>
    <n v="0"/>
    <n v="4736.38"/>
    <n v="18842.530000000002"/>
  </r>
  <r>
    <n v="1004"/>
    <n v="11197"/>
    <s v="42129197KRSU"/>
    <s v="197K"/>
    <x v="33"/>
    <s v="15LTIP TL(RSUs)"/>
    <n v="10261"/>
    <n v="30"/>
    <x v="27"/>
    <n v="9260"/>
    <x v="1"/>
    <n v="10000"/>
    <n v="0"/>
    <n v="0"/>
    <s v="42129197K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s v="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0"/>
    <n v="9871.6"/>
    <n v="0"/>
    <n v="0"/>
    <n v="9871.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05"/>
    <n v="11267"/>
    <s v="42129267SRSU"/>
    <s v="267S"/>
    <x v="35"/>
    <s v="15LTIP TL(RSUs)"/>
    <n v="10261"/>
    <n v="10"/>
    <x v="12"/>
    <n v="9260"/>
    <x v="1"/>
    <n v="2000"/>
    <n v="0"/>
    <n v="0"/>
    <s v="42129267SRSU15LTIP TL(RSUs)"/>
    <s v="LTIP TL(RSU)"/>
    <s v="LTIP TL(RSU) - 05/05/2015"/>
    <s v="3 years"/>
    <d v="2015-05-05T00:00:00"/>
    <d v="2018-05-05T00:00:00"/>
    <n v="480"/>
    <n v="0"/>
    <n v="0"/>
    <n v="0"/>
    <n v="0"/>
    <n v="0"/>
    <m/>
    <n v="480"/>
    <n v="1"/>
    <s v=""/>
    <n v="0"/>
    <n v="25612.799999999999"/>
    <n v="0"/>
    <n v="0"/>
    <n v="0"/>
    <n v="0"/>
    <n v="0"/>
    <n v="0"/>
    <n v="25612.799999999999"/>
    <n v="480"/>
    <n v="0"/>
    <n v="0"/>
    <n v="480"/>
    <n v="53.36"/>
    <n v="25612.799999999999"/>
    <n v="-512.30722559999992"/>
    <n v="25100.492774399998"/>
    <n v="0"/>
    <n v="0"/>
    <n v="0"/>
    <n v="0"/>
    <n v="25612.799999999999"/>
    <n v="23.348040109389242"/>
    <n v="1097"/>
    <n v="25612.799999999999"/>
    <n v="25612.799999999999"/>
    <n v="0"/>
    <n v="0"/>
    <n v="0"/>
    <n v="25612.799999999999"/>
    <n v="0"/>
    <n v="0"/>
    <n v="25612.799999999999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06"/>
    <n v="11299"/>
    <s v="42129299DRSU"/>
    <s v="299D"/>
    <x v="36"/>
    <s v="15LTIP TL(RSUs)"/>
    <n v="10261"/>
    <n v="50"/>
    <x v="28"/>
    <n v="9260"/>
    <x v="1"/>
    <n v="91000"/>
    <n v="0"/>
    <n v="0"/>
    <s v="42129299D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1007"/>
    <n v="11381"/>
    <s v="42129381DRSU"/>
    <s v="381D"/>
    <x v="37"/>
    <s v="15LTIP TL(RSUs)"/>
    <n v="10261"/>
    <n v="70"/>
    <x v="29"/>
    <n v="9260"/>
    <x v="1"/>
    <n v="170000"/>
    <n v="0"/>
    <n v="0"/>
    <s v="42129381D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s v="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0"/>
    <n v="9871.6"/>
    <n v="0"/>
    <n v="0"/>
    <n v="9871.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08"/>
    <n v="11384"/>
    <s v="42129384WRSU"/>
    <s v="384W"/>
    <x v="38"/>
    <s v="15LTIP TL(RSUs)"/>
    <n v="10261"/>
    <n v="60"/>
    <x v="30"/>
    <n v="9260"/>
    <x v="1"/>
    <n v="30000"/>
    <n v="0"/>
    <n v="0"/>
    <s v="42129384W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1009"/>
    <n v="11385"/>
    <s v="42129385GRSU"/>
    <s v="385G"/>
    <x v="39"/>
    <s v="15LTIP TL(RSUs)"/>
    <n v="10261"/>
    <n v="10"/>
    <x v="31"/>
    <n v="9260"/>
    <x v="1"/>
    <n v="2000"/>
    <n v="0"/>
    <n v="0"/>
    <s v="42129385GRSU15LTIP TL(RSUs)"/>
    <s v="LTIP TL(RSU)"/>
    <s v="LTIP TL(RSU) - 05/05/2015"/>
    <s v="3 years"/>
    <d v="2015-05-05T00:00:00"/>
    <d v="2018-05-05T00:00:00"/>
    <n v="2265"/>
    <n v="0"/>
    <n v="0"/>
    <n v="0"/>
    <n v="0"/>
    <n v="0"/>
    <m/>
    <n v="2265"/>
    <n v="1"/>
    <s v=""/>
    <n v="0"/>
    <n v="120860.4"/>
    <n v="0"/>
    <n v="0"/>
    <n v="0"/>
    <n v="0"/>
    <n v="0"/>
    <n v="0"/>
    <n v="120860.4"/>
    <n v="2265"/>
    <n v="0"/>
    <n v="0"/>
    <n v="2265"/>
    <n v="53.36"/>
    <n v="120860.4"/>
    <n v="-2417.4497207999998"/>
    <n v="118442.9502792"/>
    <n v="0"/>
    <n v="0"/>
    <n v="0"/>
    <n v="0"/>
    <n v="120860.4"/>
    <n v="110.17356426618049"/>
    <n v="1097"/>
    <n v="120860.4"/>
    <n v="120860.4"/>
    <n v="0"/>
    <n v="0"/>
    <n v="0"/>
    <n v="120860.4"/>
    <n v="0"/>
    <n v="0"/>
    <n v="120860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10"/>
    <n v="11400"/>
    <s v="42129400HRSU"/>
    <s v="400H"/>
    <x v="40"/>
    <s v="15LTIP TL(RSUs)"/>
    <n v="10261"/>
    <n v="20"/>
    <x v="32"/>
    <n v="9260"/>
    <x v="1"/>
    <n v="107000"/>
    <n v="0"/>
    <n v="0"/>
    <s v="42129400H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s v="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0"/>
    <n v="1313.99"/>
    <n v="8557.61"/>
    <n v="0"/>
    <n v="9871.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6679.22"/>
    <n v="0"/>
    <n v="0"/>
    <n v="0"/>
    <n v="0"/>
    <n v="6943.7800000000007"/>
    <n v="0"/>
    <m/>
    <m/>
    <n v="0"/>
    <n v="0"/>
    <n v="0"/>
    <n v="0"/>
    <n v="0"/>
    <n v="0"/>
    <n v="0"/>
    <n v="0"/>
    <n v="0"/>
    <m/>
    <n v="0"/>
    <n v="0"/>
    <n v="8557.61"/>
  </r>
  <r>
    <n v="1011"/>
    <n v="11408"/>
    <s v="42129408MRSU"/>
    <s v="408M"/>
    <x v="41"/>
    <s v="15LTIP TL(RSUs)"/>
    <n v="10261"/>
    <n v="20"/>
    <x v="33"/>
    <n v="9260"/>
    <x v="1"/>
    <n v="107000"/>
    <n v="0"/>
    <n v="0"/>
    <s v="42129408M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s v="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0"/>
    <n v="9871.6"/>
    <n v="0"/>
    <n v="0"/>
    <n v="9871.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12"/>
    <n v="11471"/>
    <s v="42129471BRSU"/>
    <s v="471B"/>
    <x v="42"/>
    <s v="15LTIP TL(RSUs)"/>
    <n v="10261"/>
    <n v="70"/>
    <x v="16"/>
    <n v="9260"/>
    <x v="1"/>
    <n v="170000"/>
    <n v="0"/>
    <n v="0"/>
    <s v="42129471B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s v="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0"/>
    <n v="9871.6"/>
    <n v="0"/>
    <n v="0"/>
    <n v="9871.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13"/>
    <n v="11473"/>
    <s v="42129473HRSU"/>
    <s v="473H"/>
    <x v="43"/>
    <s v="15LTIP TL(RSUs)"/>
    <n v="10261"/>
    <n v="20"/>
    <x v="34"/>
    <n v="9260"/>
    <x v="1"/>
    <n v="107000"/>
    <n v="0"/>
    <n v="0"/>
    <s v="42129473H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s v="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0"/>
    <n v="9871.6"/>
    <n v="0"/>
    <n v="0"/>
    <n v="9871.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14"/>
    <n v="11483"/>
    <s v="42129483BRSU"/>
    <s v="483B"/>
    <x v="44"/>
    <s v="15LTIP TL(RSUs)"/>
    <n v="10261"/>
    <n v="20"/>
    <x v="35"/>
    <n v="9260"/>
    <x v="1"/>
    <n v="107000"/>
    <n v="0"/>
    <n v="0"/>
    <s v="42129483B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s v="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0"/>
    <n v="9871.6"/>
    <n v="0"/>
    <n v="0"/>
    <n v="9871.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15"/>
    <n v="11885"/>
    <s v="42129885YRSU"/>
    <s v="885Y"/>
    <x v="45"/>
    <s v="15LTIP TL(RSUs)"/>
    <n v="10261"/>
    <n v="212"/>
    <x v="36"/>
    <n v="9260"/>
    <x v="1"/>
    <n v="824000"/>
    <n v="0"/>
    <n v="0"/>
    <s v="42129885Y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s v="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0"/>
    <n v="9871.6"/>
    <n v="0"/>
    <n v="0"/>
    <n v="9871.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16"/>
    <n v="11896"/>
    <s v="42129896GRSU"/>
    <s v="896G"/>
    <x v="46"/>
    <s v="15LTIP TL(RSUs)"/>
    <n v="10261"/>
    <n v="50"/>
    <x v="37"/>
    <n v="9260"/>
    <x v="1"/>
    <n v="91000"/>
    <n v="0"/>
    <n v="0"/>
    <s v="42129896G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1017"/>
    <n v="11899"/>
    <s v="42129899ERSU"/>
    <s v="899E"/>
    <x v="47"/>
    <s v="15LTIP TL(RSUs)"/>
    <n v="10261"/>
    <n v="50"/>
    <x v="38"/>
    <n v="9260"/>
    <x v="1"/>
    <n v="91000"/>
    <n v="0"/>
    <n v="0"/>
    <s v="42129899E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s v="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0"/>
    <n v="9871.6"/>
    <n v="0"/>
    <n v="0"/>
    <n v="9871.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18"/>
    <n v="11973"/>
    <s v="42129973KRSU"/>
    <s v="973K"/>
    <x v="48"/>
    <s v="15LTIP TL(RSUs)"/>
    <n v="10261"/>
    <n v="70"/>
    <x v="39"/>
    <n v="9260"/>
    <x v="1"/>
    <n v="170000"/>
    <n v="0"/>
    <n v="0"/>
    <s v="42129973K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s v="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0"/>
    <n v="9871.6"/>
    <n v="0"/>
    <n v="0"/>
    <n v="9871.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19"/>
    <n v="11983"/>
    <s v="42129983SRSU"/>
    <s v="983S"/>
    <x v="49"/>
    <s v="15LTIP TL(RSUs)"/>
    <n v="10261"/>
    <n v="50"/>
    <x v="40"/>
    <n v="9260"/>
    <x v="1"/>
    <n v="91000"/>
    <n v="0"/>
    <n v="0"/>
    <s v="42129983S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s v="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0"/>
    <n v="9871.6"/>
    <n v="0"/>
    <n v="0"/>
    <n v="9871.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20"/>
    <n v="11994"/>
    <s v="42129994CRSU"/>
    <s v="994C"/>
    <x v="50"/>
    <s v="15LTIP TL(RSUs)"/>
    <n v="10261"/>
    <n v="50"/>
    <x v="41"/>
    <n v="9260"/>
    <x v="1"/>
    <n v="91000"/>
    <n v="0"/>
    <n v="0"/>
    <s v="42129994C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s v="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0"/>
    <n v="9871.6"/>
    <n v="0"/>
    <n v="0"/>
    <n v="9871.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21"/>
    <n v="11998"/>
    <s v="42129998NRSU"/>
    <s v="998N"/>
    <x v="51"/>
    <s v="15LTIP TL(RSUs)"/>
    <n v="10261"/>
    <n v="50"/>
    <x v="42"/>
    <n v="9260"/>
    <x v="1"/>
    <n v="91000"/>
    <n v="0"/>
    <n v="0"/>
    <s v="42129998N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s v="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0"/>
    <n v="9871.6"/>
    <n v="0"/>
    <n v="0"/>
    <n v="9871.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22"/>
    <n v="12047"/>
    <s v="4212947AnRSU"/>
    <s v="47An"/>
    <x v="52"/>
    <s v="15LTIP TL(RSUs)"/>
    <n v="10261"/>
    <n v="10"/>
    <x v="43"/>
    <n v="9260"/>
    <x v="1"/>
    <n v="2000"/>
    <n v="0"/>
    <n v="0"/>
    <s v="4212947An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s v="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0"/>
    <n v="9871.6"/>
    <n v="0"/>
    <n v="0"/>
    <n v="9871.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23"/>
    <n v="12327"/>
    <s v="42129327BRSU"/>
    <s v="327B"/>
    <x v="53"/>
    <s v="15LTIP TL(RSUs)"/>
    <n v="10261"/>
    <n v="10"/>
    <x v="44"/>
    <n v="9260"/>
    <x v="1"/>
    <n v="2000"/>
    <n v="0"/>
    <n v="0"/>
    <s v="42129327B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1024"/>
    <n v="12357"/>
    <s v="42129357CRSU"/>
    <s v="357C"/>
    <x v="54"/>
    <s v="15LTIP TL(RSUs)"/>
    <n v="10261"/>
    <n v="10"/>
    <x v="45"/>
    <n v="9260"/>
    <x v="1"/>
    <n v="2000"/>
    <n v="0"/>
    <n v="0"/>
    <s v="42129357C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1025"/>
    <n v="12388"/>
    <s v="42129388HRSU"/>
    <s v="388H"/>
    <x v="55"/>
    <s v="15LTIP TL(RSUs)"/>
    <n v="10261"/>
    <n v="10"/>
    <x v="46"/>
    <n v="9260"/>
    <x v="1"/>
    <n v="2000"/>
    <n v="0"/>
    <n v="0"/>
    <s v="42129388H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s v="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0"/>
    <n v="9871.6"/>
    <n v="0"/>
    <n v="0"/>
    <n v="9871.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26"/>
    <n v="12499"/>
    <s v="42129499SRSU"/>
    <s v="499S"/>
    <x v="56"/>
    <s v="15LTIP TL(RSUs)"/>
    <n v="10261"/>
    <n v="10"/>
    <x v="47"/>
    <n v="9260"/>
    <x v="1"/>
    <n v="2000"/>
    <n v="0"/>
    <n v="0"/>
    <s v="42129499SRSU15LTIP TL(RSUs)"/>
    <s v="LTIP TL(RSU)"/>
    <s v="LTIP TL(RSU) - 05/05/2015"/>
    <s v="3 years"/>
    <d v="2015-05-05T00:00:00"/>
    <d v="2018-05-05T00:00:00"/>
    <n v="3265"/>
    <n v="0"/>
    <n v="0"/>
    <n v="0"/>
    <n v="0"/>
    <n v="0"/>
    <m/>
    <n v="3265"/>
    <n v="1"/>
    <n v="0"/>
    <n v="0"/>
    <n v="174220.4"/>
    <n v="0"/>
    <n v="0"/>
    <n v="0"/>
    <n v="0"/>
    <n v="0"/>
    <n v="0"/>
    <n v="174220.4"/>
    <n v="3265"/>
    <n v="0"/>
    <n v="0"/>
    <n v="3265"/>
    <n v="53.36"/>
    <n v="174220.4"/>
    <n v="-3484.7564407999998"/>
    <n v="170735.64355919999"/>
    <n v="0"/>
    <n v="0"/>
    <n v="0"/>
    <n v="0"/>
    <n v="170735.64355919999"/>
    <n v="155.63869057356425"/>
    <n v="515"/>
    <n v="80153.929999999993"/>
    <n v="80153.929999999993"/>
    <n v="90581.713559199998"/>
    <n v="0"/>
    <n v="0"/>
    <n v="23190.16"/>
    <n v="56963.770000000004"/>
    <n v="0"/>
    <n v="80153.930000000008"/>
    <n v="0"/>
    <n v="0"/>
    <n v="0"/>
    <m/>
    <n v="4824.8"/>
    <n v="4669.17"/>
    <n v="4824.79"/>
    <n v="14318.760000000002"/>
    <n v="4824.8"/>
    <n v="0"/>
    <n v="4513.53"/>
    <n v="4513.53"/>
    <n v="4824.8"/>
    <n v="14163.130000000001"/>
    <n v="4669.16"/>
    <n v="4824.8"/>
    <n v="0"/>
    <n v="4669.16"/>
    <n v="0"/>
    <n v="4669.16"/>
    <n v="14163.119999999999"/>
    <n v="0"/>
    <m/>
    <m/>
    <n v="14318.76"/>
    <n v="14318.76"/>
    <n v="0"/>
    <n v="0"/>
    <n v="0"/>
    <n v="0"/>
    <n v="0"/>
    <n v="0"/>
    <n v="0"/>
    <m/>
    <n v="0"/>
    <n v="14318.76"/>
    <n v="56963.770000000004"/>
  </r>
  <r>
    <n v="1027"/>
    <n v="12665"/>
    <s v="42129665GRSU"/>
    <s v="665G"/>
    <x v="57"/>
    <s v="15LTIP TL(RSUs)"/>
    <n v="10261"/>
    <n v="10"/>
    <x v="5"/>
    <n v="9260"/>
    <x v="1"/>
    <n v="2000"/>
    <n v="0"/>
    <n v="0"/>
    <s v="42129665GRSU15LTIP TL(RSUs)"/>
    <s v="LTIP TL(RSU)"/>
    <s v="LTIP TL(RSU) - 05/05/2015"/>
    <s v="3 years"/>
    <d v="2015-05-05T00:00:00"/>
    <d v="2018-05-05T00:00:00"/>
    <n v="3265"/>
    <n v="0"/>
    <n v="0"/>
    <n v="0"/>
    <n v="0"/>
    <n v="0"/>
    <m/>
    <n v="3265"/>
    <n v="1"/>
    <s v=""/>
    <n v="0"/>
    <n v="174220.4"/>
    <n v="0"/>
    <n v="0"/>
    <n v="0"/>
    <n v="0"/>
    <n v="0"/>
    <n v="0"/>
    <n v="174220.4"/>
    <n v="3265"/>
    <n v="0"/>
    <n v="0"/>
    <n v="3265"/>
    <n v="53.36"/>
    <n v="174220.4"/>
    <n v="-3484.7564407999998"/>
    <n v="170735.64355919999"/>
    <n v="0"/>
    <n v="0"/>
    <n v="0"/>
    <n v="0"/>
    <n v="174220.4"/>
    <n v="158.81531449407476"/>
    <n v="1097"/>
    <n v="174220.4"/>
    <n v="174220.4"/>
    <n v="0"/>
    <n v="0"/>
    <n v="0"/>
    <n v="174220.4"/>
    <n v="0"/>
    <n v="0"/>
    <n v="174220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28"/>
    <n v="12737"/>
    <s v="42129737RRSU"/>
    <s v="737R"/>
    <x v="58"/>
    <s v="15LTIP TL(RSUs)"/>
    <n v="10261"/>
    <n v="10"/>
    <x v="48"/>
    <n v="9260"/>
    <x v="1"/>
    <n v="2000"/>
    <n v="0"/>
    <n v="0"/>
    <s v="42129737RRSU15LTIP TL(RSUs)"/>
    <s v="LTIP TL(RSU)"/>
    <s v="LTIP TL(RSU) - 05/05/2015"/>
    <s v="3 years"/>
    <d v="2015-05-05T00:00:00"/>
    <d v="2018-05-05T00:00:00"/>
    <n v="310"/>
    <n v="0"/>
    <n v="0"/>
    <n v="0"/>
    <n v="0"/>
    <n v="0"/>
    <m/>
    <n v="310"/>
    <n v="1"/>
    <n v="0"/>
    <n v="0"/>
    <n v="16541.599999999999"/>
    <n v="0"/>
    <n v="0"/>
    <n v="0"/>
    <n v="0"/>
    <n v="0"/>
    <n v="0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210.734916799998"/>
    <n v="14.777333561349133"/>
    <n v="515"/>
    <n v="7610.33"/>
    <n v="7610.33"/>
    <n v="8600.4049167999983"/>
    <n v="0"/>
    <n v="0"/>
    <n v="2201.8199999999997"/>
    <n v="5408.51"/>
    <n v="0"/>
    <n v="7610.33"/>
    <n v="0"/>
    <n v="0"/>
    <n v="0"/>
    <m/>
    <n v="458.1"/>
    <n v="443.32"/>
    <n v="458.1"/>
    <n v="1359.52"/>
    <n v="458.09"/>
    <n v="0"/>
    <n v="428.55"/>
    <n v="428.55"/>
    <n v="458.09"/>
    <n v="1344.73"/>
    <n v="443.32"/>
    <n v="458.1"/>
    <n v="0"/>
    <n v="443.32"/>
    <n v="0"/>
    <n v="443.32"/>
    <n v="1344.74"/>
    <n v="0"/>
    <m/>
    <m/>
    <n v="1359.52"/>
    <n v="1359.52"/>
    <n v="0"/>
    <n v="0"/>
    <n v="0"/>
    <n v="0"/>
    <n v="0"/>
    <n v="0"/>
    <n v="0"/>
    <m/>
    <n v="0"/>
    <n v="1359.52"/>
    <n v="5408.51"/>
  </r>
  <r>
    <n v="1029"/>
    <n v="12742"/>
    <s v="42129742HRSU"/>
    <s v="742H"/>
    <x v="59"/>
    <s v="15LTIP TL(RSUs)"/>
    <n v="10261"/>
    <n v="30"/>
    <x v="49"/>
    <n v="9260"/>
    <x v="1"/>
    <n v="10000"/>
    <n v="0"/>
    <n v="0"/>
    <s v="42129742H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1030"/>
    <n v="12866"/>
    <s v="42129866BRSU"/>
    <s v="866B"/>
    <x v="60"/>
    <s v="15LTIP TL(RSUs)"/>
    <n v="10261"/>
    <n v="20"/>
    <x v="50"/>
    <n v="9260"/>
    <x v="1"/>
    <n v="77000"/>
    <n v="0"/>
    <n v="0"/>
    <s v="42129866B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s v="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0"/>
    <n v="9871.6"/>
    <n v="0"/>
    <n v="0"/>
    <n v="9871.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31"/>
    <n v="13109"/>
    <s v="42129109ORSU"/>
    <s v="109O"/>
    <x v="61"/>
    <s v="15LTIP TL(RSUs)"/>
    <n v="10261"/>
    <n v="10"/>
    <x v="5"/>
    <n v="9260"/>
    <x v="1"/>
    <n v="2000"/>
    <n v="0"/>
    <n v="0"/>
    <s v="42129109ORSU15LTIP TL(RSUs)"/>
    <s v="LTIP TL(RSU)"/>
    <s v="LTIP TL(RSU) - 05/05/2015"/>
    <s v="3 years"/>
    <d v="2015-05-05T00:00:00"/>
    <d v="2018-05-05T00:00:00"/>
    <n v="310"/>
    <n v="0"/>
    <n v="0"/>
    <n v="0"/>
    <n v="0"/>
    <n v="0"/>
    <m/>
    <n v="310"/>
    <n v="1"/>
    <s v=""/>
    <n v="0"/>
    <n v="16541.599999999999"/>
    <n v="0"/>
    <n v="0"/>
    <n v="0"/>
    <n v="0"/>
    <n v="0"/>
    <n v="0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541.599999999999"/>
    <n v="15.078942570647218"/>
    <n v="1097"/>
    <n v="16541.599999999999"/>
    <n v="16541.599999999999"/>
    <n v="0"/>
    <n v="0"/>
    <n v="0"/>
    <n v="16541.599999999999"/>
    <n v="0"/>
    <n v="0"/>
    <n v="16541.599999999999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32"/>
    <n v="13202"/>
    <s v="42129202SRSU"/>
    <s v="202S"/>
    <x v="62"/>
    <s v="15LTIP TL(RSUs)"/>
    <n v="10261"/>
    <n v="20"/>
    <x v="51"/>
    <n v="9260"/>
    <x v="1"/>
    <n v="107000"/>
    <n v="0"/>
    <n v="0"/>
    <s v="42129202S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s v="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0"/>
    <n v="9871.6"/>
    <n v="0"/>
    <n v="0"/>
    <n v="9871.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33"/>
    <n v="13297"/>
    <s v="42129297HRSU"/>
    <s v="297H"/>
    <x v="63"/>
    <s v="15LTIP TL(RSUs)"/>
    <n v="10261"/>
    <n v="10"/>
    <x v="46"/>
    <n v="9260"/>
    <x v="1"/>
    <n v="2000"/>
    <n v="0"/>
    <n v="0"/>
    <s v="42129297H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s v="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0"/>
    <n v="9871.6"/>
    <n v="0"/>
    <n v="0"/>
    <n v="9871.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34"/>
    <n v="13369"/>
    <s v="42129369KRSU"/>
    <s v="369K"/>
    <x v="64"/>
    <s v="15LTIP TL(RSUs)"/>
    <n v="10261"/>
    <n v="10"/>
    <x v="52"/>
    <n v="9260"/>
    <x v="1"/>
    <n v="2000"/>
    <n v="0"/>
    <n v="0"/>
    <s v="42129369KRSU15LTIP TL(RSUs)"/>
    <s v="LTIP TL(RSU)"/>
    <s v="LTIP TL(RSU) - 05/05/2015"/>
    <s v="3 years"/>
    <d v="2015-05-05T00:00:00"/>
    <d v="2018-05-05T00:00:00"/>
    <n v="1080"/>
    <n v="0"/>
    <n v="0"/>
    <n v="0"/>
    <n v="0"/>
    <n v="0"/>
    <m/>
    <n v="1080"/>
    <n v="1"/>
    <s v=""/>
    <n v="0"/>
    <n v="57628.800000000003"/>
    <n v="0"/>
    <n v="0"/>
    <n v="0"/>
    <n v="0"/>
    <n v="0"/>
    <n v="0"/>
    <n v="57628.800000000003"/>
    <n v="1080"/>
    <n v="0"/>
    <n v="0"/>
    <n v="1080"/>
    <n v="53.36"/>
    <n v="57628.800000000003"/>
    <n v="-1152.6912576"/>
    <n v="56476.1087424"/>
    <n v="0"/>
    <n v="0"/>
    <n v="0"/>
    <n v="0"/>
    <n v="57628.800000000003"/>
    <n v="52.533090246125802"/>
    <n v="1097"/>
    <n v="57628.800000000003"/>
    <n v="57628.800000000003"/>
    <n v="0"/>
    <n v="0"/>
    <n v="0"/>
    <n v="57628.800000000003"/>
    <n v="0"/>
    <n v="0"/>
    <n v="57628.800000000003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35"/>
    <n v="13401"/>
    <s v="42129401QRSU"/>
    <s v="401Q"/>
    <x v="65"/>
    <s v="15LTIP TL(RSUs)"/>
    <n v="10261"/>
    <n v="10"/>
    <x v="53"/>
    <n v="9260"/>
    <x v="1"/>
    <n v="2000"/>
    <n v="0"/>
    <n v="0"/>
    <s v="42129401Q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s v="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0"/>
    <n v="9871.6"/>
    <n v="0"/>
    <n v="0"/>
    <n v="9871.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36"/>
    <n v="13408"/>
    <s v="4212940MCRSU"/>
    <s v="40MC"/>
    <x v="66"/>
    <s v="15LTIP TL(RSUs)"/>
    <n v="10261"/>
    <n v="10"/>
    <x v="54"/>
    <n v="9260"/>
    <x v="1"/>
    <n v="2000"/>
    <n v="0"/>
    <n v="0"/>
    <s v="4212940MCRSU15LTIP TL(RSUs)"/>
    <s v="LTIP TL(RSU)"/>
    <s v="LTIP TL(RSU) - 05/05/2015"/>
    <s v="3 years"/>
    <d v="2015-05-05T00:00:00"/>
    <d v="2018-05-05T00:00:00"/>
    <n v="1080"/>
    <n v="0"/>
    <n v="0"/>
    <n v="0"/>
    <n v="0"/>
    <n v="0"/>
    <m/>
    <n v="1080"/>
    <n v="1"/>
    <n v="0"/>
    <n v="0"/>
    <n v="57628.800000000003"/>
    <n v="0"/>
    <n v="0"/>
    <n v="0"/>
    <n v="0"/>
    <n v="0"/>
    <n v="0"/>
    <n v="57628.800000000003"/>
    <n v="1080"/>
    <n v="0"/>
    <n v="0"/>
    <n v="1080"/>
    <n v="53.36"/>
    <n v="57628.800000000003"/>
    <n v="-1152.6912576"/>
    <n v="56476.1087424"/>
    <n v="0"/>
    <n v="0"/>
    <n v="0"/>
    <n v="0"/>
    <n v="56476.1087424"/>
    <n v="51.482323375022787"/>
    <n v="515"/>
    <n v="26513.4"/>
    <n v="26513.4"/>
    <n v="29962.708742399998"/>
    <n v="0"/>
    <n v="0"/>
    <n v="7670.87"/>
    <n v="18842.530000000002"/>
    <n v="0"/>
    <n v="26513.4"/>
    <n v="0"/>
    <n v="0"/>
    <n v="0"/>
    <m/>
    <n v="1595.95"/>
    <n v="1544.47"/>
    <n v="1595.95"/>
    <n v="4736.37"/>
    <n v="1595.95"/>
    <n v="0"/>
    <n v="1492.99"/>
    <n v="1492.99"/>
    <n v="1595.95"/>
    <n v="4684.8900000000003"/>
    <n v="1544.47"/>
    <n v="1595.95"/>
    <n v="0"/>
    <n v="1544.47"/>
    <n v="0"/>
    <n v="1544.47"/>
    <n v="4684.8900000000003"/>
    <n v="0"/>
    <m/>
    <m/>
    <n v="4736.38"/>
    <n v="4736.38"/>
    <n v="0"/>
    <n v="0"/>
    <n v="0"/>
    <n v="0"/>
    <n v="0"/>
    <n v="0"/>
    <n v="0"/>
    <m/>
    <n v="0"/>
    <n v="4736.38"/>
    <n v="18842.530000000002"/>
  </r>
  <r>
    <n v="1037"/>
    <n v="13410"/>
    <s v="42129410MRSU"/>
    <s v="410M"/>
    <x v="67"/>
    <s v="15LTIP TL(RSUs)"/>
    <n v="10261"/>
    <n v="10"/>
    <x v="55"/>
    <n v="9260"/>
    <x v="1"/>
    <n v="2000"/>
    <n v="0"/>
    <n v="0"/>
    <s v="42129410MRSU15LTIP TL(RSUs)"/>
    <s v="LTIP TL(RSU)"/>
    <s v="LTIP TL(RSU) - 05/05/2015"/>
    <s v="3 years"/>
    <d v="2015-05-05T00:00:00"/>
    <d v="2018-05-05T00:00:00"/>
    <n v="1080"/>
    <n v="0"/>
    <n v="0"/>
    <n v="0"/>
    <n v="0"/>
    <n v="0"/>
    <m/>
    <n v="1080"/>
    <n v="1"/>
    <s v=""/>
    <n v="0"/>
    <n v="57628.800000000003"/>
    <n v="0"/>
    <n v="0"/>
    <n v="0"/>
    <n v="0"/>
    <n v="0"/>
    <n v="0"/>
    <n v="57628.800000000003"/>
    <n v="1080"/>
    <n v="0"/>
    <n v="0"/>
    <n v="1080"/>
    <n v="53.36"/>
    <n v="57628.800000000003"/>
    <n v="-1152.6912576"/>
    <n v="56476.1087424"/>
    <n v="0"/>
    <n v="0"/>
    <n v="0"/>
    <n v="0"/>
    <n v="57628.800000000003"/>
    <n v="52.533090246125802"/>
    <n v="1097"/>
    <n v="57628.800000000003"/>
    <n v="57628.800000000003"/>
    <n v="0"/>
    <n v="0"/>
    <n v="0"/>
    <n v="7670.87"/>
    <n v="49957.93"/>
    <n v="0"/>
    <n v="57628.800000000003"/>
    <n v="0"/>
    <n v="0"/>
    <n v="0"/>
    <m/>
    <n v="1595.95"/>
    <n v="48361.98"/>
    <n v="0"/>
    <n v="49957.93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49957.93"/>
  </r>
  <r>
    <n v="1038"/>
    <n v="13439"/>
    <s v="42129439RRSU"/>
    <s v="439R"/>
    <x v="68"/>
    <s v="15LTIP TL(RSUs)"/>
    <n v="10261"/>
    <n v="60"/>
    <x v="56"/>
    <n v="9260"/>
    <x v="1"/>
    <n v="81000"/>
    <n v="0"/>
    <n v="0"/>
    <s v="42129439R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s v="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0"/>
    <n v="9871.6"/>
    <n v="0"/>
    <n v="0"/>
    <n v="9871.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39"/>
    <n v="13497"/>
    <s v="42129497GRSU"/>
    <s v="497G"/>
    <x v="69"/>
    <s v="15LTIP TL(RSUs)"/>
    <n v="10261"/>
    <n v="10"/>
    <x v="57"/>
    <n v="9260"/>
    <x v="1"/>
    <n v="12000"/>
    <n v="0"/>
    <n v="0"/>
    <s v="42129497GRSU15LTIP TL(RSUs)"/>
    <s v="LTIP TL(RSU)"/>
    <s v="LTIP TL(RSU) - 05/05/2015"/>
    <s v="3 years"/>
    <d v="2015-05-05T00:00:00"/>
    <d v="2018-05-05T00:00:00"/>
    <n v="310"/>
    <n v="0"/>
    <n v="0"/>
    <n v="0"/>
    <n v="0"/>
    <n v="0"/>
    <m/>
    <n v="310"/>
    <n v="1"/>
    <s v=""/>
    <n v="0"/>
    <n v="16541.599999999999"/>
    <n v="0"/>
    <n v="0"/>
    <n v="0"/>
    <n v="0"/>
    <n v="0"/>
    <n v="0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541.599999999999"/>
    <n v="15.078942570647218"/>
    <n v="1097"/>
    <n v="16541.599999999999"/>
    <n v="16541.599999999999"/>
    <n v="0"/>
    <n v="0"/>
    <n v="0"/>
    <n v="16541.599999999999"/>
    <n v="0"/>
    <n v="0"/>
    <n v="16541.599999999999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40"/>
    <n v="13501"/>
    <s v="42129501MRSU"/>
    <s v="501M"/>
    <x v="70"/>
    <s v="15LTIP TL(RSUs)"/>
    <n v="10261"/>
    <n v="10"/>
    <x v="43"/>
    <n v="9260"/>
    <x v="1"/>
    <n v="2000"/>
    <n v="0"/>
    <n v="0"/>
    <s v="42129501MRSU15LTIP TL(RSUs)"/>
    <s v="LTIP TL(RSU)"/>
    <s v="LTIP TL(RSU) - 05/05/2015"/>
    <s v="3 years"/>
    <d v="2015-05-05T00:00:00"/>
    <d v="2018-05-05T00:00:00"/>
    <n v="1080"/>
    <n v="0"/>
    <n v="0"/>
    <n v="0"/>
    <n v="0"/>
    <n v="0"/>
    <m/>
    <n v="1080"/>
    <n v="1"/>
    <n v="0"/>
    <n v="0"/>
    <n v="57628.800000000003"/>
    <n v="0"/>
    <n v="0"/>
    <n v="0"/>
    <n v="0"/>
    <n v="0"/>
    <n v="0"/>
    <n v="57628.800000000003"/>
    <n v="1080"/>
    <n v="0"/>
    <n v="0"/>
    <n v="1080"/>
    <n v="53.36"/>
    <n v="57628.800000000003"/>
    <n v="-1152.6912576"/>
    <n v="56476.1087424"/>
    <n v="0"/>
    <n v="0"/>
    <n v="0"/>
    <n v="0"/>
    <n v="56476.1087424"/>
    <n v="51.482323375022787"/>
    <n v="515"/>
    <n v="26513.4"/>
    <n v="26513.4"/>
    <n v="29962.708742399998"/>
    <n v="0"/>
    <n v="0"/>
    <n v="7670.87"/>
    <n v="18842.530000000002"/>
    <n v="0"/>
    <n v="26513.4"/>
    <n v="0"/>
    <n v="0"/>
    <n v="0"/>
    <m/>
    <n v="1595.95"/>
    <n v="1544.47"/>
    <n v="1595.95"/>
    <n v="4736.37"/>
    <n v="1595.95"/>
    <n v="0"/>
    <n v="1492.99"/>
    <n v="1492.99"/>
    <n v="1595.95"/>
    <n v="4684.8900000000003"/>
    <n v="1544.47"/>
    <n v="1595.95"/>
    <n v="0"/>
    <n v="1544.47"/>
    <n v="0"/>
    <n v="1544.47"/>
    <n v="4684.8900000000003"/>
    <n v="0"/>
    <m/>
    <m/>
    <n v="4736.38"/>
    <n v="4736.38"/>
    <n v="0"/>
    <n v="0"/>
    <n v="0"/>
    <n v="0"/>
    <n v="0"/>
    <n v="0"/>
    <n v="0"/>
    <m/>
    <n v="0"/>
    <n v="4736.38"/>
    <n v="18842.530000000002"/>
  </r>
  <r>
    <n v="1041"/>
    <n v="13548"/>
    <s v="42129548CRSU"/>
    <s v="548C"/>
    <x v="71"/>
    <s v="15LTIP TL(RSUs)"/>
    <n v="10261"/>
    <n v="70"/>
    <x v="58"/>
    <n v="9260"/>
    <x v="1"/>
    <n v="170000"/>
    <n v="0"/>
    <n v="0"/>
    <s v="42129548C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s v="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0"/>
    <n v="9871.6"/>
    <n v="0"/>
    <n v="0"/>
    <n v="9871.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42"/>
    <n v="13553"/>
    <s v="42129553TRSU"/>
    <s v="553T"/>
    <x v="72"/>
    <s v="15LTIP TL(RSUs)"/>
    <n v="10261"/>
    <n v="10"/>
    <x v="43"/>
    <n v="9260"/>
    <x v="1"/>
    <n v="2000"/>
    <n v="0"/>
    <n v="0"/>
    <s v="42129553T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1043"/>
    <n v="13587"/>
    <s v="42129587BRSU"/>
    <s v="587B"/>
    <x v="73"/>
    <s v="15LTIP TL(RSUs)"/>
    <n v="10261"/>
    <n v="10"/>
    <x v="59"/>
    <n v="9260"/>
    <x v="1"/>
    <n v="2000"/>
    <n v="0"/>
    <n v="0"/>
    <s v="42129587BRSU15LTIP TL(RSUs)"/>
    <s v="LTIP TL(RSU)"/>
    <s v="LTIP TL(RSU) - 05/05/2015"/>
    <s v="3 years"/>
    <d v="2015-05-05T00:00:00"/>
    <d v="2018-05-05T00:00:00"/>
    <n v="310"/>
    <n v="0"/>
    <n v="0"/>
    <n v="0"/>
    <n v="0"/>
    <n v="0"/>
    <m/>
    <n v="310"/>
    <n v="1"/>
    <s v=""/>
    <n v="0"/>
    <n v="16541.599999999999"/>
    <n v="0"/>
    <n v="0"/>
    <n v="0"/>
    <n v="0"/>
    <n v="0"/>
    <n v="0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541.599999999999"/>
    <n v="15.078942570647218"/>
    <n v="1097"/>
    <n v="16541.599999999999"/>
    <n v="16541.599999999999"/>
    <n v="0"/>
    <n v="0"/>
    <n v="0"/>
    <n v="16541.599999999999"/>
    <n v="0"/>
    <n v="0"/>
    <n v="16541.599999999999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44"/>
    <n v="14088"/>
    <s v="42129088SRSU"/>
    <s v="088S"/>
    <x v="74"/>
    <s v="15LTIP TL(RSUs)"/>
    <n v="10261"/>
    <n v="10"/>
    <x v="60"/>
    <n v="9260"/>
    <x v="1"/>
    <n v="2000"/>
    <n v="0"/>
    <n v="0"/>
    <s v="42129088S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1045"/>
    <n v="14108"/>
    <s v="42129108MRSU"/>
    <s v="108M"/>
    <x v="75"/>
    <s v="15LTIP TL(RSUs)"/>
    <n v="10261"/>
    <n v="10"/>
    <x v="61"/>
    <n v="9260"/>
    <x v="1"/>
    <n v="12000"/>
    <n v="0"/>
    <n v="0"/>
    <s v="42129108M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1046"/>
    <n v="14162"/>
    <s v="42129162RRSU"/>
    <s v="162R"/>
    <x v="76"/>
    <s v="15LTIP TL(RSUs)"/>
    <n v="10261"/>
    <n v="80"/>
    <x v="62"/>
    <n v="9260"/>
    <x v="1"/>
    <n v="190000"/>
    <n v="0"/>
    <n v="0"/>
    <s v="42129162RRSU15LTIP TL(RSUs)"/>
    <s v="LTIP TL(RSU)"/>
    <s v="LTIP TL(RSU) - 05/05/2015"/>
    <s v="3 years"/>
    <d v="2015-05-05T00:00:00"/>
    <d v="2018-05-05T00:00:00"/>
    <n v="310"/>
    <n v="0"/>
    <n v="0"/>
    <n v="0"/>
    <n v="0"/>
    <n v="0"/>
    <m/>
    <n v="310"/>
    <n v="1"/>
    <s v=""/>
    <n v="0"/>
    <n v="16541.599999999999"/>
    <n v="0"/>
    <n v="0"/>
    <n v="0"/>
    <n v="0"/>
    <n v="0"/>
    <n v="0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541.599999999999"/>
    <n v="15.078942570647218"/>
    <n v="1097"/>
    <n v="16541.599999999999"/>
    <n v="16541.599999999999"/>
    <n v="0"/>
    <n v="0"/>
    <n v="0"/>
    <n v="16541.599999999999"/>
    <n v="0"/>
    <n v="0"/>
    <n v="16541.599999999999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47"/>
    <n v="14178"/>
    <s v="42129178BRSU"/>
    <s v="178B"/>
    <x v="77"/>
    <s v="15LTIP TL(RSUs)"/>
    <n v="10261"/>
    <n v="10"/>
    <x v="14"/>
    <n v="9260"/>
    <x v="1"/>
    <n v="2000"/>
    <n v="0"/>
    <n v="0"/>
    <s v="42129178BRSU15LTIP TL(RSUs)"/>
    <s v="LTIP TL(RSU)"/>
    <s v="LTIP TL(RSU) - 05/05/2015"/>
    <s v="3 years"/>
    <d v="2015-05-05T00:00:00"/>
    <d v="2018-05-05T00:00:00"/>
    <n v="310"/>
    <n v="0"/>
    <n v="0"/>
    <n v="0"/>
    <n v="0"/>
    <n v="0"/>
    <m/>
    <n v="310"/>
    <n v="1"/>
    <n v="0"/>
    <n v="0"/>
    <n v="16541.599999999999"/>
    <n v="0"/>
    <n v="0"/>
    <n v="0"/>
    <n v="0"/>
    <n v="0"/>
    <n v="0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210.734916799998"/>
    <n v="14.777333561349133"/>
    <n v="515"/>
    <n v="7610.33"/>
    <n v="7610.33"/>
    <n v="8600.4049167999983"/>
    <n v="0"/>
    <n v="0"/>
    <n v="2201.8199999999997"/>
    <n v="5408.51"/>
    <n v="0"/>
    <n v="7610.33"/>
    <n v="0"/>
    <n v="0"/>
    <n v="0"/>
    <m/>
    <n v="458.1"/>
    <n v="443.32"/>
    <n v="458.1"/>
    <n v="1359.52"/>
    <n v="458.09"/>
    <n v="0"/>
    <n v="428.55"/>
    <n v="428.55"/>
    <n v="458.09"/>
    <n v="1344.73"/>
    <n v="443.32"/>
    <n v="458.1"/>
    <n v="0"/>
    <n v="443.32"/>
    <n v="0"/>
    <n v="443.32"/>
    <n v="1344.74"/>
    <n v="0"/>
    <m/>
    <m/>
    <n v="1359.52"/>
    <n v="1359.52"/>
    <n v="0"/>
    <n v="0"/>
    <n v="0"/>
    <n v="0"/>
    <n v="0"/>
    <n v="0"/>
    <n v="0"/>
    <m/>
    <n v="0"/>
    <n v="1359.52"/>
    <n v="5408.51"/>
  </r>
  <r>
    <n v="1048"/>
    <n v="14180"/>
    <s v="42129180FRSU"/>
    <s v="180F"/>
    <x v="78"/>
    <s v="15LTIP TL(RSUs)"/>
    <n v="10261"/>
    <n v="30"/>
    <x v="63"/>
    <n v="9260"/>
    <x v="1"/>
    <n v="10000"/>
    <n v="0"/>
    <n v="0"/>
    <s v="42129180F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1049"/>
    <n v="14237"/>
    <s v="42129237FRSU"/>
    <s v="237F"/>
    <x v="79"/>
    <s v="15LTIP TL(RSUs)"/>
    <n v="10261"/>
    <n v="10"/>
    <x v="64"/>
    <n v="9260"/>
    <x v="1"/>
    <n v="2000"/>
    <n v="0"/>
    <n v="0"/>
    <s v="42129237FRSU15LTIP TL(RSUs)"/>
    <s v="LTIP TL(RSU)"/>
    <s v="LTIP TL(RSU) - 05/05/2015"/>
    <s v="3 years"/>
    <d v="2015-05-05T00:00:00"/>
    <d v="2018-05-05T00:00:00"/>
    <n v="1080"/>
    <n v="0"/>
    <n v="0"/>
    <n v="0"/>
    <n v="0"/>
    <n v="0"/>
    <m/>
    <n v="1080"/>
    <n v="1"/>
    <n v="0"/>
    <n v="0"/>
    <n v="57628.800000000003"/>
    <n v="0"/>
    <n v="0"/>
    <n v="0"/>
    <n v="0"/>
    <n v="0"/>
    <n v="0"/>
    <n v="57628.800000000003"/>
    <n v="1080"/>
    <n v="0"/>
    <n v="0"/>
    <n v="1080"/>
    <n v="53.36"/>
    <n v="57628.800000000003"/>
    <n v="-1152.6912576"/>
    <n v="56476.1087424"/>
    <n v="0"/>
    <n v="0"/>
    <n v="0"/>
    <n v="0"/>
    <n v="56476.1087424"/>
    <n v="51.482323375022787"/>
    <n v="515"/>
    <n v="26513.4"/>
    <n v="26513.4"/>
    <n v="29962.708742399998"/>
    <n v="0"/>
    <n v="0"/>
    <n v="7670.87"/>
    <n v="18842.530000000002"/>
    <n v="0"/>
    <n v="26513.4"/>
    <n v="0"/>
    <n v="0"/>
    <n v="0"/>
    <m/>
    <n v="1595.95"/>
    <n v="1544.47"/>
    <n v="1595.95"/>
    <n v="4736.37"/>
    <n v="1595.95"/>
    <n v="0"/>
    <n v="1492.99"/>
    <n v="1492.99"/>
    <n v="1595.95"/>
    <n v="4684.8900000000003"/>
    <n v="1544.47"/>
    <n v="1595.95"/>
    <n v="0"/>
    <n v="1544.47"/>
    <n v="0"/>
    <n v="1544.47"/>
    <n v="4684.8900000000003"/>
    <n v="0"/>
    <m/>
    <m/>
    <n v="4736.38"/>
    <n v="4736.38"/>
    <n v="0"/>
    <n v="0"/>
    <n v="0"/>
    <n v="0"/>
    <n v="0"/>
    <n v="0"/>
    <n v="0"/>
    <m/>
    <n v="0"/>
    <n v="4736.38"/>
    <n v="18842.530000000002"/>
  </r>
  <r>
    <n v="1050"/>
    <n v="14288"/>
    <s v="42129288WRSU"/>
    <s v="288W"/>
    <x v="80"/>
    <s v="15LTIP TL(RSUs)"/>
    <n v="10261"/>
    <n v="10"/>
    <x v="12"/>
    <n v="9260"/>
    <x v="1"/>
    <n v="2000"/>
    <n v="0"/>
    <n v="0"/>
    <s v="42129288W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1051"/>
    <n v="14311"/>
    <s v="42129311CRSU"/>
    <s v="311C"/>
    <x v="81"/>
    <s v="15LTIP TL(RSUs)"/>
    <n v="10261"/>
    <n v="80"/>
    <x v="65"/>
    <n v="9260"/>
    <x v="1"/>
    <n v="190000"/>
    <n v="0"/>
    <n v="0"/>
    <s v="42129311CRSU15LTIP TL(RSUs)"/>
    <s v="LTIP TL(RSU)"/>
    <s v="LTIP TL(RSU) - 05/05/2015"/>
    <s v="3 years"/>
    <d v="2015-05-05T00:00:00"/>
    <d v="2018-05-05T00:00:00"/>
    <n v="310"/>
    <n v="0"/>
    <n v="0"/>
    <n v="0"/>
    <n v="0"/>
    <n v="0"/>
    <m/>
    <n v="310"/>
    <n v="1"/>
    <n v="0"/>
    <n v="0"/>
    <n v="16541.599999999999"/>
    <n v="0"/>
    <n v="0"/>
    <n v="0"/>
    <n v="0"/>
    <n v="0"/>
    <n v="0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210.734916799998"/>
    <n v="14.777333561349133"/>
    <n v="515"/>
    <n v="7610.33"/>
    <n v="7610.33"/>
    <n v="8600.4049167999983"/>
    <n v="0"/>
    <n v="0"/>
    <n v="2201.8199999999997"/>
    <n v="5408.51"/>
    <n v="0"/>
    <n v="7610.33"/>
    <n v="0"/>
    <n v="0"/>
    <n v="0"/>
    <m/>
    <n v="458.1"/>
    <n v="443.32"/>
    <n v="458.1"/>
    <n v="1359.52"/>
    <n v="458.09"/>
    <n v="0"/>
    <n v="428.55"/>
    <n v="428.55"/>
    <n v="458.09"/>
    <n v="1344.73"/>
    <n v="443.32"/>
    <n v="458.1"/>
    <n v="0"/>
    <n v="443.32"/>
    <n v="0"/>
    <n v="443.32"/>
    <n v="1344.74"/>
    <n v="0"/>
    <m/>
    <m/>
    <n v="1359.52"/>
    <n v="1359.52"/>
    <n v="0"/>
    <n v="0"/>
    <n v="0"/>
    <n v="0"/>
    <n v="0"/>
    <n v="0"/>
    <n v="0"/>
    <m/>
    <n v="0"/>
    <n v="1359.52"/>
    <n v="5408.51"/>
  </r>
  <r>
    <n v="1052"/>
    <n v="14370"/>
    <s v="42129370SRSU"/>
    <s v="370S"/>
    <x v="82"/>
    <s v="15LTIP TL(RSUs)"/>
    <n v="10261"/>
    <n v="10"/>
    <x v="66"/>
    <n v="9260"/>
    <x v="1"/>
    <n v="2000"/>
    <n v="0"/>
    <n v="0"/>
    <s v="42129370SRSU15LTIP TL(RSUs)"/>
    <s v="LTIP TL(RSU)"/>
    <s v="LTIP TL(RSU) - 05/05/2015"/>
    <s v="3 years"/>
    <d v="2015-05-05T00:00:00"/>
    <d v="2018-05-05T00:00:00"/>
    <n v="310"/>
    <n v="0"/>
    <n v="0"/>
    <n v="0"/>
    <n v="0"/>
    <n v="0"/>
    <m/>
    <n v="310"/>
    <n v="1"/>
    <n v="0"/>
    <n v="0"/>
    <n v="16541.599999999999"/>
    <n v="0"/>
    <n v="0"/>
    <n v="0"/>
    <n v="0"/>
    <n v="0"/>
    <n v="0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210.734916799998"/>
    <n v="14.777333561349133"/>
    <n v="515"/>
    <n v="7610.33"/>
    <n v="7610.33"/>
    <n v="8600.4049167999983"/>
    <n v="0"/>
    <n v="0"/>
    <n v="2201.8199999999997"/>
    <n v="5408.51"/>
    <n v="0"/>
    <n v="7610.33"/>
    <n v="0"/>
    <n v="0"/>
    <n v="0"/>
    <m/>
    <n v="458.1"/>
    <n v="443.32"/>
    <n v="458.1"/>
    <n v="1359.52"/>
    <n v="458.09"/>
    <n v="0"/>
    <n v="428.55"/>
    <n v="428.55"/>
    <n v="458.09"/>
    <n v="1344.73"/>
    <n v="443.32"/>
    <n v="458.1"/>
    <n v="0"/>
    <n v="443.32"/>
    <n v="0"/>
    <n v="443.32"/>
    <n v="1344.74"/>
    <n v="0"/>
    <m/>
    <m/>
    <n v="1359.52"/>
    <n v="1359.52"/>
    <n v="0"/>
    <n v="0"/>
    <n v="0"/>
    <n v="0"/>
    <n v="0"/>
    <n v="0"/>
    <n v="0"/>
    <m/>
    <n v="0"/>
    <n v="1359.52"/>
    <n v="5408.51"/>
  </r>
  <r>
    <n v="1053"/>
    <n v="14383"/>
    <s v="42129383KRSU"/>
    <s v="383K"/>
    <x v="83"/>
    <s v="15LTIP TL(RSUs)"/>
    <n v="10261"/>
    <n v="80"/>
    <x v="67"/>
    <n v="9260"/>
    <x v="1"/>
    <n v="190000"/>
    <n v="0"/>
    <n v="0"/>
    <s v="42129383KRSU15LTIP TL(RSUs)"/>
    <s v="LTIP TL(RSU)"/>
    <s v="LTIP TL(RSU) - 05/05/2015"/>
    <s v="3 years"/>
    <d v="2015-05-05T00:00:00"/>
    <d v="2018-05-05T00:00:00"/>
    <n v="310"/>
    <n v="0"/>
    <n v="0"/>
    <n v="0"/>
    <n v="0"/>
    <n v="0"/>
    <m/>
    <n v="310"/>
    <n v="1"/>
    <n v="0"/>
    <n v="0"/>
    <n v="16541.599999999999"/>
    <n v="0"/>
    <n v="0"/>
    <n v="0"/>
    <n v="0"/>
    <n v="0"/>
    <n v="0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210.734916799998"/>
    <n v="14.777333561349133"/>
    <n v="515"/>
    <n v="7610.33"/>
    <n v="7610.33"/>
    <n v="8600.4049167999983"/>
    <n v="0"/>
    <n v="0"/>
    <n v="2201.8199999999997"/>
    <n v="5408.51"/>
    <n v="0"/>
    <n v="7610.33"/>
    <n v="0"/>
    <n v="0"/>
    <n v="0"/>
    <m/>
    <n v="458.1"/>
    <n v="443.32"/>
    <n v="458.1"/>
    <n v="1359.52"/>
    <n v="458.09"/>
    <n v="0"/>
    <n v="428.55"/>
    <n v="428.55"/>
    <n v="458.09"/>
    <n v="1344.73"/>
    <n v="443.32"/>
    <n v="458.1"/>
    <n v="0"/>
    <n v="443.32"/>
    <n v="0"/>
    <n v="443.32"/>
    <n v="1344.74"/>
    <n v="0"/>
    <m/>
    <m/>
    <n v="1359.52"/>
    <n v="1359.52"/>
    <n v="0"/>
    <n v="0"/>
    <n v="0"/>
    <n v="0"/>
    <n v="0"/>
    <n v="0"/>
    <n v="0"/>
    <m/>
    <n v="0"/>
    <n v="1359.52"/>
    <n v="5408.51"/>
  </r>
  <r>
    <n v="1054"/>
    <n v="14468"/>
    <s v="42129468RRSU"/>
    <s v="468R"/>
    <x v="84"/>
    <s v="15LTIP TL(RSUs)"/>
    <n v="10261"/>
    <n v="80"/>
    <x v="68"/>
    <n v="9260"/>
    <x v="1"/>
    <n v="190000"/>
    <n v="0"/>
    <n v="0"/>
    <s v="42129468RRSU15LTIP TL(RSUs)"/>
    <s v="LTIP TL(RSU)"/>
    <s v="LTIP TL(RSU) - 05/05/2015"/>
    <s v="3 years"/>
    <d v="2015-05-05T00:00:00"/>
    <d v="2018-05-05T00:00:00"/>
    <n v="310"/>
    <n v="0"/>
    <n v="0"/>
    <n v="0"/>
    <n v="0"/>
    <n v="0"/>
    <m/>
    <n v="310"/>
    <n v="1"/>
    <s v=""/>
    <n v="0"/>
    <n v="16541.599999999999"/>
    <n v="0"/>
    <n v="0"/>
    <n v="0"/>
    <n v="0"/>
    <n v="0"/>
    <n v="0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541.599999999999"/>
    <n v="15.078942570647218"/>
    <n v="1097"/>
    <n v="16541.599999999999"/>
    <n v="16541.599999999999"/>
    <n v="0"/>
    <n v="0"/>
    <n v="0"/>
    <n v="16541.599999999999"/>
    <n v="0"/>
    <n v="0"/>
    <n v="16541.599999999999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55"/>
    <n v="14474"/>
    <s v="42129474MRSU"/>
    <s v="474M"/>
    <x v="85"/>
    <s v="15LTIP TL(RSUs)"/>
    <n v="10261"/>
    <n v="10"/>
    <x v="12"/>
    <n v="9260"/>
    <x v="1"/>
    <n v="2000"/>
    <n v="0"/>
    <n v="0"/>
    <s v="42129474M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s v="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0"/>
    <n v="9871.6"/>
    <n v="0"/>
    <n v="0"/>
    <n v="9871.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56"/>
    <n v="14482"/>
    <s v="42129482DRSU"/>
    <s v="482D"/>
    <x v="86"/>
    <s v="15LTIP TL(RSUs)"/>
    <n v="10261"/>
    <n v="10"/>
    <x v="69"/>
    <n v="9260"/>
    <x v="1"/>
    <n v="12000"/>
    <n v="0"/>
    <n v="0"/>
    <s v="42129482DRSU15LTIP TL(RSUs)"/>
    <s v="LTIP TL(RSU)"/>
    <s v="LTIP TL(RSU) - 05/05/2015"/>
    <s v="3 years"/>
    <d v="2015-05-05T00:00:00"/>
    <d v="2018-05-05T00:00:00"/>
    <n v="310"/>
    <n v="0"/>
    <n v="0"/>
    <n v="0"/>
    <n v="0"/>
    <n v="0"/>
    <m/>
    <n v="310"/>
    <n v="1"/>
    <n v="0"/>
    <n v="0"/>
    <n v="16541.599999999999"/>
    <n v="0"/>
    <n v="0"/>
    <n v="0"/>
    <n v="0"/>
    <n v="0"/>
    <n v="0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210.734916799998"/>
    <n v="14.777333561349133"/>
    <n v="515"/>
    <n v="7610.33"/>
    <n v="7610.33"/>
    <n v="8600.4049167999983"/>
    <n v="0"/>
    <n v="0"/>
    <n v="2201.8199999999997"/>
    <n v="5408.51"/>
    <n v="0"/>
    <n v="7610.33"/>
    <n v="0"/>
    <n v="0"/>
    <n v="0"/>
    <m/>
    <n v="458.1"/>
    <n v="443.32"/>
    <n v="458.1"/>
    <n v="1359.52"/>
    <n v="458.09"/>
    <n v="0"/>
    <n v="428.55"/>
    <n v="428.55"/>
    <n v="458.09"/>
    <n v="1344.73"/>
    <n v="443.32"/>
    <n v="458.1"/>
    <n v="0"/>
    <n v="443.32"/>
    <n v="0"/>
    <n v="443.32"/>
    <n v="1344.74"/>
    <n v="0"/>
    <m/>
    <m/>
    <n v="1359.52"/>
    <n v="1359.52"/>
    <n v="0"/>
    <n v="0"/>
    <n v="0"/>
    <n v="0"/>
    <n v="0"/>
    <n v="0"/>
    <n v="0"/>
    <m/>
    <n v="0"/>
    <n v="1359.52"/>
    <n v="5408.51"/>
  </r>
  <r>
    <n v="1057"/>
    <n v="14484"/>
    <s v="42129484WRSU"/>
    <s v="484W"/>
    <x v="87"/>
    <s v="15LTIP TL(RSUs)"/>
    <n v="10261"/>
    <n v="10"/>
    <x v="5"/>
    <n v="9260"/>
    <x v="1"/>
    <n v="2000"/>
    <n v="0"/>
    <n v="0"/>
    <s v="42129484WRSU15LTIP TL(RSUs)"/>
    <s v="LTIP TL(RSU)"/>
    <s v="LTIP TL(RSU) - 05/05/2015"/>
    <s v="3 years"/>
    <d v="2015-05-05T00:00:00"/>
    <d v="2018-05-05T00:00:00"/>
    <n v="310"/>
    <n v="0"/>
    <n v="0"/>
    <n v="0"/>
    <n v="0"/>
    <n v="0"/>
    <m/>
    <n v="310"/>
    <n v="1"/>
    <s v=""/>
    <n v="0"/>
    <n v="16541.599999999999"/>
    <n v="0"/>
    <n v="0"/>
    <n v="0"/>
    <n v="0"/>
    <n v="0"/>
    <n v="0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541.599999999999"/>
    <n v="15.078942570647218"/>
    <n v="1097"/>
    <n v="16541.599999999999"/>
    <n v="16541.599999999999"/>
    <n v="0"/>
    <n v="0"/>
    <n v="0"/>
    <n v="16541.600000000002"/>
    <n v="0"/>
    <n v="0"/>
    <n v="16541.600000000002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58"/>
    <n v="14492"/>
    <s v="42129492YRSU"/>
    <s v="492Y"/>
    <x v="88"/>
    <s v="15LTIP TL(RSUs)"/>
    <n v="10261"/>
    <n v="180"/>
    <x v="70"/>
    <n v="9260"/>
    <x v="1"/>
    <n v="700000"/>
    <n v="0"/>
    <n v="0"/>
    <s v="42129492YRSU15LTIP TL(RSUs)"/>
    <s v="LTIP TL(RSU)"/>
    <s v="LTIP TL(RSU) - 05/05/2015"/>
    <s v="3 years"/>
    <d v="2015-05-05T00:00:00"/>
    <d v="2018-05-05T00:00:00"/>
    <n v="310"/>
    <n v="0"/>
    <n v="0"/>
    <n v="0"/>
    <n v="0"/>
    <n v="0"/>
    <m/>
    <n v="310"/>
    <n v="1"/>
    <s v=""/>
    <n v="0"/>
    <n v="16541.599999999999"/>
    <n v="0"/>
    <n v="0"/>
    <n v="0"/>
    <n v="0"/>
    <n v="0"/>
    <n v="0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541.599999999999"/>
    <n v="15.078942570647218"/>
    <n v="1097"/>
    <n v="16541.599999999999"/>
    <n v="16541.599999999999"/>
    <n v="0"/>
    <n v="0"/>
    <n v="0"/>
    <n v="16541.599999999999"/>
    <n v="0"/>
    <n v="0"/>
    <n v="16541.599999999999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59"/>
    <n v="14593"/>
    <s v="42129593ERSU"/>
    <s v="593E"/>
    <x v="89"/>
    <s v="15LTIP TL(RSUs)"/>
    <n v="10261"/>
    <n v="180"/>
    <x v="71"/>
    <n v="9260"/>
    <x v="1"/>
    <n v="700000"/>
    <n v="0"/>
    <n v="0"/>
    <s v="42129593ERSU15LTIP TL(RSUs)"/>
    <s v="LTIP TL(RSU)"/>
    <s v="LTIP TL(RSU) - 05/05/2015"/>
    <s v="3 years"/>
    <d v="2015-05-05T00:00:00"/>
    <d v="2018-05-05T00:00:00"/>
    <n v="2265"/>
    <n v="0"/>
    <n v="0"/>
    <n v="0"/>
    <n v="0"/>
    <n v="0"/>
    <m/>
    <n v="2265"/>
    <n v="1"/>
    <s v=""/>
    <n v="0"/>
    <n v="120860.4"/>
    <n v="0"/>
    <n v="0"/>
    <n v="0"/>
    <n v="0"/>
    <n v="0"/>
    <n v="0"/>
    <n v="120860.4"/>
    <n v="2265"/>
    <n v="0"/>
    <n v="0"/>
    <n v="2265"/>
    <n v="53.36"/>
    <n v="120860.4"/>
    <n v="-2417.4497207999998"/>
    <n v="118442.9502792"/>
    <n v="0"/>
    <n v="0"/>
    <n v="0"/>
    <n v="0"/>
    <n v="120860.4"/>
    <n v="110.17356426618049"/>
    <n v="1097"/>
    <n v="120860.4"/>
    <n v="120860.4"/>
    <n v="0"/>
    <n v="0"/>
    <n v="0"/>
    <n v="120860.4"/>
    <n v="0"/>
    <n v="0"/>
    <n v="120860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60"/>
    <n v="14707"/>
    <s v="42129707WRSU"/>
    <s v="707W"/>
    <x v="90"/>
    <s v="15LTIP TL(RSUs)"/>
    <n v="10261"/>
    <n v="10"/>
    <x v="72"/>
    <n v="9260"/>
    <x v="1"/>
    <n v="2000"/>
    <n v="0"/>
    <n v="0"/>
    <s v="42129707W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s v="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0"/>
    <n v="9871.6"/>
    <n v="0"/>
    <n v="0"/>
    <n v="9871.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61"/>
    <n v="14712"/>
    <s v="42129712PRSU"/>
    <s v="712P"/>
    <x v="91"/>
    <s v="15LTIP TL(RSUs)"/>
    <n v="10261"/>
    <n v="10"/>
    <x v="73"/>
    <n v="9260"/>
    <x v="1"/>
    <n v="2000"/>
    <n v="0"/>
    <n v="0"/>
    <s v="42129712P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1062"/>
    <n v="14713"/>
    <s v="42129713SRSU"/>
    <s v="713S"/>
    <x v="92"/>
    <s v="15LTIP TL(RSUs)"/>
    <n v="10261"/>
    <n v="180"/>
    <x v="74"/>
    <n v="9260"/>
    <x v="1"/>
    <n v="700000"/>
    <n v="0"/>
    <n v="0"/>
    <s v="42129713S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s v="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0"/>
    <n v="9871.6"/>
    <n v="0"/>
    <n v="0"/>
    <n v="9871.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63"/>
    <n v="14721"/>
    <s v="42129721WRSU"/>
    <s v="721W"/>
    <x v="93"/>
    <s v="15LTIP TL(RSUs)"/>
    <n v="10261"/>
    <n v="10"/>
    <x v="75"/>
    <n v="9260"/>
    <x v="1"/>
    <n v="2000"/>
    <n v="0"/>
    <n v="0"/>
    <s v="42129721W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1064"/>
    <n v="14796"/>
    <s v="42129796KRSU"/>
    <s v="796K"/>
    <x v="94"/>
    <s v="15LTIP TL(RSUs)"/>
    <n v="10261"/>
    <n v="80"/>
    <x v="76"/>
    <n v="9260"/>
    <x v="1"/>
    <n v="190000"/>
    <n v="0"/>
    <n v="0"/>
    <s v="42129796KRSU15LTIP TL(RSUs)"/>
    <s v="LTIP TL(RSU)"/>
    <s v="LTIP TL(RSU) - 05/05/2015"/>
    <s v="3 years"/>
    <d v="2015-05-05T00:00:00"/>
    <d v="2018-05-05T00:00:00"/>
    <n v="310"/>
    <n v="0"/>
    <n v="0"/>
    <n v="0"/>
    <n v="0"/>
    <n v="0"/>
    <m/>
    <n v="310"/>
    <n v="1"/>
    <s v=""/>
    <n v="0"/>
    <n v="16541.599999999999"/>
    <n v="0"/>
    <n v="0"/>
    <n v="0"/>
    <n v="0"/>
    <n v="0"/>
    <n v="0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541.599999999999"/>
    <n v="15.078942570647218"/>
    <n v="1097"/>
    <n v="16541.599999999999"/>
    <n v="16541.599999999999"/>
    <n v="0"/>
    <n v="0"/>
    <n v="0"/>
    <n v="16541.599999999999"/>
    <n v="0"/>
    <n v="0"/>
    <n v="16541.599999999999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65"/>
    <n v="14813"/>
    <s v="42129813SRSU"/>
    <s v="813S"/>
    <x v="95"/>
    <s v="15LTIP TL(RSUs)"/>
    <n v="10261"/>
    <n v="80"/>
    <x v="62"/>
    <n v="9260"/>
    <x v="1"/>
    <n v="190000"/>
    <n v="0"/>
    <n v="0"/>
    <s v="42129813S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1066"/>
    <n v="14859"/>
    <s v="42129859ARSU"/>
    <s v="859A"/>
    <x v="96"/>
    <s v="15LTIP TL(RSUs)"/>
    <n v="10261"/>
    <n v="80"/>
    <x v="77"/>
    <n v="9260"/>
    <x v="1"/>
    <n v="190000"/>
    <n v="0"/>
    <n v="0"/>
    <s v="42129859A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1067"/>
    <n v="14866"/>
    <s v="42129866MRSU"/>
    <s v="866M"/>
    <x v="97"/>
    <s v="15LTIP TL(RSUs)"/>
    <n v="10261"/>
    <n v="80"/>
    <x v="78"/>
    <n v="9260"/>
    <x v="1"/>
    <n v="190000"/>
    <n v="0"/>
    <n v="0"/>
    <s v="42129866MRSU15LTIP TL(RSUs)"/>
    <s v="LTIP TL(RSU)"/>
    <s v="LTIP TL(RSU) - 05/05/2015"/>
    <s v="3 years"/>
    <d v="2015-05-05T00:00:00"/>
    <d v="2018-05-05T00:00:00"/>
    <n v="310"/>
    <n v="0"/>
    <n v="0"/>
    <n v="0"/>
    <n v="0"/>
    <n v="0"/>
    <m/>
    <n v="310"/>
    <n v="1"/>
    <n v="0"/>
    <n v="0"/>
    <n v="16541.599999999999"/>
    <n v="0"/>
    <n v="0"/>
    <n v="0"/>
    <n v="0"/>
    <n v="0"/>
    <n v="0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210.734916799998"/>
    <n v="14.777333561349133"/>
    <n v="515"/>
    <n v="7610.33"/>
    <n v="7610.33"/>
    <n v="8600.4049167999983"/>
    <n v="0"/>
    <n v="0"/>
    <n v="2201.8199999999997"/>
    <n v="5408.51"/>
    <n v="0"/>
    <n v="7610.33"/>
    <n v="0"/>
    <n v="0"/>
    <n v="0"/>
    <m/>
    <n v="458.1"/>
    <n v="443.32"/>
    <n v="458.1"/>
    <n v="1359.52"/>
    <n v="458.09"/>
    <n v="0"/>
    <n v="428.55"/>
    <n v="428.55"/>
    <n v="458.09"/>
    <n v="1344.73"/>
    <n v="443.32"/>
    <n v="458.1"/>
    <n v="0"/>
    <n v="443.32"/>
    <n v="0"/>
    <n v="443.32"/>
    <n v="1344.74"/>
    <n v="0"/>
    <m/>
    <m/>
    <n v="1359.52"/>
    <n v="1359.52"/>
    <n v="0"/>
    <n v="0"/>
    <n v="0"/>
    <n v="0"/>
    <n v="0"/>
    <n v="0"/>
    <n v="0"/>
    <m/>
    <n v="0"/>
    <n v="1359.52"/>
    <n v="5408.51"/>
  </r>
  <r>
    <n v="1068"/>
    <n v="14938"/>
    <s v="42129938SRSU"/>
    <s v="938S"/>
    <x v="99"/>
    <s v="15LTIP TL(RSUs)"/>
    <n v="10261"/>
    <n v="180"/>
    <x v="74"/>
    <n v="9260"/>
    <x v="1"/>
    <n v="700000"/>
    <n v="0"/>
    <n v="0"/>
    <s v="42129938S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s v="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0"/>
    <n v="9871.6"/>
    <n v="0"/>
    <n v="0"/>
    <n v="9871.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69"/>
    <n v="14951"/>
    <s v="42129951TRSU"/>
    <s v="951T"/>
    <x v="100"/>
    <s v="15LTIP TL(RSUs)"/>
    <n v="10261"/>
    <n v="80"/>
    <x v="80"/>
    <n v="9260"/>
    <x v="1"/>
    <n v="190000"/>
    <n v="0"/>
    <n v="0"/>
    <s v="42129951T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s v="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0"/>
    <n v="1313.99"/>
    <n v="8557.61"/>
    <n v="0"/>
    <n v="9871.6"/>
    <n v="0"/>
    <n v="0"/>
    <n v="0"/>
    <m/>
    <n v="273.38"/>
    <n v="264.56"/>
    <n v="273.38"/>
    <n v="811.32"/>
    <n v="273.38"/>
    <n v="0"/>
    <n v="255.75"/>
    <n v="255.75"/>
    <n v="273.38"/>
    <n v="802.51"/>
    <n v="6943.78"/>
    <n v="0"/>
    <n v="0"/>
    <n v="0"/>
    <n v="0"/>
    <n v="0"/>
    <n v="6943.78"/>
    <n v="0"/>
    <m/>
    <m/>
    <n v="0"/>
    <n v="0"/>
    <n v="0"/>
    <n v="0"/>
    <n v="0"/>
    <n v="0"/>
    <n v="0"/>
    <n v="0"/>
    <n v="0"/>
    <m/>
    <n v="0"/>
    <n v="0"/>
    <n v="8557.61"/>
  </r>
  <r>
    <n v="1070"/>
    <n v="14957"/>
    <s v="42129957RRSU"/>
    <s v="957R"/>
    <x v="101"/>
    <s v="15LTIP TL(RSUs)"/>
    <n v="10261"/>
    <n v="80"/>
    <x v="81"/>
    <n v="9260"/>
    <x v="1"/>
    <n v="190000"/>
    <n v="0"/>
    <n v="0"/>
    <s v="42129957R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1071"/>
    <n v="15053"/>
    <s v="4212953MaRSU"/>
    <s v="53Ma"/>
    <x v="102"/>
    <s v="15LTIP TL(RSUs)"/>
    <n v="10261"/>
    <n v="10"/>
    <x v="82"/>
    <n v="9260"/>
    <x v="1"/>
    <n v="2000"/>
    <n v="0"/>
    <n v="0"/>
    <s v="4212953Ma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s v="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0"/>
    <n v="9871.6"/>
    <n v="0"/>
    <n v="0"/>
    <n v="9871.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72"/>
    <n v="15063"/>
    <s v="4212963BrRSU"/>
    <s v="63Br"/>
    <x v="103"/>
    <s v="15LTIP TL(RSUs)"/>
    <n v="10261"/>
    <n v="10"/>
    <x v="83"/>
    <n v="9260"/>
    <x v="1"/>
    <n v="2000"/>
    <n v="0"/>
    <n v="0"/>
    <s v="4212963Br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s v="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0"/>
    <n v="9871.6"/>
    <n v="0"/>
    <n v="0"/>
    <n v="9871.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73"/>
    <n v="15070"/>
    <s v="4212970SlRSU"/>
    <s v="70Sl"/>
    <x v="104"/>
    <s v="15LTIP TL(RSUs)"/>
    <n v="10261"/>
    <n v="80"/>
    <x v="84"/>
    <n v="9260"/>
    <x v="1"/>
    <n v="190000"/>
    <n v="0"/>
    <n v="0"/>
    <s v="4212970Sl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1074"/>
    <n v="15102"/>
    <s v="42129102ERSU"/>
    <s v="102E"/>
    <x v="105"/>
    <s v="15LTIP TL(RSUs)"/>
    <n v="10261"/>
    <n v="10"/>
    <x v="85"/>
    <n v="9260"/>
    <x v="1"/>
    <n v="2000"/>
    <n v="0"/>
    <n v="0"/>
    <s v="42129102ERSU15LTIP TL(RSUs)"/>
    <s v="LTIP TL(RSU)"/>
    <s v="LTIP TL(RSU) - 05/05/2015"/>
    <s v="3 years"/>
    <d v="2015-05-05T00:00:00"/>
    <d v="2018-05-05T00:00:00"/>
    <n v="310"/>
    <n v="0"/>
    <n v="0"/>
    <n v="0"/>
    <n v="0"/>
    <n v="0"/>
    <m/>
    <n v="310"/>
    <n v="1"/>
    <s v=""/>
    <n v="0"/>
    <n v="16541.599999999999"/>
    <n v="0"/>
    <n v="0"/>
    <n v="0"/>
    <n v="0"/>
    <n v="0"/>
    <n v="0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541.599999999999"/>
    <n v="15.078942570647218"/>
    <n v="1097"/>
    <n v="16541.599999999999"/>
    <n v="16541.599999999999"/>
    <n v="0"/>
    <n v="0"/>
    <n v="0"/>
    <n v="2201.8199999999997"/>
    <n v="14339.78"/>
    <n v="0"/>
    <n v="16541.599999999999"/>
    <n v="0"/>
    <n v="0"/>
    <n v="0"/>
    <m/>
    <n v="458.1"/>
    <n v="443.32"/>
    <n v="458.1"/>
    <n v="1359.52"/>
    <n v="458.09"/>
    <n v="0"/>
    <n v="428.55"/>
    <n v="428.55"/>
    <n v="458.09"/>
    <n v="1344.73"/>
    <n v="443.32"/>
    <n v="458.1"/>
    <n v="0"/>
    <n v="443.32"/>
    <n v="0"/>
    <n v="443.32"/>
    <n v="1344.74"/>
    <n v="0"/>
    <m/>
    <m/>
    <n v="10290.790000000001"/>
    <n v="10290.790000000001"/>
    <n v="0"/>
    <n v="0"/>
    <n v="0"/>
    <n v="0"/>
    <n v="0"/>
    <n v="0"/>
    <n v="0"/>
    <m/>
    <n v="0"/>
    <n v="10290.790000000001"/>
    <n v="14339.78"/>
  </r>
  <r>
    <n v="1075"/>
    <n v="15207"/>
    <s v="42129207VRSU"/>
    <s v="207V"/>
    <x v="106"/>
    <s v="15LTIP TL(RSUs)"/>
    <n v="10261"/>
    <n v="80"/>
    <x v="86"/>
    <n v="9260"/>
    <x v="1"/>
    <n v="190000"/>
    <n v="0"/>
    <n v="0"/>
    <s v="42129207V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s v="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0"/>
    <n v="9871.6"/>
    <n v="0"/>
    <n v="0"/>
    <n v="9871.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76"/>
    <n v="15232"/>
    <s v="42129232WRSU"/>
    <s v="232W"/>
    <x v="107"/>
    <s v="15LTIP TL(RSUs)"/>
    <n v="10261"/>
    <n v="80"/>
    <x v="87"/>
    <n v="9260"/>
    <x v="1"/>
    <n v="190000"/>
    <n v="0"/>
    <n v="0"/>
    <s v="42129232WRSU15LTIP TL(RSUs)"/>
    <s v="LTIP TL(RSU)"/>
    <s v="LTIP TL(RSU) - 05/05/2015"/>
    <s v="3 years"/>
    <d v="2015-05-05T00:00:00"/>
    <d v="2018-05-05T00:00:00"/>
    <n v="310"/>
    <n v="0"/>
    <n v="0"/>
    <n v="0"/>
    <n v="0"/>
    <n v="0"/>
    <m/>
    <n v="310"/>
    <n v="1"/>
    <s v=""/>
    <n v="0"/>
    <n v="16541.599999999999"/>
    <n v="0"/>
    <n v="0"/>
    <n v="0"/>
    <n v="0"/>
    <n v="0"/>
    <n v="0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541.599999999999"/>
    <n v="15.078942570647218"/>
    <n v="1097"/>
    <n v="16541.599999999999"/>
    <n v="16541.599999999999"/>
    <n v="0"/>
    <n v="0"/>
    <n v="0"/>
    <n v="16541.599999999999"/>
    <n v="0"/>
    <n v="0"/>
    <n v="16541.599999999999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77"/>
    <n v="15234"/>
    <s v="42129234DRSU"/>
    <s v="234D"/>
    <x v="108"/>
    <s v="15LTIP TL(RSUs)"/>
    <n v="10261"/>
    <n v="80"/>
    <x v="88"/>
    <n v="9260"/>
    <x v="1"/>
    <n v="190000"/>
    <n v="0"/>
    <n v="0"/>
    <s v="42129234D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1078"/>
    <n v="15304"/>
    <s v="42129304GRSU"/>
    <s v="304G"/>
    <x v="109"/>
    <s v="15LTIP TL(RSUs)"/>
    <n v="10261"/>
    <n v="180"/>
    <x v="74"/>
    <n v="9260"/>
    <x v="1"/>
    <n v="700000"/>
    <n v="0"/>
    <n v="0"/>
    <s v="42129304GRSU15LTIP TL(RSUs)"/>
    <s v="LTIP TL(RSU)"/>
    <s v="LTIP TL(RSU) - 05/05/2015"/>
    <s v="3 years"/>
    <d v="2015-05-05T00:00:00"/>
    <d v="2018-05-05T00:00:00"/>
    <n v="480"/>
    <n v="0"/>
    <n v="0"/>
    <n v="0"/>
    <n v="0"/>
    <n v="0"/>
    <m/>
    <n v="480"/>
    <n v="1"/>
    <s v=""/>
    <n v="0"/>
    <n v="25612.799999999999"/>
    <n v="0"/>
    <n v="0"/>
    <n v="0"/>
    <n v="0"/>
    <n v="0"/>
    <n v="0"/>
    <n v="25612.799999999999"/>
    <n v="480"/>
    <n v="0"/>
    <n v="0"/>
    <n v="480"/>
    <n v="53.36"/>
    <n v="25612.799999999999"/>
    <n v="-512.30722559999992"/>
    <n v="25100.492774399998"/>
    <n v="0"/>
    <n v="0"/>
    <n v="0"/>
    <n v="0"/>
    <n v="25612.799999999999"/>
    <n v="23.348040109389242"/>
    <n v="1097"/>
    <n v="25612.799999999999"/>
    <n v="25612.799999999999"/>
    <n v="0"/>
    <n v="0"/>
    <n v="0"/>
    <n v="25612.799999999999"/>
    <n v="0"/>
    <n v="0"/>
    <n v="25612.799999999999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79"/>
    <n v="15319"/>
    <s v="42129319HRSU"/>
    <s v="319H"/>
    <x v="110"/>
    <s v="15LTIP TL(RSUs)"/>
    <n v="10261"/>
    <n v="180"/>
    <x v="71"/>
    <n v="9260"/>
    <x v="1"/>
    <n v="700000"/>
    <n v="0"/>
    <n v="0"/>
    <s v="42129319HRSU15LTIP TL(RSUs)"/>
    <s v="LTIP TL(RSU)"/>
    <s v="LTIP TL(RSU) - 05/05/2015"/>
    <s v="3 years"/>
    <d v="2015-05-05T00:00:00"/>
    <d v="2018-05-05T00:00:00"/>
    <n v="310"/>
    <n v="0"/>
    <n v="0"/>
    <n v="0"/>
    <n v="0"/>
    <n v="0"/>
    <m/>
    <n v="310"/>
    <n v="1"/>
    <s v=""/>
    <n v="0"/>
    <n v="16541.599999999999"/>
    <n v="0"/>
    <n v="0"/>
    <n v="0"/>
    <n v="0"/>
    <n v="0"/>
    <n v="0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541.599999999999"/>
    <n v="15.078942570647218"/>
    <n v="1097"/>
    <n v="16541.599999999999"/>
    <n v="16541.599999999999"/>
    <n v="0"/>
    <n v="0"/>
    <n v="0"/>
    <n v="16541.599999999999"/>
    <n v="0"/>
    <n v="0"/>
    <n v="16541.599999999999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80"/>
    <n v="15331"/>
    <s v="42129331FRSU"/>
    <s v="331F"/>
    <x v="111"/>
    <s v="15LTIP TL(RSUs)"/>
    <n v="10261"/>
    <n v="10"/>
    <x v="89"/>
    <n v="9260"/>
    <x v="1"/>
    <n v="2000"/>
    <n v="0"/>
    <n v="0"/>
    <s v="42129331FRSU15LTIP TL(RSUs)"/>
    <s v="LTIP TL(RSU)"/>
    <s v="LTIP TL(RSU) - 05/05/2015"/>
    <s v="3 years"/>
    <d v="2015-05-05T00:00:00"/>
    <d v="2018-05-05T00:00:00"/>
    <n v="310"/>
    <n v="0"/>
    <n v="0"/>
    <n v="0"/>
    <n v="0"/>
    <n v="0"/>
    <m/>
    <n v="310"/>
    <n v="1"/>
    <s v=""/>
    <n v="0"/>
    <n v="16541.599999999999"/>
    <n v="0"/>
    <n v="0"/>
    <n v="0"/>
    <n v="0"/>
    <n v="0"/>
    <n v="0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541.599999999999"/>
    <n v="15.078942570647218"/>
    <n v="1097"/>
    <n v="16541.599999999999"/>
    <n v="16541.599999999999"/>
    <n v="0"/>
    <n v="0"/>
    <n v="0"/>
    <n v="16541.599999999999"/>
    <n v="0"/>
    <n v="0"/>
    <n v="16541.599999999999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81"/>
    <n v="15365"/>
    <s v="42129365PRSU"/>
    <s v="365P"/>
    <x v="112"/>
    <s v="15LTIP TL(RSUs)"/>
    <n v="10261"/>
    <n v="30"/>
    <x v="90"/>
    <n v="9260"/>
    <x v="1"/>
    <n v="10000"/>
    <n v="0"/>
    <n v="0"/>
    <s v="42129365PRSU15LTIP TL(RSUs)"/>
    <s v="LTIP TL(RSU)"/>
    <s v="LTIP TL(RSU) - 05/05/2015"/>
    <s v="3 years"/>
    <d v="2015-05-05T00:00:00"/>
    <d v="2018-05-05T00:00:00"/>
    <n v="1080"/>
    <n v="0"/>
    <n v="0"/>
    <n v="0"/>
    <n v="0"/>
    <n v="0"/>
    <m/>
    <n v="1080"/>
    <n v="1"/>
    <n v="0"/>
    <n v="0"/>
    <n v="57628.800000000003"/>
    <n v="0"/>
    <n v="0"/>
    <n v="0"/>
    <n v="0"/>
    <n v="0"/>
    <n v="0"/>
    <n v="57628.800000000003"/>
    <n v="1080"/>
    <n v="0"/>
    <n v="0"/>
    <n v="1080"/>
    <n v="53.36"/>
    <n v="57628.800000000003"/>
    <n v="-1152.6912576"/>
    <n v="56476.1087424"/>
    <n v="0"/>
    <n v="0"/>
    <n v="0"/>
    <n v="0"/>
    <n v="56476.1087424"/>
    <n v="51.482323375022787"/>
    <n v="515"/>
    <n v="26513.4"/>
    <n v="26513.4"/>
    <n v="29962.708742399998"/>
    <n v="0"/>
    <n v="0"/>
    <n v="7670.87"/>
    <n v="18842.530000000002"/>
    <n v="0"/>
    <n v="26513.4"/>
    <n v="0"/>
    <n v="0"/>
    <n v="0"/>
    <m/>
    <n v="1595.95"/>
    <n v="1544.47"/>
    <n v="1595.95"/>
    <n v="4736.37"/>
    <n v="1595.95"/>
    <n v="0"/>
    <n v="1492.99"/>
    <n v="1492.99"/>
    <n v="1595.95"/>
    <n v="4684.8900000000003"/>
    <n v="1544.47"/>
    <n v="1595.95"/>
    <n v="0"/>
    <n v="1544.47"/>
    <n v="0"/>
    <n v="1544.47"/>
    <n v="4684.8900000000003"/>
    <n v="0"/>
    <m/>
    <m/>
    <n v="4736.38"/>
    <n v="4736.38"/>
    <n v="0"/>
    <n v="0"/>
    <n v="0"/>
    <n v="0"/>
    <n v="0"/>
    <n v="0"/>
    <n v="0"/>
    <m/>
    <n v="0"/>
    <n v="4736.38"/>
    <n v="18842.530000000002"/>
  </r>
  <r>
    <n v="1082"/>
    <n v="15379"/>
    <s v="42129379BRSU"/>
    <s v="379B"/>
    <x v="113"/>
    <s v="15LTIP TL(RSUs)"/>
    <n v="10261"/>
    <n v="80"/>
    <x v="91"/>
    <n v="9260"/>
    <x v="1"/>
    <n v="190000"/>
    <n v="0"/>
    <n v="0"/>
    <s v="42129379B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s v="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0"/>
    <n v="9871.6"/>
    <n v="0"/>
    <n v="0"/>
    <n v="9871.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83"/>
    <n v="15388"/>
    <s v="42129388GRSU"/>
    <s v="388G"/>
    <x v="114"/>
    <s v="15LTIP TL(RSUs)"/>
    <n v="10261"/>
    <n v="10"/>
    <x v="44"/>
    <n v="9260"/>
    <x v="1"/>
    <n v="2000"/>
    <n v="0"/>
    <n v="0"/>
    <s v="42129388GRSU15LTIP TL(RSUs)"/>
    <s v="LTIP TL(RSU)"/>
    <s v="LTIP TL(RSU) - 05/05/2015"/>
    <s v="3 years"/>
    <d v="2015-05-05T00:00:00"/>
    <d v="2018-05-05T00:00:00"/>
    <n v="310"/>
    <n v="0"/>
    <n v="0"/>
    <n v="0"/>
    <n v="0"/>
    <n v="0"/>
    <m/>
    <n v="310"/>
    <n v="1"/>
    <s v=""/>
    <n v="0"/>
    <n v="16541.599999999999"/>
    <n v="0"/>
    <n v="0"/>
    <n v="0"/>
    <n v="0"/>
    <n v="0"/>
    <n v="0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541.599999999999"/>
    <n v="15.078942570647218"/>
    <n v="1097"/>
    <n v="16541.599999999999"/>
    <n v="16541.599999999999"/>
    <n v="0"/>
    <n v="0"/>
    <n v="0"/>
    <n v="16541.599999999999"/>
    <n v="0"/>
    <n v="0"/>
    <n v="16541.599999999999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84"/>
    <n v="15389"/>
    <s v="42129389CRSU"/>
    <s v="389C"/>
    <x v="190"/>
    <s v="15LTIP TL(RSUs)"/>
    <n v="10261"/>
    <n v="80"/>
    <x v="79"/>
    <n v="9260"/>
    <x v="1"/>
    <n v="190000"/>
    <n v="0"/>
    <n v="0"/>
    <s v="42129389C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s v="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0"/>
    <n v="9871.6"/>
    <n v="0"/>
    <n v="0"/>
    <n v="9871.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85"/>
    <n v="15402"/>
    <s v="42129402ERSU"/>
    <s v="402E"/>
    <x v="115"/>
    <s v="15LTIP TL(RSUs)"/>
    <n v="10261"/>
    <n v="180"/>
    <x v="74"/>
    <n v="9260"/>
    <x v="1"/>
    <n v="700000"/>
    <n v="0"/>
    <n v="0"/>
    <s v="42129402E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s v="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0"/>
    <n v="9871.6"/>
    <n v="0"/>
    <n v="0"/>
    <n v="9871.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86"/>
    <n v="15416"/>
    <s v="42129416WRSU"/>
    <s v="416W"/>
    <x v="116"/>
    <s v="15LTIP TL(RSUs)"/>
    <n v="10261"/>
    <n v="80"/>
    <x v="92"/>
    <n v="9260"/>
    <x v="1"/>
    <n v="190000"/>
    <n v="0"/>
    <n v="0"/>
    <s v="42129416W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1087"/>
    <n v="15465"/>
    <s v="42129465MRSU"/>
    <s v="465M"/>
    <x v="117"/>
    <s v="15LTIP TL(RSUs)"/>
    <n v="10261"/>
    <n v="10"/>
    <x v="21"/>
    <n v="9260"/>
    <x v="1"/>
    <n v="2000"/>
    <n v="0"/>
    <n v="0"/>
    <s v="42129465M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1088"/>
    <n v="15507"/>
    <s v="42129507TRSU"/>
    <s v="507T"/>
    <x v="118"/>
    <s v="15LTIP TL(RSUs)"/>
    <n v="10261"/>
    <n v="80"/>
    <x v="93"/>
    <n v="9260"/>
    <x v="1"/>
    <n v="190000"/>
    <n v="0"/>
    <n v="0"/>
    <s v="42129507TRSU15LTIP TL(RSUs)"/>
    <s v="LTIP TL(RSU)"/>
    <s v="LTIP TL(RSU) - 05/05/2015"/>
    <s v="3 years"/>
    <d v="2015-05-05T00:00:00"/>
    <d v="2018-05-05T00:00:00"/>
    <n v="310"/>
    <n v="0"/>
    <n v="0"/>
    <n v="0"/>
    <n v="0"/>
    <n v="0"/>
    <m/>
    <n v="310"/>
    <n v="1"/>
    <s v=""/>
    <n v="0"/>
    <n v="16541.599999999999"/>
    <n v="0"/>
    <n v="0"/>
    <n v="0"/>
    <n v="0"/>
    <n v="0"/>
    <n v="0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541.599999999999"/>
    <n v="15.078942570647218"/>
    <n v="1097"/>
    <n v="16541.599999999999"/>
    <n v="16541.599999999999"/>
    <n v="0"/>
    <n v="0"/>
    <n v="0"/>
    <n v="16541.599999999999"/>
    <n v="0"/>
    <n v="0"/>
    <n v="16541.599999999999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89"/>
    <n v="15518"/>
    <s v="42129518MRSU"/>
    <s v="518M"/>
    <x v="119"/>
    <s v="15LTIP TL(RSUs)"/>
    <n v="10261"/>
    <n v="10"/>
    <x v="73"/>
    <n v="9260"/>
    <x v="1"/>
    <n v="2000"/>
    <n v="0"/>
    <n v="0"/>
    <s v="42129518M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s v="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0"/>
    <n v="9871.6"/>
    <n v="0"/>
    <n v="0"/>
    <n v="9871.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90"/>
    <n v="15605"/>
    <s v="42129605JRSU"/>
    <s v="605J"/>
    <x v="120"/>
    <s v="15LTIP TL(RSUs)"/>
    <n v="10261"/>
    <n v="80"/>
    <x v="94"/>
    <n v="9260"/>
    <x v="1"/>
    <n v="190000"/>
    <n v="0"/>
    <n v="0"/>
    <s v="42129605J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s v="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0"/>
    <n v="9871.6"/>
    <n v="0"/>
    <n v="0"/>
    <n v="9871.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91"/>
    <n v="15620"/>
    <s v="42129620KRSU"/>
    <s v="620K"/>
    <x v="121"/>
    <s v="15LTIP TL(RSUs)"/>
    <n v="10261"/>
    <n v="80"/>
    <x v="95"/>
    <n v="9260"/>
    <x v="1"/>
    <n v="190000"/>
    <n v="0"/>
    <n v="0"/>
    <s v="42129620K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s v="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0"/>
    <n v="9871.6"/>
    <n v="0"/>
    <n v="0"/>
    <n v="9871.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092"/>
    <n v="15748"/>
    <s v="42129748HRSU"/>
    <s v="748H"/>
    <x v="123"/>
    <s v="15LTIP TL(RSUs)"/>
    <n v="10261"/>
    <n v="60"/>
    <x v="97"/>
    <n v="9260"/>
    <x v="1"/>
    <n v="30000"/>
    <n v="0"/>
    <n v="0"/>
    <s v="42129748H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1093"/>
    <n v="15754"/>
    <s v="42129754WRSU"/>
    <s v="754W"/>
    <x v="124"/>
    <s v="15LTIP TL(RSUs)"/>
    <n v="10261"/>
    <n v="50"/>
    <x v="2"/>
    <n v="9260"/>
    <x v="1"/>
    <n v="91000"/>
    <n v="0"/>
    <n v="0"/>
    <s v="42129754WRSU15LTIP TL(RSUs)"/>
    <s v="LTIP TL(RSU)"/>
    <s v="LTIP TL(RSU) - 05/05/2015"/>
    <s v="3 years"/>
    <d v="2015-05-05T00:00:00"/>
    <d v="2018-05-05T00:00:00"/>
    <n v="480"/>
    <n v="0"/>
    <n v="0"/>
    <n v="0"/>
    <n v="0"/>
    <n v="0"/>
    <m/>
    <n v="480"/>
    <n v="1"/>
    <s v=""/>
    <n v="0"/>
    <n v="25612.799999999999"/>
    <n v="0"/>
    <n v="0"/>
    <n v="0"/>
    <n v="0"/>
    <n v="0"/>
    <n v="0"/>
    <n v="25612.799999999999"/>
    <n v="480"/>
    <n v="0"/>
    <n v="-480"/>
    <n v="0"/>
    <n v="53.36"/>
    <n v="0"/>
    <n v="0"/>
    <n v="0"/>
    <n v="0"/>
    <n v="0"/>
    <n v="0"/>
    <n v="0"/>
    <n v="0"/>
    <n v="0"/>
    <n v="1097"/>
    <n v="0"/>
    <n v="0"/>
    <n v="0"/>
    <n v="0"/>
    <n v="0"/>
    <n v="3409.27"/>
    <n v="-3409.27"/>
    <n v="0"/>
    <n v="0"/>
    <n v="0"/>
    <n v="0"/>
    <n v="0"/>
    <m/>
    <n v="-3409.27"/>
    <n v="0"/>
    <n v="0"/>
    <n v="-3409.27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-3409.27"/>
  </r>
  <r>
    <n v="1094"/>
    <n v="15832"/>
    <s v="42129832DRSU"/>
    <s v="832D"/>
    <x v="125"/>
    <s v="15LTIP TL(RSUs)"/>
    <n v="10261"/>
    <n v="180"/>
    <x v="74"/>
    <n v="9260"/>
    <x v="1"/>
    <n v="700000"/>
    <n v="0"/>
    <n v="0"/>
    <s v="42129832DRSU15LTIP TL(RSUs)"/>
    <s v="LTIP TL(RSU)"/>
    <s v="LTIP TL(RSU) - 05/05/2015"/>
    <s v="3 years"/>
    <d v="2015-05-05T00:00:00"/>
    <d v="2018-05-05T00:00:00"/>
    <n v="480"/>
    <n v="0"/>
    <n v="0"/>
    <n v="0"/>
    <n v="0"/>
    <n v="0"/>
    <m/>
    <n v="480"/>
    <n v="1"/>
    <n v="0"/>
    <n v="0"/>
    <n v="25612.799999999999"/>
    <n v="0"/>
    <n v="0"/>
    <n v="0"/>
    <n v="0"/>
    <n v="0"/>
    <n v="0"/>
    <n v="25612.799999999999"/>
    <n v="480"/>
    <n v="0"/>
    <n v="0"/>
    <n v="480"/>
    <n v="53.36"/>
    <n v="25612.799999999999"/>
    <n v="-512.30722559999992"/>
    <n v="25100.492774399998"/>
    <n v="0"/>
    <n v="0"/>
    <n v="0"/>
    <n v="0"/>
    <n v="25100.492774399998"/>
    <n v="22.881032611121238"/>
    <n v="515"/>
    <n v="11783.73"/>
    <n v="11783.73"/>
    <n v="13316.762774399998"/>
    <n v="0"/>
    <n v="0"/>
    <n v="3409.27"/>
    <n v="8374.4599999999991"/>
    <n v="0"/>
    <n v="11783.73"/>
    <n v="0"/>
    <n v="0"/>
    <n v="0"/>
    <m/>
    <n v="709.32"/>
    <n v="686.43"/>
    <n v="709.31"/>
    <n v="2105.06"/>
    <n v="709.31"/>
    <n v="0"/>
    <n v="663.55"/>
    <n v="663.55"/>
    <n v="709.31"/>
    <n v="2082.17"/>
    <n v="686.43"/>
    <n v="709.32"/>
    <n v="0"/>
    <n v="686.43"/>
    <n v="0"/>
    <n v="686.43"/>
    <n v="2082.1799999999998"/>
    <n v="0"/>
    <m/>
    <m/>
    <n v="2105.0499999999997"/>
    <n v="2105.0499999999997"/>
    <n v="0"/>
    <n v="0"/>
    <n v="0"/>
    <n v="0"/>
    <n v="0"/>
    <n v="0"/>
    <n v="0"/>
    <m/>
    <n v="0"/>
    <n v="2105.0499999999997"/>
    <n v="8374.4599999999991"/>
  </r>
  <r>
    <n v="1095"/>
    <n v="16273"/>
    <s v="42129273PRSU"/>
    <s v="273P"/>
    <x v="126"/>
    <s v="15LTIP TL(RSUs)"/>
    <n v="10261"/>
    <n v="30"/>
    <x v="98"/>
    <n v="9260"/>
    <x v="1"/>
    <n v="10000"/>
    <n v="0"/>
    <n v="0"/>
    <s v="42129273PRSU15LTIP TL(RSUs)"/>
    <s v="LTIP TL(RSU)"/>
    <s v="LTIP TL(RSU) - 05/05/2015"/>
    <s v="3 years"/>
    <d v="2015-05-05T00:00:00"/>
    <d v="2018-05-05T00:00:00"/>
    <n v="310"/>
    <n v="0"/>
    <n v="0"/>
    <n v="0"/>
    <n v="0"/>
    <n v="0"/>
    <m/>
    <n v="310"/>
    <n v="1"/>
    <n v="0"/>
    <n v="0"/>
    <n v="16541.599999999999"/>
    <n v="0"/>
    <n v="0"/>
    <n v="0"/>
    <n v="0"/>
    <n v="0"/>
    <n v="0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210.734916799998"/>
    <n v="14.777333561349133"/>
    <n v="515"/>
    <n v="7610.33"/>
    <n v="7610.33"/>
    <n v="8600.4049167999983"/>
    <n v="0"/>
    <n v="0"/>
    <n v="2201.8199999999997"/>
    <n v="5408.51"/>
    <n v="0"/>
    <n v="7610.33"/>
    <n v="0"/>
    <n v="0"/>
    <n v="0"/>
    <m/>
    <n v="458.1"/>
    <n v="443.32"/>
    <n v="458.1"/>
    <n v="1359.52"/>
    <n v="458.09"/>
    <n v="0"/>
    <n v="428.55"/>
    <n v="428.55"/>
    <n v="458.09"/>
    <n v="1344.73"/>
    <n v="443.32"/>
    <n v="458.1"/>
    <n v="0"/>
    <n v="443.32"/>
    <n v="0"/>
    <n v="443.32"/>
    <n v="1344.74"/>
    <n v="0"/>
    <m/>
    <m/>
    <n v="1359.52"/>
    <n v="1359.52"/>
    <n v="0"/>
    <n v="0"/>
    <n v="0"/>
    <n v="0"/>
    <n v="0"/>
    <n v="0"/>
    <n v="0"/>
    <m/>
    <n v="0"/>
    <n v="1359.52"/>
    <n v="5408.51"/>
  </r>
  <r>
    <n v="1096"/>
    <n v="16555"/>
    <s v="42129555GRSU"/>
    <s v="555G"/>
    <x v="127"/>
    <s v="15LTIP TL(RSUs)"/>
    <n v="10261"/>
    <n v="10"/>
    <x v="53"/>
    <n v="9260"/>
    <x v="1"/>
    <n v="2000"/>
    <n v="0"/>
    <n v="0"/>
    <s v="42129555GRSU15LTIP TL(RSUs)"/>
    <s v="LTIP TL(RSU)"/>
    <s v="LTIP TL(RSU) - 05/05/2015"/>
    <s v="3 years"/>
    <d v="2015-05-05T00:00:00"/>
    <d v="2018-05-05T00:00:00"/>
    <n v="310"/>
    <n v="0"/>
    <n v="0"/>
    <n v="0"/>
    <n v="0"/>
    <n v="0"/>
    <m/>
    <n v="310"/>
    <n v="1"/>
    <n v="0"/>
    <n v="0"/>
    <n v="16541.599999999999"/>
    <n v="0"/>
    <n v="0"/>
    <n v="0"/>
    <n v="0"/>
    <n v="0"/>
    <n v="0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210.734916799998"/>
    <n v="14.777333561349133"/>
    <n v="515"/>
    <n v="7610.33"/>
    <n v="7610.33"/>
    <n v="8600.4049167999983"/>
    <n v="0"/>
    <n v="0"/>
    <n v="2201.8199999999997"/>
    <n v="5408.51"/>
    <n v="0"/>
    <n v="7610.33"/>
    <n v="0"/>
    <n v="0"/>
    <n v="0"/>
    <m/>
    <n v="458.1"/>
    <n v="443.32"/>
    <n v="458.1"/>
    <n v="1359.52"/>
    <n v="458.09"/>
    <n v="0"/>
    <n v="428.55"/>
    <n v="428.55"/>
    <n v="458.09"/>
    <n v="1344.73"/>
    <n v="443.32"/>
    <n v="458.1"/>
    <n v="0"/>
    <n v="443.32"/>
    <n v="0"/>
    <n v="443.32"/>
    <n v="1344.74"/>
    <n v="0"/>
    <m/>
    <m/>
    <n v="1359.52"/>
    <n v="1359.52"/>
    <n v="0"/>
    <n v="0"/>
    <n v="0"/>
    <n v="0"/>
    <n v="0"/>
    <n v="0"/>
    <n v="0"/>
    <m/>
    <n v="0"/>
    <n v="1359.52"/>
    <n v="5408.51"/>
  </r>
  <r>
    <n v="1097"/>
    <n v="16600"/>
    <s v="42129600PRSU"/>
    <s v="600P"/>
    <x v="128"/>
    <s v="15LTIP TL(RSUs)"/>
    <n v="10261"/>
    <n v="70"/>
    <x v="99"/>
    <n v="9260"/>
    <x v="1"/>
    <n v="170000"/>
    <n v="0"/>
    <n v="0"/>
    <s v="42129600P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1098"/>
    <n v="16949"/>
    <s v="42129949HRSU"/>
    <s v="949H"/>
    <x v="129"/>
    <s v="15LTIP TL(RSUs)"/>
    <n v="10261"/>
    <n v="10"/>
    <x v="5"/>
    <n v="9260"/>
    <x v="1"/>
    <n v="2000"/>
    <n v="0"/>
    <n v="0"/>
    <s v="42129949HRSU15LTIP TL(RSUs)"/>
    <s v="LTIP TL(RSU)"/>
    <s v="LTIP TL(RSU) - 05/05/2015"/>
    <s v="3 years"/>
    <d v="2015-05-05T00:00:00"/>
    <d v="2018-05-05T00:00:00"/>
    <n v="310"/>
    <n v="0"/>
    <n v="0"/>
    <n v="0"/>
    <n v="0"/>
    <n v="0"/>
    <m/>
    <n v="310"/>
    <n v="1"/>
    <n v="0"/>
    <n v="0"/>
    <n v="16541.599999999999"/>
    <n v="0"/>
    <n v="0"/>
    <n v="0"/>
    <n v="0"/>
    <n v="0"/>
    <n v="0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210.734916799998"/>
    <n v="14.777333561349133"/>
    <n v="515"/>
    <n v="7610.33"/>
    <n v="7610.33"/>
    <n v="8600.4049167999983"/>
    <n v="0"/>
    <n v="0"/>
    <n v="2201.8199999999997"/>
    <n v="5408.51"/>
    <n v="0"/>
    <n v="7610.33"/>
    <n v="0"/>
    <n v="0"/>
    <n v="0"/>
    <m/>
    <n v="458.1"/>
    <n v="443.32"/>
    <n v="458.1"/>
    <n v="1359.52"/>
    <n v="458.09"/>
    <n v="0"/>
    <n v="428.55"/>
    <n v="428.55"/>
    <n v="458.09"/>
    <n v="1344.73"/>
    <n v="443.32"/>
    <n v="458.1"/>
    <n v="0"/>
    <n v="443.32"/>
    <n v="0"/>
    <n v="443.32"/>
    <n v="1344.74"/>
    <n v="0"/>
    <m/>
    <m/>
    <n v="1359.52"/>
    <n v="1359.52"/>
    <n v="0"/>
    <n v="0"/>
    <n v="0"/>
    <n v="0"/>
    <n v="0"/>
    <n v="0"/>
    <n v="0"/>
    <m/>
    <n v="0"/>
    <n v="1359.52"/>
    <n v="5408.51"/>
  </r>
  <r>
    <n v="1099"/>
    <n v="16950"/>
    <s v="42129950DRSU"/>
    <s v="950D"/>
    <x v="130"/>
    <s v="15LTIP TL(RSUs)"/>
    <n v="10261"/>
    <n v="50"/>
    <x v="100"/>
    <n v="9260"/>
    <x v="1"/>
    <n v="91000"/>
    <n v="0"/>
    <n v="0"/>
    <s v="42129950D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1100"/>
    <n v="16986"/>
    <s v="42129986ARSU"/>
    <s v="986A"/>
    <x v="131"/>
    <s v="15LTIP TL(RSUs)"/>
    <n v="10261"/>
    <n v="303"/>
    <x v="101"/>
    <n v="9260"/>
    <x v="1"/>
    <n v="57000"/>
    <n v="0"/>
    <n v="0"/>
    <s v="42129986ARSU15LTIP TL(RSUs)"/>
    <s v="LTIP TL(RSU)"/>
    <s v="LTIP TL(RSU) - 05/05/2015"/>
    <s v="3 years"/>
    <d v="2015-05-05T00:00:00"/>
    <d v="2018-05-05T00:00:00"/>
    <n v="310"/>
    <n v="0"/>
    <n v="0"/>
    <n v="0"/>
    <n v="0"/>
    <n v="0"/>
    <m/>
    <n v="310"/>
    <n v="1"/>
    <n v="0"/>
    <n v="0"/>
    <n v="16541.599999999999"/>
    <n v="0"/>
    <n v="0"/>
    <n v="0"/>
    <n v="0"/>
    <n v="0"/>
    <n v="0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210.734916799998"/>
    <n v="14.777333561349133"/>
    <n v="515"/>
    <n v="7610.33"/>
    <n v="7610.33"/>
    <n v="8600.4049167999983"/>
    <n v="0"/>
    <n v="0"/>
    <n v="2201.8199999999997"/>
    <n v="5408.51"/>
    <n v="0"/>
    <n v="7610.33"/>
    <n v="0"/>
    <n v="0"/>
    <n v="0"/>
    <m/>
    <n v="458.1"/>
    <n v="443.32"/>
    <n v="458.1"/>
    <n v="1359.52"/>
    <n v="458.09"/>
    <n v="0"/>
    <n v="428.55"/>
    <n v="428.55"/>
    <n v="458.09"/>
    <n v="1344.73"/>
    <n v="443.32"/>
    <n v="458.1"/>
    <n v="0"/>
    <n v="443.32"/>
    <n v="0"/>
    <n v="443.32"/>
    <n v="1344.74"/>
    <n v="0"/>
    <m/>
    <m/>
    <n v="1359.52"/>
    <n v="1359.52"/>
    <n v="0"/>
    <n v="0"/>
    <n v="0"/>
    <n v="0"/>
    <n v="0"/>
    <n v="0"/>
    <n v="0"/>
    <m/>
    <n v="0"/>
    <n v="1359.52"/>
    <n v="5408.51"/>
  </r>
  <r>
    <n v="1101"/>
    <n v="16987"/>
    <s v="42129987BRSU"/>
    <s v="987B"/>
    <x v="132"/>
    <s v="15LTIP TL(RSUs)"/>
    <n v="10261"/>
    <n v="212"/>
    <x v="102"/>
    <n v="9260"/>
    <x v="1"/>
    <n v="821000"/>
    <n v="0"/>
    <n v="0"/>
    <s v="42129987BRSU15LTIP TL(RSUs)"/>
    <s v="LTIP TL(RSU)"/>
    <s v="LTIP TL(RSU) - 05/05/2015"/>
    <s v="3 years"/>
    <d v="2015-05-05T00:00:00"/>
    <d v="2018-05-05T00:00:00"/>
    <n v="480"/>
    <n v="0"/>
    <n v="0"/>
    <n v="0"/>
    <n v="0"/>
    <n v="0"/>
    <m/>
    <n v="480"/>
    <n v="1"/>
    <s v=""/>
    <n v="0"/>
    <n v="25612.799999999999"/>
    <n v="0"/>
    <n v="0"/>
    <n v="0"/>
    <n v="0"/>
    <n v="0"/>
    <n v="0"/>
    <n v="25612.799999999999"/>
    <n v="480"/>
    <n v="0"/>
    <n v="0"/>
    <n v="480"/>
    <n v="53.36"/>
    <n v="25612.799999999999"/>
    <n v="-512.30722559999992"/>
    <n v="25100.492774399998"/>
    <n v="0"/>
    <n v="0"/>
    <n v="0"/>
    <n v="0"/>
    <n v="25612.799999999999"/>
    <n v="23.348040109389242"/>
    <n v="1097"/>
    <n v="25612.799999999999"/>
    <n v="25612.799999999999"/>
    <n v="0"/>
    <n v="0"/>
    <n v="0"/>
    <n v="25612.799999999999"/>
    <n v="0"/>
    <n v="0"/>
    <n v="25612.799999999999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102"/>
    <n v="16995"/>
    <s v="42129995BRSU"/>
    <s v="995B"/>
    <x v="133"/>
    <s v="15LTIP TL(RSUs)"/>
    <n v="10261"/>
    <n v="212"/>
    <x v="102"/>
    <n v="9260"/>
    <x v="1"/>
    <n v="821000"/>
    <n v="0"/>
    <n v="0"/>
    <s v="42129995BRSU15LTIP TL(RSUs)"/>
    <s v="LTIP TL(RSU)"/>
    <s v="LTIP TL(RSU) - 05/05/2015"/>
    <s v="3 years"/>
    <d v="2015-05-05T00:00:00"/>
    <d v="2018-05-05T00:00:00"/>
    <n v="2265"/>
    <n v="0"/>
    <n v="0"/>
    <n v="0"/>
    <n v="0"/>
    <n v="0"/>
    <m/>
    <n v="2265"/>
    <n v="1"/>
    <n v="0"/>
    <n v="0"/>
    <n v="120860.4"/>
    <n v="0"/>
    <n v="0"/>
    <n v="0"/>
    <n v="0"/>
    <n v="0"/>
    <n v="0"/>
    <n v="120860.4"/>
    <n v="2265"/>
    <n v="0"/>
    <n v="0"/>
    <n v="2265"/>
    <n v="53.36"/>
    <n v="120860.4"/>
    <n v="-2417.4497207999998"/>
    <n v="118442.9502792"/>
    <n v="0"/>
    <n v="0"/>
    <n v="0"/>
    <n v="0"/>
    <n v="118442.9502792"/>
    <n v="107.96987263372834"/>
    <n v="515"/>
    <n v="55604.480000000003"/>
    <n v="55604.480000000003"/>
    <n v="62838.470279199995"/>
    <n v="0"/>
    <n v="0"/>
    <n v="16087.51"/>
    <n v="39516.97"/>
    <n v="0"/>
    <n v="55604.480000000003"/>
    <n v="0"/>
    <n v="0"/>
    <n v="0"/>
    <m/>
    <n v="3347.07"/>
    <n v="3239.09"/>
    <n v="3347.07"/>
    <n v="9933.23"/>
    <n v="3347.07"/>
    <n v="0"/>
    <n v="3131.12"/>
    <n v="3131.12"/>
    <n v="3347.07"/>
    <n v="9825.26"/>
    <n v="3239.09"/>
    <n v="3347.07"/>
    <n v="0"/>
    <n v="3239.1"/>
    <n v="0"/>
    <n v="3239.1"/>
    <n v="9825.26"/>
    <n v="0"/>
    <m/>
    <m/>
    <n v="9933.2200000000012"/>
    <n v="9933.2200000000012"/>
    <n v="0"/>
    <n v="0"/>
    <n v="0"/>
    <n v="0"/>
    <n v="0"/>
    <n v="0"/>
    <n v="0"/>
    <m/>
    <n v="0"/>
    <n v="9933.2200000000012"/>
    <n v="39516.97"/>
  </r>
  <r>
    <n v="1103"/>
    <n v="17010"/>
    <s v="4212910DaRSU"/>
    <s v="10Da"/>
    <x v="135"/>
    <s v="15LTIP TL(RSUs)"/>
    <n v="10261"/>
    <n v="10"/>
    <x v="103"/>
    <n v="9260"/>
    <x v="1"/>
    <n v="2000"/>
    <n v="0"/>
    <n v="0"/>
    <s v="4212910DaRSU15LTIP TL(RSUs)"/>
    <s v="LTIP TL(RSU)"/>
    <s v="LTIP TL(RSU) - 05/05/2015"/>
    <s v="3 years"/>
    <d v="2015-05-05T00:00:00"/>
    <d v="2018-05-05T00:00:00"/>
    <n v="310"/>
    <n v="0"/>
    <n v="0"/>
    <n v="0"/>
    <n v="0"/>
    <n v="0"/>
    <m/>
    <n v="310"/>
    <n v="1"/>
    <n v="0"/>
    <n v="0"/>
    <n v="16541.599999999999"/>
    <n v="0"/>
    <n v="0"/>
    <n v="0"/>
    <n v="0"/>
    <n v="0"/>
    <n v="0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210.734916799998"/>
    <n v="14.777333561349133"/>
    <n v="515"/>
    <n v="7610.33"/>
    <n v="7610.33"/>
    <n v="8600.4049167999983"/>
    <n v="0"/>
    <n v="0"/>
    <n v="2201.8199999999997"/>
    <n v="5408.51"/>
    <n v="0"/>
    <n v="7610.33"/>
    <n v="0"/>
    <n v="0"/>
    <n v="0"/>
    <m/>
    <n v="458.1"/>
    <n v="443.32"/>
    <n v="458.1"/>
    <n v="1359.52"/>
    <n v="458.09"/>
    <n v="0"/>
    <n v="428.55"/>
    <n v="428.55"/>
    <n v="458.09"/>
    <n v="1344.73"/>
    <n v="443.32"/>
    <n v="458.1"/>
    <n v="0"/>
    <n v="443.32"/>
    <n v="0"/>
    <n v="443.32"/>
    <n v="1344.74"/>
    <n v="0"/>
    <m/>
    <m/>
    <n v="1359.52"/>
    <n v="1359.52"/>
    <n v="0"/>
    <n v="0"/>
    <n v="0"/>
    <n v="0"/>
    <n v="0"/>
    <n v="0"/>
    <n v="0"/>
    <m/>
    <n v="0"/>
    <n v="1359.52"/>
    <n v="5408.51"/>
  </r>
  <r>
    <n v="1104"/>
    <n v="17017"/>
    <s v="4212917ElRSU"/>
    <s v="17El"/>
    <x v="136"/>
    <s v="15LTIP TL(RSUs)"/>
    <n v="10261"/>
    <n v="212"/>
    <x v="102"/>
    <n v="9260"/>
    <x v="1"/>
    <n v="824000"/>
    <n v="0"/>
    <n v="0"/>
    <s v="4212917ElRSU15LTIP TL(RSUs)"/>
    <s v="LTIP TL(RSU)"/>
    <s v="LTIP TL(RSU) - 05/05/2015"/>
    <s v="3 years"/>
    <d v="2015-05-05T00:00:00"/>
    <d v="2018-05-05T00:00:00"/>
    <n v="480"/>
    <n v="0"/>
    <n v="0"/>
    <n v="0"/>
    <n v="0"/>
    <n v="0"/>
    <m/>
    <n v="480"/>
    <n v="1"/>
    <n v="0"/>
    <n v="0"/>
    <n v="25612.799999999999"/>
    <n v="0"/>
    <n v="0"/>
    <n v="0"/>
    <n v="0"/>
    <n v="0"/>
    <n v="0"/>
    <n v="25612.799999999999"/>
    <n v="480"/>
    <n v="0"/>
    <n v="0"/>
    <n v="480"/>
    <n v="53.36"/>
    <n v="25612.799999999999"/>
    <n v="-512.30722559999992"/>
    <n v="25100.492774399998"/>
    <n v="0"/>
    <n v="0"/>
    <n v="0"/>
    <n v="0"/>
    <n v="25100.492774399998"/>
    <n v="22.881032611121238"/>
    <n v="515"/>
    <n v="11783.73"/>
    <n v="11783.73"/>
    <n v="13316.762774399998"/>
    <n v="0"/>
    <n v="0"/>
    <n v="3409.27"/>
    <n v="8374.4599999999991"/>
    <n v="0"/>
    <n v="11783.73"/>
    <n v="0"/>
    <n v="0"/>
    <n v="0"/>
    <m/>
    <n v="709.32"/>
    <n v="686.43"/>
    <n v="709.31"/>
    <n v="2105.06"/>
    <n v="709.31"/>
    <n v="0"/>
    <n v="663.55"/>
    <n v="663.55"/>
    <n v="709.31"/>
    <n v="2082.17"/>
    <n v="686.43"/>
    <n v="709.32"/>
    <n v="0"/>
    <n v="686.43"/>
    <n v="0"/>
    <n v="686.43"/>
    <n v="2082.1799999999998"/>
    <n v="0"/>
    <m/>
    <m/>
    <n v="2105.0499999999997"/>
    <n v="2105.0499999999997"/>
    <n v="0"/>
    <n v="0"/>
    <n v="0"/>
    <n v="0"/>
    <n v="0"/>
    <n v="0"/>
    <n v="0"/>
    <m/>
    <n v="0"/>
    <n v="2105.0499999999997"/>
    <n v="8374.4599999999991"/>
  </r>
  <r>
    <n v="1105"/>
    <n v="17019"/>
    <s v="4212919FeRSU"/>
    <s v="19Fe"/>
    <x v="137"/>
    <s v="15LTIP TL(RSUs)"/>
    <n v="10261"/>
    <n v="212"/>
    <x v="104"/>
    <n v="9260"/>
    <x v="1"/>
    <n v="826000"/>
    <n v="0"/>
    <n v="0"/>
    <s v="4212919FeRSU15LTIP TL(RSUs)"/>
    <s v="LTIP TL(RSU)"/>
    <s v="LTIP TL(RSU) - 05/05/2015"/>
    <s v="3 years"/>
    <d v="2015-05-05T00:00:00"/>
    <d v="2018-05-05T00:00:00"/>
    <n v="310"/>
    <n v="0"/>
    <n v="0"/>
    <n v="0"/>
    <n v="0"/>
    <n v="0"/>
    <m/>
    <n v="310"/>
    <n v="1"/>
    <s v=""/>
    <n v="0"/>
    <n v="16541.599999999999"/>
    <n v="0"/>
    <n v="0"/>
    <n v="0"/>
    <n v="0"/>
    <n v="0"/>
    <n v="0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541.599999999999"/>
    <n v="15.078942570647218"/>
    <n v="1097"/>
    <n v="16541.599999999999"/>
    <n v="16541.599999999999"/>
    <n v="0"/>
    <n v="0"/>
    <n v="0"/>
    <n v="16541.599999999999"/>
    <n v="0"/>
    <n v="0"/>
    <n v="16541.599999999999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106"/>
    <n v="17037"/>
    <s v="4212937LeRSU"/>
    <s v="37Le"/>
    <x v="138"/>
    <s v="15LTIP TL(RSUs)"/>
    <n v="10261"/>
    <n v="212"/>
    <x v="105"/>
    <n v="9260"/>
    <x v="1"/>
    <n v="821000"/>
    <n v="0"/>
    <n v="0"/>
    <s v="4212937LeRSU15LTIP TL(RSUs)"/>
    <s v="LTIP TL(RSU)"/>
    <s v="LTIP TL(RSU) - 05/05/2015"/>
    <s v="3 years"/>
    <d v="2015-05-05T00:00:00"/>
    <d v="2018-05-05T00:00:00"/>
    <n v="310"/>
    <n v="0"/>
    <n v="0"/>
    <n v="0"/>
    <n v="0"/>
    <n v="0"/>
    <m/>
    <n v="310"/>
    <n v="1"/>
    <n v="0"/>
    <n v="0"/>
    <n v="16541.599999999999"/>
    <n v="0"/>
    <n v="0"/>
    <n v="0"/>
    <n v="0"/>
    <n v="0"/>
    <n v="0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210.734916799998"/>
    <n v="14.777333561349133"/>
    <n v="515"/>
    <n v="7610.33"/>
    <n v="7610.33"/>
    <n v="8600.4049167999983"/>
    <n v="0"/>
    <n v="0"/>
    <n v="2201.8199999999997"/>
    <n v="5408.51"/>
    <n v="0"/>
    <n v="7610.33"/>
    <n v="0"/>
    <n v="0"/>
    <n v="0"/>
    <m/>
    <n v="458.1"/>
    <n v="443.32"/>
    <n v="458.1"/>
    <n v="1359.52"/>
    <n v="458.09"/>
    <n v="0"/>
    <n v="428.55"/>
    <n v="428.55"/>
    <n v="458.09"/>
    <n v="1344.73"/>
    <n v="443.32"/>
    <n v="458.1"/>
    <n v="0"/>
    <n v="443.32"/>
    <n v="0"/>
    <n v="443.32"/>
    <n v="1344.74"/>
    <n v="0"/>
    <m/>
    <m/>
    <n v="1359.52"/>
    <n v="1359.52"/>
    <n v="0"/>
    <n v="0"/>
    <n v="0"/>
    <n v="0"/>
    <n v="0"/>
    <n v="0"/>
    <n v="0"/>
    <m/>
    <n v="0"/>
    <n v="1359.52"/>
    <n v="5408.51"/>
  </r>
  <r>
    <n v="1107"/>
    <n v="17041"/>
    <s v="4212941LiRSU"/>
    <s v="41Li"/>
    <x v="139"/>
    <s v="15LTIP TL(RSUs)"/>
    <n v="10261"/>
    <n v="212"/>
    <x v="106"/>
    <n v="9260"/>
    <x v="1"/>
    <n v="824000"/>
    <n v="0"/>
    <n v="0"/>
    <s v="4212941LiRSU15LTIP TL(RSUs)"/>
    <s v="LTIP TL(RSU)"/>
    <s v="LTIP TL(RSU) - 05/05/2015"/>
    <s v="3 years"/>
    <d v="2015-05-05T00:00:00"/>
    <d v="2018-05-05T00:00:00"/>
    <n v="310"/>
    <n v="0"/>
    <n v="0"/>
    <n v="0"/>
    <n v="0"/>
    <n v="0"/>
    <m/>
    <n v="310"/>
    <n v="1"/>
    <n v="0"/>
    <n v="0"/>
    <n v="16541.599999999999"/>
    <n v="0"/>
    <n v="0"/>
    <n v="0"/>
    <n v="0"/>
    <n v="0"/>
    <n v="0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210.734916799998"/>
    <n v="14.777333561349133"/>
    <n v="515"/>
    <n v="7610.33"/>
    <n v="7610.33"/>
    <n v="8600.4049167999983"/>
    <n v="0"/>
    <n v="0"/>
    <n v="2201.8199999999997"/>
    <n v="5408.51"/>
    <n v="0"/>
    <n v="7610.33"/>
    <n v="0"/>
    <n v="0"/>
    <n v="0"/>
    <m/>
    <n v="458.1"/>
    <n v="443.32"/>
    <n v="458.1"/>
    <n v="1359.52"/>
    <n v="458.09"/>
    <n v="0"/>
    <n v="428.55"/>
    <n v="428.55"/>
    <n v="458.09"/>
    <n v="1344.73"/>
    <n v="443.32"/>
    <n v="458.1"/>
    <n v="0"/>
    <n v="443.32"/>
    <n v="0"/>
    <n v="443.32"/>
    <n v="1344.74"/>
    <n v="0"/>
    <m/>
    <m/>
    <n v="1359.52"/>
    <n v="1359.52"/>
    <n v="0"/>
    <n v="0"/>
    <n v="0"/>
    <n v="0"/>
    <n v="0"/>
    <n v="0"/>
    <n v="0"/>
    <m/>
    <n v="0"/>
    <n v="1359.52"/>
    <n v="5408.51"/>
  </r>
  <r>
    <n v="1108"/>
    <n v="17042"/>
    <s v="4212942MaRSU"/>
    <s v="42Ma"/>
    <x v="140"/>
    <s v="15LTIP TL(RSUs)"/>
    <n v="10261"/>
    <n v="10"/>
    <x v="107"/>
    <n v="9260"/>
    <x v="1"/>
    <n v="2000"/>
    <n v="0"/>
    <n v="0"/>
    <s v="4212942MaRSU15LTIP TL(RSUs)"/>
    <s v="LTIP TL(RSU)"/>
    <s v="LTIP TL(RSU) - 05/05/2015"/>
    <s v="3 years"/>
    <d v="2015-05-05T00:00:00"/>
    <d v="2018-05-05T00:00:00"/>
    <n v="1080"/>
    <n v="0"/>
    <n v="0"/>
    <n v="0"/>
    <n v="0"/>
    <n v="0"/>
    <m/>
    <n v="1080"/>
    <n v="1"/>
    <n v="0"/>
    <n v="0"/>
    <n v="57628.800000000003"/>
    <n v="0"/>
    <n v="0"/>
    <n v="0"/>
    <n v="0"/>
    <n v="0"/>
    <n v="0"/>
    <n v="57628.800000000003"/>
    <n v="1080"/>
    <n v="0"/>
    <n v="0"/>
    <n v="1080"/>
    <n v="53.36"/>
    <n v="57628.800000000003"/>
    <n v="-1152.6912576"/>
    <n v="56476.1087424"/>
    <n v="0"/>
    <n v="0"/>
    <n v="0"/>
    <n v="0"/>
    <n v="56476.1087424"/>
    <n v="51.482323375022787"/>
    <n v="515"/>
    <n v="26513.4"/>
    <n v="26513.4"/>
    <n v="29962.708742399998"/>
    <n v="0"/>
    <n v="0"/>
    <n v="7670.87"/>
    <n v="18842.530000000002"/>
    <n v="0"/>
    <n v="26513.4"/>
    <n v="0"/>
    <n v="0"/>
    <n v="0"/>
    <m/>
    <n v="1595.95"/>
    <n v="1544.47"/>
    <n v="1595.95"/>
    <n v="4736.37"/>
    <n v="1595.95"/>
    <n v="0"/>
    <n v="1492.99"/>
    <n v="1492.99"/>
    <n v="1595.95"/>
    <n v="4684.8900000000003"/>
    <n v="1544.47"/>
    <n v="1595.95"/>
    <n v="0"/>
    <n v="1544.47"/>
    <n v="0"/>
    <n v="1544.47"/>
    <n v="4684.8900000000003"/>
    <n v="0"/>
    <m/>
    <m/>
    <n v="4736.38"/>
    <n v="4736.38"/>
    <n v="0"/>
    <n v="0"/>
    <n v="0"/>
    <n v="0"/>
    <n v="0"/>
    <n v="0"/>
    <n v="0"/>
    <m/>
    <n v="0"/>
    <n v="4736.38"/>
    <n v="18842.530000000002"/>
  </r>
  <r>
    <n v="1109"/>
    <n v="17043"/>
    <s v="4212943MaRSU"/>
    <s v="43Ma"/>
    <x v="141"/>
    <s v="15LTIP TL(RSUs)"/>
    <n v="10261"/>
    <n v="212"/>
    <x v="108"/>
    <n v="9260"/>
    <x v="1"/>
    <n v="821000"/>
    <n v="0"/>
    <n v="0"/>
    <s v="4212943MaRSU15LTIP TL(RSUs)"/>
    <s v="LTIP TL(RSU)"/>
    <s v="LTIP TL(RSU) - 05/05/2015"/>
    <s v="3 years"/>
    <d v="2015-05-05T00:00:00"/>
    <d v="2018-05-05T00:00:00"/>
    <n v="310"/>
    <n v="0"/>
    <n v="0"/>
    <n v="0"/>
    <n v="0"/>
    <n v="0"/>
    <m/>
    <n v="310"/>
    <n v="1"/>
    <n v="0"/>
    <n v="0"/>
    <n v="16541.599999999999"/>
    <n v="0"/>
    <n v="0"/>
    <n v="0"/>
    <n v="0"/>
    <n v="0"/>
    <n v="0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210.734916799998"/>
    <n v="14.777333561349133"/>
    <n v="515"/>
    <n v="7610.33"/>
    <n v="7610.33"/>
    <n v="8600.4049167999983"/>
    <n v="0"/>
    <n v="0"/>
    <n v="2201.8199999999997"/>
    <n v="5408.51"/>
    <n v="0"/>
    <n v="7610.33"/>
    <n v="0"/>
    <n v="0"/>
    <n v="0"/>
    <m/>
    <n v="458.1"/>
    <n v="443.32"/>
    <n v="458.1"/>
    <n v="1359.52"/>
    <n v="458.09"/>
    <n v="0"/>
    <n v="428.55"/>
    <n v="428.55"/>
    <n v="458.09"/>
    <n v="1344.73"/>
    <n v="443.32"/>
    <n v="458.1"/>
    <n v="0"/>
    <n v="443.32"/>
    <n v="0"/>
    <n v="443.32"/>
    <n v="1344.74"/>
    <n v="0"/>
    <m/>
    <m/>
    <n v="1359.52"/>
    <n v="1359.52"/>
    <n v="0"/>
    <n v="0"/>
    <n v="0"/>
    <n v="0"/>
    <n v="0"/>
    <n v="0"/>
    <n v="0"/>
    <m/>
    <n v="0"/>
    <n v="1359.52"/>
    <n v="5408.51"/>
  </r>
  <r>
    <n v="1110"/>
    <n v="17057"/>
    <s v="4212957RaRSU"/>
    <s v="57Ra"/>
    <x v="142"/>
    <s v="15LTIP TL(RSUs)"/>
    <n v="10261"/>
    <n v="212"/>
    <x v="109"/>
    <n v="9260"/>
    <x v="1"/>
    <n v="821000"/>
    <n v="0"/>
    <n v="0"/>
    <s v="4212957Ra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s v="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0"/>
    <n v="9871.6"/>
    <n v="0"/>
    <n v="0"/>
    <n v="9871.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111"/>
    <n v="17058"/>
    <s v="4212958ReRSU"/>
    <s v="58Re"/>
    <x v="143"/>
    <s v="15LTIP TL(RSUs)"/>
    <n v="10261"/>
    <n v="212"/>
    <x v="110"/>
    <n v="9260"/>
    <x v="1"/>
    <n v="821000"/>
    <n v="0"/>
    <n v="0"/>
    <s v="4212958Re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s v="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0"/>
    <n v="9871.6"/>
    <n v="0"/>
    <n v="0"/>
    <n v="9871.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112"/>
    <n v="17061"/>
    <s v="4212961RoRSU"/>
    <s v="61Ro"/>
    <x v="144"/>
    <s v="15LTIP TL(RSUs)"/>
    <n v="10261"/>
    <n v="212"/>
    <x v="111"/>
    <n v="9260"/>
    <x v="1"/>
    <n v="834000"/>
    <n v="0"/>
    <n v="0"/>
    <s v="4212961RoRSU15LTIP TL(RSUs)"/>
    <s v="LTIP TL(RSU)"/>
    <s v="LTIP TL(RSU) - 05/05/2015"/>
    <s v="3 years"/>
    <d v="2015-05-05T00:00:00"/>
    <d v="2018-05-05T00:00:00"/>
    <n v="310"/>
    <n v="0"/>
    <n v="0"/>
    <n v="0"/>
    <n v="0"/>
    <n v="0"/>
    <m/>
    <n v="310"/>
    <n v="1"/>
    <n v="0"/>
    <n v="0"/>
    <n v="16541.599999999999"/>
    <n v="0"/>
    <n v="0"/>
    <n v="0"/>
    <n v="0"/>
    <n v="0"/>
    <n v="0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210.734916799998"/>
    <n v="14.777333561349133"/>
    <n v="515"/>
    <n v="7610.33"/>
    <n v="7610.33"/>
    <n v="8600.4049167999983"/>
    <n v="0"/>
    <n v="0"/>
    <n v="2201.8199999999997"/>
    <n v="5408.51"/>
    <n v="0"/>
    <n v="7610.33"/>
    <n v="0"/>
    <n v="0"/>
    <n v="0"/>
    <m/>
    <n v="458.1"/>
    <n v="443.32"/>
    <n v="458.1"/>
    <n v="1359.52"/>
    <n v="458.09"/>
    <n v="0"/>
    <n v="428.55"/>
    <n v="428.55"/>
    <n v="458.09"/>
    <n v="1344.73"/>
    <n v="443.32"/>
    <n v="458.1"/>
    <n v="0"/>
    <n v="443.32"/>
    <n v="0"/>
    <n v="443.32"/>
    <n v="1344.74"/>
    <n v="0"/>
    <m/>
    <m/>
    <n v="1359.52"/>
    <n v="1359.52"/>
    <n v="0"/>
    <n v="0"/>
    <n v="0"/>
    <n v="0"/>
    <n v="0"/>
    <n v="0"/>
    <n v="0"/>
    <m/>
    <n v="0"/>
    <n v="1359.52"/>
    <n v="5408.51"/>
  </r>
  <r>
    <n v="1113"/>
    <n v="17062"/>
    <s v="4212962RoRSU"/>
    <s v="62Ro"/>
    <x v="145"/>
    <s v="15LTIP TL(RSUs)"/>
    <n v="10261"/>
    <n v="212"/>
    <x v="109"/>
    <n v="9260"/>
    <x v="1"/>
    <n v="821000"/>
    <n v="0"/>
    <n v="0"/>
    <s v="4212962Ro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s v="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0"/>
    <n v="9871.6"/>
    <n v="0"/>
    <n v="0"/>
    <n v="9871.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114"/>
    <n v="17063"/>
    <s v="4212963RuRSU"/>
    <s v="63Ru"/>
    <x v="146"/>
    <s v="15LTIP TL(RSUs)"/>
    <n v="10261"/>
    <n v="212"/>
    <x v="105"/>
    <n v="9260"/>
    <x v="1"/>
    <n v="821000"/>
    <n v="0"/>
    <n v="0"/>
    <s v="4212963RuRSU15LTIP TL(RSUs)"/>
    <s v="LTIP TL(RSU)"/>
    <s v="LTIP TL(RSU) - 05/05/2015"/>
    <s v="3 years"/>
    <d v="2015-05-05T00:00:00"/>
    <d v="2018-05-05T00:00:00"/>
    <n v="310"/>
    <n v="0"/>
    <n v="0"/>
    <n v="0"/>
    <n v="0"/>
    <n v="0"/>
    <m/>
    <n v="310"/>
    <n v="1"/>
    <n v="0"/>
    <n v="0"/>
    <n v="16541.599999999999"/>
    <n v="0"/>
    <n v="0"/>
    <n v="0"/>
    <n v="0"/>
    <n v="0"/>
    <n v="0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210.734916799998"/>
    <n v="14.777333561349133"/>
    <n v="515"/>
    <n v="7610.33"/>
    <n v="7610.33"/>
    <n v="8600.4049167999983"/>
    <n v="0"/>
    <n v="0"/>
    <n v="2201.8199999999997"/>
    <n v="5408.51"/>
    <n v="0"/>
    <n v="7610.33"/>
    <n v="0"/>
    <n v="0"/>
    <n v="0"/>
    <m/>
    <n v="458.1"/>
    <n v="443.32"/>
    <n v="458.1"/>
    <n v="1359.52"/>
    <n v="458.09"/>
    <n v="0"/>
    <n v="428.55"/>
    <n v="428.55"/>
    <n v="458.09"/>
    <n v="1344.73"/>
    <n v="443.32"/>
    <n v="458.1"/>
    <n v="0"/>
    <n v="443.32"/>
    <n v="0"/>
    <n v="443.32"/>
    <n v="1344.74"/>
    <n v="0"/>
    <m/>
    <m/>
    <n v="1359.52"/>
    <n v="1359.52"/>
    <n v="0"/>
    <n v="0"/>
    <n v="0"/>
    <n v="0"/>
    <n v="0"/>
    <n v="0"/>
    <n v="0"/>
    <m/>
    <n v="0"/>
    <n v="1359.52"/>
    <n v="5408.51"/>
  </r>
  <r>
    <n v="1115"/>
    <n v="17064"/>
    <s v="4212964SaRSU"/>
    <s v="64Sa"/>
    <x v="147"/>
    <s v="15LTIP TL(RSUs)"/>
    <n v="10261"/>
    <n v="212"/>
    <x v="105"/>
    <n v="9260"/>
    <x v="1"/>
    <n v="821000"/>
    <n v="0"/>
    <n v="0"/>
    <s v="4212964SaRSU15LTIP TL(RSUs)"/>
    <s v="LTIP TL(RSU)"/>
    <s v="LTIP TL(RSU) - 05/05/2015"/>
    <s v="3 years"/>
    <d v="2015-05-05T00:00:00"/>
    <d v="2018-05-05T00:00:00"/>
    <n v="480"/>
    <n v="0"/>
    <n v="0"/>
    <n v="0"/>
    <n v="0"/>
    <n v="0"/>
    <m/>
    <n v="480"/>
    <n v="1"/>
    <n v="0"/>
    <n v="0"/>
    <n v="25612.799999999999"/>
    <n v="0"/>
    <n v="0"/>
    <n v="0"/>
    <n v="0"/>
    <n v="0"/>
    <n v="0"/>
    <n v="25612.799999999999"/>
    <n v="480"/>
    <n v="0"/>
    <n v="0"/>
    <n v="480"/>
    <n v="53.36"/>
    <n v="25612.799999999999"/>
    <n v="-512.30722559999992"/>
    <n v="25100.492774399998"/>
    <n v="0"/>
    <n v="0"/>
    <n v="0"/>
    <n v="0"/>
    <n v="25100.492774399998"/>
    <n v="22.881032611121238"/>
    <n v="515"/>
    <n v="11783.73"/>
    <n v="11783.73"/>
    <n v="13316.762774399998"/>
    <n v="0"/>
    <n v="0"/>
    <n v="3409.27"/>
    <n v="8374.4599999999991"/>
    <n v="0"/>
    <n v="11783.73"/>
    <n v="0"/>
    <n v="0"/>
    <n v="0"/>
    <m/>
    <n v="709.32"/>
    <n v="686.43"/>
    <n v="709.31"/>
    <n v="2105.06"/>
    <n v="709.31"/>
    <n v="0"/>
    <n v="663.55"/>
    <n v="663.55"/>
    <n v="709.31"/>
    <n v="2082.17"/>
    <n v="686.43"/>
    <n v="709.32"/>
    <n v="0"/>
    <n v="686.43"/>
    <n v="0"/>
    <n v="686.43"/>
    <n v="2082.1799999999998"/>
    <n v="0"/>
    <m/>
    <m/>
    <n v="2105.0499999999997"/>
    <n v="2105.0499999999997"/>
    <n v="0"/>
    <n v="0"/>
    <n v="0"/>
    <n v="0"/>
    <n v="0"/>
    <n v="0"/>
    <n v="0"/>
    <m/>
    <n v="0"/>
    <n v="2105.0499999999997"/>
    <n v="8374.4599999999991"/>
  </r>
  <r>
    <n v="1116"/>
    <n v="17082"/>
    <s v="4212982TuRSU"/>
    <s v="82Tu"/>
    <x v="148"/>
    <s v="15LTIP TL(RSUs)"/>
    <n v="10261"/>
    <n v="212"/>
    <x v="112"/>
    <n v="9260"/>
    <x v="1"/>
    <n v="824000"/>
    <n v="0"/>
    <n v="0"/>
    <s v="4212982TuRSU15LTIP TL(RSUs)"/>
    <s v="LTIP TL(RSU)"/>
    <s v="LTIP TL(RSU) - 05/05/2015"/>
    <s v="3 years"/>
    <d v="2015-05-05T00:00:00"/>
    <d v="2018-05-05T00:00:00"/>
    <n v="310"/>
    <n v="0"/>
    <n v="0"/>
    <n v="0"/>
    <n v="0"/>
    <n v="0"/>
    <m/>
    <n v="310"/>
    <n v="1"/>
    <n v="0"/>
    <n v="0"/>
    <n v="16541.599999999999"/>
    <n v="0"/>
    <n v="0"/>
    <n v="0"/>
    <n v="0"/>
    <n v="0"/>
    <n v="0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210.734916799998"/>
    <n v="14.777333561349133"/>
    <n v="515"/>
    <n v="7610.33"/>
    <n v="7610.33"/>
    <n v="8600.4049167999983"/>
    <n v="0"/>
    <n v="0"/>
    <n v="2201.8199999999997"/>
    <n v="5408.51"/>
    <n v="0"/>
    <n v="7610.33"/>
    <n v="0"/>
    <n v="0"/>
    <n v="0"/>
    <m/>
    <n v="458.1"/>
    <n v="443.32"/>
    <n v="458.1"/>
    <n v="1359.52"/>
    <n v="458.09"/>
    <n v="0"/>
    <n v="428.55"/>
    <n v="428.55"/>
    <n v="458.09"/>
    <n v="1344.73"/>
    <n v="443.32"/>
    <n v="458.1"/>
    <n v="0"/>
    <n v="443.32"/>
    <n v="0"/>
    <n v="443.32"/>
    <n v="1344.74"/>
    <n v="0"/>
    <m/>
    <m/>
    <n v="1359.52"/>
    <n v="1359.52"/>
    <n v="0"/>
    <n v="0"/>
    <n v="0"/>
    <n v="0"/>
    <n v="0"/>
    <n v="0"/>
    <n v="0"/>
    <m/>
    <n v="0"/>
    <n v="1359.52"/>
    <n v="5408.51"/>
  </r>
  <r>
    <n v="1117"/>
    <n v="17084"/>
    <s v="4212984ViRSU"/>
    <s v="84Vi"/>
    <x v="149"/>
    <s v="15LTIP TL(RSUs)"/>
    <n v="10261"/>
    <n v="212"/>
    <x v="102"/>
    <n v="9260"/>
    <x v="1"/>
    <n v="821000"/>
    <n v="0"/>
    <n v="0"/>
    <s v="4212984ViRSU15LTIP TL(RSUs)"/>
    <s v="LTIP TL(RSU)"/>
    <s v="LTIP TL(RSU) - 05/05/2015"/>
    <s v="3 years"/>
    <d v="2015-05-05T00:00:00"/>
    <d v="2018-05-05T00:00:00"/>
    <n v="310"/>
    <n v="0"/>
    <n v="0"/>
    <n v="0"/>
    <n v="0"/>
    <n v="0"/>
    <m/>
    <n v="310"/>
    <n v="1"/>
    <n v="0"/>
    <n v="0"/>
    <n v="16541.599999999999"/>
    <n v="0"/>
    <n v="0"/>
    <n v="0"/>
    <n v="0"/>
    <n v="0"/>
    <n v="0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210.734916799998"/>
    <n v="14.777333561349133"/>
    <n v="515"/>
    <n v="7610.33"/>
    <n v="7610.33"/>
    <n v="8600.4049167999983"/>
    <n v="0"/>
    <n v="0"/>
    <n v="2201.8199999999997"/>
    <n v="5408.51"/>
    <n v="0"/>
    <n v="7610.33"/>
    <n v="0"/>
    <n v="0"/>
    <n v="0"/>
    <m/>
    <n v="458.1"/>
    <n v="443.32"/>
    <n v="458.1"/>
    <n v="1359.52"/>
    <n v="458.09"/>
    <n v="0"/>
    <n v="428.55"/>
    <n v="428.55"/>
    <n v="458.09"/>
    <n v="1344.73"/>
    <n v="443.32"/>
    <n v="458.1"/>
    <n v="0"/>
    <n v="443.32"/>
    <n v="0"/>
    <n v="443.32"/>
    <n v="1344.74"/>
    <n v="0"/>
    <m/>
    <m/>
    <n v="1359.52"/>
    <n v="1359.52"/>
    <n v="0"/>
    <n v="0"/>
    <n v="0"/>
    <n v="0"/>
    <n v="0"/>
    <n v="0"/>
    <n v="0"/>
    <m/>
    <n v="0"/>
    <n v="1359.52"/>
    <n v="5408.51"/>
  </r>
  <r>
    <n v="1118"/>
    <n v="17089"/>
    <s v="4212989WeRSU"/>
    <s v="89We"/>
    <x v="150"/>
    <s v="15LTIP TL(RSUs)"/>
    <n v="10261"/>
    <n v="212"/>
    <x v="113"/>
    <n v="9260"/>
    <x v="1"/>
    <n v="824000"/>
    <n v="0"/>
    <n v="0"/>
    <s v="4212989WeRSU15LTIP TL(RSUs)"/>
    <s v="LTIP TL(RSU)"/>
    <s v="LTIP TL(RSU) - 05/05/2015"/>
    <s v="3 years"/>
    <d v="2015-05-05T00:00:00"/>
    <d v="2018-05-05T00:00:00"/>
    <n v="310"/>
    <n v="0"/>
    <n v="0"/>
    <n v="0"/>
    <n v="0"/>
    <n v="0"/>
    <m/>
    <n v="310"/>
    <n v="1"/>
    <n v="0"/>
    <n v="0"/>
    <n v="16541.599999999999"/>
    <n v="0"/>
    <n v="0"/>
    <n v="0"/>
    <n v="0"/>
    <n v="0"/>
    <n v="0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210.734916799998"/>
    <n v="14.777333561349133"/>
    <n v="515"/>
    <n v="7610.33"/>
    <n v="7610.33"/>
    <n v="8600.4049167999983"/>
    <n v="0"/>
    <n v="0"/>
    <n v="2201.8199999999997"/>
    <n v="5408.51"/>
    <n v="0"/>
    <n v="7610.33"/>
    <n v="0"/>
    <n v="0"/>
    <n v="0"/>
    <m/>
    <n v="458.1"/>
    <n v="443.32"/>
    <n v="458.1"/>
    <n v="1359.52"/>
    <n v="458.09"/>
    <n v="0"/>
    <n v="428.55"/>
    <n v="428.55"/>
    <n v="458.09"/>
    <n v="1344.73"/>
    <n v="443.32"/>
    <n v="458.1"/>
    <n v="0"/>
    <n v="443.32"/>
    <n v="0"/>
    <n v="443.32"/>
    <n v="1344.74"/>
    <n v="0"/>
    <m/>
    <m/>
    <n v="1359.52"/>
    <n v="1359.52"/>
    <n v="0"/>
    <n v="0"/>
    <n v="0"/>
    <n v="0"/>
    <n v="0"/>
    <n v="0"/>
    <n v="0"/>
    <m/>
    <n v="0"/>
    <n v="1359.52"/>
    <n v="5408.51"/>
  </r>
  <r>
    <n v="1119"/>
    <n v="17090"/>
    <s v="4212990WhRSU"/>
    <s v="90Wh"/>
    <x v="151"/>
    <s v="15LTIP TL(RSUs)"/>
    <n v="10261"/>
    <n v="212"/>
    <x v="105"/>
    <n v="9260"/>
    <x v="1"/>
    <n v="821000"/>
    <n v="0"/>
    <n v="0"/>
    <s v="4212990Wh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1120"/>
    <n v="17130"/>
    <s v="42129130ERSU"/>
    <s v="130E"/>
    <x v="152"/>
    <s v="15LTIP TL(RSUs)"/>
    <n v="10261"/>
    <n v="10"/>
    <x v="114"/>
    <n v="9260"/>
    <x v="1"/>
    <n v="2000"/>
    <n v="0"/>
    <n v="0"/>
    <s v="42129130E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1121"/>
    <n v="17247"/>
    <s v="42129247FRSU"/>
    <s v="247F"/>
    <x v="153"/>
    <s v="15LTIP TL(RSUs)"/>
    <n v="10261"/>
    <n v="80"/>
    <x v="115"/>
    <n v="9260"/>
    <x v="1"/>
    <n v="190000"/>
    <n v="0"/>
    <n v="0"/>
    <s v="42129247FRSU15LTIP TL(RSUs)"/>
    <s v="LTIP TL(RSU)"/>
    <s v="LTIP TL(RSU) - 05/05/2015"/>
    <s v="3 years"/>
    <d v="2015-05-05T00:00:00"/>
    <d v="2018-05-05T00:00:00"/>
    <n v="310"/>
    <n v="0"/>
    <n v="0"/>
    <n v="0"/>
    <n v="0"/>
    <n v="0"/>
    <m/>
    <n v="310"/>
    <n v="1"/>
    <n v="0"/>
    <n v="0"/>
    <n v="16541.599999999999"/>
    <n v="0"/>
    <n v="0"/>
    <n v="0"/>
    <n v="0"/>
    <n v="0"/>
    <n v="0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210.734916799998"/>
    <n v="14.777333561349133"/>
    <n v="515"/>
    <n v="7610.33"/>
    <n v="7610.33"/>
    <n v="8600.4049167999983"/>
    <n v="0"/>
    <n v="0"/>
    <n v="2201.8199999999997"/>
    <n v="5408.51"/>
    <n v="0"/>
    <n v="7610.33"/>
    <n v="0"/>
    <n v="0"/>
    <n v="0"/>
    <m/>
    <n v="458.1"/>
    <n v="443.32"/>
    <n v="458.1"/>
    <n v="1359.52"/>
    <n v="458.09"/>
    <n v="0"/>
    <n v="428.55"/>
    <n v="428.55"/>
    <n v="458.09"/>
    <n v="1344.73"/>
    <n v="443.32"/>
    <n v="458.1"/>
    <n v="0"/>
    <n v="443.32"/>
    <n v="0"/>
    <n v="443.32"/>
    <n v="1344.74"/>
    <n v="0"/>
    <m/>
    <m/>
    <n v="1359.52"/>
    <n v="1359.52"/>
    <n v="0"/>
    <n v="0"/>
    <n v="0"/>
    <n v="0"/>
    <n v="0"/>
    <n v="0"/>
    <n v="0"/>
    <m/>
    <n v="0"/>
    <n v="1359.52"/>
    <n v="5408.51"/>
  </r>
  <r>
    <n v="1122"/>
    <n v="17279"/>
    <s v="42129279CRSU"/>
    <s v="279C"/>
    <x v="154"/>
    <s v="15LTIP TL(RSUs)"/>
    <n v="10261"/>
    <n v="10"/>
    <x v="116"/>
    <n v="9260"/>
    <x v="1"/>
    <n v="2000"/>
    <n v="0"/>
    <n v="0"/>
    <s v="42129279CRSU15LTIP TL(RSUs)"/>
    <s v="LTIP TL(RSU)"/>
    <s v="LTIP TL(RSU) - 05/05/2015"/>
    <s v="3 years"/>
    <d v="2015-05-05T00:00:00"/>
    <d v="2018-05-05T00:00:00"/>
    <n v="18610"/>
    <n v="0"/>
    <n v="0"/>
    <n v="0"/>
    <n v="0"/>
    <n v="0"/>
    <m/>
    <n v="18610"/>
    <n v="1"/>
    <s v=""/>
    <n v="0"/>
    <n v="993029.6"/>
    <n v="0"/>
    <n v="0"/>
    <n v="0"/>
    <n v="0"/>
    <n v="0"/>
    <n v="0"/>
    <n v="993029.6"/>
    <n v="18610"/>
    <n v="0"/>
    <n v="0"/>
    <n v="18610"/>
    <n v="53.36"/>
    <n v="993029.6"/>
    <n v="-19862.578059199997"/>
    <n v="973167.02194080001"/>
    <n v="0"/>
    <n v="0"/>
    <n v="0"/>
    <n v="0"/>
    <n v="993029.6"/>
    <n v="905.22297174111213"/>
    <n v="1097"/>
    <n v="993029.6"/>
    <n v="993029.6"/>
    <n v="0"/>
    <n v="0"/>
    <n v="0"/>
    <n v="993029.6"/>
    <n v="0"/>
    <n v="0"/>
    <n v="993029.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123"/>
    <n v="17505"/>
    <s v="42129505ARSU"/>
    <s v="505A"/>
    <x v="155"/>
    <s v="15LTIP TL(RSUs)"/>
    <n v="10261"/>
    <n v="212"/>
    <x v="106"/>
    <n v="9260"/>
    <x v="1"/>
    <n v="834000"/>
    <n v="0"/>
    <n v="0"/>
    <s v="42129505ARSU15LTIP TL(RSUs)"/>
    <s v="LTIP TL(RSU)"/>
    <s v="LTIP TL(RSU) - 05/05/2015"/>
    <s v="3 years"/>
    <d v="2015-05-05T00:00:00"/>
    <d v="2018-05-05T00:00:00"/>
    <n v="310"/>
    <n v="0"/>
    <n v="0"/>
    <n v="0"/>
    <n v="0"/>
    <n v="0"/>
    <m/>
    <n v="310"/>
    <n v="1"/>
    <n v="0"/>
    <n v="0"/>
    <n v="16541.599999999999"/>
    <n v="0"/>
    <n v="0"/>
    <n v="0"/>
    <n v="0"/>
    <n v="0"/>
    <n v="0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210.734916799998"/>
    <n v="14.777333561349133"/>
    <n v="515"/>
    <n v="7610.33"/>
    <n v="7610.33"/>
    <n v="8600.4049167999983"/>
    <n v="0"/>
    <n v="0"/>
    <n v="2201.8199999999997"/>
    <n v="5408.51"/>
    <n v="0"/>
    <n v="7610.33"/>
    <n v="0"/>
    <n v="0"/>
    <n v="0"/>
    <m/>
    <n v="458.1"/>
    <n v="443.32"/>
    <n v="458.1"/>
    <n v="1359.52"/>
    <n v="458.09"/>
    <n v="0"/>
    <n v="428.55"/>
    <n v="428.55"/>
    <n v="458.09"/>
    <n v="1344.73"/>
    <n v="443.32"/>
    <n v="458.1"/>
    <n v="0"/>
    <n v="443.32"/>
    <n v="0"/>
    <n v="443.32"/>
    <n v="1344.74"/>
    <n v="0"/>
    <m/>
    <m/>
    <n v="1359.52"/>
    <n v="1359.52"/>
    <n v="0"/>
    <n v="0"/>
    <n v="0"/>
    <n v="0"/>
    <n v="0"/>
    <n v="0"/>
    <n v="0"/>
    <m/>
    <n v="0"/>
    <n v="1359.52"/>
    <n v="5408.51"/>
  </r>
  <r>
    <n v="1124"/>
    <n v="17542"/>
    <s v="42129542SRSU"/>
    <s v="542S"/>
    <x v="156"/>
    <s v="15LTIP TL(RSUs)"/>
    <n v="10261"/>
    <n v="10"/>
    <x v="117"/>
    <n v="9260"/>
    <x v="1"/>
    <n v="2000"/>
    <n v="0"/>
    <n v="0"/>
    <s v="42129542S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1125"/>
    <n v="17561"/>
    <s v="42129561MRSU"/>
    <s v="561M"/>
    <x v="157"/>
    <s v="15LTIP TL(RSUs)"/>
    <n v="10261"/>
    <n v="10"/>
    <x v="1"/>
    <n v="9260"/>
    <x v="1"/>
    <n v="2000"/>
    <n v="0"/>
    <n v="0"/>
    <s v="42129561MRSU15LTIP TL(RSUs)"/>
    <s v="LTIP TL(RSU)"/>
    <s v="LTIP TL(RSU) - 05/05/2015"/>
    <s v="3 years"/>
    <d v="2015-05-05T00:00:00"/>
    <d v="2018-05-05T00:00:00"/>
    <n v="310"/>
    <n v="0"/>
    <n v="0"/>
    <n v="0"/>
    <n v="0"/>
    <n v="0"/>
    <m/>
    <n v="310"/>
    <n v="1"/>
    <n v="0"/>
    <n v="0"/>
    <n v="16541.599999999999"/>
    <n v="0"/>
    <n v="0"/>
    <n v="0"/>
    <n v="0"/>
    <n v="0"/>
    <n v="0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210.734916799998"/>
    <n v="14.777333561349133"/>
    <n v="515"/>
    <n v="7610.33"/>
    <n v="7610.33"/>
    <n v="8600.4049167999983"/>
    <n v="0"/>
    <n v="0"/>
    <n v="2201.8199999999997"/>
    <n v="5408.51"/>
    <n v="0"/>
    <n v="7610.33"/>
    <n v="0"/>
    <n v="0"/>
    <n v="0"/>
    <m/>
    <n v="458.1"/>
    <n v="443.32"/>
    <n v="458.1"/>
    <n v="1359.52"/>
    <n v="458.09"/>
    <n v="0"/>
    <n v="428.55"/>
    <n v="428.55"/>
    <n v="458.09"/>
    <n v="1344.73"/>
    <n v="443.32"/>
    <n v="458.1"/>
    <n v="0"/>
    <n v="443.32"/>
    <n v="0"/>
    <n v="443.32"/>
    <n v="1344.74"/>
    <n v="0"/>
    <m/>
    <m/>
    <n v="1359.52"/>
    <n v="1359.52"/>
    <n v="0"/>
    <n v="0"/>
    <n v="0"/>
    <n v="0"/>
    <n v="0"/>
    <n v="0"/>
    <n v="0"/>
    <m/>
    <n v="0"/>
    <n v="1359.52"/>
    <n v="5408.51"/>
  </r>
  <r>
    <n v="1126"/>
    <n v="17773"/>
    <s v="42129773HRSU"/>
    <s v="773H"/>
    <x v="158"/>
    <s v="15LTIP TL(RSUs)"/>
    <n v="10261"/>
    <n v="212"/>
    <x v="118"/>
    <n v="9260"/>
    <x v="1"/>
    <n v="821000"/>
    <n v="0"/>
    <n v="0"/>
    <s v="42129773H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1127"/>
    <n v="17858"/>
    <s v="42129858MRSU"/>
    <s v="858M"/>
    <x v="159"/>
    <s v="15LTIP TL(RSUs)"/>
    <n v="10261"/>
    <n v="10"/>
    <x v="4"/>
    <n v="9260"/>
    <x v="1"/>
    <n v="2000"/>
    <n v="0"/>
    <n v="0"/>
    <s v="42129858M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s v="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0"/>
    <n v="9871.6"/>
    <n v="0"/>
    <n v="0"/>
    <n v="9871.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128"/>
    <n v="17922"/>
    <s v="42129922GRSU"/>
    <s v="922G"/>
    <x v="160"/>
    <s v="15LTIP TL(RSUs)"/>
    <n v="10261"/>
    <n v="10"/>
    <x v="1"/>
    <n v="9260"/>
    <x v="1"/>
    <n v="2000"/>
    <n v="0"/>
    <n v="0"/>
    <s v="42129922GRSU15LTIP TL(RSUs)"/>
    <s v="LTIP TL(RSU)"/>
    <s v="LTIP TL(RSU) - 05/05/2015"/>
    <s v="3 years"/>
    <d v="2015-05-05T00:00:00"/>
    <d v="2018-05-05T00:00:00"/>
    <n v="2265"/>
    <n v="0"/>
    <n v="0"/>
    <n v="0"/>
    <n v="0"/>
    <n v="0"/>
    <m/>
    <n v="2265"/>
    <n v="1"/>
    <s v=""/>
    <n v="0"/>
    <n v="120860.4"/>
    <n v="0"/>
    <n v="0"/>
    <n v="0"/>
    <n v="0"/>
    <n v="0"/>
    <n v="0"/>
    <n v="120860.4"/>
    <n v="2265"/>
    <n v="0"/>
    <n v="0"/>
    <n v="2265"/>
    <n v="53.36"/>
    <n v="120860.4"/>
    <n v="-2417.4497207999998"/>
    <n v="118442.9502792"/>
    <n v="0"/>
    <n v="0"/>
    <n v="0"/>
    <n v="0"/>
    <n v="120860.4"/>
    <n v="110.17356426618049"/>
    <n v="1097"/>
    <n v="120860.4"/>
    <n v="120860.4"/>
    <n v="0"/>
    <n v="0"/>
    <n v="0"/>
    <n v="120860.4"/>
    <n v="0"/>
    <n v="0"/>
    <n v="120860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129"/>
    <n v="18035"/>
    <s v="42129035FRSU"/>
    <s v="035F"/>
    <x v="161"/>
    <s v="15LTIP TL(RSUs)"/>
    <n v="10261"/>
    <n v="60"/>
    <x v="13"/>
    <n v="9260"/>
    <x v="1"/>
    <n v="31000"/>
    <n v="0"/>
    <n v="0"/>
    <s v="42129035F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1130"/>
    <n v="18162"/>
    <s v="42129162MRSU"/>
    <s v="162M"/>
    <x v="162"/>
    <s v="15LTIP TL(RSUs)"/>
    <n v="10261"/>
    <n v="10"/>
    <x v="1"/>
    <n v="9260"/>
    <x v="1"/>
    <n v="2000"/>
    <n v="0"/>
    <n v="0"/>
    <s v="42129162MRSU15LTIP TL(RSUs)"/>
    <s v="LTIP TL(RSU)"/>
    <s v="LTIP TL(RSU) - 05/05/2015"/>
    <s v="3 years"/>
    <d v="2015-05-05T00:00:00"/>
    <d v="2018-05-05T00:00:00"/>
    <n v="310"/>
    <n v="0"/>
    <n v="0"/>
    <n v="0"/>
    <n v="0"/>
    <n v="0"/>
    <m/>
    <n v="310"/>
    <n v="1"/>
    <n v="0"/>
    <n v="0"/>
    <n v="16541.599999999999"/>
    <n v="0"/>
    <n v="0"/>
    <n v="0"/>
    <n v="0"/>
    <n v="0"/>
    <n v="0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210.734916799998"/>
    <n v="14.777333561349133"/>
    <n v="515"/>
    <n v="7610.33"/>
    <n v="7610.33"/>
    <n v="8600.4049167999983"/>
    <n v="0"/>
    <n v="0"/>
    <n v="2201.8199999999997"/>
    <n v="5408.51"/>
    <n v="0"/>
    <n v="7610.33"/>
    <n v="0"/>
    <n v="0"/>
    <n v="0"/>
    <m/>
    <n v="458.1"/>
    <n v="443.32"/>
    <n v="458.1"/>
    <n v="1359.52"/>
    <n v="458.09"/>
    <n v="0"/>
    <n v="428.55"/>
    <n v="428.55"/>
    <n v="458.09"/>
    <n v="1344.73"/>
    <n v="443.32"/>
    <n v="458.1"/>
    <n v="0"/>
    <n v="443.32"/>
    <n v="0"/>
    <n v="443.32"/>
    <n v="1344.74"/>
    <n v="0"/>
    <m/>
    <m/>
    <n v="1359.52"/>
    <n v="1359.52"/>
    <n v="0"/>
    <n v="0"/>
    <n v="0"/>
    <n v="0"/>
    <n v="0"/>
    <n v="0"/>
    <n v="0"/>
    <m/>
    <n v="0"/>
    <n v="1359.52"/>
    <n v="5408.51"/>
  </r>
  <r>
    <n v="1131"/>
    <n v="18245"/>
    <s v="42129245ERSU"/>
    <s v="245E"/>
    <x v="163"/>
    <s v="15LTIP TL(RSUs)"/>
    <n v="10261"/>
    <n v="180"/>
    <x v="119"/>
    <n v="9260"/>
    <x v="1"/>
    <n v="700000"/>
    <n v="0"/>
    <n v="0"/>
    <s v="42129245E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1132"/>
    <n v="18246"/>
    <s v="42129246HRSU"/>
    <s v="246H"/>
    <x v="164"/>
    <s v="15LTIP TL(RSUs)"/>
    <n v="10261"/>
    <n v="10"/>
    <x v="120"/>
    <n v="9260"/>
    <x v="1"/>
    <n v="2000"/>
    <n v="0"/>
    <n v="0"/>
    <s v="42129246HRSU15LTIP TL(RSUs)"/>
    <s v="LTIP TL(RSU)"/>
    <s v="LTIP TL(RSU) - 05/05/2015"/>
    <s v="3 years"/>
    <d v="2015-05-05T00:00:00"/>
    <d v="2018-05-05T00:00:00"/>
    <n v="5120"/>
    <n v="0"/>
    <n v="0"/>
    <n v="0"/>
    <n v="0"/>
    <n v="0"/>
    <m/>
    <n v="5120"/>
    <n v="1"/>
    <s v=""/>
    <n v="0"/>
    <n v="273203.20000000001"/>
    <n v="0"/>
    <n v="0"/>
    <n v="0"/>
    <n v="0"/>
    <n v="0"/>
    <n v="0"/>
    <n v="273203.20000000001"/>
    <n v="5120"/>
    <n v="0"/>
    <n v="0"/>
    <n v="5120"/>
    <n v="53.36"/>
    <n v="273203.20000000001"/>
    <n v="-5464.6104064000001"/>
    <n v="267738.58959360002"/>
    <n v="0"/>
    <n v="0"/>
    <n v="0"/>
    <n v="0"/>
    <n v="273203.20000000001"/>
    <n v="249.04576116681861"/>
    <n v="1097"/>
    <n v="273203.20000000001"/>
    <n v="273203.20000000001"/>
    <n v="0"/>
    <n v="0"/>
    <n v="0"/>
    <n v="273203.20000000001"/>
    <n v="0"/>
    <n v="0"/>
    <n v="273203.20000000001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133"/>
    <n v="18325"/>
    <s v="42129325JRSU"/>
    <s v="325J"/>
    <x v="165"/>
    <s v="15LTIP TL(RSUs)"/>
    <n v="10261"/>
    <n v="10"/>
    <x v="4"/>
    <n v="9260"/>
    <x v="1"/>
    <n v="2000"/>
    <n v="0"/>
    <n v="0"/>
    <s v="42129325J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1134"/>
    <n v="18513"/>
    <s v="42129513ERSU"/>
    <s v="513E"/>
    <x v="166"/>
    <s v="15LTIP TL(RSUs)"/>
    <n v="10261"/>
    <n v="10"/>
    <x v="44"/>
    <n v="9260"/>
    <x v="1"/>
    <n v="2000"/>
    <n v="0"/>
    <n v="0"/>
    <s v="42129513E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1135"/>
    <n v="18547"/>
    <s v="42129547MRSU"/>
    <s v="547M"/>
    <x v="167"/>
    <s v="15LTIP TL(RSUs)"/>
    <n v="10261"/>
    <n v="10"/>
    <x v="121"/>
    <n v="9260"/>
    <x v="1"/>
    <n v="2000"/>
    <n v="0"/>
    <n v="0"/>
    <s v="42129547M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1136"/>
    <n v="18568"/>
    <s v="42129568KRSU"/>
    <s v="568K"/>
    <x v="168"/>
    <s v="15LTIP TL(RSUs)"/>
    <n v="10261"/>
    <n v="10"/>
    <x v="122"/>
    <n v="9260"/>
    <x v="1"/>
    <n v="2000"/>
    <n v="0"/>
    <n v="0"/>
    <s v="42129568K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1137"/>
    <n v="18570"/>
    <s v="42129570GRSU"/>
    <s v="570G"/>
    <x v="169"/>
    <s v="15LTIP TL(RSUs)"/>
    <n v="10261"/>
    <n v="10"/>
    <x v="0"/>
    <n v="9260"/>
    <x v="1"/>
    <n v="2000"/>
    <n v="0"/>
    <n v="0"/>
    <s v="42129570GRSU15LTIP TL(RSUs)"/>
    <s v="LTIP TL(RSU)"/>
    <s v="LTIP TL(RSU) - 05/05/2015"/>
    <s v="3 years"/>
    <d v="2015-05-05T00:00:00"/>
    <d v="2018-05-05T00:00:00"/>
    <n v="310"/>
    <n v="0"/>
    <n v="0"/>
    <n v="0"/>
    <n v="0"/>
    <n v="0"/>
    <m/>
    <n v="310"/>
    <n v="1"/>
    <n v="0"/>
    <n v="0"/>
    <n v="16541.599999999999"/>
    <n v="0"/>
    <n v="0"/>
    <n v="0"/>
    <n v="0"/>
    <n v="0"/>
    <n v="0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210.734916799998"/>
    <n v="14.777333561349133"/>
    <n v="515"/>
    <n v="7610.33"/>
    <n v="7610.33"/>
    <n v="8600.4049167999983"/>
    <n v="0"/>
    <n v="0"/>
    <n v="2201.8199999999997"/>
    <n v="5408.51"/>
    <n v="0"/>
    <n v="7610.33"/>
    <n v="0"/>
    <n v="0"/>
    <n v="0"/>
    <m/>
    <n v="458.1"/>
    <n v="443.32"/>
    <n v="458.1"/>
    <n v="1359.52"/>
    <n v="458.09"/>
    <n v="0"/>
    <n v="428.55"/>
    <n v="428.55"/>
    <n v="458.09"/>
    <n v="1344.73"/>
    <n v="443.32"/>
    <n v="458.1"/>
    <n v="0"/>
    <n v="443.32"/>
    <n v="0"/>
    <n v="443.32"/>
    <n v="1344.74"/>
    <n v="0"/>
    <m/>
    <m/>
    <n v="1359.52"/>
    <n v="1359.52"/>
    <n v="0"/>
    <n v="0"/>
    <n v="0"/>
    <n v="0"/>
    <n v="0"/>
    <n v="0"/>
    <n v="0"/>
    <m/>
    <n v="0"/>
    <n v="1359.52"/>
    <n v="5408.51"/>
  </r>
  <r>
    <n v="1138"/>
    <n v="18601"/>
    <s v="42129601MRSU"/>
    <s v="601M"/>
    <x v="170"/>
    <s v="15LTIP TL(RSUs)"/>
    <n v="10261"/>
    <n v="70"/>
    <x v="123"/>
    <n v="9260"/>
    <x v="1"/>
    <n v="170000"/>
    <n v="0"/>
    <n v="0"/>
    <s v="42129601M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1139"/>
    <n v="18645"/>
    <s v="42129645LRSU"/>
    <s v="645L"/>
    <x v="171"/>
    <s v="15LTIP TL(RSUs)"/>
    <n v="10261"/>
    <n v="10"/>
    <x v="124"/>
    <n v="9260"/>
    <x v="1"/>
    <n v="2000"/>
    <n v="0"/>
    <n v="0"/>
    <s v="42129645LRSU15LTIP TL(RSUs)"/>
    <s v="LTIP TL(RSU)"/>
    <s v="LTIP TL(RSU) - 05/05/2015"/>
    <s v="3 years"/>
    <d v="2015-05-05T00:00:00"/>
    <d v="2018-05-05T00:00:00"/>
    <n v="310"/>
    <n v="0"/>
    <n v="0"/>
    <n v="0"/>
    <n v="0"/>
    <n v="0"/>
    <m/>
    <n v="310"/>
    <n v="1"/>
    <n v="0"/>
    <n v="0"/>
    <n v="16541.599999999999"/>
    <n v="0"/>
    <n v="0"/>
    <n v="0"/>
    <n v="0"/>
    <n v="0"/>
    <n v="0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210.734916799998"/>
    <n v="14.777333561349133"/>
    <n v="515"/>
    <n v="7610.33"/>
    <n v="7610.33"/>
    <n v="8600.4049167999983"/>
    <n v="0"/>
    <n v="0"/>
    <n v="2201.8199999999997"/>
    <n v="5408.51"/>
    <n v="0"/>
    <n v="7610.33"/>
    <n v="0"/>
    <n v="0"/>
    <n v="0"/>
    <m/>
    <n v="458.1"/>
    <n v="443.32"/>
    <n v="458.1"/>
    <n v="1359.52"/>
    <n v="458.09"/>
    <n v="0"/>
    <n v="428.55"/>
    <n v="428.55"/>
    <n v="458.09"/>
    <n v="1344.73"/>
    <n v="443.32"/>
    <n v="458.1"/>
    <n v="0"/>
    <n v="443.32"/>
    <n v="0"/>
    <n v="443.32"/>
    <n v="1344.74"/>
    <n v="0"/>
    <m/>
    <m/>
    <n v="1359.52"/>
    <n v="1359.52"/>
    <n v="0"/>
    <n v="0"/>
    <n v="0"/>
    <n v="0"/>
    <n v="0"/>
    <n v="0"/>
    <n v="0"/>
    <m/>
    <n v="0"/>
    <n v="1359.52"/>
    <n v="5408.51"/>
  </r>
  <r>
    <n v="1140"/>
    <n v="18652"/>
    <s v="42129652PRSU"/>
    <s v="652P"/>
    <x v="172"/>
    <s v="15LTIP TL(RSUs)"/>
    <n v="10261"/>
    <n v="10"/>
    <x v="5"/>
    <n v="9260"/>
    <x v="1"/>
    <n v="2000"/>
    <n v="0"/>
    <n v="0"/>
    <s v="42129652P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1141"/>
    <n v="18731"/>
    <s v="42129731HRSU"/>
    <s v="731H"/>
    <x v="173"/>
    <s v="15LTIP TL(RSUs)"/>
    <n v="10261"/>
    <n v="10"/>
    <x v="53"/>
    <n v="9260"/>
    <x v="1"/>
    <n v="2000"/>
    <n v="0"/>
    <n v="0"/>
    <s v="42129731H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1142"/>
    <n v="18776"/>
    <s v="42129776HRSU"/>
    <s v="776H"/>
    <x v="191"/>
    <s v="15LTIP TL(RSUs)"/>
    <n v="10261"/>
    <n v="10"/>
    <x v="135"/>
    <n v="9260"/>
    <x v="1"/>
    <n v="2000"/>
    <n v="0"/>
    <n v="0"/>
    <s v="42129776H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1143"/>
    <n v="18779"/>
    <s v="42129779WRSU"/>
    <s v="779W"/>
    <x v="174"/>
    <s v="15LTIP TL(RSUs)"/>
    <n v="10261"/>
    <n v="212"/>
    <x v="125"/>
    <n v="9260"/>
    <x v="1"/>
    <n v="832000"/>
    <n v="0"/>
    <n v="0"/>
    <s v="42129779W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s v="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0"/>
    <n v="9871.6"/>
    <n v="0"/>
    <n v="0"/>
    <n v="9871.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144"/>
    <n v="18837"/>
    <s v="42129837NRSU"/>
    <s v="837N"/>
    <x v="175"/>
    <s v="15LTIP TL(RSUs)"/>
    <n v="10261"/>
    <n v="60"/>
    <x v="126"/>
    <n v="9260"/>
    <x v="1"/>
    <n v="30000"/>
    <n v="0"/>
    <n v="0"/>
    <s v="42129837N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1145"/>
    <n v="18912"/>
    <s v="42129912SRSU"/>
    <s v="912S"/>
    <x v="176"/>
    <s v="15LTIP TL(RSUs)"/>
    <n v="10261"/>
    <n v="10"/>
    <x v="127"/>
    <n v="9260"/>
    <x v="1"/>
    <n v="2000"/>
    <n v="0"/>
    <n v="0"/>
    <s v="42129912SRSU15LTIP TL(RSUs)"/>
    <s v="LTIP TL(RSU)"/>
    <s v="LTIP TL(RSU) - 05/05/2015"/>
    <s v="3 years"/>
    <d v="2015-05-05T00:00:00"/>
    <d v="2018-05-05T00:00:00"/>
    <n v="310"/>
    <n v="0"/>
    <n v="0"/>
    <n v="0"/>
    <n v="0"/>
    <n v="0"/>
    <m/>
    <n v="310"/>
    <n v="1"/>
    <s v=""/>
    <n v="0"/>
    <n v="16541.599999999999"/>
    <n v="0"/>
    <n v="0"/>
    <n v="0"/>
    <n v="0"/>
    <n v="0"/>
    <n v="0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541.599999999999"/>
    <n v="15.078942570647218"/>
    <n v="1097"/>
    <n v="16541.599999999999"/>
    <n v="16541.599999999999"/>
    <n v="0"/>
    <n v="0"/>
    <n v="0"/>
    <n v="16541.599999999999"/>
    <n v="0"/>
    <n v="0"/>
    <n v="16541.599999999999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146"/>
    <n v="18915"/>
    <s v="42129915SRSU"/>
    <s v="915S"/>
    <x v="177"/>
    <s v="15LTIP TL(RSUs)"/>
    <n v="10261"/>
    <n v="10"/>
    <x v="1"/>
    <n v="9260"/>
    <x v="1"/>
    <n v="2000"/>
    <n v="0"/>
    <n v="0"/>
    <s v="42129915S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1147"/>
    <n v="18991"/>
    <s v="42129991LRSU"/>
    <s v="991L"/>
    <x v="178"/>
    <s v="15LTIP TL(RSUs)"/>
    <n v="10261"/>
    <n v="10"/>
    <x v="128"/>
    <n v="9260"/>
    <x v="1"/>
    <n v="12000"/>
    <n v="0"/>
    <n v="0"/>
    <s v="42129991LRSU15LTIP TL(RSUs)"/>
    <s v="LTIP TL(RSU)"/>
    <s v="LTIP TL(RSU) - 05/05/2015"/>
    <s v="3 years"/>
    <d v="2015-05-05T00:00:00"/>
    <d v="2018-05-05T00:00:00"/>
    <n v="310"/>
    <n v="0"/>
    <n v="0"/>
    <n v="0"/>
    <n v="0"/>
    <n v="0"/>
    <m/>
    <n v="310"/>
    <n v="1"/>
    <n v="0"/>
    <n v="0"/>
    <n v="16541.599999999999"/>
    <n v="0"/>
    <n v="0"/>
    <n v="0"/>
    <n v="0"/>
    <n v="0"/>
    <n v="0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210.734916799998"/>
    <n v="14.777333561349133"/>
    <n v="515"/>
    <n v="7610.33"/>
    <n v="7610.33"/>
    <n v="8600.4049167999983"/>
    <n v="0"/>
    <n v="0"/>
    <n v="2201.8199999999997"/>
    <n v="5408.51"/>
    <n v="0"/>
    <n v="7610.33"/>
    <n v="0"/>
    <n v="0"/>
    <n v="0"/>
    <m/>
    <n v="458.1"/>
    <n v="443.32"/>
    <n v="458.1"/>
    <n v="1359.52"/>
    <n v="458.09"/>
    <n v="0"/>
    <n v="428.55"/>
    <n v="428.55"/>
    <n v="458.09"/>
    <n v="1344.73"/>
    <n v="443.32"/>
    <n v="458.1"/>
    <n v="0"/>
    <n v="443.32"/>
    <n v="0"/>
    <n v="443.32"/>
    <n v="1344.74"/>
    <n v="0"/>
    <m/>
    <m/>
    <n v="1359.52"/>
    <n v="1359.52"/>
    <n v="0"/>
    <n v="0"/>
    <n v="0"/>
    <n v="0"/>
    <n v="0"/>
    <n v="0"/>
    <n v="0"/>
    <m/>
    <n v="0"/>
    <n v="1359.52"/>
    <n v="5408.51"/>
  </r>
  <r>
    <n v="1148"/>
    <n v="19012"/>
    <s v="42129012SRSU"/>
    <s v="012S"/>
    <x v="179"/>
    <s v="15LTIP TL(RSUs)"/>
    <n v="10261"/>
    <n v="10"/>
    <x v="129"/>
    <n v="4264"/>
    <x v="1"/>
    <n v="2000"/>
    <n v="0"/>
    <n v="0"/>
    <s v="42129012S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1149"/>
    <n v="19149"/>
    <s v="42129149HRSU"/>
    <s v="149H"/>
    <x v="180"/>
    <s v="15LTIP TL(RSUs)"/>
    <n v="10261"/>
    <n v="80"/>
    <x v="130"/>
    <n v="9260"/>
    <x v="1"/>
    <n v="190000"/>
    <n v="0"/>
    <n v="0"/>
    <s v="42129149HRSU15LTIP TL(RSUs)"/>
    <s v="LTIP TL(RSU)"/>
    <s v="LTIP TL(RSU) - 05/05/2015"/>
    <s v="3 years"/>
    <d v="2015-05-05T00:00:00"/>
    <d v="2018-05-05T00:00:00"/>
    <n v="310"/>
    <n v="0"/>
    <n v="0"/>
    <n v="0"/>
    <n v="0"/>
    <n v="0"/>
    <m/>
    <n v="310"/>
    <n v="1"/>
    <s v=""/>
    <n v="0"/>
    <n v="16541.599999999999"/>
    <n v="0"/>
    <n v="0"/>
    <n v="0"/>
    <n v="0"/>
    <n v="0"/>
    <n v="0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541.599999999999"/>
    <n v="15.078942570647218"/>
    <n v="1097"/>
    <n v="16541.599999999999"/>
    <n v="16541.599999999999"/>
    <n v="0"/>
    <n v="0"/>
    <n v="0"/>
    <n v="16541.599999999999"/>
    <n v="0"/>
    <n v="0"/>
    <n v="16541.599999999999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150"/>
    <n v="19160"/>
    <s v="42129160SRSU"/>
    <s v="160S"/>
    <x v="181"/>
    <s v="15LTIP TL(RSUs)"/>
    <n v="10261"/>
    <n v="212"/>
    <x v="131"/>
    <n v="9260"/>
    <x v="1"/>
    <n v="827000"/>
    <n v="0"/>
    <n v="0"/>
    <s v="42129160SRSU15LTIP TL(RSUs)"/>
    <s v="LTIP TL(RSU)"/>
    <s v="LTIP TL(RSU) - 05/05/2015"/>
    <s v="3 years"/>
    <d v="2015-05-05T00:00:00"/>
    <d v="2018-05-05T00:00:00"/>
    <n v="310"/>
    <n v="0"/>
    <n v="0"/>
    <n v="0"/>
    <n v="0"/>
    <n v="0"/>
    <m/>
    <n v="310"/>
    <n v="1"/>
    <s v=""/>
    <n v="0"/>
    <n v="16541.599999999999"/>
    <n v="0"/>
    <n v="0"/>
    <n v="0"/>
    <n v="0"/>
    <n v="0"/>
    <n v="0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541.599999999999"/>
    <n v="15.078942570647218"/>
    <n v="1097"/>
    <n v="16541.599999999999"/>
    <n v="16541.599999999999"/>
    <n v="0"/>
    <n v="0"/>
    <n v="0"/>
    <n v="16541.600000000002"/>
    <n v="0"/>
    <n v="0"/>
    <n v="16541.600000000002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151"/>
    <n v="19167"/>
    <s v="42129167BRSU"/>
    <s v="167B"/>
    <x v="182"/>
    <s v="15LTIP TL(RSUs)"/>
    <n v="10261"/>
    <n v="10"/>
    <x v="132"/>
    <n v="9260"/>
    <x v="1"/>
    <n v="2000"/>
    <n v="0"/>
    <n v="0"/>
    <s v="42129167BRSU15LTIP TL(RSUs)"/>
    <s v="LTIP TL(RSU)"/>
    <s v="LTIP TL(RSU) - 05/05/2015"/>
    <s v="3 years"/>
    <d v="2015-05-05T00:00:00"/>
    <d v="2018-05-05T00:00:00"/>
    <n v="310"/>
    <n v="0"/>
    <n v="0"/>
    <n v="0"/>
    <n v="0"/>
    <n v="0"/>
    <m/>
    <n v="310"/>
    <n v="1"/>
    <n v="0"/>
    <n v="0"/>
    <n v="16541.599999999999"/>
    <n v="0"/>
    <n v="0"/>
    <n v="0"/>
    <n v="0"/>
    <n v="0"/>
    <n v="0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210.734916799998"/>
    <n v="14.777333561349133"/>
    <n v="515"/>
    <n v="7610.33"/>
    <n v="7610.33"/>
    <n v="8600.4049167999983"/>
    <n v="0"/>
    <n v="0"/>
    <n v="2201.8199999999997"/>
    <n v="5408.51"/>
    <n v="0"/>
    <n v="7610.33"/>
    <n v="0"/>
    <n v="0"/>
    <n v="0"/>
    <m/>
    <n v="458.1"/>
    <n v="443.32"/>
    <n v="458.1"/>
    <n v="1359.52"/>
    <n v="458.09"/>
    <n v="0"/>
    <n v="428.55"/>
    <n v="428.55"/>
    <n v="458.09"/>
    <n v="1344.73"/>
    <n v="443.32"/>
    <n v="458.1"/>
    <n v="0"/>
    <n v="443.32"/>
    <n v="0"/>
    <n v="443.32"/>
    <n v="1344.74"/>
    <n v="0"/>
    <m/>
    <m/>
    <n v="1359.52"/>
    <n v="1359.52"/>
    <n v="0"/>
    <n v="0"/>
    <n v="0"/>
    <n v="0"/>
    <n v="0"/>
    <n v="0"/>
    <n v="0"/>
    <m/>
    <n v="0"/>
    <n v="1359.52"/>
    <n v="5408.51"/>
  </r>
  <r>
    <n v="1152"/>
    <n v="19198"/>
    <s v="42129198FRSU"/>
    <s v="198F"/>
    <x v="183"/>
    <s v="15LTIP TL(RSUs)"/>
    <n v="10261"/>
    <n v="10"/>
    <x v="5"/>
    <n v="9260"/>
    <x v="1"/>
    <n v="2000"/>
    <n v="0"/>
    <n v="0"/>
    <s v="42129198F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1153"/>
    <n v="19383"/>
    <s v="42129383BRSU"/>
    <s v="383B"/>
    <x v="192"/>
    <s v="15LTIP TL(RSUs)"/>
    <n v="10261"/>
    <n v="80"/>
    <x v="96"/>
    <n v="9260"/>
    <x v="1"/>
    <n v="190000"/>
    <n v="0"/>
    <n v="0"/>
    <s v="42129383B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1154"/>
    <n v="23416"/>
    <s v="42129416MRSU"/>
    <s v="416M"/>
    <x v="184"/>
    <s v="15LTIP TL(RSUs)"/>
    <n v="10261"/>
    <n v="10"/>
    <x v="133"/>
    <n v="9260"/>
    <x v="1"/>
    <n v="2000"/>
    <n v="0"/>
    <n v="0"/>
    <s v="42129416M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1155"/>
    <n v="23537"/>
    <s v="42129537ERSU"/>
    <s v="537E"/>
    <x v="185"/>
    <s v="15LTIP TL(RSUs)"/>
    <n v="10261"/>
    <n v="10"/>
    <x v="134"/>
    <n v="9260"/>
    <x v="1"/>
    <n v="2000"/>
    <n v="0"/>
    <n v="0"/>
    <s v="42129537ERSU15LTIP TL(RSUs)"/>
    <s v="LTIP TL(RSU)"/>
    <s v="LTIP TL(RSU) - 05/05/2015"/>
    <s v="3 years"/>
    <d v="2015-05-05T00:00:00"/>
    <d v="2018-05-05T00:00:00"/>
    <n v="4695"/>
    <n v="0"/>
    <n v="0"/>
    <n v="0"/>
    <n v="0"/>
    <n v="0"/>
    <m/>
    <n v="4695"/>
    <n v="1"/>
    <n v="0"/>
    <n v="0"/>
    <n v="250525.2"/>
    <n v="0"/>
    <n v="0"/>
    <n v="0"/>
    <n v="0"/>
    <n v="0"/>
    <n v="0"/>
    <n v="250525.2"/>
    <n v="4695"/>
    <n v="0"/>
    <n v="0"/>
    <n v="4695"/>
    <n v="53.36"/>
    <n v="250525.2"/>
    <n v="-5011.0050504000001"/>
    <n v="245514.1949496"/>
    <n v="0"/>
    <n v="0"/>
    <n v="0"/>
    <n v="0"/>
    <n v="245514.1949496"/>
    <n v="223.80510022752964"/>
    <n v="515"/>
    <n v="115259.63"/>
    <n v="115259.63"/>
    <n v="130254.5649496"/>
    <n v="0"/>
    <n v="0"/>
    <n v="33346.959999999999"/>
    <n v="81912.670000000013"/>
    <n v="0"/>
    <n v="115259.63"/>
    <n v="0"/>
    <n v="0"/>
    <n v="0"/>
    <m/>
    <n v="6937.96"/>
    <n v="6714.15"/>
    <n v="6937.96"/>
    <n v="20590.07"/>
    <n v="6937.96"/>
    <n v="0"/>
    <n v="6490.35"/>
    <n v="6490.35"/>
    <n v="6937.95"/>
    <n v="20366.260000000002"/>
    <n v="6714.16"/>
    <n v="6937.95"/>
    <n v="0"/>
    <n v="6714.16"/>
    <n v="0"/>
    <n v="6714.16"/>
    <n v="20366.27"/>
    <n v="0"/>
    <m/>
    <m/>
    <n v="20590.07"/>
    <n v="20590.07"/>
    <n v="0"/>
    <n v="0"/>
    <n v="0"/>
    <n v="0"/>
    <n v="0"/>
    <n v="0"/>
    <n v="0"/>
    <m/>
    <n v="0"/>
    <n v="20590.07"/>
    <n v="81912.670000000013"/>
  </r>
  <r>
    <n v="1156"/>
    <n v="24451"/>
    <s v="42129451RRSU"/>
    <s v="451R"/>
    <x v="186"/>
    <s v="15LTIP TL(RSUs)"/>
    <n v="10261"/>
    <n v="10"/>
    <x v="0"/>
    <n v="9260"/>
    <x v="1"/>
    <n v="2000"/>
    <n v="0"/>
    <n v="0"/>
    <s v="42129451RRSU15LTIP TL(RSUs)"/>
    <s v="LTIP TL(RSU)"/>
    <s v="LTIP TL(RSU) - 05/05/2015"/>
    <s v="3 years"/>
    <d v="2015-05-05T00:00:00"/>
    <d v="2018-05-05T00:00:00"/>
    <n v="1080"/>
    <n v="0"/>
    <n v="0"/>
    <n v="0"/>
    <n v="0"/>
    <n v="0"/>
    <m/>
    <n v="1080"/>
    <n v="1"/>
    <n v="0"/>
    <n v="0"/>
    <n v="57628.800000000003"/>
    <n v="0"/>
    <n v="0"/>
    <n v="0"/>
    <n v="0"/>
    <n v="0"/>
    <n v="0"/>
    <n v="57628.800000000003"/>
    <n v="1080"/>
    <n v="0"/>
    <n v="0"/>
    <n v="1080"/>
    <n v="53.36"/>
    <n v="57628.800000000003"/>
    <n v="-1152.6912576"/>
    <n v="56476.1087424"/>
    <n v="0"/>
    <n v="0"/>
    <n v="0"/>
    <n v="0"/>
    <n v="56476.1087424"/>
    <n v="51.482323375022787"/>
    <n v="515"/>
    <n v="26513.4"/>
    <n v="26513.4"/>
    <n v="29962.708742399998"/>
    <n v="0"/>
    <n v="0"/>
    <n v="7670.87"/>
    <n v="18842.530000000002"/>
    <n v="0"/>
    <n v="26513.4"/>
    <n v="0"/>
    <n v="0"/>
    <n v="0"/>
    <m/>
    <n v="1595.95"/>
    <n v="1544.47"/>
    <n v="1595.95"/>
    <n v="4736.37"/>
    <n v="1595.95"/>
    <n v="0"/>
    <n v="1492.99"/>
    <n v="1492.99"/>
    <n v="1595.95"/>
    <n v="4684.8900000000003"/>
    <n v="1544.47"/>
    <n v="1595.95"/>
    <n v="0"/>
    <n v="1544.47"/>
    <n v="0"/>
    <n v="1544.47"/>
    <n v="4684.8900000000003"/>
    <n v="0"/>
    <m/>
    <m/>
    <n v="4736.38"/>
    <n v="4736.38"/>
    <n v="0"/>
    <n v="0"/>
    <n v="0"/>
    <n v="0"/>
    <n v="0"/>
    <n v="0"/>
    <n v="0"/>
    <m/>
    <n v="0"/>
    <n v="4736.38"/>
    <n v="18842.530000000002"/>
  </r>
  <r>
    <n v="1157"/>
    <n v="24491"/>
    <s v="42129491TRSU"/>
    <s v="491T"/>
    <x v="187"/>
    <s v="15LTIP TL(RSUs)"/>
    <n v="10261"/>
    <n v="10"/>
    <x v="55"/>
    <n v="9260"/>
    <x v="1"/>
    <n v="2000"/>
    <n v="0"/>
    <n v="0"/>
    <s v="42129491T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1158"/>
    <n v="24541"/>
    <s v="42129541BRSU"/>
    <s v="541B"/>
    <x v="188"/>
    <s v="15LTIP TL(RSUs)"/>
    <n v="10261"/>
    <n v="180"/>
    <x v="74"/>
    <n v="9260"/>
    <x v="1"/>
    <n v="700000"/>
    <n v="0"/>
    <n v="0"/>
    <s v="42129541BRSU15LTIP TL(RSUs)"/>
    <s v="LTIP TL(RSU)"/>
    <s v="LTIP TL(RSU) - 05/05/2015"/>
    <s v="3 years"/>
    <d v="2015-05-05T00:00:00"/>
    <d v="2018-05-05T00:00:00"/>
    <n v="310"/>
    <n v="0"/>
    <n v="0"/>
    <n v="0"/>
    <n v="0"/>
    <n v="0"/>
    <m/>
    <n v="310"/>
    <n v="1"/>
    <n v="0"/>
    <n v="0"/>
    <n v="16541.599999999999"/>
    <n v="0"/>
    <n v="0"/>
    <n v="0"/>
    <n v="0"/>
    <n v="0"/>
    <n v="0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210.734916799998"/>
    <n v="14.777333561349133"/>
    <n v="515"/>
    <n v="7610.33"/>
    <n v="7610.33"/>
    <n v="8600.4049167999983"/>
    <n v="0"/>
    <n v="0"/>
    <n v="2201.8199999999997"/>
    <n v="5408.51"/>
    <n v="0"/>
    <n v="7610.33"/>
    <n v="0"/>
    <n v="0"/>
    <n v="0"/>
    <m/>
    <n v="458.1"/>
    <n v="443.32"/>
    <n v="458.1"/>
    <n v="1359.52"/>
    <n v="458.09"/>
    <n v="0"/>
    <n v="428.55"/>
    <n v="428.55"/>
    <n v="458.09"/>
    <n v="1344.73"/>
    <n v="443.32"/>
    <n v="458.1"/>
    <n v="0"/>
    <n v="443.32"/>
    <n v="0"/>
    <n v="443.32"/>
    <n v="1344.74"/>
    <n v="0"/>
    <m/>
    <m/>
    <n v="1359.52"/>
    <n v="1359.52"/>
    <n v="0"/>
    <n v="0"/>
    <n v="0"/>
    <n v="0"/>
    <n v="0"/>
    <n v="0"/>
    <n v="0"/>
    <m/>
    <n v="0"/>
    <n v="1359.52"/>
    <n v="5408.51"/>
  </r>
  <r>
    <n v="1159"/>
    <n v="24582"/>
    <s v="42129582FRSU"/>
    <s v="582F"/>
    <x v="189"/>
    <s v="15LTIP TL(RSUs)"/>
    <n v="10261"/>
    <n v="10"/>
    <x v="5"/>
    <n v="9260"/>
    <x v="1"/>
    <n v="2000"/>
    <n v="0"/>
    <n v="0"/>
    <s v="42129582FRSU15LTIP TL(RSUs)"/>
    <s v="LTIP TL(RSU)"/>
    <s v="LTIP TL(RSU) - 05/05/2015"/>
    <s v="3 years"/>
    <d v="2015-05-05T00:00:00"/>
    <d v="2018-05-05T00:00:00"/>
    <n v="185"/>
    <n v="0"/>
    <n v="0"/>
    <n v="0"/>
    <n v="0"/>
    <n v="0"/>
    <m/>
    <n v="185"/>
    <n v="1"/>
    <n v="0"/>
    <n v="0"/>
    <n v="9871.6"/>
    <n v="0"/>
    <n v="0"/>
    <n v="0"/>
    <n v="0"/>
    <n v="0"/>
    <n v="0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515"/>
    <n v="4541.6499999999996"/>
    <n v="4541.6499999999996"/>
    <n v="5132.4982568000014"/>
    <n v="0"/>
    <n v="0"/>
    <n v="1313.99"/>
    <n v="3227.66"/>
    <n v="0"/>
    <n v="4541.6499999999996"/>
    <n v="0"/>
    <n v="0"/>
    <n v="0"/>
    <m/>
    <n v="273.38"/>
    <n v="264.56"/>
    <n v="273.38"/>
    <n v="811.32"/>
    <n v="273.38"/>
    <n v="0"/>
    <n v="255.75"/>
    <n v="255.75"/>
    <n v="273.38"/>
    <n v="802.51"/>
    <n v="264.56"/>
    <n v="273.38"/>
    <n v="0"/>
    <n v="264.56"/>
    <n v="0"/>
    <n v="264.56"/>
    <n v="802.5"/>
    <n v="0"/>
    <m/>
    <m/>
    <n v="811.32999999999993"/>
    <n v="811.32999999999993"/>
    <n v="0"/>
    <n v="0"/>
    <n v="0"/>
    <n v="0"/>
    <n v="0"/>
    <n v="0"/>
    <n v="0"/>
    <m/>
    <n v="0"/>
    <n v="811.32999999999993"/>
    <n v="3227.66"/>
  </r>
  <r>
    <n v="1160"/>
    <n v="26049"/>
    <s v="4215649HaRSU"/>
    <s v="49Ha"/>
    <x v="193"/>
    <s v="15LTIP TL(RSUs)"/>
    <n v="10261"/>
    <n v="10"/>
    <x v="5"/>
    <n v="9260"/>
    <x v="1"/>
    <n v="2000"/>
    <n v="0"/>
    <n v="0"/>
    <s v="4215649HaRSU15LTIP TL(RSUs)"/>
    <s v="LTIP TL(RSU)"/>
    <s v="LTIP TL(RSU) - 06/01/2015"/>
    <s v="3 years"/>
    <d v="2015-06-01T00:00:00"/>
    <d v="2018-06-01T00:00:00"/>
    <n v="310"/>
    <n v="0"/>
    <n v="0"/>
    <n v="0"/>
    <n v="0"/>
    <n v="0"/>
    <m/>
    <n v="310"/>
    <n v="1"/>
    <n v="0"/>
    <n v="0"/>
    <n v="16786.5"/>
    <n v="0"/>
    <n v="0"/>
    <n v="0"/>
    <n v="0"/>
    <n v="0"/>
    <n v="0"/>
    <n v="16786.5"/>
    <n v="310"/>
    <n v="0"/>
    <n v="0"/>
    <n v="310"/>
    <n v="54.15"/>
    <n v="16786.5"/>
    <n v="-335.76357300000001"/>
    <n v="16450.736427"/>
    <n v="0"/>
    <n v="0"/>
    <n v="0"/>
    <n v="0"/>
    <n v="16450.736427"/>
    <n v="14.996113424794896"/>
    <n v="488"/>
    <n v="7318.1"/>
    <n v="7318.1"/>
    <n v="9132.6364269999995"/>
    <n v="0"/>
    <n v="0"/>
    <n v="1829.5300000000002"/>
    <n v="5488.57"/>
    <n v="0"/>
    <n v="7318.1"/>
    <n v="0"/>
    <n v="0"/>
    <n v="0"/>
    <m/>
    <n v="464.88"/>
    <n v="449.88"/>
    <n v="464.88"/>
    <n v="1379.6399999999999"/>
    <n v="464.88"/>
    <n v="0"/>
    <n v="434.89"/>
    <n v="434.89"/>
    <n v="464.87"/>
    <n v="1364.6399999999999"/>
    <n v="449.89"/>
    <n v="464.88"/>
    <n v="0"/>
    <n v="449.88"/>
    <n v="0"/>
    <n v="449.88"/>
    <n v="1364.65"/>
    <n v="0"/>
    <m/>
    <m/>
    <n v="1379.6399999999999"/>
    <n v="1379.6399999999999"/>
    <n v="0"/>
    <n v="0"/>
    <n v="0"/>
    <n v="0"/>
    <n v="0"/>
    <n v="0"/>
    <n v="0"/>
    <m/>
    <n v="0"/>
    <n v="1379.6399999999999"/>
    <n v="5488.57"/>
  </r>
  <r>
    <n v="1161"/>
    <n v="13121"/>
    <s v="42175121PRSU"/>
    <s v="121P"/>
    <x v="194"/>
    <s v="15LTIP TL(RSUs)"/>
    <n v="10261"/>
    <n v="80"/>
    <x v="86"/>
    <n v="9260"/>
    <x v="1"/>
    <n v="190000"/>
    <n v="0"/>
    <n v="0"/>
    <s v="42175121PRSU15LTIP TL(RSUs)"/>
    <s v="LTIP TL(RSU)"/>
    <s v="LTIP TL(RSU) - 06/20/2015"/>
    <s v="3 years"/>
    <d v="2015-06-20T00:00:00"/>
    <d v="2018-06-20T00:00:00"/>
    <n v="185"/>
    <n v="0"/>
    <n v="0"/>
    <n v="0"/>
    <n v="0"/>
    <n v="0"/>
    <m/>
    <n v="185"/>
    <n v="1"/>
    <n v="0"/>
    <n v="0"/>
    <n v="9743.9500000000007"/>
    <n v="0"/>
    <n v="0"/>
    <n v="0"/>
    <n v="0"/>
    <n v="0"/>
    <n v="0"/>
    <n v="9743.9500000000007"/>
    <n v="185"/>
    <n v="0"/>
    <n v="0"/>
    <n v="185"/>
    <n v="52.67"/>
    <n v="9743.9500000000007"/>
    <n v="-194.89848789999999"/>
    <n v="9549.0515121000008"/>
    <n v="0"/>
    <n v="0"/>
    <n v="0"/>
    <n v="0"/>
    <n v="9549.0515121000008"/>
    <n v="8.7046960000911575"/>
    <n v="469"/>
    <n v="4082.5"/>
    <n v="4082.5"/>
    <n v="5466.5515121000008"/>
    <n v="0"/>
    <n v="0"/>
    <n v="896.58"/>
    <n v="3185.92"/>
    <n v="0"/>
    <n v="4082.5"/>
    <n v="0"/>
    <n v="0"/>
    <n v="0"/>
    <m/>
    <n v="269.85000000000002"/>
    <n v="261.14"/>
    <n v="269.85000000000002"/>
    <n v="800.84"/>
    <n v="269.83999999999997"/>
    <n v="0"/>
    <n v="252.44"/>
    <n v="252.44"/>
    <n v="269.83999999999997"/>
    <n v="792.11999999999989"/>
    <n v="261.14"/>
    <n v="269.85000000000002"/>
    <n v="0"/>
    <n v="261.14"/>
    <n v="0"/>
    <n v="261.14"/>
    <n v="792.13"/>
    <n v="0"/>
    <m/>
    <m/>
    <n v="800.83"/>
    <n v="800.83"/>
    <n v="0"/>
    <n v="0"/>
    <n v="0"/>
    <n v="0"/>
    <n v="0"/>
    <n v="0"/>
    <n v="0"/>
    <m/>
    <n v="0"/>
    <n v="800.83"/>
    <n v="3185.92"/>
  </r>
  <r>
    <n v="1162"/>
    <n v="13390"/>
    <s v="42175390RRSU"/>
    <s v="390R"/>
    <x v="195"/>
    <s v="15LTIP TL(RSUs)"/>
    <n v="10261"/>
    <n v="60"/>
    <x v="24"/>
    <n v="9260"/>
    <x v="1"/>
    <n v="30000"/>
    <n v="0"/>
    <n v="0"/>
    <s v="42175390RRSU15LTIP TL(RSUs)"/>
    <s v="LTIP TL(RSU)"/>
    <s v="LTIP TL(RSU) - 06/20/2015"/>
    <s v="3 years"/>
    <d v="2015-06-20T00:00:00"/>
    <d v="2018-06-20T00:00:00"/>
    <n v="185"/>
    <n v="0"/>
    <n v="0"/>
    <n v="0"/>
    <n v="0"/>
    <n v="0"/>
    <m/>
    <n v="185"/>
    <n v="1"/>
    <n v="0"/>
    <n v="0"/>
    <n v="9743.9500000000007"/>
    <n v="0"/>
    <n v="0"/>
    <n v="0"/>
    <n v="0"/>
    <n v="0"/>
    <n v="0"/>
    <n v="9743.9500000000007"/>
    <n v="185"/>
    <n v="0"/>
    <n v="0"/>
    <n v="185"/>
    <n v="52.67"/>
    <n v="9743.9500000000007"/>
    <n v="-194.89848789999999"/>
    <n v="9549.0515121000008"/>
    <n v="0"/>
    <n v="0"/>
    <n v="0"/>
    <n v="0"/>
    <n v="9549.0515121000008"/>
    <n v="8.7046960000911575"/>
    <n v="469"/>
    <n v="4082.5"/>
    <n v="4082.5"/>
    <n v="5466.5515121000008"/>
    <n v="0"/>
    <n v="0"/>
    <n v="896.58"/>
    <n v="3185.92"/>
    <n v="0"/>
    <n v="4082.5"/>
    <n v="0"/>
    <n v="0"/>
    <n v="0"/>
    <m/>
    <n v="269.85000000000002"/>
    <n v="261.14"/>
    <n v="269.85000000000002"/>
    <n v="800.84"/>
    <n v="269.83999999999997"/>
    <n v="0"/>
    <n v="252.44"/>
    <n v="252.44"/>
    <n v="269.83999999999997"/>
    <n v="792.11999999999989"/>
    <n v="261.14"/>
    <n v="269.85000000000002"/>
    <n v="0"/>
    <n v="261.14"/>
    <n v="0"/>
    <n v="261.14"/>
    <n v="792.13"/>
    <n v="0"/>
    <m/>
    <m/>
    <n v="800.83"/>
    <n v="800.83"/>
    <n v="0"/>
    <n v="0"/>
    <n v="0"/>
    <n v="0"/>
    <n v="0"/>
    <n v="0"/>
    <n v="0"/>
    <m/>
    <n v="0"/>
    <n v="800.83"/>
    <n v="3185.92"/>
  </r>
  <r>
    <n v="1163"/>
    <n v="19153"/>
    <s v="42175153CRSU"/>
    <s v="153C"/>
    <x v="196"/>
    <s v="15LTIP TL(RSUs)"/>
    <n v="10261"/>
    <n v="10"/>
    <x v="136"/>
    <n v="9260"/>
    <x v="1"/>
    <n v="2000"/>
    <n v="0"/>
    <n v="0"/>
    <s v="42175153CRSU15LTIP TL(RSUs)"/>
    <s v="LTIP TL(RSU)"/>
    <s v="LTIP TL(RSU) - 06/20/2015"/>
    <s v="3 years"/>
    <d v="2015-06-20T00:00:00"/>
    <d v="2018-06-20T00:00:00"/>
    <n v="185"/>
    <n v="0"/>
    <n v="0"/>
    <n v="0"/>
    <n v="0"/>
    <n v="0"/>
    <m/>
    <n v="185"/>
    <n v="1"/>
    <n v="0"/>
    <n v="0"/>
    <n v="9743.9500000000007"/>
    <n v="0"/>
    <n v="0"/>
    <n v="0"/>
    <n v="0"/>
    <n v="0"/>
    <n v="0"/>
    <n v="9743.9500000000007"/>
    <n v="185"/>
    <n v="0"/>
    <n v="0"/>
    <n v="185"/>
    <n v="52.67"/>
    <n v="9743.9500000000007"/>
    <n v="-194.89848789999999"/>
    <n v="9549.0515121000008"/>
    <n v="0"/>
    <n v="0"/>
    <n v="0"/>
    <n v="0"/>
    <n v="9549.0515121000008"/>
    <n v="8.7046960000911575"/>
    <n v="469"/>
    <n v="4082.5"/>
    <n v="4082.5"/>
    <n v="5466.5515121000008"/>
    <n v="0"/>
    <n v="0"/>
    <n v="896.58"/>
    <n v="3185.92"/>
    <n v="0"/>
    <n v="4082.5"/>
    <n v="0"/>
    <n v="0"/>
    <n v="0"/>
    <m/>
    <n v="269.85000000000002"/>
    <n v="261.14"/>
    <n v="269.85000000000002"/>
    <n v="800.84"/>
    <n v="269.83999999999997"/>
    <n v="0"/>
    <n v="252.44"/>
    <n v="252.44"/>
    <n v="269.83999999999997"/>
    <n v="792.11999999999989"/>
    <n v="261.14"/>
    <n v="269.85000000000002"/>
    <n v="0"/>
    <n v="261.14"/>
    <n v="0"/>
    <n v="261.14"/>
    <n v="792.13"/>
    <n v="0"/>
    <m/>
    <m/>
    <n v="800.83"/>
    <n v="800.83"/>
    <n v="0"/>
    <n v="0"/>
    <n v="0"/>
    <n v="0"/>
    <n v="0"/>
    <n v="0"/>
    <n v="0"/>
    <m/>
    <n v="0"/>
    <n v="800.83"/>
    <n v="3185.92"/>
  </r>
  <r>
    <n v="1164"/>
    <n v="26172"/>
    <s v="42226172GRSU"/>
    <s v="172G"/>
    <x v="197"/>
    <s v="15LTIP TL(RSUs)"/>
    <n v="10261"/>
    <n v="10"/>
    <x v="5"/>
    <n v="9260"/>
    <x v="1"/>
    <n v="2000"/>
    <n v="0"/>
    <n v="0"/>
    <s v="42226172GRSU15LTIP TL(RSUs)"/>
    <s v="LTIP TL(RSU)"/>
    <s v="LTIP TL(RSU) - 08/10/2015"/>
    <s v="3 years"/>
    <d v="2015-08-10T00:00:00"/>
    <d v="2018-08-10T00:00:00"/>
    <n v="185"/>
    <n v="0"/>
    <n v="0"/>
    <n v="0"/>
    <n v="0"/>
    <n v="0"/>
    <m/>
    <n v="185"/>
    <n v="1"/>
    <n v="0"/>
    <n v="0"/>
    <n v="10278.6"/>
    <n v="0"/>
    <n v="0"/>
    <n v="0"/>
    <n v="0"/>
    <n v="0"/>
    <n v="0"/>
    <n v="10278.6"/>
    <n v="185"/>
    <n v="0"/>
    <n v="0"/>
    <n v="185"/>
    <n v="55.56"/>
    <n v="10278.6"/>
    <n v="-205.59255719999999"/>
    <n v="10073.007442800001"/>
    <n v="0"/>
    <n v="0"/>
    <n v="0"/>
    <n v="0"/>
    <n v="10073.007442800001"/>
    <n v="9.1823221903372847"/>
    <n v="418"/>
    <n v="3838.21"/>
    <n v="3838.21"/>
    <n v="6234.7974428000007"/>
    <n v="0"/>
    <n v="0"/>
    <n v="477.48"/>
    <n v="3360.73"/>
    <n v="0"/>
    <n v="3838.21"/>
    <n v="0"/>
    <n v="0"/>
    <n v="0"/>
    <m/>
    <n v="284.64999999999998"/>
    <n v="275.47000000000003"/>
    <n v="284.64999999999998"/>
    <n v="844.77"/>
    <n v="284.66000000000003"/>
    <n v="0"/>
    <n v="266.27999999999997"/>
    <n v="266.27999999999997"/>
    <n v="284.66000000000003"/>
    <n v="835.60000000000014"/>
    <n v="275.47000000000003"/>
    <n v="284.64999999999998"/>
    <n v="0"/>
    <n v="275.47000000000003"/>
    <n v="0"/>
    <n v="275.47000000000003"/>
    <n v="835.59"/>
    <n v="0"/>
    <m/>
    <m/>
    <n v="844.77"/>
    <n v="844.77"/>
    <n v="0"/>
    <n v="0"/>
    <n v="0"/>
    <n v="0"/>
    <n v="0"/>
    <n v="0"/>
    <n v="0"/>
    <m/>
    <n v="0"/>
    <n v="844.77"/>
    <n v="3360.73"/>
  </r>
  <r>
    <n v="1165"/>
    <n v="17279"/>
    <s v="42494279CRSU"/>
    <s v="279C"/>
    <x v="154"/>
    <s v="16LTIP TL(RSUs)"/>
    <n v="10261"/>
    <n v="10"/>
    <x v="116"/>
    <n v="9260"/>
    <x v="1"/>
    <n v="2000"/>
    <n v="0"/>
    <n v="0"/>
    <s v="42494279CRSU16LTIP TL(RSUs)"/>
    <s v="LTIP TL(RSU)"/>
    <s v="LTIP TL(RSU) - 05/04/2016"/>
    <s v="3 years"/>
    <d v="2016-05-04T00:00:00"/>
    <d v="2019-05-04T00:00:00"/>
    <n v="16835"/>
    <n v="0"/>
    <n v="0"/>
    <n v="0"/>
    <n v="0"/>
    <n v="0"/>
    <m/>
    <n v="16835"/>
    <n v="1"/>
    <s v=""/>
    <n v="0"/>
    <n v="1241412.8999999999"/>
    <n v="0"/>
    <n v="0"/>
    <n v="0"/>
    <n v="0"/>
    <n v="0"/>
    <n v="0"/>
    <n v="1241412.8999999999"/>
    <n v="16835"/>
    <n v="0"/>
    <n v="0"/>
    <n v="16835"/>
    <n v="73.739999999999995"/>
    <n v="1241412.8999999999"/>
    <n v="-24808.395393599996"/>
    <n v="1216604.5046063999"/>
    <n v="0"/>
    <n v="0"/>
    <n v="0"/>
    <n v="0"/>
    <n v="1241412.8999999999"/>
    <n v="1132.676003649635"/>
    <n v="1096"/>
    <n v="1241412.8999999999"/>
    <n v="1241412.8999999999"/>
    <n v="0"/>
    <n v="0"/>
    <n v="0"/>
    <n v="0"/>
    <n v="1241412.8999999999"/>
    <n v="0"/>
    <n v="1241412.8999999999"/>
    <n v="0"/>
    <n v="0"/>
    <n v="0"/>
    <m/>
    <n v="0"/>
    <n v="0"/>
    <n v="0"/>
    <n v="0"/>
    <n v="0"/>
    <n v="0"/>
    <n v="0"/>
    <n v="0"/>
    <n v="0"/>
    <n v="0"/>
    <n v="0"/>
    <n v="1241412.8999999999"/>
    <n v="0"/>
    <n v="0"/>
    <n v="0"/>
    <n v="0"/>
    <n v="1241412.8999999999"/>
    <n v="0"/>
    <m/>
    <m/>
    <n v="0"/>
    <n v="0"/>
    <n v="0"/>
    <n v="0"/>
    <n v="0"/>
    <n v="0"/>
    <n v="0"/>
    <n v="0"/>
    <n v="0"/>
    <m/>
    <n v="0"/>
    <n v="0"/>
    <n v="1241412.8999999999"/>
  </r>
  <r>
    <n v="1166"/>
    <n v="18246"/>
    <s v="42494246HRSU"/>
    <s v="246H"/>
    <x v="164"/>
    <s v="16LTIP TL(RSUs)"/>
    <n v="10261"/>
    <n v="10"/>
    <x v="120"/>
    <n v="9260"/>
    <x v="1"/>
    <n v="2000"/>
    <n v="0"/>
    <n v="0"/>
    <s v="42494246HRSU16LTIP TL(RSUs)"/>
    <s v="LTIP TL(RSU)"/>
    <s v="LTIP TL(RSU) - 05/04/2016"/>
    <s v="3 years"/>
    <d v="2016-05-04T00:00:00"/>
    <d v="2019-05-04T00:00:00"/>
    <n v="7530"/>
    <n v="0"/>
    <n v="0"/>
    <n v="0"/>
    <n v="0"/>
    <n v="0"/>
    <m/>
    <n v="7530"/>
    <n v="1"/>
    <s v=""/>
    <n v="0"/>
    <n v="555262.19999999995"/>
    <n v="0"/>
    <n v="0"/>
    <n v="0"/>
    <n v="0"/>
    <n v="0"/>
    <n v="0"/>
    <n v="555262.19999999995"/>
    <n v="7530"/>
    <n v="0"/>
    <n v="0"/>
    <n v="7530"/>
    <n v="73.739999999999995"/>
    <n v="555262.19999999995"/>
    <n v="-11096.359804799999"/>
    <n v="544165.84019519994"/>
    <n v="0"/>
    <n v="0"/>
    <n v="0"/>
    <n v="0"/>
    <n v="555262.19999999995"/>
    <n v="506.6260948905109"/>
    <n v="1096"/>
    <n v="555262.19999999995"/>
    <n v="555262.19999999995"/>
    <n v="0"/>
    <n v="0"/>
    <n v="0"/>
    <n v="0"/>
    <n v="555262.19999999995"/>
    <n v="0"/>
    <n v="555262.19999999995"/>
    <n v="0"/>
    <n v="0"/>
    <n v="0"/>
    <m/>
    <n v="0"/>
    <n v="0"/>
    <n v="0"/>
    <n v="0"/>
    <n v="0"/>
    <n v="0"/>
    <n v="0"/>
    <n v="0"/>
    <n v="0"/>
    <n v="0"/>
    <n v="0"/>
    <n v="555262.19999999995"/>
    <n v="0"/>
    <n v="0"/>
    <n v="0"/>
    <n v="0"/>
    <n v="555262.19999999995"/>
    <n v="0"/>
    <m/>
    <m/>
    <n v="0"/>
    <n v="0"/>
    <n v="0"/>
    <n v="0"/>
    <n v="0"/>
    <n v="0"/>
    <n v="0"/>
    <n v="0"/>
    <n v="0"/>
    <m/>
    <n v="0"/>
    <n v="0"/>
    <n v="555262.19999999995"/>
  </r>
  <r>
    <n v="1167"/>
    <n v="23537"/>
    <s v="42494537ERSU"/>
    <s v="537E"/>
    <x v="185"/>
    <s v="16LTIP TL(RSUs)"/>
    <n v="10261"/>
    <n v="10"/>
    <x v="134"/>
    <n v="9260"/>
    <x v="1"/>
    <n v="2000"/>
    <n v="0"/>
    <n v="0"/>
    <s v="42494537ERSU16LTIP TL(RSUs)"/>
    <s v="LTIP TL(RSU)"/>
    <s v="LTIP TL(RSU) - 05/04/2016"/>
    <s v="3 years"/>
    <d v="2016-05-04T00:00:00"/>
    <d v="2019-05-04T00:00:00"/>
    <n v="4245"/>
    <n v="0"/>
    <n v="0"/>
    <n v="0"/>
    <n v="0"/>
    <n v="0"/>
    <m/>
    <n v="4245"/>
    <n v="1"/>
    <n v="0"/>
    <n v="0"/>
    <n v="313026.3"/>
    <n v="0"/>
    <n v="0"/>
    <n v="0"/>
    <n v="0"/>
    <n v="0"/>
    <n v="0"/>
    <n v="313026.3"/>
    <n v="4245"/>
    <n v="0"/>
    <n v="0"/>
    <n v="4245"/>
    <n v="73.739999999999995"/>
    <n v="313026.3"/>
    <n v="-6255.5175791999991"/>
    <n v="306770.78242080001"/>
    <n v="0"/>
    <n v="0"/>
    <n v="0"/>
    <n v="0"/>
    <n v="306770.78242080001"/>
    <n v="279.90034892408761"/>
    <n v="150"/>
    <n v="41985.05"/>
    <n v="41985.05"/>
    <n v="264785.73242080002"/>
    <n v="0"/>
    <n v="0"/>
    <n v="0"/>
    <n v="41985.05"/>
    <n v="0"/>
    <n v="41985.05"/>
    <n v="0"/>
    <n v="0"/>
    <n v="0"/>
    <m/>
    <n v="0"/>
    <n v="0"/>
    <n v="0"/>
    <n v="0"/>
    <n v="0"/>
    <n v="0"/>
    <n v="0"/>
    <n v="0"/>
    <n v="0"/>
    <n v="0"/>
    <n v="0"/>
    <n v="7837.21"/>
    <n v="0"/>
    <n v="8397.01"/>
    <n v="0"/>
    <n v="8397.01"/>
    <n v="16234.220000000001"/>
    <n v="0"/>
    <m/>
    <m/>
    <n v="25750.83"/>
    <n v="25750.83"/>
    <n v="0"/>
    <n v="0"/>
    <n v="0"/>
    <n v="0"/>
    <n v="0"/>
    <n v="0"/>
    <n v="0"/>
    <m/>
    <n v="0"/>
    <n v="25750.83"/>
    <n v="41985.05"/>
  </r>
  <r>
    <n v="1168"/>
    <n v="12665"/>
    <s v="42494665GRSU"/>
    <s v="665G"/>
    <x v="57"/>
    <s v="16LTIP TL(RSUs)"/>
    <n v="10261"/>
    <n v="10"/>
    <x v="5"/>
    <n v="9260"/>
    <x v="1"/>
    <n v="2000"/>
    <n v="0"/>
    <n v="0"/>
    <s v="42494665GRSU16LTIP TL(RSUs)"/>
    <s v="LTIP TL(RSU)"/>
    <s v="LTIP TL(RSU) - 05/04/2016"/>
    <s v="3 years"/>
    <d v="2016-05-04T00:00:00"/>
    <d v="2019-05-04T00:00:00"/>
    <n v="2950"/>
    <n v="0"/>
    <n v="0"/>
    <n v="0"/>
    <n v="0"/>
    <n v="0"/>
    <m/>
    <n v="2950"/>
    <n v="1"/>
    <s v=""/>
    <n v="0"/>
    <n v="217532.99999999997"/>
    <n v="0"/>
    <n v="0"/>
    <n v="0"/>
    <n v="0"/>
    <n v="0"/>
    <n v="0"/>
    <n v="217532.99999999997"/>
    <n v="2950"/>
    <n v="0"/>
    <n v="0"/>
    <n v="2950"/>
    <n v="73.739999999999995"/>
    <n v="217532.99999999997"/>
    <n v="-4347.1794719999989"/>
    <n v="213185.82052799998"/>
    <n v="0"/>
    <n v="0"/>
    <n v="0"/>
    <n v="0"/>
    <n v="217532.99999999997"/>
    <n v="198.47901459854012"/>
    <n v="1096"/>
    <n v="217532.99999999997"/>
    <n v="217532.99999999997"/>
    <n v="0"/>
    <n v="0"/>
    <n v="0"/>
    <n v="0"/>
    <n v="217533"/>
    <n v="0"/>
    <n v="217533"/>
    <n v="0"/>
    <n v="0"/>
    <n v="0"/>
    <m/>
    <n v="0"/>
    <n v="0"/>
    <n v="0"/>
    <n v="0"/>
    <n v="0"/>
    <n v="0"/>
    <n v="0"/>
    <n v="0"/>
    <n v="0"/>
    <n v="0"/>
    <n v="0"/>
    <n v="217533"/>
    <n v="0"/>
    <n v="0"/>
    <n v="0"/>
    <n v="0"/>
    <n v="217533"/>
    <n v="0"/>
    <m/>
    <m/>
    <n v="0"/>
    <n v="0"/>
    <n v="0"/>
    <n v="0"/>
    <n v="0"/>
    <n v="0"/>
    <n v="0"/>
    <n v="0"/>
    <n v="0"/>
    <m/>
    <n v="0"/>
    <n v="0"/>
    <n v="217533"/>
  </r>
  <r>
    <n v="1169"/>
    <n v="12499"/>
    <s v="42494499SRSU"/>
    <s v="499S"/>
    <x v="56"/>
    <s v="16LTIP TL(RSUs)"/>
    <n v="10261"/>
    <n v="10"/>
    <x v="47"/>
    <n v="9260"/>
    <x v="1"/>
    <n v="2000"/>
    <n v="0"/>
    <n v="0"/>
    <s v="42494499SRSU16LTIP TL(RSUs)"/>
    <s v="LTIP TL(RSU)"/>
    <s v="LTIP TL(RSU) - 05/04/2016"/>
    <s v="3 years"/>
    <d v="2016-05-04T00:00:00"/>
    <d v="2019-05-04T00:00:00"/>
    <n v="2950"/>
    <n v="0"/>
    <n v="0"/>
    <n v="0"/>
    <n v="0"/>
    <n v="0"/>
    <m/>
    <n v="2950"/>
    <n v="1"/>
    <n v="0"/>
    <n v="0"/>
    <n v="217532.99999999997"/>
    <n v="0"/>
    <n v="0"/>
    <n v="0"/>
    <n v="0"/>
    <n v="0"/>
    <n v="0"/>
    <n v="217532.99999999997"/>
    <n v="2950"/>
    <n v="0"/>
    <n v="0"/>
    <n v="2950"/>
    <n v="73.739999999999995"/>
    <n v="217532.99999999997"/>
    <n v="-4347.1794719999989"/>
    <n v="213185.82052799998"/>
    <n v="0"/>
    <n v="0"/>
    <n v="0"/>
    <n v="0"/>
    <n v="213185.82052799998"/>
    <n v="194.51260997080291"/>
    <n v="150"/>
    <n v="29176.89"/>
    <n v="29176.89"/>
    <n v="184008.930528"/>
    <n v="0"/>
    <n v="0"/>
    <n v="0"/>
    <n v="29176.89"/>
    <n v="0"/>
    <n v="29176.89"/>
    <n v="0"/>
    <n v="0"/>
    <n v="0"/>
    <m/>
    <n v="0"/>
    <n v="0"/>
    <n v="0"/>
    <n v="0"/>
    <n v="0"/>
    <n v="0"/>
    <n v="0"/>
    <n v="0"/>
    <n v="0"/>
    <n v="0"/>
    <n v="0"/>
    <n v="5446.35"/>
    <n v="0"/>
    <n v="5835.38"/>
    <n v="0"/>
    <n v="5835.38"/>
    <n v="11281.73"/>
    <n v="0"/>
    <m/>
    <m/>
    <n v="17895.16"/>
    <n v="17895.16"/>
    <n v="0"/>
    <n v="0"/>
    <n v="0"/>
    <n v="0"/>
    <n v="0"/>
    <n v="0"/>
    <n v="0"/>
    <m/>
    <n v="0"/>
    <n v="17895.16"/>
    <n v="29176.89"/>
  </r>
  <r>
    <n v="1170"/>
    <n v="16995"/>
    <s v="42494995BRSU"/>
    <s v="995B"/>
    <x v="133"/>
    <s v="16LTIP TL(RSUs)"/>
    <n v="10261"/>
    <n v="212"/>
    <x v="102"/>
    <n v="9260"/>
    <x v="1"/>
    <n v="821000"/>
    <n v="0"/>
    <n v="0"/>
    <s v="42494995BRSU16LTIP TL(RSUs)"/>
    <s v="LTIP TL(RSU)"/>
    <s v="LTIP TL(RSU) - 05/04/2016"/>
    <s v="3 years"/>
    <d v="2016-05-04T00:00:00"/>
    <d v="2019-05-04T00:00:00"/>
    <n v="2050"/>
    <n v="0"/>
    <n v="0"/>
    <n v="0"/>
    <n v="0"/>
    <n v="0"/>
    <m/>
    <n v="2050"/>
    <n v="1"/>
    <n v="0"/>
    <n v="0"/>
    <n v="151167"/>
    <n v="0"/>
    <n v="0"/>
    <n v="0"/>
    <n v="0"/>
    <n v="0"/>
    <n v="0"/>
    <n v="151167"/>
    <n v="2050"/>
    <n v="0"/>
    <n v="0"/>
    <n v="2050"/>
    <n v="73.739999999999995"/>
    <n v="151167"/>
    <n v="-3020.9213279999999"/>
    <n v="148146.078672"/>
    <n v="0"/>
    <n v="0"/>
    <n v="0"/>
    <n v="0"/>
    <n v="148146.078672"/>
    <n v="135.16977981021898"/>
    <n v="150"/>
    <n v="20275.47"/>
    <n v="20275.47"/>
    <n v="127870.608672"/>
    <n v="0"/>
    <n v="0"/>
    <n v="0"/>
    <n v="20275.47"/>
    <n v="0"/>
    <n v="20275.47"/>
    <n v="0"/>
    <n v="0"/>
    <n v="0"/>
    <m/>
    <n v="0"/>
    <n v="0"/>
    <n v="0"/>
    <n v="0"/>
    <n v="0"/>
    <n v="0"/>
    <n v="0"/>
    <n v="0"/>
    <n v="0"/>
    <n v="0"/>
    <n v="0"/>
    <n v="3784.75"/>
    <n v="0"/>
    <n v="4055.1"/>
    <n v="0"/>
    <n v="4055.1"/>
    <n v="7839.85"/>
    <n v="0"/>
    <m/>
    <m/>
    <n v="12435.62"/>
    <n v="12435.62"/>
    <n v="0"/>
    <n v="0"/>
    <n v="0"/>
    <n v="0"/>
    <n v="0"/>
    <n v="0"/>
    <n v="0"/>
    <m/>
    <n v="0"/>
    <n v="12435.62"/>
    <n v="20275.47"/>
  </r>
  <r>
    <n v="1171"/>
    <n v="14593"/>
    <s v="42494593ERSU"/>
    <s v="593E"/>
    <x v="89"/>
    <s v="16LTIP TL(RSUs)"/>
    <n v="10261"/>
    <n v="180"/>
    <x v="71"/>
    <n v="9260"/>
    <x v="1"/>
    <n v="700000"/>
    <n v="0"/>
    <n v="0"/>
    <s v="42494593ERSU16LTIP TL(RSUs)"/>
    <s v="LTIP TL(RSU)"/>
    <s v="LTIP TL(RSU) - 05/04/2016"/>
    <s v="3 years"/>
    <d v="2016-05-04T00:00:00"/>
    <d v="2019-05-04T00:00:00"/>
    <n v="2050"/>
    <n v="0"/>
    <n v="0"/>
    <n v="0"/>
    <n v="0"/>
    <n v="0"/>
    <m/>
    <n v="2050"/>
    <n v="1"/>
    <s v=""/>
    <n v="0"/>
    <n v="151167"/>
    <n v="0"/>
    <n v="0"/>
    <n v="0"/>
    <n v="0"/>
    <n v="0"/>
    <n v="0"/>
    <n v="151167"/>
    <n v="2050"/>
    <n v="0"/>
    <n v="0"/>
    <n v="2050"/>
    <n v="73.739999999999995"/>
    <n v="151167"/>
    <n v="-3020.9213279999999"/>
    <n v="148146.078672"/>
    <n v="0"/>
    <n v="0"/>
    <n v="0"/>
    <n v="0"/>
    <n v="151167"/>
    <n v="137.92609489051094"/>
    <n v="1096"/>
    <n v="151167"/>
    <n v="151167"/>
    <n v="0"/>
    <n v="0"/>
    <n v="0"/>
    <n v="0"/>
    <n v="151167"/>
    <n v="0"/>
    <n v="151167"/>
    <n v="0"/>
    <n v="0"/>
    <n v="0"/>
    <m/>
    <n v="0"/>
    <n v="0"/>
    <n v="0"/>
    <n v="0"/>
    <n v="0"/>
    <n v="0"/>
    <n v="0"/>
    <n v="0"/>
    <n v="0"/>
    <n v="0"/>
    <n v="0"/>
    <n v="151167"/>
    <n v="0"/>
    <n v="0"/>
    <n v="0"/>
    <n v="0"/>
    <n v="151167"/>
    <n v="0"/>
    <m/>
    <m/>
    <n v="0"/>
    <n v="0"/>
    <n v="0"/>
    <n v="0"/>
    <n v="0"/>
    <n v="0"/>
    <n v="0"/>
    <n v="0"/>
    <n v="0"/>
    <m/>
    <n v="0"/>
    <n v="0"/>
    <n v="151167"/>
  </r>
  <r>
    <n v="1172"/>
    <n v="17922"/>
    <s v="42494922GRSU"/>
    <s v="922G"/>
    <x v="160"/>
    <s v="16LTIP TL(RSUs)"/>
    <n v="10261"/>
    <n v="10"/>
    <x v="1"/>
    <n v="9260"/>
    <x v="1"/>
    <n v="2000"/>
    <n v="0"/>
    <n v="0"/>
    <s v="42494922GRSU16LTIP TL(RSUs)"/>
    <s v="LTIP TL(RSU)"/>
    <s v="LTIP TL(RSU) - 05/04/2016"/>
    <s v="3 years"/>
    <d v="2016-05-04T00:00:00"/>
    <d v="2019-05-04T00:00:00"/>
    <n v="2050"/>
    <n v="0"/>
    <n v="0"/>
    <n v="0"/>
    <n v="0"/>
    <n v="0"/>
    <m/>
    <n v="2050"/>
    <n v="1"/>
    <s v=""/>
    <n v="0"/>
    <n v="151167"/>
    <n v="0"/>
    <n v="0"/>
    <n v="0"/>
    <n v="0"/>
    <n v="0"/>
    <n v="0"/>
    <n v="151167"/>
    <n v="2050"/>
    <n v="0"/>
    <n v="0"/>
    <n v="2050"/>
    <n v="73.739999999999995"/>
    <n v="151167"/>
    <n v="-3020.9213279999999"/>
    <n v="148146.078672"/>
    <n v="0"/>
    <n v="0"/>
    <n v="0"/>
    <n v="0"/>
    <n v="151167"/>
    <n v="137.92609489051094"/>
    <n v="1096"/>
    <n v="151167"/>
    <n v="151167"/>
    <n v="0"/>
    <n v="0"/>
    <n v="0"/>
    <n v="0"/>
    <n v="151167"/>
    <n v="0"/>
    <n v="151167"/>
    <n v="0"/>
    <n v="0"/>
    <n v="0"/>
    <m/>
    <n v="0"/>
    <n v="0"/>
    <n v="0"/>
    <n v="0"/>
    <n v="0"/>
    <n v="0"/>
    <n v="0"/>
    <n v="0"/>
    <n v="0"/>
    <n v="0"/>
    <n v="0"/>
    <n v="151167"/>
    <n v="0"/>
    <n v="0"/>
    <n v="0"/>
    <n v="0"/>
    <n v="151167"/>
    <n v="0"/>
    <m/>
    <m/>
    <n v="0"/>
    <n v="0"/>
    <n v="0"/>
    <n v="0"/>
    <n v="0"/>
    <n v="0"/>
    <n v="0"/>
    <n v="0"/>
    <n v="0"/>
    <m/>
    <n v="0"/>
    <n v="0"/>
    <n v="151167"/>
  </r>
  <r>
    <n v="1173"/>
    <n v="11385"/>
    <s v="42494385GRSU"/>
    <s v="385G"/>
    <x v="39"/>
    <s v="16LTIP TL(RSUs)"/>
    <n v="10261"/>
    <n v="10"/>
    <x v="31"/>
    <n v="9260"/>
    <x v="1"/>
    <n v="2000"/>
    <n v="0"/>
    <n v="0"/>
    <s v="42494385GRSU16LTIP TL(RSUs)"/>
    <s v="LTIP TL(RSU)"/>
    <s v="LTIP TL(RSU) - 05/04/2016"/>
    <s v="3 years"/>
    <d v="2016-05-04T00:00:00"/>
    <d v="2019-05-04T00:00:00"/>
    <n v="2050"/>
    <n v="0"/>
    <n v="0"/>
    <n v="0"/>
    <n v="0"/>
    <n v="0"/>
    <m/>
    <n v="2050"/>
    <n v="1"/>
    <s v=""/>
    <n v="0"/>
    <n v="151167"/>
    <n v="0"/>
    <n v="0"/>
    <n v="0"/>
    <n v="0"/>
    <n v="0"/>
    <n v="0"/>
    <n v="151167"/>
    <n v="2050"/>
    <n v="0"/>
    <n v="0"/>
    <n v="2050"/>
    <n v="73.739999999999995"/>
    <n v="151167"/>
    <n v="-3020.9213279999999"/>
    <n v="148146.078672"/>
    <n v="0"/>
    <n v="0"/>
    <n v="0"/>
    <n v="0"/>
    <n v="151167"/>
    <n v="137.92609489051094"/>
    <n v="1096"/>
    <n v="151167"/>
    <n v="151167"/>
    <n v="0"/>
    <n v="0"/>
    <n v="0"/>
    <n v="0"/>
    <n v="151167"/>
    <n v="0"/>
    <n v="151167"/>
    <n v="0"/>
    <n v="0"/>
    <n v="0"/>
    <m/>
    <n v="0"/>
    <n v="0"/>
    <n v="0"/>
    <n v="0"/>
    <n v="0"/>
    <n v="0"/>
    <n v="0"/>
    <n v="0"/>
    <n v="0"/>
    <n v="0"/>
    <n v="0"/>
    <n v="151167"/>
    <n v="0"/>
    <n v="0"/>
    <n v="0"/>
    <n v="0"/>
    <n v="151167"/>
    <n v="0"/>
    <m/>
    <m/>
    <n v="0"/>
    <n v="0"/>
    <n v="0"/>
    <n v="0"/>
    <n v="0"/>
    <n v="0"/>
    <n v="0"/>
    <n v="0"/>
    <n v="0"/>
    <m/>
    <n v="0"/>
    <n v="0"/>
    <n v="151167"/>
  </r>
  <r>
    <n v="1174"/>
    <n v="10845"/>
    <s v="42494845PRSU"/>
    <s v="845P"/>
    <x v="28"/>
    <s v="16LTIP TL(RSUs)"/>
    <n v="10261"/>
    <n v="80"/>
    <x v="23"/>
    <n v="9260"/>
    <x v="1"/>
    <n v="190000"/>
    <n v="0"/>
    <n v="0"/>
    <s v="42494845PRSU16LTIP TL(RSUs)"/>
    <s v="LTIP TL(RSU)"/>
    <s v="LTIP TL(RSU) - 05/04/2016"/>
    <s v="3 years"/>
    <d v="2016-05-04T00:00:00"/>
    <d v="2019-05-04T00:00:00"/>
    <n v="2050"/>
    <n v="0"/>
    <n v="0"/>
    <n v="0"/>
    <n v="0"/>
    <n v="0"/>
    <m/>
    <n v="2050"/>
    <n v="1"/>
    <n v="0"/>
    <n v="0"/>
    <n v="151167"/>
    <n v="0"/>
    <n v="0"/>
    <n v="0"/>
    <n v="0"/>
    <n v="0"/>
    <n v="0"/>
    <n v="151167"/>
    <n v="2050"/>
    <n v="0"/>
    <n v="0"/>
    <n v="2050"/>
    <n v="73.739999999999995"/>
    <n v="151167"/>
    <n v="-3020.9213279999999"/>
    <n v="148146.078672"/>
    <n v="0"/>
    <n v="0"/>
    <n v="0"/>
    <n v="0"/>
    <n v="148146.078672"/>
    <n v="135.16977981021898"/>
    <n v="150"/>
    <n v="20275.47"/>
    <n v="20275.47"/>
    <n v="127870.608672"/>
    <n v="0"/>
    <n v="0"/>
    <n v="0"/>
    <n v="20275.47"/>
    <n v="0"/>
    <n v="20275.47"/>
    <n v="0"/>
    <n v="0"/>
    <n v="0"/>
    <m/>
    <n v="0"/>
    <n v="0"/>
    <n v="0"/>
    <n v="0"/>
    <n v="0"/>
    <n v="0"/>
    <n v="0"/>
    <n v="0"/>
    <n v="0"/>
    <n v="0"/>
    <n v="0"/>
    <n v="3784.75"/>
    <n v="0"/>
    <n v="4055.1"/>
    <n v="0"/>
    <n v="4055.1"/>
    <n v="7839.85"/>
    <n v="0"/>
    <m/>
    <m/>
    <n v="12435.62"/>
    <n v="12435.62"/>
    <n v="0"/>
    <n v="0"/>
    <n v="0"/>
    <n v="0"/>
    <n v="0"/>
    <n v="0"/>
    <n v="0"/>
    <m/>
    <n v="0"/>
    <n v="12435.62"/>
    <n v="20275.47"/>
  </r>
  <r>
    <n v="1175"/>
    <n v="11145"/>
    <s v="42494145ARSU"/>
    <s v="145A"/>
    <x v="32"/>
    <s v="16LTIP TL(RSUs)"/>
    <n v="10261"/>
    <n v="50"/>
    <x v="26"/>
    <n v="9260"/>
    <x v="1"/>
    <n v="91000"/>
    <n v="0"/>
    <n v="0"/>
    <s v="42494145ARSU16LTIP TL(RSUs)"/>
    <s v="LTIP TL(RSU)"/>
    <s v="LTIP TL(RSU) - 05/04/2016"/>
    <s v="3 years"/>
    <d v="2016-05-04T00:00:00"/>
    <d v="2019-05-04T00:00:00"/>
    <n v="975"/>
    <n v="0"/>
    <n v="0"/>
    <n v="0"/>
    <n v="0"/>
    <n v="0"/>
    <m/>
    <n v="975"/>
    <n v="1"/>
    <n v="0"/>
    <n v="0"/>
    <n v="71896.5"/>
    <n v="0"/>
    <n v="0"/>
    <n v="0"/>
    <n v="0"/>
    <n v="0"/>
    <n v="0"/>
    <n v="71896.5"/>
    <n v="975"/>
    <n v="0"/>
    <n v="0"/>
    <n v="975"/>
    <n v="73.739999999999995"/>
    <n v="71896.5"/>
    <n v="-1436.7796559999999"/>
    <n v="70459.720344000001"/>
    <n v="0"/>
    <n v="0"/>
    <n v="0"/>
    <n v="0"/>
    <n v="70459.720344000001"/>
    <n v="64.288066007299278"/>
    <n v="150"/>
    <n v="9643.2099999999991"/>
    <n v="9643.2099999999991"/>
    <n v="60816.510344000002"/>
    <n v="0"/>
    <n v="0"/>
    <n v="0"/>
    <n v="9643.2099999999991"/>
    <n v="0"/>
    <n v="9643.2099999999991"/>
    <n v="0"/>
    <n v="0"/>
    <n v="0"/>
    <m/>
    <n v="0"/>
    <n v="0"/>
    <n v="0"/>
    <n v="0"/>
    <n v="0"/>
    <n v="0"/>
    <n v="0"/>
    <n v="0"/>
    <n v="0"/>
    <n v="0"/>
    <n v="0"/>
    <n v="1800.07"/>
    <n v="0"/>
    <n v="1928.64"/>
    <n v="0"/>
    <n v="1928.64"/>
    <n v="3728.71"/>
    <n v="0"/>
    <m/>
    <m/>
    <n v="5914.5"/>
    <n v="5914.5"/>
    <n v="0"/>
    <n v="0"/>
    <n v="0"/>
    <n v="0"/>
    <n v="0"/>
    <n v="0"/>
    <n v="0"/>
    <m/>
    <n v="0"/>
    <n v="5914.5"/>
    <n v="9643.2099999999991"/>
  </r>
  <r>
    <n v="1176"/>
    <n v="10606"/>
    <s v="42494606ARSU"/>
    <s v="606A"/>
    <x v="26"/>
    <s v="16LTIP TL(RSUs)"/>
    <n v="10261"/>
    <n v="10"/>
    <x v="21"/>
    <n v="9260"/>
    <x v="1"/>
    <n v="2000"/>
    <n v="0"/>
    <n v="0"/>
    <s v="42494606ARSU16LTIP TL(RSUs)"/>
    <s v="LTIP TL(RSU)"/>
    <s v="LTIP TL(RSU) - 05/04/2016"/>
    <s v="3 years"/>
    <d v="2016-05-04T00:00:00"/>
    <d v="2019-05-04T00:00:00"/>
    <n v="975"/>
    <n v="0"/>
    <n v="0"/>
    <n v="0"/>
    <n v="0"/>
    <n v="0"/>
    <m/>
    <n v="975"/>
    <n v="1"/>
    <s v=""/>
    <n v="0"/>
    <n v="71896.5"/>
    <n v="0"/>
    <n v="0"/>
    <n v="0"/>
    <n v="0"/>
    <n v="0"/>
    <n v="0"/>
    <n v="71896.5"/>
    <n v="975"/>
    <n v="0"/>
    <n v="0"/>
    <n v="975"/>
    <n v="73.739999999999995"/>
    <n v="71896.5"/>
    <n v="-1436.7796559999999"/>
    <n v="70459.720344000001"/>
    <n v="0"/>
    <n v="0"/>
    <n v="0"/>
    <n v="0"/>
    <n v="71896.5"/>
    <n v="65.59899635036497"/>
    <n v="1096"/>
    <n v="71896.5"/>
    <n v="71896.5"/>
    <n v="0"/>
    <n v="0"/>
    <n v="0"/>
    <n v="0"/>
    <n v="71896.5"/>
    <n v="0"/>
    <n v="71896.5"/>
    <n v="0"/>
    <n v="0"/>
    <n v="0"/>
    <m/>
    <n v="0"/>
    <n v="0"/>
    <n v="0"/>
    <n v="0"/>
    <n v="0"/>
    <n v="0"/>
    <n v="0"/>
    <n v="0"/>
    <n v="0"/>
    <n v="0"/>
    <n v="0"/>
    <n v="71896.5"/>
    <n v="0"/>
    <n v="0"/>
    <n v="0"/>
    <n v="0"/>
    <n v="71896.5"/>
    <n v="0"/>
    <m/>
    <m/>
    <n v="0"/>
    <n v="0"/>
    <n v="0"/>
    <n v="0"/>
    <n v="0"/>
    <n v="0"/>
    <n v="0"/>
    <n v="0"/>
    <n v="0"/>
    <m/>
    <n v="0"/>
    <n v="0"/>
    <n v="71896.5"/>
  </r>
  <r>
    <n v="1177"/>
    <n v="10107"/>
    <s v="42494107CRSU"/>
    <s v="107C"/>
    <x v="7"/>
    <s v="16LTIP TL(RSUs)"/>
    <n v="10261"/>
    <n v="10"/>
    <x v="7"/>
    <n v="9260"/>
    <x v="1"/>
    <n v="12000"/>
    <n v="0"/>
    <n v="0"/>
    <s v="42494107CRSU16LTIP TL(RSUs)"/>
    <s v="LTIP TL(RSU)"/>
    <s v="LTIP TL(RSU) - 05/04/2016"/>
    <s v="3 years"/>
    <d v="2016-05-04T00:00:00"/>
    <d v="2019-05-04T00:00:00"/>
    <n v="975"/>
    <n v="0"/>
    <n v="0"/>
    <n v="0"/>
    <n v="0"/>
    <n v="0"/>
    <m/>
    <n v="975"/>
    <n v="1"/>
    <n v="0"/>
    <n v="0"/>
    <n v="71896.5"/>
    <n v="0"/>
    <n v="0"/>
    <n v="0"/>
    <n v="0"/>
    <n v="0"/>
    <n v="0"/>
    <n v="71896.5"/>
    <n v="975"/>
    <n v="0"/>
    <n v="0"/>
    <n v="975"/>
    <n v="73.739999999999995"/>
    <n v="71896.5"/>
    <n v="-1436.7796559999999"/>
    <n v="70459.720344000001"/>
    <n v="0"/>
    <n v="0"/>
    <n v="0"/>
    <n v="0"/>
    <n v="70459.720344000001"/>
    <n v="64.288066007299278"/>
    <n v="150"/>
    <n v="9643.2099999999991"/>
    <n v="9643.2099999999991"/>
    <n v="60816.510344000002"/>
    <n v="0"/>
    <n v="0"/>
    <n v="0"/>
    <n v="9643.2099999999991"/>
    <n v="0"/>
    <n v="9643.2099999999991"/>
    <n v="0"/>
    <n v="0"/>
    <n v="0"/>
    <m/>
    <n v="0"/>
    <n v="0"/>
    <n v="0"/>
    <n v="0"/>
    <n v="0"/>
    <n v="0"/>
    <n v="0"/>
    <n v="0"/>
    <n v="0"/>
    <n v="0"/>
    <n v="0"/>
    <n v="1800.07"/>
    <n v="0"/>
    <n v="1928.64"/>
    <n v="0"/>
    <n v="1928.64"/>
    <n v="3728.71"/>
    <n v="0"/>
    <m/>
    <m/>
    <n v="5914.5"/>
    <n v="5914.5"/>
    <n v="0"/>
    <n v="0"/>
    <n v="0"/>
    <n v="0"/>
    <n v="0"/>
    <n v="0"/>
    <n v="0"/>
    <m/>
    <n v="0"/>
    <n v="5914.5"/>
    <n v="9643.2099999999991"/>
  </r>
  <r>
    <n v="1178"/>
    <n v="14237"/>
    <s v="42494237FRSU"/>
    <s v="237F"/>
    <x v="79"/>
    <s v="16LTIP TL(RSUs)"/>
    <n v="10261"/>
    <n v="10"/>
    <x v="64"/>
    <n v="9260"/>
    <x v="1"/>
    <n v="2000"/>
    <n v="0"/>
    <n v="0"/>
    <s v="42494237FRSU16LTIP TL(RSUs)"/>
    <s v="LTIP TL(RSU)"/>
    <s v="LTIP TL(RSU) - 05/04/2016"/>
    <s v="3 years"/>
    <d v="2016-05-04T00:00:00"/>
    <d v="2019-05-04T00:00:00"/>
    <n v="975"/>
    <n v="0"/>
    <n v="0"/>
    <n v="0"/>
    <n v="0"/>
    <n v="0"/>
    <m/>
    <n v="975"/>
    <n v="1"/>
    <n v="0"/>
    <n v="0"/>
    <n v="71896.5"/>
    <n v="0"/>
    <n v="0"/>
    <n v="0"/>
    <n v="0"/>
    <n v="0"/>
    <n v="0"/>
    <n v="71896.5"/>
    <n v="975"/>
    <n v="0"/>
    <n v="0"/>
    <n v="975"/>
    <n v="73.739999999999995"/>
    <n v="71896.5"/>
    <n v="-1436.7796559999999"/>
    <n v="70459.720344000001"/>
    <n v="0"/>
    <n v="0"/>
    <n v="0"/>
    <n v="0"/>
    <n v="70459.720344000001"/>
    <n v="64.288066007299278"/>
    <n v="150"/>
    <n v="9643.2099999999991"/>
    <n v="9643.2099999999991"/>
    <n v="60816.510344000002"/>
    <n v="0"/>
    <n v="0"/>
    <n v="0"/>
    <n v="9643.2099999999991"/>
    <n v="0"/>
    <n v="9643.2099999999991"/>
    <n v="0"/>
    <n v="0"/>
    <n v="0"/>
    <m/>
    <n v="0"/>
    <n v="0"/>
    <n v="0"/>
    <n v="0"/>
    <n v="0"/>
    <n v="0"/>
    <n v="0"/>
    <n v="0"/>
    <n v="0"/>
    <n v="0"/>
    <n v="0"/>
    <n v="1800.07"/>
    <n v="0"/>
    <n v="1928.64"/>
    <n v="0"/>
    <n v="1928.64"/>
    <n v="3728.71"/>
    <n v="0"/>
    <m/>
    <m/>
    <n v="5914.5"/>
    <n v="5914.5"/>
    <n v="0"/>
    <n v="0"/>
    <n v="0"/>
    <n v="0"/>
    <n v="0"/>
    <n v="0"/>
    <n v="0"/>
    <m/>
    <n v="0"/>
    <n v="5914.5"/>
    <n v="9643.2099999999991"/>
  </r>
  <r>
    <n v="1179"/>
    <n v="10819"/>
    <s v="42494819GRSU"/>
    <s v="819G"/>
    <x v="27"/>
    <s v="16LTIP TL(RSUs)"/>
    <n v="10261"/>
    <n v="70"/>
    <x v="22"/>
    <n v="9260"/>
    <x v="1"/>
    <n v="170000"/>
    <n v="0"/>
    <n v="0"/>
    <s v="42494819GRSU16LTIP TL(RSUs)"/>
    <s v="LTIP TL(RSU)"/>
    <s v="LTIP TL(RSU) - 05/04/2016"/>
    <s v="3 years"/>
    <d v="2016-05-04T00:00:00"/>
    <d v="2019-05-04T00:00:00"/>
    <n v="975"/>
    <n v="0"/>
    <n v="0"/>
    <n v="0"/>
    <n v="0"/>
    <n v="0"/>
    <m/>
    <n v="975"/>
    <n v="1"/>
    <n v="0"/>
    <n v="0"/>
    <n v="71896.5"/>
    <n v="0"/>
    <n v="0"/>
    <n v="0"/>
    <n v="0"/>
    <n v="0"/>
    <n v="0"/>
    <n v="71896.5"/>
    <n v="975"/>
    <n v="0"/>
    <n v="0"/>
    <n v="975"/>
    <n v="73.739999999999995"/>
    <n v="71896.5"/>
    <n v="-1436.7796559999999"/>
    <n v="70459.720344000001"/>
    <n v="0"/>
    <n v="0"/>
    <n v="0"/>
    <n v="0"/>
    <n v="70459.720344000001"/>
    <n v="64.288066007299278"/>
    <n v="150"/>
    <n v="9643.2099999999991"/>
    <n v="9643.2099999999991"/>
    <n v="60816.510344000002"/>
    <n v="0"/>
    <n v="0"/>
    <n v="0"/>
    <n v="9643.2099999999991"/>
    <n v="0"/>
    <n v="9643.2099999999991"/>
    <n v="0"/>
    <n v="0"/>
    <n v="0"/>
    <m/>
    <n v="0"/>
    <n v="0"/>
    <n v="0"/>
    <n v="0"/>
    <n v="0"/>
    <n v="0"/>
    <n v="0"/>
    <n v="0"/>
    <n v="0"/>
    <n v="0"/>
    <n v="0"/>
    <n v="1800.07"/>
    <n v="0"/>
    <n v="1928.64"/>
    <n v="0"/>
    <n v="1928.64"/>
    <n v="3728.71"/>
    <n v="0"/>
    <m/>
    <m/>
    <n v="5914.5"/>
    <n v="5914.5"/>
    <n v="0"/>
    <n v="0"/>
    <n v="0"/>
    <n v="0"/>
    <n v="0"/>
    <n v="0"/>
    <n v="0"/>
    <m/>
    <n v="0"/>
    <n v="5914.5"/>
    <n v="9643.2099999999991"/>
  </r>
  <r>
    <n v="1180"/>
    <n v="10473"/>
    <s v="42494473GRSU"/>
    <s v="473G"/>
    <x v="22"/>
    <s v="16LTIP TL(RSUs)"/>
    <n v="10261"/>
    <n v="60"/>
    <x v="17"/>
    <n v="9260"/>
    <x v="1"/>
    <n v="30000"/>
    <n v="0"/>
    <n v="0"/>
    <s v="42494473GRSU16LTIP TL(RSUs)"/>
    <s v="LTIP TL(RSU)"/>
    <s v="LTIP TL(RSU) - 05/04/2016"/>
    <s v="3 years"/>
    <d v="2016-05-04T00:00:00"/>
    <d v="2019-05-04T00:00:00"/>
    <n v="975"/>
    <n v="0"/>
    <n v="0"/>
    <n v="0"/>
    <n v="0"/>
    <n v="0"/>
    <m/>
    <n v="975"/>
    <n v="1"/>
    <s v=""/>
    <n v="0"/>
    <n v="71896.5"/>
    <n v="0"/>
    <n v="0"/>
    <n v="0"/>
    <n v="0"/>
    <n v="0"/>
    <n v="0"/>
    <n v="71896.5"/>
    <n v="975"/>
    <n v="0"/>
    <n v="0"/>
    <n v="975"/>
    <n v="73.739999999999995"/>
    <n v="71896.5"/>
    <n v="-1436.7796559999999"/>
    <n v="70459.720344000001"/>
    <n v="0"/>
    <n v="0"/>
    <n v="0"/>
    <n v="0"/>
    <n v="71896.5"/>
    <n v="65.59899635036497"/>
    <n v="1096"/>
    <n v="71896.5"/>
    <n v="71896.5"/>
    <n v="0"/>
    <n v="0"/>
    <n v="0"/>
    <n v="0"/>
    <n v="71896.5"/>
    <n v="0"/>
    <n v="71896.5"/>
    <n v="0"/>
    <n v="0"/>
    <n v="0"/>
    <m/>
    <n v="0"/>
    <n v="0"/>
    <n v="0"/>
    <n v="0"/>
    <n v="0"/>
    <n v="0"/>
    <n v="0"/>
    <n v="0"/>
    <n v="0"/>
    <n v="0"/>
    <n v="0"/>
    <n v="71896.5"/>
    <n v="0"/>
    <n v="0"/>
    <n v="0"/>
    <n v="0"/>
    <n v="71896.5"/>
    <n v="0"/>
    <m/>
    <m/>
    <n v="0"/>
    <n v="0"/>
    <n v="0"/>
    <n v="0"/>
    <n v="0"/>
    <n v="0"/>
    <n v="0"/>
    <n v="0"/>
    <n v="0"/>
    <m/>
    <n v="0"/>
    <n v="0"/>
    <n v="71896.5"/>
  </r>
  <r>
    <n v="1181"/>
    <n v="10070"/>
    <s v="4249470HaRSU"/>
    <s v="70Ha"/>
    <x v="3"/>
    <s v="16LTIP TL(RSUs)"/>
    <n v="10261"/>
    <n v="20"/>
    <x v="3"/>
    <n v="9260"/>
    <x v="1"/>
    <n v="107000"/>
    <n v="0"/>
    <n v="0"/>
    <s v="4249470HaRSU16LTIP TL(RSUs)"/>
    <s v="LTIP TL(RSU)"/>
    <s v="LTIP TL(RSU) - 05/04/2016"/>
    <s v="3 years"/>
    <d v="2016-05-04T00:00:00"/>
    <d v="2019-05-04T00:00:00"/>
    <n v="975"/>
    <n v="0"/>
    <n v="0"/>
    <n v="0"/>
    <n v="0"/>
    <n v="0"/>
    <m/>
    <n v="975"/>
    <n v="1"/>
    <s v=""/>
    <n v="0"/>
    <n v="71896.5"/>
    <n v="0"/>
    <n v="0"/>
    <n v="0"/>
    <n v="0"/>
    <n v="0"/>
    <n v="0"/>
    <n v="71896.5"/>
    <n v="975"/>
    <n v="0"/>
    <n v="0"/>
    <n v="975"/>
    <n v="73.739999999999995"/>
    <n v="71896.5"/>
    <n v="-1436.7796559999999"/>
    <n v="70459.720344000001"/>
    <n v="0"/>
    <n v="0"/>
    <n v="0"/>
    <n v="0"/>
    <n v="71896.5"/>
    <n v="65.59899635036497"/>
    <n v="1096"/>
    <n v="71896.5"/>
    <n v="71896.5"/>
    <n v="0"/>
    <n v="0"/>
    <n v="0"/>
    <n v="0"/>
    <n v="71896.5"/>
    <n v="0"/>
    <n v="71896.5"/>
    <n v="0"/>
    <n v="0"/>
    <n v="0"/>
    <m/>
    <n v="0"/>
    <n v="0"/>
    <n v="0"/>
    <n v="0"/>
    <n v="0"/>
    <n v="0"/>
    <n v="0"/>
    <n v="0"/>
    <n v="0"/>
    <n v="0"/>
    <n v="0"/>
    <n v="71896.5"/>
    <n v="0"/>
    <n v="0"/>
    <n v="0"/>
    <n v="0"/>
    <n v="71896.5"/>
    <n v="0"/>
    <m/>
    <m/>
    <n v="0"/>
    <n v="0"/>
    <n v="0"/>
    <n v="0"/>
    <n v="0"/>
    <n v="0"/>
    <n v="0"/>
    <n v="0"/>
    <n v="0"/>
    <m/>
    <n v="0"/>
    <n v="0"/>
    <n v="71896.5"/>
  </r>
  <r>
    <n v="1182"/>
    <n v="13369"/>
    <s v="42494369KRSU"/>
    <s v="369K"/>
    <x v="64"/>
    <s v="16LTIP TL(RSUs)"/>
    <n v="10261"/>
    <n v="10"/>
    <x v="52"/>
    <n v="9260"/>
    <x v="1"/>
    <n v="2000"/>
    <n v="0"/>
    <n v="0"/>
    <s v="42494369KRSU16LTIP TL(RSUs)"/>
    <s v="LTIP TL(RSU)"/>
    <s v="LTIP TL(RSU) - 05/04/2016"/>
    <s v="3 years"/>
    <d v="2016-05-04T00:00:00"/>
    <d v="2019-05-04T00:00:00"/>
    <n v="975"/>
    <n v="0"/>
    <n v="0"/>
    <n v="0"/>
    <n v="0"/>
    <n v="0"/>
    <m/>
    <n v="975"/>
    <n v="1"/>
    <s v=""/>
    <n v="0"/>
    <n v="71896.5"/>
    <n v="0"/>
    <n v="0"/>
    <n v="0"/>
    <n v="0"/>
    <n v="0"/>
    <n v="0"/>
    <n v="71896.5"/>
    <n v="975"/>
    <n v="0"/>
    <n v="0"/>
    <n v="975"/>
    <n v="73.739999999999995"/>
    <n v="71896.5"/>
    <n v="-1436.7796559999999"/>
    <n v="70459.720344000001"/>
    <n v="0"/>
    <n v="0"/>
    <n v="0"/>
    <n v="0"/>
    <n v="71896.5"/>
    <n v="65.59899635036497"/>
    <n v="1096"/>
    <n v="71896.5"/>
    <n v="71896.5"/>
    <n v="0"/>
    <n v="0"/>
    <n v="0"/>
    <n v="0"/>
    <n v="71896.5"/>
    <n v="0"/>
    <n v="71896.5"/>
    <n v="0"/>
    <n v="0"/>
    <n v="0"/>
    <m/>
    <n v="0"/>
    <n v="0"/>
    <n v="0"/>
    <n v="0"/>
    <n v="0"/>
    <n v="0"/>
    <n v="0"/>
    <n v="0"/>
    <n v="0"/>
    <n v="0"/>
    <n v="0"/>
    <n v="71896.5"/>
    <n v="0"/>
    <n v="0"/>
    <n v="0"/>
    <n v="0"/>
    <n v="71896.5"/>
    <n v="0"/>
    <m/>
    <m/>
    <n v="0"/>
    <n v="0"/>
    <n v="0"/>
    <n v="0"/>
    <n v="0"/>
    <n v="0"/>
    <n v="0"/>
    <n v="0"/>
    <n v="0"/>
    <m/>
    <n v="0"/>
    <n v="0"/>
    <n v="71896.5"/>
  </r>
  <r>
    <n v="1183"/>
    <n v="17042"/>
    <s v="4249442MaRSU"/>
    <s v="42Ma"/>
    <x v="140"/>
    <s v="16LTIP TL(RSUs)"/>
    <n v="10261"/>
    <n v="10"/>
    <x v="107"/>
    <n v="9260"/>
    <x v="1"/>
    <n v="2000"/>
    <n v="0"/>
    <n v="0"/>
    <s v="4249442MaRSU16LTIP TL(RSUs)"/>
    <s v="LTIP TL(RSU)"/>
    <s v="LTIP TL(RSU) - 05/04/2016"/>
    <s v="3 years"/>
    <d v="2016-05-04T00:00:00"/>
    <d v="2019-05-04T00:00:00"/>
    <n v="975"/>
    <n v="0"/>
    <n v="0"/>
    <n v="0"/>
    <n v="0"/>
    <n v="0"/>
    <m/>
    <n v="975"/>
    <n v="1"/>
    <n v="0"/>
    <n v="0"/>
    <n v="71896.5"/>
    <n v="0"/>
    <n v="0"/>
    <n v="0"/>
    <n v="0"/>
    <n v="0"/>
    <n v="0"/>
    <n v="71896.5"/>
    <n v="975"/>
    <n v="0"/>
    <n v="0"/>
    <n v="975"/>
    <n v="73.739999999999995"/>
    <n v="71896.5"/>
    <n v="-1436.7796559999999"/>
    <n v="70459.720344000001"/>
    <n v="0"/>
    <n v="0"/>
    <n v="0"/>
    <n v="0"/>
    <n v="70459.720344000001"/>
    <n v="64.288066007299278"/>
    <n v="150"/>
    <n v="9643.2099999999991"/>
    <n v="9643.2099999999991"/>
    <n v="60816.510344000002"/>
    <n v="0"/>
    <n v="0"/>
    <n v="0"/>
    <n v="9643.2099999999991"/>
    <n v="0"/>
    <n v="9643.2099999999991"/>
    <n v="0"/>
    <n v="0"/>
    <n v="0"/>
    <m/>
    <n v="0"/>
    <n v="0"/>
    <n v="0"/>
    <n v="0"/>
    <n v="0"/>
    <n v="0"/>
    <n v="0"/>
    <n v="0"/>
    <n v="0"/>
    <n v="0"/>
    <n v="0"/>
    <n v="1800.07"/>
    <n v="0"/>
    <n v="1928.64"/>
    <n v="0"/>
    <n v="1928.64"/>
    <n v="3728.71"/>
    <n v="0"/>
    <m/>
    <m/>
    <n v="5914.5"/>
    <n v="5914.5"/>
    <n v="0"/>
    <n v="0"/>
    <n v="0"/>
    <n v="0"/>
    <n v="0"/>
    <n v="0"/>
    <n v="0"/>
    <m/>
    <n v="0"/>
    <n v="5914.5"/>
    <n v="9643.2099999999991"/>
  </r>
  <r>
    <n v="1184"/>
    <n v="18547"/>
    <s v="42494547MRSU"/>
    <s v="547M"/>
    <x v="167"/>
    <s v="16LTIP TL(RSUs)"/>
    <n v="10261"/>
    <n v="10"/>
    <x v="121"/>
    <n v="9260"/>
    <x v="1"/>
    <n v="2000"/>
    <n v="0"/>
    <n v="0"/>
    <s v="42494547MRSU16LTIP TL(RSUs)"/>
    <s v="LTIP TL(RSU)"/>
    <s v="LTIP TL(RSU) - 05/04/2016"/>
    <s v="3 years"/>
    <d v="2016-05-04T00:00:00"/>
    <d v="2019-05-04T00:00:00"/>
    <n v="975"/>
    <n v="0"/>
    <n v="0"/>
    <n v="0"/>
    <n v="0"/>
    <n v="0"/>
    <m/>
    <n v="975"/>
    <n v="1"/>
    <n v="0"/>
    <n v="0"/>
    <n v="71896.5"/>
    <n v="0"/>
    <n v="0"/>
    <n v="0"/>
    <n v="0"/>
    <n v="0"/>
    <n v="0"/>
    <n v="71896.5"/>
    <n v="975"/>
    <n v="0"/>
    <n v="0"/>
    <n v="975"/>
    <n v="73.739999999999995"/>
    <n v="71896.5"/>
    <n v="-1436.7796559999999"/>
    <n v="70459.720344000001"/>
    <n v="0"/>
    <n v="0"/>
    <n v="0"/>
    <n v="0"/>
    <n v="70459.720344000001"/>
    <n v="64.288066007299278"/>
    <n v="150"/>
    <n v="9643.2099999999991"/>
    <n v="9643.2099999999991"/>
    <n v="60816.510344000002"/>
    <n v="0"/>
    <n v="0"/>
    <n v="0"/>
    <n v="9643.2099999999991"/>
    <n v="0"/>
    <n v="9643.2099999999991"/>
    <n v="0"/>
    <n v="0"/>
    <n v="0"/>
    <m/>
    <n v="0"/>
    <n v="0"/>
    <n v="0"/>
    <n v="0"/>
    <n v="0"/>
    <n v="0"/>
    <n v="0"/>
    <n v="0"/>
    <n v="0"/>
    <n v="0"/>
    <n v="0"/>
    <n v="1800.07"/>
    <n v="0"/>
    <n v="1928.64"/>
    <n v="0"/>
    <n v="1928.64"/>
    <n v="3728.71"/>
    <n v="0"/>
    <m/>
    <m/>
    <n v="5914.5"/>
    <n v="5914.5"/>
    <n v="0"/>
    <n v="0"/>
    <n v="0"/>
    <n v="0"/>
    <n v="0"/>
    <n v="0"/>
    <n v="0"/>
    <m/>
    <n v="0"/>
    <n v="5914.5"/>
    <n v="9643.2099999999991"/>
  </r>
  <r>
    <n v="1185"/>
    <n v="13501"/>
    <s v="42494501MRSU"/>
    <s v="501M"/>
    <x v="70"/>
    <s v="16LTIP TL(RSUs)"/>
    <n v="10261"/>
    <n v="10"/>
    <x v="43"/>
    <n v="9260"/>
    <x v="1"/>
    <n v="2000"/>
    <n v="0"/>
    <n v="0"/>
    <s v="42494501MRSU16LTIP TL(RSUs)"/>
    <s v="LTIP TL(RSU)"/>
    <s v="LTIP TL(RSU) - 05/04/2016"/>
    <s v="3 years"/>
    <d v="2016-05-04T00:00:00"/>
    <d v="2019-05-04T00:00:00"/>
    <n v="975"/>
    <n v="0"/>
    <n v="0"/>
    <n v="0"/>
    <n v="0"/>
    <n v="0"/>
    <m/>
    <n v="975"/>
    <n v="1"/>
    <n v="0"/>
    <n v="0"/>
    <n v="71896.5"/>
    <n v="0"/>
    <n v="0"/>
    <n v="0"/>
    <n v="0"/>
    <n v="0"/>
    <n v="0"/>
    <n v="71896.5"/>
    <n v="975"/>
    <n v="0"/>
    <n v="0"/>
    <n v="975"/>
    <n v="73.739999999999995"/>
    <n v="71896.5"/>
    <n v="-1436.7796559999999"/>
    <n v="70459.720344000001"/>
    <n v="0"/>
    <n v="0"/>
    <n v="0"/>
    <n v="0"/>
    <n v="70459.720344000001"/>
    <n v="64.288066007299278"/>
    <n v="150"/>
    <n v="9643.2099999999991"/>
    <n v="9643.2099999999991"/>
    <n v="60816.510344000002"/>
    <n v="0"/>
    <n v="0"/>
    <n v="0"/>
    <n v="9643.2099999999991"/>
    <n v="0"/>
    <n v="9643.2099999999991"/>
    <n v="0"/>
    <n v="0"/>
    <n v="0"/>
    <m/>
    <n v="0"/>
    <n v="0"/>
    <n v="0"/>
    <n v="0"/>
    <n v="0"/>
    <n v="0"/>
    <n v="0"/>
    <n v="0"/>
    <n v="0"/>
    <n v="0"/>
    <n v="0"/>
    <n v="1800.07"/>
    <n v="0"/>
    <n v="1928.64"/>
    <n v="0"/>
    <n v="1928.64"/>
    <n v="3728.71"/>
    <n v="0"/>
    <m/>
    <m/>
    <n v="5914.5"/>
    <n v="5914.5"/>
    <n v="0"/>
    <n v="0"/>
    <n v="0"/>
    <n v="0"/>
    <n v="0"/>
    <n v="0"/>
    <n v="0"/>
    <m/>
    <n v="0"/>
    <n v="5914.5"/>
    <n v="9643.2099999999991"/>
  </r>
  <r>
    <n v="1186"/>
    <n v="13408"/>
    <s v="4249440MCRSU"/>
    <s v="40MC"/>
    <x v="66"/>
    <s v="16LTIP TL(RSUs)"/>
    <n v="10261"/>
    <n v="10"/>
    <x v="54"/>
    <n v="9260"/>
    <x v="1"/>
    <n v="2000"/>
    <n v="0"/>
    <n v="0"/>
    <s v="4249440MCRSU16LTIP TL(RSUs)"/>
    <s v="LTIP TL(RSU)"/>
    <s v="LTIP TL(RSU) - 05/04/2016"/>
    <s v="3 years"/>
    <d v="2016-05-04T00:00:00"/>
    <d v="2019-05-04T00:00:00"/>
    <n v="975"/>
    <n v="0"/>
    <n v="0"/>
    <n v="0"/>
    <n v="0"/>
    <n v="0"/>
    <m/>
    <n v="975"/>
    <n v="1"/>
    <n v="0"/>
    <n v="0"/>
    <n v="71896.5"/>
    <n v="0"/>
    <n v="0"/>
    <n v="0"/>
    <n v="0"/>
    <n v="0"/>
    <n v="0"/>
    <n v="71896.5"/>
    <n v="975"/>
    <n v="0"/>
    <n v="0"/>
    <n v="975"/>
    <n v="73.739999999999995"/>
    <n v="71896.5"/>
    <n v="-1436.7796559999999"/>
    <n v="70459.720344000001"/>
    <n v="0"/>
    <n v="0"/>
    <n v="0"/>
    <n v="0"/>
    <n v="70459.720344000001"/>
    <n v="64.288066007299278"/>
    <n v="150"/>
    <n v="9643.2099999999991"/>
    <n v="9643.2099999999991"/>
    <n v="60816.510344000002"/>
    <n v="0"/>
    <n v="0"/>
    <n v="0"/>
    <n v="9643.2099999999991"/>
    <n v="0"/>
    <n v="9643.2099999999991"/>
    <n v="0"/>
    <n v="0"/>
    <n v="0"/>
    <m/>
    <n v="0"/>
    <n v="0"/>
    <n v="0"/>
    <n v="0"/>
    <n v="0"/>
    <n v="0"/>
    <n v="0"/>
    <n v="0"/>
    <n v="0"/>
    <n v="0"/>
    <n v="0"/>
    <n v="1800.07"/>
    <n v="0"/>
    <n v="1928.64"/>
    <n v="0"/>
    <n v="1928.64"/>
    <n v="3728.71"/>
    <n v="0"/>
    <m/>
    <m/>
    <n v="5914.5"/>
    <n v="5914.5"/>
    <n v="0"/>
    <n v="0"/>
    <n v="0"/>
    <n v="0"/>
    <n v="0"/>
    <n v="0"/>
    <n v="0"/>
    <m/>
    <n v="0"/>
    <n v="5914.5"/>
    <n v="9643.2099999999991"/>
  </r>
  <r>
    <n v="1187"/>
    <n v="13410"/>
    <s v="42494410MRSU"/>
    <s v="410M"/>
    <x v="67"/>
    <s v="16LTIP TL(RSUs)"/>
    <n v="10261"/>
    <n v="10"/>
    <x v="55"/>
    <n v="9260"/>
    <x v="1"/>
    <n v="2000"/>
    <n v="0"/>
    <n v="0"/>
    <s v="42494410MRSU16LTIP TL(RSUs)"/>
    <s v="LTIP TL(RSU)"/>
    <s v="LTIP TL(RSU) - 05/04/2016"/>
    <s v="3 years"/>
    <d v="2016-05-04T00:00:00"/>
    <d v="2019-05-04T00:00:00"/>
    <n v="975"/>
    <n v="0"/>
    <n v="0"/>
    <n v="0"/>
    <n v="0"/>
    <n v="0"/>
    <m/>
    <n v="975"/>
    <n v="1"/>
    <s v=""/>
    <n v="0"/>
    <n v="71896.5"/>
    <n v="0"/>
    <n v="0"/>
    <n v="0"/>
    <n v="0"/>
    <n v="0"/>
    <n v="0"/>
    <n v="71896.5"/>
    <n v="975"/>
    <n v="0"/>
    <n v="0"/>
    <n v="975"/>
    <n v="73.739999999999995"/>
    <n v="71896.5"/>
    <n v="-1436.7796559999999"/>
    <n v="70459.720344000001"/>
    <n v="0"/>
    <n v="0"/>
    <n v="0"/>
    <n v="0"/>
    <n v="71896.5"/>
    <n v="65.59899635036497"/>
    <n v="1096"/>
    <n v="71896.5"/>
    <n v="71896.5"/>
    <n v="0"/>
    <n v="0"/>
    <n v="0"/>
    <n v="0"/>
    <n v="71896.5"/>
    <n v="0"/>
    <n v="71896.5"/>
    <n v="0"/>
    <n v="0"/>
    <n v="0"/>
    <m/>
    <n v="0"/>
    <n v="0"/>
    <n v="0"/>
    <n v="0"/>
    <n v="0"/>
    <n v="0"/>
    <n v="0"/>
    <n v="0"/>
    <n v="0"/>
    <n v="0"/>
    <n v="0"/>
    <n v="71896.5"/>
    <n v="0"/>
    <n v="0"/>
    <n v="0"/>
    <n v="0"/>
    <n v="71896.5"/>
    <n v="0"/>
    <m/>
    <m/>
    <n v="0"/>
    <n v="0"/>
    <n v="0"/>
    <n v="0"/>
    <n v="0"/>
    <n v="0"/>
    <n v="0"/>
    <n v="0"/>
    <n v="0"/>
    <m/>
    <n v="0"/>
    <n v="0"/>
    <n v="71896.5"/>
  </r>
  <r>
    <n v="1188"/>
    <n v="15365"/>
    <s v="42494365PRSU"/>
    <s v="365P"/>
    <x v="112"/>
    <s v="16LTIP TL(RSUs)"/>
    <n v="10261"/>
    <n v="30"/>
    <x v="90"/>
    <n v="9260"/>
    <x v="1"/>
    <n v="10000"/>
    <n v="0"/>
    <n v="0"/>
    <s v="42494365PRSU16LTIP TL(RSUs)"/>
    <s v="LTIP TL(RSU)"/>
    <s v="LTIP TL(RSU) - 05/04/2016"/>
    <s v="3 years"/>
    <d v="2016-05-04T00:00:00"/>
    <d v="2019-05-04T00:00:00"/>
    <n v="975"/>
    <n v="0"/>
    <n v="0"/>
    <n v="0"/>
    <n v="0"/>
    <n v="0"/>
    <m/>
    <n v="975"/>
    <n v="1"/>
    <n v="0"/>
    <n v="0"/>
    <n v="71896.5"/>
    <n v="0"/>
    <n v="0"/>
    <n v="0"/>
    <n v="0"/>
    <n v="0"/>
    <n v="0"/>
    <n v="71896.5"/>
    <n v="975"/>
    <n v="0"/>
    <n v="0"/>
    <n v="975"/>
    <n v="73.739999999999995"/>
    <n v="71896.5"/>
    <n v="-1436.7796559999999"/>
    <n v="70459.720344000001"/>
    <n v="0"/>
    <n v="0"/>
    <n v="0"/>
    <n v="0"/>
    <n v="70459.720344000001"/>
    <n v="64.288066007299278"/>
    <n v="150"/>
    <n v="9643.2099999999991"/>
    <n v="9643.2099999999991"/>
    <n v="60816.510344000002"/>
    <n v="0"/>
    <n v="0"/>
    <n v="0"/>
    <n v="9643.2099999999991"/>
    <n v="0"/>
    <n v="9643.2099999999991"/>
    <n v="0"/>
    <n v="0"/>
    <n v="0"/>
    <m/>
    <n v="0"/>
    <n v="0"/>
    <n v="0"/>
    <n v="0"/>
    <n v="0"/>
    <n v="0"/>
    <n v="0"/>
    <n v="0"/>
    <n v="0"/>
    <n v="0"/>
    <n v="0"/>
    <n v="1800.07"/>
    <n v="0"/>
    <n v="1928.64"/>
    <n v="0"/>
    <n v="1928.64"/>
    <n v="3728.71"/>
    <n v="0"/>
    <m/>
    <m/>
    <n v="5914.5"/>
    <n v="5914.5"/>
    <n v="0"/>
    <n v="0"/>
    <n v="0"/>
    <n v="0"/>
    <n v="0"/>
    <n v="0"/>
    <n v="0"/>
    <m/>
    <n v="0"/>
    <n v="5914.5"/>
    <n v="9643.2099999999991"/>
  </r>
  <r>
    <n v="1189"/>
    <n v="24451"/>
    <s v="42494451RRSU"/>
    <s v="451R"/>
    <x v="186"/>
    <s v="16LTIP TL(RSUs)"/>
    <n v="10261"/>
    <n v="10"/>
    <x v="0"/>
    <n v="9260"/>
    <x v="1"/>
    <n v="2000"/>
    <n v="0"/>
    <n v="0"/>
    <s v="42494451RRSU16LTIP TL(RSUs)"/>
    <s v="LTIP TL(RSU)"/>
    <s v="LTIP TL(RSU) - 05/04/2016"/>
    <s v="3 years"/>
    <d v="2016-05-04T00:00:00"/>
    <d v="2019-05-04T00:00:00"/>
    <n v="975"/>
    <n v="0"/>
    <n v="0"/>
    <n v="0"/>
    <n v="0"/>
    <n v="0"/>
    <m/>
    <n v="975"/>
    <n v="1"/>
    <n v="0"/>
    <n v="0"/>
    <n v="71896.5"/>
    <n v="0"/>
    <n v="0"/>
    <n v="0"/>
    <n v="0"/>
    <n v="0"/>
    <n v="0"/>
    <n v="71896.5"/>
    <n v="975"/>
    <n v="0"/>
    <n v="0"/>
    <n v="975"/>
    <n v="73.739999999999995"/>
    <n v="71896.5"/>
    <n v="-1436.7796559999999"/>
    <n v="70459.720344000001"/>
    <n v="0"/>
    <n v="0"/>
    <n v="0"/>
    <n v="0"/>
    <n v="70459.720344000001"/>
    <n v="64.288066007299278"/>
    <n v="150"/>
    <n v="9643.2099999999991"/>
    <n v="9643.2099999999991"/>
    <n v="60816.510344000002"/>
    <n v="0"/>
    <n v="0"/>
    <n v="0"/>
    <n v="9643.2099999999991"/>
    <n v="0"/>
    <n v="9643.2099999999991"/>
    <n v="0"/>
    <n v="0"/>
    <n v="0"/>
    <m/>
    <n v="0"/>
    <n v="0"/>
    <n v="0"/>
    <n v="0"/>
    <n v="0"/>
    <n v="0"/>
    <n v="0"/>
    <n v="0"/>
    <n v="0"/>
    <n v="0"/>
    <n v="0"/>
    <n v="1800.07"/>
    <n v="0"/>
    <n v="1928.64"/>
    <n v="0"/>
    <n v="1928.64"/>
    <n v="3728.71"/>
    <n v="0"/>
    <m/>
    <m/>
    <n v="5914.5"/>
    <n v="5914.5"/>
    <n v="0"/>
    <n v="0"/>
    <n v="0"/>
    <n v="0"/>
    <n v="0"/>
    <n v="0"/>
    <n v="0"/>
    <m/>
    <n v="0"/>
    <n v="5914.5"/>
    <n v="9643.2099999999991"/>
  </r>
  <r>
    <n v="1190"/>
    <n v="10105"/>
    <s v="42494105ARSU"/>
    <s v="105A"/>
    <x v="5"/>
    <s v="16LTIP TL(RSUs)"/>
    <n v="10261"/>
    <n v="10"/>
    <x v="5"/>
    <n v="9260"/>
    <x v="1"/>
    <n v="2000"/>
    <n v="0"/>
    <n v="0"/>
    <s v="42494105ARSU16LTIP TL(RSUs)"/>
    <s v="LTIP TL(RSU)"/>
    <s v="LTIP TL(RSU) - 05/04/2016"/>
    <s v="3 years"/>
    <d v="2016-05-04T00:00:00"/>
    <d v="2019-05-04T00:00:00"/>
    <n v="435"/>
    <n v="0"/>
    <n v="0"/>
    <n v="0"/>
    <n v="0"/>
    <n v="0"/>
    <m/>
    <n v="435"/>
    <n v="1"/>
    <s v=""/>
    <n v="0"/>
    <n v="32076.899999999998"/>
    <n v="0"/>
    <n v="0"/>
    <n v="0"/>
    <n v="0"/>
    <n v="0"/>
    <n v="0"/>
    <n v="32076.899999999998"/>
    <n v="435"/>
    <n v="0"/>
    <n v="0"/>
    <n v="435"/>
    <n v="73.739999999999995"/>
    <n v="32076.899999999998"/>
    <n v="-641.0247695999999"/>
    <n v="31435.875230399997"/>
    <n v="0"/>
    <n v="0"/>
    <n v="0"/>
    <n v="0"/>
    <n v="32076.899999999998"/>
    <n v="29.267244525547444"/>
    <n v="1096"/>
    <n v="32076.899999999998"/>
    <n v="32076.899999999998"/>
    <n v="0"/>
    <n v="0"/>
    <n v="0"/>
    <n v="0"/>
    <n v="32076.9"/>
    <n v="0"/>
    <n v="32076.9"/>
    <n v="0"/>
    <n v="0"/>
    <n v="0"/>
    <m/>
    <n v="0"/>
    <n v="0"/>
    <n v="0"/>
    <n v="0"/>
    <n v="0"/>
    <n v="0"/>
    <n v="0"/>
    <n v="0"/>
    <n v="0"/>
    <n v="0"/>
    <n v="0"/>
    <n v="32076.9"/>
    <n v="0"/>
    <n v="0"/>
    <n v="0"/>
    <n v="0"/>
    <n v="32076.9"/>
    <n v="0"/>
    <m/>
    <m/>
    <n v="0"/>
    <n v="0"/>
    <n v="0"/>
    <n v="0"/>
    <n v="0"/>
    <n v="0"/>
    <n v="0"/>
    <n v="0"/>
    <n v="0"/>
    <m/>
    <n v="0"/>
    <n v="0"/>
    <n v="32076.9"/>
  </r>
  <r>
    <n v="1191"/>
    <n v="16987"/>
    <s v="42494987BRSU"/>
    <s v="987B"/>
    <x v="132"/>
    <s v="16LTIP TL(RSUs)"/>
    <n v="10261"/>
    <n v="212"/>
    <x v="102"/>
    <n v="9260"/>
    <x v="1"/>
    <n v="821000"/>
    <n v="0"/>
    <n v="0"/>
    <s v="42494987BRSU16LTIP TL(RSUs)"/>
    <s v="LTIP TL(RSU)"/>
    <s v="LTIP TL(RSU) - 05/04/2016"/>
    <s v="3 years"/>
    <d v="2016-05-04T00:00:00"/>
    <d v="2019-05-04T00:00:00"/>
    <n v="435"/>
    <n v="0"/>
    <n v="0"/>
    <n v="0"/>
    <n v="0"/>
    <n v="0"/>
    <m/>
    <n v="435"/>
    <n v="1"/>
    <s v=""/>
    <n v="0"/>
    <n v="32076.899999999998"/>
    <n v="0"/>
    <n v="0"/>
    <n v="0"/>
    <n v="0"/>
    <n v="0"/>
    <n v="0"/>
    <n v="32076.899999999998"/>
    <n v="435"/>
    <n v="0"/>
    <n v="0"/>
    <n v="435"/>
    <n v="73.739999999999995"/>
    <n v="32076.899999999998"/>
    <n v="-641.0247695999999"/>
    <n v="31435.875230399997"/>
    <n v="0"/>
    <n v="0"/>
    <n v="0"/>
    <n v="0"/>
    <n v="32076.899999999998"/>
    <n v="29.267244525547444"/>
    <n v="1096"/>
    <n v="32076.899999999998"/>
    <n v="32076.899999999998"/>
    <n v="0"/>
    <n v="0"/>
    <n v="0"/>
    <n v="0"/>
    <n v="32076.9"/>
    <n v="0"/>
    <n v="32076.9"/>
    <n v="0"/>
    <n v="0"/>
    <n v="0"/>
    <m/>
    <n v="0"/>
    <n v="0"/>
    <n v="0"/>
    <n v="0"/>
    <n v="0"/>
    <n v="0"/>
    <n v="0"/>
    <n v="0"/>
    <n v="0"/>
    <n v="0"/>
    <n v="0"/>
    <n v="32076.9"/>
    <n v="0"/>
    <n v="0"/>
    <n v="0"/>
    <n v="0"/>
    <n v="32076.9"/>
    <n v="0"/>
    <m/>
    <m/>
    <n v="0"/>
    <n v="0"/>
    <n v="0"/>
    <n v="0"/>
    <n v="0"/>
    <n v="0"/>
    <n v="0"/>
    <n v="0"/>
    <n v="0"/>
    <m/>
    <n v="0"/>
    <n v="0"/>
    <n v="32076.9"/>
  </r>
  <r>
    <n v="1192"/>
    <n v="10859"/>
    <s v="42494859CRSU"/>
    <s v="859C"/>
    <x v="29"/>
    <s v="16LTIP TL(RSUs)"/>
    <n v="10261"/>
    <n v="10"/>
    <x v="12"/>
    <n v="9260"/>
    <x v="1"/>
    <n v="2000"/>
    <n v="0"/>
    <n v="0"/>
    <s v="42494859CRSU16LTIP TL(RSUs)"/>
    <s v="LTIP TL(RSU)"/>
    <s v="LTIP TL(RSU) - 05/04/2016"/>
    <s v="3 years"/>
    <d v="2016-05-04T00:00:00"/>
    <d v="2019-05-04T00:00:00"/>
    <n v="435"/>
    <n v="0"/>
    <n v="0"/>
    <n v="0"/>
    <n v="0"/>
    <n v="0"/>
    <m/>
    <n v="435"/>
    <n v="1"/>
    <n v="0"/>
    <n v="0"/>
    <n v="32076.899999999998"/>
    <n v="0"/>
    <n v="0"/>
    <n v="0"/>
    <n v="0"/>
    <n v="0"/>
    <n v="0"/>
    <n v="32076.899999999998"/>
    <n v="435"/>
    <n v="0"/>
    <n v="0"/>
    <n v="435"/>
    <n v="73.739999999999995"/>
    <n v="32076.899999999998"/>
    <n v="-641.0247695999999"/>
    <n v="31435.875230399997"/>
    <n v="0"/>
    <n v="0"/>
    <n v="0"/>
    <n v="0"/>
    <n v="31435.875230399997"/>
    <n v="28.682367910948901"/>
    <n v="150"/>
    <n v="4302.3599999999997"/>
    <n v="4302.3599999999997"/>
    <n v="27133.515230399997"/>
    <n v="0"/>
    <n v="0"/>
    <n v="0"/>
    <n v="4302.3599999999997"/>
    <n v="0"/>
    <n v="4302.3599999999997"/>
    <n v="0"/>
    <n v="0"/>
    <n v="0"/>
    <m/>
    <n v="0"/>
    <n v="0"/>
    <n v="0"/>
    <n v="0"/>
    <n v="0"/>
    <n v="0"/>
    <n v="0"/>
    <n v="0"/>
    <n v="0"/>
    <n v="0"/>
    <n v="0"/>
    <n v="803.11"/>
    <n v="0"/>
    <n v="860.47"/>
    <n v="0"/>
    <n v="860.47"/>
    <n v="1663.58"/>
    <n v="0"/>
    <m/>
    <m/>
    <n v="2638.7799999999997"/>
    <n v="2638.7799999999997"/>
    <n v="0"/>
    <n v="0"/>
    <n v="0"/>
    <n v="0"/>
    <n v="0"/>
    <n v="0"/>
    <n v="0"/>
    <m/>
    <n v="0"/>
    <n v="2638.7799999999997"/>
    <n v="4302.3599999999997"/>
  </r>
  <r>
    <n v="1193"/>
    <n v="15832"/>
    <s v="42494832DRSU"/>
    <s v="832D"/>
    <x v="125"/>
    <s v="16LTIP TL(RSUs)"/>
    <n v="10261"/>
    <n v="180"/>
    <x v="74"/>
    <n v="9260"/>
    <x v="1"/>
    <n v="700000"/>
    <n v="0"/>
    <n v="0"/>
    <s v="42494832DRSU16LTIP TL(RSUs)"/>
    <s v="LTIP TL(RSU)"/>
    <s v="LTIP TL(RSU) - 05/04/2016"/>
    <s v="3 years"/>
    <d v="2016-05-04T00:00:00"/>
    <d v="2019-05-04T00:00:00"/>
    <n v="435"/>
    <n v="0"/>
    <n v="0"/>
    <n v="0"/>
    <n v="0"/>
    <n v="0"/>
    <m/>
    <n v="435"/>
    <n v="1"/>
    <n v="0"/>
    <n v="0"/>
    <n v="32076.899999999998"/>
    <n v="0"/>
    <n v="0"/>
    <n v="0"/>
    <n v="0"/>
    <n v="0"/>
    <n v="0"/>
    <n v="32076.899999999998"/>
    <n v="435"/>
    <n v="0"/>
    <n v="0"/>
    <n v="435"/>
    <n v="73.739999999999995"/>
    <n v="32076.899999999998"/>
    <n v="-641.0247695999999"/>
    <n v="31435.875230399997"/>
    <n v="0"/>
    <n v="0"/>
    <n v="0"/>
    <n v="0"/>
    <n v="31435.875230399997"/>
    <n v="28.682367910948901"/>
    <n v="150"/>
    <n v="4302.3599999999997"/>
    <n v="4302.3599999999997"/>
    <n v="27133.515230399997"/>
    <n v="0"/>
    <n v="0"/>
    <n v="0"/>
    <n v="4302.3599999999997"/>
    <n v="0"/>
    <n v="4302.3599999999997"/>
    <n v="0"/>
    <n v="0"/>
    <n v="0"/>
    <m/>
    <n v="0"/>
    <n v="0"/>
    <n v="0"/>
    <n v="0"/>
    <n v="0"/>
    <n v="0"/>
    <n v="0"/>
    <n v="0"/>
    <n v="0"/>
    <n v="0"/>
    <n v="0"/>
    <n v="803.11"/>
    <n v="0"/>
    <n v="860.47"/>
    <n v="0"/>
    <n v="860.47"/>
    <n v="1663.58"/>
    <n v="0"/>
    <m/>
    <m/>
    <n v="2638.7799999999997"/>
    <n v="2638.7799999999997"/>
    <n v="0"/>
    <n v="0"/>
    <n v="0"/>
    <n v="0"/>
    <n v="0"/>
    <n v="0"/>
    <n v="0"/>
    <m/>
    <n v="0"/>
    <n v="2638.7799999999997"/>
    <n v="4302.3599999999997"/>
  </r>
  <r>
    <n v="1194"/>
    <n v="17017"/>
    <s v="4249417ElRSU"/>
    <s v="17El"/>
    <x v="136"/>
    <s v="16LTIP TL(RSUs)"/>
    <n v="10261"/>
    <n v="212"/>
    <x v="102"/>
    <n v="9260"/>
    <x v="1"/>
    <n v="824000"/>
    <n v="0"/>
    <n v="0"/>
    <s v="4249417ElRSU16LTIP TL(RSUs)"/>
    <s v="LTIP TL(RSU)"/>
    <s v="LTIP TL(RSU) - 05/04/2016"/>
    <s v="3 years"/>
    <d v="2016-05-04T00:00:00"/>
    <d v="2019-05-04T00:00:00"/>
    <n v="435"/>
    <n v="0"/>
    <n v="0"/>
    <n v="0"/>
    <n v="0"/>
    <n v="0"/>
    <m/>
    <n v="435"/>
    <n v="1"/>
    <n v="0"/>
    <n v="0"/>
    <n v="32076.899999999998"/>
    <n v="0"/>
    <n v="0"/>
    <n v="0"/>
    <n v="0"/>
    <n v="0"/>
    <n v="0"/>
    <n v="32076.899999999998"/>
    <n v="435"/>
    <n v="0"/>
    <n v="0"/>
    <n v="435"/>
    <n v="73.739999999999995"/>
    <n v="32076.899999999998"/>
    <n v="-641.0247695999999"/>
    <n v="31435.875230399997"/>
    <n v="0"/>
    <n v="0"/>
    <n v="0"/>
    <n v="0"/>
    <n v="31435.875230399997"/>
    <n v="28.682367910948901"/>
    <n v="150"/>
    <n v="4302.3599999999997"/>
    <n v="4302.3599999999997"/>
    <n v="27133.515230399997"/>
    <n v="0"/>
    <n v="0"/>
    <n v="0"/>
    <n v="4302.3599999999997"/>
    <n v="0"/>
    <n v="4302.3599999999997"/>
    <n v="0"/>
    <n v="0"/>
    <n v="0"/>
    <m/>
    <n v="0"/>
    <n v="0"/>
    <n v="0"/>
    <n v="0"/>
    <n v="0"/>
    <n v="0"/>
    <n v="0"/>
    <n v="0"/>
    <n v="0"/>
    <n v="0"/>
    <n v="0"/>
    <n v="803.11"/>
    <n v="0"/>
    <n v="860.47"/>
    <n v="0"/>
    <n v="860.47"/>
    <n v="1663.58"/>
    <n v="0"/>
    <m/>
    <m/>
    <n v="2638.7799999999997"/>
    <n v="2638.7799999999997"/>
    <n v="0"/>
    <n v="0"/>
    <n v="0"/>
    <n v="0"/>
    <n v="0"/>
    <n v="0"/>
    <n v="0"/>
    <m/>
    <n v="0"/>
    <n v="2638.7799999999997"/>
    <n v="4302.3599999999997"/>
  </r>
  <r>
    <n v="1195"/>
    <n v="15304"/>
    <s v="42494304GRSU"/>
    <s v="304G"/>
    <x v="109"/>
    <s v="16LTIP TL(RSUs)"/>
    <n v="10261"/>
    <n v="180"/>
    <x v="74"/>
    <n v="9260"/>
    <x v="1"/>
    <n v="700000"/>
    <n v="0"/>
    <n v="0"/>
    <s v="42494304GRSU16LTIP TL(RSUs)"/>
    <s v="LTIP TL(RSU)"/>
    <s v="LTIP TL(RSU) - 05/04/2016"/>
    <s v="3 years"/>
    <d v="2016-05-04T00:00:00"/>
    <d v="2019-05-04T00:00:00"/>
    <n v="435"/>
    <n v="0"/>
    <n v="0"/>
    <n v="0"/>
    <n v="0"/>
    <n v="0"/>
    <m/>
    <n v="435"/>
    <n v="1"/>
    <s v=""/>
    <n v="0"/>
    <n v="32076.899999999998"/>
    <n v="0"/>
    <n v="0"/>
    <n v="0"/>
    <n v="0"/>
    <n v="0"/>
    <n v="0"/>
    <n v="32076.899999999998"/>
    <n v="435"/>
    <n v="0"/>
    <n v="0"/>
    <n v="435"/>
    <n v="73.739999999999995"/>
    <n v="32076.899999999998"/>
    <n v="-641.0247695999999"/>
    <n v="31435.875230399997"/>
    <n v="0"/>
    <n v="0"/>
    <n v="0"/>
    <n v="0"/>
    <n v="32076.899999999998"/>
    <n v="29.267244525547444"/>
    <n v="1096"/>
    <n v="32076.899999999998"/>
    <n v="32076.899999999998"/>
    <n v="0"/>
    <n v="0"/>
    <n v="0"/>
    <n v="0"/>
    <n v="32076.9"/>
    <n v="0"/>
    <n v="32076.9"/>
    <n v="0"/>
    <n v="0"/>
    <n v="0"/>
    <m/>
    <n v="0"/>
    <n v="0"/>
    <n v="0"/>
    <n v="0"/>
    <n v="0"/>
    <n v="0"/>
    <n v="0"/>
    <n v="0"/>
    <n v="0"/>
    <n v="0"/>
    <n v="0"/>
    <n v="32076.9"/>
    <n v="0"/>
    <n v="0"/>
    <n v="0"/>
    <n v="0"/>
    <n v="32076.9"/>
    <n v="0"/>
    <m/>
    <m/>
    <n v="0"/>
    <n v="0"/>
    <n v="0"/>
    <n v="0"/>
    <n v="0"/>
    <n v="0"/>
    <n v="0"/>
    <n v="0"/>
    <n v="0"/>
    <m/>
    <n v="0"/>
    <n v="0"/>
    <n v="32076.9"/>
  </r>
  <r>
    <n v="1196"/>
    <n v="14383"/>
    <s v="42494383KRSU"/>
    <s v="383K"/>
    <x v="83"/>
    <s v="16LTIP TL(RSUs)"/>
    <n v="10261"/>
    <n v="80"/>
    <x v="67"/>
    <n v="9260"/>
    <x v="1"/>
    <n v="190000"/>
    <n v="0"/>
    <n v="0"/>
    <s v="42494383KRSU16LTIP TL(RSUs)"/>
    <s v="LTIP TL(RSU)"/>
    <s v="LTIP TL(RSU) - 05/04/2016"/>
    <s v="3 years"/>
    <d v="2016-05-04T00:00:00"/>
    <d v="2019-05-04T00:00:00"/>
    <n v="435"/>
    <n v="0"/>
    <n v="0"/>
    <n v="0"/>
    <n v="0"/>
    <n v="0"/>
    <m/>
    <n v="435"/>
    <n v="1"/>
    <n v="0"/>
    <n v="0"/>
    <n v="32076.899999999998"/>
    <n v="0"/>
    <n v="0"/>
    <n v="0"/>
    <n v="0"/>
    <n v="0"/>
    <n v="0"/>
    <n v="32076.899999999998"/>
    <n v="435"/>
    <n v="0"/>
    <n v="0"/>
    <n v="435"/>
    <n v="73.739999999999995"/>
    <n v="32076.899999999998"/>
    <n v="-641.0247695999999"/>
    <n v="31435.875230399997"/>
    <n v="0"/>
    <n v="0"/>
    <n v="0"/>
    <n v="0"/>
    <n v="31435.875230399997"/>
    <n v="28.682367910948901"/>
    <n v="150"/>
    <n v="4302.3599999999997"/>
    <n v="4302.3599999999997"/>
    <n v="27133.515230399997"/>
    <n v="0"/>
    <n v="0"/>
    <n v="0"/>
    <n v="4302.3599999999997"/>
    <n v="0"/>
    <n v="4302.3599999999997"/>
    <n v="0"/>
    <n v="0"/>
    <n v="0"/>
    <m/>
    <n v="0"/>
    <n v="0"/>
    <n v="0"/>
    <n v="0"/>
    <n v="0"/>
    <n v="0"/>
    <n v="0"/>
    <n v="0"/>
    <n v="0"/>
    <n v="0"/>
    <n v="0"/>
    <n v="803.11"/>
    <n v="0"/>
    <n v="860.47"/>
    <n v="0"/>
    <n v="860.47"/>
    <n v="1663.58"/>
    <n v="0"/>
    <m/>
    <m/>
    <n v="2638.7799999999997"/>
    <n v="2638.7799999999997"/>
    <n v="0"/>
    <n v="0"/>
    <n v="0"/>
    <n v="0"/>
    <n v="0"/>
    <n v="0"/>
    <n v="0"/>
    <m/>
    <n v="0"/>
    <n v="2638.7799999999997"/>
    <n v="4302.3599999999997"/>
  </r>
  <r>
    <n v="1197"/>
    <n v="17064"/>
    <s v="4249464SaRSU"/>
    <s v="64Sa"/>
    <x v="147"/>
    <s v="16LTIP TL(RSUs)"/>
    <n v="10261"/>
    <n v="212"/>
    <x v="105"/>
    <n v="9260"/>
    <x v="1"/>
    <n v="821000"/>
    <n v="0"/>
    <n v="0"/>
    <s v="4249464SaRSU16LTIP TL(RSUs)"/>
    <s v="LTIP TL(RSU)"/>
    <s v="LTIP TL(RSU) - 05/04/2016"/>
    <s v="3 years"/>
    <d v="2016-05-04T00:00:00"/>
    <d v="2019-05-04T00:00:00"/>
    <n v="435"/>
    <n v="0"/>
    <n v="0"/>
    <n v="0"/>
    <n v="0"/>
    <n v="0"/>
    <m/>
    <n v="435"/>
    <n v="1"/>
    <n v="0"/>
    <n v="0"/>
    <n v="32076.899999999998"/>
    <n v="0"/>
    <n v="0"/>
    <n v="0"/>
    <n v="0"/>
    <n v="0"/>
    <n v="0"/>
    <n v="32076.899999999998"/>
    <n v="435"/>
    <n v="0"/>
    <n v="0"/>
    <n v="435"/>
    <n v="73.739999999999995"/>
    <n v="32076.899999999998"/>
    <n v="-641.0247695999999"/>
    <n v="31435.875230399997"/>
    <n v="0"/>
    <n v="0"/>
    <n v="0"/>
    <n v="0"/>
    <n v="31435.875230399997"/>
    <n v="28.682367910948901"/>
    <n v="150"/>
    <n v="4302.3599999999997"/>
    <n v="4302.3599999999997"/>
    <n v="27133.515230399997"/>
    <n v="0"/>
    <n v="0"/>
    <n v="0"/>
    <n v="4302.3599999999997"/>
    <n v="0"/>
    <n v="4302.3599999999997"/>
    <n v="0"/>
    <n v="0"/>
    <n v="0"/>
    <m/>
    <n v="0"/>
    <n v="0"/>
    <n v="0"/>
    <n v="0"/>
    <n v="0"/>
    <n v="0"/>
    <n v="0"/>
    <n v="0"/>
    <n v="0"/>
    <n v="0"/>
    <n v="0"/>
    <n v="803.11"/>
    <n v="0"/>
    <n v="860.47"/>
    <n v="0"/>
    <n v="860.47"/>
    <n v="1663.58"/>
    <n v="0"/>
    <m/>
    <m/>
    <n v="2638.7799999999997"/>
    <n v="2638.7799999999997"/>
    <n v="0"/>
    <n v="0"/>
    <n v="0"/>
    <n v="0"/>
    <n v="0"/>
    <n v="0"/>
    <n v="0"/>
    <m/>
    <n v="0"/>
    <n v="2638.7799999999997"/>
    <n v="4302.3599999999997"/>
  </r>
  <r>
    <n v="1198"/>
    <n v="11267"/>
    <s v="42494267SRSU"/>
    <s v="267S"/>
    <x v="35"/>
    <s v="16LTIP TL(RSUs)"/>
    <n v="10261"/>
    <n v="10"/>
    <x v="12"/>
    <n v="9260"/>
    <x v="1"/>
    <n v="2000"/>
    <n v="0"/>
    <n v="0"/>
    <s v="42494267SRSU16LTIP TL(RSUs)"/>
    <s v="LTIP TL(RSU)"/>
    <s v="LTIP TL(RSU) - 05/04/2016"/>
    <s v="3 years"/>
    <d v="2016-05-04T00:00:00"/>
    <d v="2019-05-04T00:00:00"/>
    <n v="435"/>
    <n v="0"/>
    <n v="0"/>
    <n v="0"/>
    <n v="0"/>
    <n v="0"/>
    <m/>
    <n v="435"/>
    <n v="1"/>
    <s v=""/>
    <n v="0"/>
    <n v="32076.899999999998"/>
    <n v="0"/>
    <n v="0"/>
    <n v="0"/>
    <n v="0"/>
    <n v="0"/>
    <n v="0"/>
    <n v="32076.899999999998"/>
    <n v="435"/>
    <n v="0"/>
    <n v="0"/>
    <n v="435"/>
    <n v="73.739999999999995"/>
    <n v="32076.899999999998"/>
    <n v="-641.0247695999999"/>
    <n v="31435.875230399997"/>
    <n v="0"/>
    <n v="0"/>
    <n v="0"/>
    <n v="0"/>
    <n v="32076.899999999998"/>
    <n v="29.267244525547444"/>
    <n v="1096"/>
    <n v="32076.899999999998"/>
    <n v="32076.899999999998"/>
    <n v="0"/>
    <n v="0"/>
    <n v="0"/>
    <n v="0"/>
    <n v="32076.9"/>
    <n v="0"/>
    <n v="32076.9"/>
    <n v="0"/>
    <n v="0"/>
    <n v="0"/>
    <m/>
    <n v="0"/>
    <n v="0"/>
    <n v="0"/>
    <n v="0"/>
    <n v="0"/>
    <n v="0"/>
    <n v="0"/>
    <n v="0"/>
    <n v="0"/>
    <n v="0"/>
    <n v="0"/>
    <n v="32076.9"/>
    <n v="0"/>
    <n v="0"/>
    <n v="0"/>
    <n v="0"/>
    <n v="32076.9"/>
    <n v="0"/>
    <m/>
    <m/>
    <n v="0"/>
    <n v="0"/>
    <n v="0"/>
    <n v="0"/>
    <n v="0"/>
    <n v="0"/>
    <n v="0"/>
    <n v="0"/>
    <n v="0"/>
    <m/>
    <n v="0"/>
    <n v="0"/>
    <n v="32076.9"/>
  </r>
  <r>
    <n v="1199"/>
    <n v="10368"/>
    <s v="42494368WRSU"/>
    <s v="368W"/>
    <x v="15"/>
    <s v="16LTIP TL(RSUs)"/>
    <n v="10261"/>
    <n v="10"/>
    <x v="5"/>
    <n v="9260"/>
    <x v="1"/>
    <n v="2000"/>
    <n v="0"/>
    <n v="0"/>
    <s v="42494368WRSU16LTIP TL(RSUs)"/>
    <s v="LTIP TL(RSU)"/>
    <s v="LTIP TL(RSU) - 05/04/2016"/>
    <s v="3 years"/>
    <d v="2016-05-04T00:00:00"/>
    <d v="2019-05-04T00:00:00"/>
    <n v="435"/>
    <n v="0"/>
    <n v="0"/>
    <n v="0"/>
    <n v="0"/>
    <n v="0"/>
    <m/>
    <n v="435"/>
    <n v="1"/>
    <s v=""/>
    <n v="0"/>
    <n v="32076.899999999998"/>
    <n v="0"/>
    <n v="0"/>
    <n v="0"/>
    <n v="0"/>
    <n v="0"/>
    <n v="0"/>
    <n v="32076.899999999998"/>
    <n v="435"/>
    <n v="0"/>
    <n v="0"/>
    <n v="435"/>
    <n v="73.739999999999995"/>
    <n v="32076.899999999998"/>
    <n v="-641.0247695999999"/>
    <n v="31435.875230399997"/>
    <n v="0"/>
    <n v="0"/>
    <n v="0"/>
    <n v="0"/>
    <n v="32076.899999999998"/>
    <n v="29.267244525547444"/>
    <n v="1096"/>
    <n v="32076.899999999998"/>
    <n v="32076.899999999998"/>
    <n v="0"/>
    <n v="0"/>
    <n v="0"/>
    <n v="0"/>
    <n v="32076.9"/>
    <n v="0"/>
    <n v="32076.9"/>
    <n v="0"/>
    <n v="0"/>
    <n v="0"/>
    <m/>
    <n v="0"/>
    <n v="0"/>
    <n v="0"/>
    <n v="0"/>
    <n v="0"/>
    <n v="0"/>
    <n v="0"/>
    <n v="0"/>
    <n v="0"/>
    <n v="0"/>
    <n v="0"/>
    <n v="32076.9"/>
    <n v="0"/>
    <n v="0"/>
    <n v="0"/>
    <n v="0"/>
    <n v="32076.9"/>
    <n v="0"/>
    <m/>
    <m/>
    <n v="0"/>
    <n v="0"/>
    <n v="0"/>
    <n v="0"/>
    <n v="0"/>
    <n v="0"/>
    <n v="0"/>
    <n v="0"/>
    <n v="0"/>
    <m/>
    <n v="0"/>
    <n v="0"/>
    <n v="32076.9"/>
  </r>
  <r>
    <n v="1200"/>
    <n v="10382"/>
    <s v="42494382ARSU"/>
    <s v="382A"/>
    <x v="17"/>
    <s v="16LTIP TL(RSUs)"/>
    <n v="10261"/>
    <n v="10"/>
    <x v="1"/>
    <n v="9260"/>
    <x v="1"/>
    <n v="2000"/>
    <n v="0"/>
    <n v="0"/>
    <s v="42494382A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s v="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647.199999999997"/>
    <n v="18.838686131386858"/>
    <n v="1096"/>
    <n v="20647.199999999997"/>
    <n v="20647.199999999997"/>
    <n v="0"/>
    <n v="0"/>
    <n v="0"/>
    <n v="0"/>
    <n v="20647.2"/>
    <n v="0"/>
    <n v="20647.2"/>
    <n v="0"/>
    <n v="0"/>
    <n v="0"/>
    <m/>
    <n v="0"/>
    <n v="0"/>
    <n v="0"/>
    <n v="0"/>
    <n v="0"/>
    <n v="0"/>
    <n v="0"/>
    <n v="0"/>
    <n v="0"/>
    <n v="0"/>
    <n v="0"/>
    <n v="20647.2"/>
    <n v="0"/>
    <n v="0"/>
    <n v="0"/>
    <n v="0"/>
    <n v="20647.2"/>
    <n v="0"/>
    <m/>
    <m/>
    <n v="0"/>
    <n v="0"/>
    <n v="0"/>
    <n v="0"/>
    <n v="0"/>
    <n v="0"/>
    <n v="0"/>
    <n v="0"/>
    <n v="0"/>
    <m/>
    <n v="0"/>
    <n v="0"/>
    <n v="20647.2"/>
  </r>
  <r>
    <n v="1201"/>
    <n v="17505"/>
    <s v="42494505ARSU"/>
    <s v="505A"/>
    <x v="155"/>
    <s v="16LTIP TL(RSUs)"/>
    <n v="10261"/>
    <n v="212"/>
    <x v="106"/>
    <n v="9260"/>
    <x v="1"/>
    <n v="834000"/>
    <n v="0"/>
    <n v="0"/>
    <s v="42494505A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n v="0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150"/>
    <n v="2769.33"/>
    <n v="2769.33"/>
    <n v="17465.256355199999"/>
    <n v="0"/>
    <n v="0"/>
    <n v="0"/>
    <n v="2769.33"/>
    <n v="0"/>
    <n v="2769.33"/>
    <n v="0"/>
    <n v="0"/>
    <n v="0"/>
    <m/>
    <n v="0"/>
    <n v="0"/>
    <n v="0"/>
    <n v="0"/>
    <n v="0"/>
    <n v="0"/>
    <n v="0"/>
    <n v="0"/>
    <n v="0"/>
    <n v="0"/>
    <n v="0"/>
    <n v="516.94000000000005"/>
    <n v="0"/>
    <n v="553.87"/>
    <n v="0"/>
    <n v="553.87"/>
    <n v="1070.81"/>
    <n v="0"/>
    <m/>
    <m/>
    <n v="1698.52"/>
    <n v="1698.52"/>
    <n v="0"/>
    <n v="0"/>
    <n v="0"/>
    <n v="0"/>
    <n v="0"/>
    <n v="0"/>
    <n v="0"/>
    <m/>
    <n v="0"/>
    <n v="1698.52"/>
    <n v="2769.33"/>
  </r>
  <r>
    <n v="1202"/>
    <n v="16986"/>
    <s v="42494986ARSU"/>
    <s v="986A"/>
    <x v="131"/>
    <s v="16LTIP TL(RSUs)"/>
    <n v="10261"/>
    <n v="303"/>
    <x v="101"/>
    <n v="9260"/>
    <x v="1"/>
    <n v="57000"/>
    <n v="0"/>
    <n v="0"/>
    <s v="42494986A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n v="0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150"/>
    <n v="2769.33"/>
    <n v="2769.33"/>
    <n v="17465.256355199999"/>
    <n v="0"/>
    <n v="0"/>
    <n v="0"/>
    <n v="2769.33"/>
    <n v="0"/>
    <n v="2769.33"/>
    <n v="0"/>
    <n v="0"/>
    <n v="0"/>
    <m/>
    <n v="0"/>
    <n v="0"/>
    <n v="0"/>
    <n v="0"/>
    <n v="0"/>
    <n v="0"/>
    <n v="0"/>
    <n v="0"/>
    <n v="0"/>
    <n v="0"/>
    <n v="0"/>
    <n v="516.94000000000005"/>
    <n v="0"/>
    <n v="553.87"/>
    <n v="0"/>
    <n v="553.87"/>
    <n v="1070.81"/>
    <n v="0"/>
    <m/>
    <m/>
    <n v="1698.52"/>
    <n v="1698.52"/>
    <n v="0"/>
    <n v="0"/>
    <n v="0"/>
    <n v="0"/>
    <n v="0"/>
    <n v="0"/>
    <n v="0"/>
    <m/>
    <n v="0"/>
    <n v="1698.52"/>
    <n v="2769.33"/>
  </r>
  <r>
    <n v="1203"/>
    <n v="24541"/>
    <s v="42494541BRSU"/>
    <s v="541B"/>
    <x v="188"/>
    <s v="16LTIP TL(RSUs)"/>
    <n v="10261"/>
    <n v="180"/>
    <x v="74"/>
    <n v="9260"/>
    <x v="1"/>
    <n v="700000"/>
    <n v="0"/>
    <n v="0"/>
    <s v="42494541B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n v="0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150"/>
    <n v="2769.33"/>
    <n v="2769.33"/>
    <n v="17465.256355199999"/>
    <n v="0"/>
    <n v="0"/>
    <n v="0"/>
    <n v="2769.33"/>
    <n v="0"/>
    <n v="2769.33"/>
    <n v="0"/>
    <n v="0"/>
    <n v="0"/>
    <m/>
    <n v="0"/>
    <n v="0"/>
    <n v="0"/>
    <n v="0"/>
    <n v="0"/>
    <n v="0"/>
    <n v="0"/>
    <n v="0"/>
    <n v="0"/>
    <n v="0"/>
    <n v="0"/>
    <n v="516.94000000000005"/>
    <n v="0"/>
    <n v="553.87"/>
    <n v="0"/>
    <n v="553.87"/>
    <n v="1070.81"/>
    <n v="0"/>
    <m/>
    <m/>
    <n v="1698.52"/>
    <n v="1698.52"/>
    <n v="0"/>
    <n v="0"/>
    <n v="0"/>
    <n v="0"/>
    <n v="0"/>
    <n v="0"/>
    <n v="0"/>
    <m/>
    <n v="0"/>
    <n v="1698.52"/>
    <n v="2769.33"/>
  </r>
  <r>
    <n v="1204"/>
    <n v="12327"/>
    <s v="42494327BRSU"/>
    <s v="327B"/>
    <x v="53"/>
    <s v="16LTIP TL(RSUs)"/>
    <n v="10261"/>
    <n v="10"/>
    <x v="44"/>
    <n v="9260"/>
    <x v="1"/>
    <n v="2000"/>
    <n v="0"/>
    <n v="0"/>
    <s v="42494327B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n v="0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150"/>
    <n v="2769.33"/>
    <n v="2769.33"/>
    <n v="17465.256355199999"/>
    <n v="0"/>
    <n v="0"/>
    <n v="0"/>
    <n v="2769.33"/>
    <n v="0"/>
    <n v="2769.33"/>
    <n v="0"/>
    <n v="0"/>
    <n v="0"/>
    <m/>
    <n v="0"/>
    <n v="0"/>
    <n v="0"/>
    <n v="0"/>
    <n v="0"/>
    <n v="0"/>
    <n v="0"/>
    <n v="0"/>
    <n v="0"/>
    <n v="0"/>
    <n v="0"/>
    <n v="516.94000000000005"/>
    <n v="0"/>
    <n v="553.87"/>
    <n v="0"/>
    <n v="553.87"/>
    <n v="1070.81"/>
    <n v="0"/>
    <m/>
    <m/>
    <n v="1698.52"/>
    <n v="1698.52"/>
    <n v="0"/>
    <n v="0"/>
    <n v="0"/>
    <n v="0"/>
    <n v="0"/>
    <n v="0"/>
    <n v="0"/>
    <m/>
    <n v="0"/>
    <n v="1698.52"/>
    <n v="2769.33"/>
  </r>
  <r>
    <n v="1205"/>
    <n v="19167"/>
    <s v="42494167BRSU"/>
    <s v="167B"/>
    <x v="182"/>
    <s v="16LTIP TL(RSUs)"/>
    <n v="10261"/>
    <n v="10"/>
    <x v="132"/>
    <n v="9260"/>
    <x v="1"/>
    <n v="2000"/>
    <n v="0"/>
    <n v="0"/>
    <s v="42494167B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n v="0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150"/>
    <n v="2769.33"/>
    <n v="2769.33"/>
    <n v="17465.256355199999"/>
    <n v="0"/>
    <n v="0"/>
    <n v="0"/>
    <n v="2769.33"/>
    <n v="0"/>
    <n v="2769.33"/>
    <n v="0"/>
    <n v="0"/>
    <n v="0"/>
    <m/>
    <n v="0"/>
    <n v="0"/>
    <n v="0"/>
    <n v="0"/>
    <n v="0"/>
    <n v="0"/>
    <n v="0"/>
    <n v="0"/>
    <n v="0"/>
    <n v="0"/>
    <n v="0"/>
    <n v="516.94000000000005"/>
    <n v="0"/>
    <n v="553.87"/>
    <n v="0"/>
    <n v="553.87"/>
    <n v="1070.81"/>
    <n v="0"/>
    <m/>
    <m/>
    <n v="1698.52"/>
    <n v="1698.52"/>
    <n v="0"/>
    <n v="0"/>
    <n v="0"/>
    <n v="0"/>
    <n v="0"/>
    <n v="0"/>
    <n v="0"/>
    <m/>
    <n v="0"/>
    <n v="1698.52"/>
    <n v="2769.33"/>
  </r>
  <r>
    <n v="1206"/>
    <n v="14178"/>
    <s v="42494178BRSU"/>
    <s v="178B"/>
    <x v="77"/>
    <s v="16LTIP TL(RSUs)"/>
    <n v="10261"/>
    <n v="10"/>
    <x v="14"/>
    <n v="9260"/>
    <x v="1"/>
    <n v="2000"/>
    <n v="0"/>
    <n v="0"/>
    <s v="42494178B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n v="0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150"/>
    <n v="2769.33"/>
    <n v="2769.33"/>
    <n v="17465.256355199999"/>
    <n v="0"/>
    <n v="0"/>
    <n v="0"/>
    <n v="2769.33"/>
    <n v="0"/>
    <n v="2769.33"/>
    <n v="0"/>
    <n v="0"/>
    <n v="0"/>
    <m/>
    <n v="0"/>
    <n v="0"/>
    <n v="0"/>
    <n v="0"/>
    <n v="0"/>
    <n v="0"/>
    <n v="0"/>
    <n v="0"/>
    <n v="0"/>
    <n v="0"/>
    <n v="0"/>
    <n v="516.94000000000005"/>
    <n v="0"/>
    <n v="553.87"/>
    <n v="0"/>
    <n v="553.87"/>
    <n v="1070.81"/>
    <n v="0"/>
    <m/>
    <m/>
    <n v="1698.52"/>
    <n v="1698.52"/>
    <n v="0"/>
    <n v="0"/>
    <n v="0"/>
    <n v="0"/>
    <n v="0"/>
    <n v="0"/>
    <n v="0"/>
    <m/>
    <n v="0"/>
    <n v="1698.52"/>
    <n v="2769.33"/>
  </r>
  <r>
    <n v="1207"/>
    <n v="13587"/>
    <s v="42494587BRSU"/>
    <s v="587B"/>
    <x v="73"/>
    <s v="16LTIP TL(RSUs)"/>
    <n v="10261"/>
    <n v="10"/>
    <x v="59"/>
    <n v="9260"/>
    <x v="1"/>
    <n v="2000"/>
    <n v="0"/>
    <n v="0"/>
    <s v="42494587B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s v="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647.199999999997"/>
    <n v="18.838686131386858"/>
    <n v="1096"/>
    <n v="20647.199999999997"/>
    <n v="20647.199999999997"/>
    <n v="0"/>
    <n v="0"/>
    <n v="0"/>
    <n v="0"/>
    <n v="20647.2"/>
    <n v="0"/>
    <n v="20647.2"/>
    <n v="0"/>
    <n v="0"/>
    <n v="0"/>
    <m/>
    <n v="0"/>
    <n v="0"/>
    <n v="0"/>
    <n v="0"/>
    <n v="0"/>
    <n v="0"/>
    <n v="0"/>
    <n v="0"/>
    <n v="0"/>
    <n v="0"/>
    <n v="0"/>
    <n v="20647.2"/>
    <n v="0"/>
    <n v="0"/>
    <n v="0"/>
    <n v="0"/>
    <n v="20647.2"/>
    <n v="0"/>
    <m/>
    <m/>
    <n v="0"/>
    <n v="0"/>
    <n v="0"/>
    <n v="0"/>
    <n v="0"/>
    <n v="0"/>
    <n v="0"/>
    <n v="0"/>
    <n v="0"/>
    <m/>
    <n v="0"/>
    <n v="0"/>
    <n v="20647.2"/>
  </r>
  <r>
    <n v="1208"/>
    <n v="14311"/>
    <s v="42494311CRSU"/>
    <s v="311C"/>
    <x v="81"/>
    <s v="16LTIP TL(RSUs)"/>
    <n v="10261"/>
    <n v="80"/>
    <x v="65"/>
    <n v="9260"/>
    <x v="1"/>
    <n v="190000"/>
    <n v="0"/>
    <n v="0"/>
    <s v="42494311C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n v="0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150"/>
    <n v="2769.33"/>
    <n v="2769.33"/>
    <n v="17465.256355199999"/>
    <n v="0"/>
    <n v="0"/>
    <n v="0"/>
    <n v="2769.33"/>
    <n v="0"/>
    <n v="2769.33"/>
    <n v="0"/>
    <n v="0"/>
    <n v="0"/>
    <m/>
    <n v="0"/>
    <n v="0"/>
    <n v="0"/>
    <n v="0"/>
    <n v="0"/>
    <n v="0"/>
    <n v="0"/>
    <n v="0"/>
    <n v="0"/>
    <n v="0"/>
    <n v="0"/>
    <n v="516.94000000000005"/>
    <n v="0"/>
    <n v="553.87"/>
    <n v="0"/>
    <n v="553.87"/>
    <n v="1070.81"/>
    <n v="0"/>
    <m/>
    <m/>
    <n v="1698.52"/>
    <n v="1698.52"/>
    <n v="0"/>
    <n v="0"/>
    <n v="0"/>
    <n v="0"/>
    <n v="0"/>
    <n v="0"/>
    <n v="0"/>
    <m/>
    <n v="0"/>
    <n v="1698.52"/>
    <n v="2769.33"/>
  </r>
  <r>
    <n v="1209"/>
    <n v="17010"/>
    <s v="4249410DaRSU"/>
    <s v="10Da"/>
    <x v="135"/>
    <s v="16LTIP TL(RSUs)"/>
    <n v="10261"/>
    <n v="10"/>
    <x v="103"/>
    <n v="9260"/>
    <x v="1"/>
    <n v="2000"/>
    <n v="0"/>
    <n v="0"/>
    <s v="4249410Da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n v="0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150"/>
    <n v="2769.33"/>
    <n v="2769.33"/>
    <n v="17465.256355199999"/>
    <n v="0"/>
    <n v="0"/>
    <n v="0"/>
    <n v="2769.33"/>
    <n v="0"/>
    <n v="2769.33"/>
    <n v="0"/>
    <n v="0"/>
    <n v="0"/>
    <m/>
    <n v="0"/>
    <n v="0"/>
    <n v="0"/>
    <n v="0"/>
    <n v="0"/>
    <n v="0"/>
    <n v="0"/>
    <n v="0"/>
    <n v="0"/>
    <n v="0"/>
    <n v="0"/>
    <n v="516.94000000000005"/>
    <n v="0"/>
    <n v="553.87"/>
    <n v="0"/>
    <n v="553.87"/>
    <n v="1070.81"/>
    <n v="0"/>
    <m/>
    <m/>
    <n v="1698.52"/>
    <n v="1698.52"/>
    <n v="0"/>
    <n v="0"/>
    <n v="0"/>
    <n v="0"/>
    <n v="0"/>
    <n v="0"/>
    <n v="0"/>
    <m/>
    <n v="0"/>
    <n v="1698.52"/>
    <n v="2769.33"/>
  </r>
  <r>
    <n v="1210"/>
    <n v="14482"/>
    <s v="42494482DRSU"/>
    <s v="482D"/>
    <x v="86"/>
    <s v="16LTIP TL(RSUs)"/>
    <n v="10261"/>
    <n v="10"/>
    <x v="69"/>
    <n v="9260"/>
    <x v="1"/>
    <n v="12000"/>
    <n v="0"/>
    <n v="0"/>
    <s v="42494482D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n v="0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150"/>
    <n v="2769.33"/>
    <n v="2769.33"/>
    <n v="17465.256355199999"/>
    <n v="0"/>
    <n v="0"/>
    <n v="0"/>
    <n v="2769.33"/>
    <n v="0"/>
    <n v="2769.33"/>
    <n v="0"/>
    <n v="0"/>
    <n v="0"/>
    <m/>
    <n v="0"/>
    <n v="0"/>
    <n v="0"/>
    <n v="0"/>
    <n v="0"/>
    <n v="0"/>
    <n v="0"/>
    <n v="0"/>
    <n v="0"/>
    <n v="0"/>
    <n v="0"/>
    <n v="516.94000000000005"/>
    <n v="0"/>
    <n v="553.87"/>
    <n v="0"/>
    <n v="553.87"/>
    <n v="1070.81"/>
    <n v="0"/>
    <m/>
    <m/>
    <n v="1698.52"/>
    <n v="1698.52"/>
    <n v="0"/>
    <n v="0"/>
    <n v="0"/>
    <n v="0"/>
    <n v="0"/>
    <n v="0"/>
    <n v="0"/>
    <m/>
    <n v="0"/>
    <n v="1698.52"/>
    <n v="2769.33"/>
  </r>
  <r>
    <n v="1211"/>
    <n v="15102"/>
    <s v="42494102ERSU"/>
    <s v="102E"/>
    <x v="105"/>
    <s v="16LTIP TL(RSUs)"/>
    <n v="10261"/>
    <n v="10"/>
    <x v="85"/>
    <n v="9260"/>
    <x v="1"/>
    <n v="2000"/>
    <n v="0"/>
    <n v="0"/>
    <s v="42494102E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s v="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647.199999999997"/>
    <n v="18.838686131386858"/>
    <n v="1096"/>
    <n v="20647.199999999997"/>
    <n v="20647.199999999997"/>
    <n v="0"/>
    <n v="0"/>
    <n v="0"/>
    <n v="0"/>
    <n v="20647.2"/>
    <n v="0"/>
    <n v="20647.2"/>
    <n v="0"/>
    <n v="0"/>
    <n v="0"/>
    <m/>
    <n v="0"/>
    <n v="0"/>
    <n v="0"/>
    <n v="0"/>
    <n v="0"/>
    <n v="0"/>
    <n v="0"/>
    <n v="0"/>
    <n v="0"/>
    <n v="0"/>
    <n v="0"/>
    <n v="516.94000000000005"/>
    <n v="0"/>
    <n v="553.87"/>
    <n v="0"/>
    <n v="553.87"/>
    <n v="1070.81"/>
    <n v="0"/>
    <m/>
    <m/>
    <n v="19576.39"/>
    <n v="19576.39"/>
    <n v="0"/>
    <n v="0"/>
    <n v="0"/>
    <n v="0"/>
    <n v="0"/>
    <n v="0"/>
    <n v="0"/>
    <m/>
    <n v="0"/>
    <n v="19576.39"/>
    <n v="20647.2"/>
  </r>
  <r>
    <n v="1212"/>
    <n v="17247"/>
    <s v="42494247FRSU"/>
    <s v="247F"/>
    <x v="153"/>
    <s v="16LTIP TL(RSUs)"/>
    <n v="10261"/>
    <n v="80"/>
    <x v="115"/>
    <n v="9260"/>
    <x v="1"/>
    <n v="190000"/>
    <n v="0"/>
    <n v="0"/>
    <s v="42494247F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n v="0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150"/>
    <n v="2769.33"/>
    <n v="2769.33"/>
    <n v="17465.256355199999"/>
    <n v="0"/>
    <n v="0"/>
    <n v="0"/>
    <n v="2769.33"/>
    <n v="0"/>
    <n v="2769.33"/>
    <n v="0"/>
    <n v="0"/>
    <n v="0"/>
    <m/>
    <n v="0"/>
    <n v="0"/>
    <n v="0"/>
    <n v="0"/>
    <n v="0"/>
    <n v="0"/>
    <n v="0"/>
    <n v="0"/>
    <n v="0"/>
    <n v="0"/>
    <n v="0"/>
    <n v="516.94000000000005"/>
    <n v="0"/>
    <n v="553.87"/>
    <n v="0"/>
    <n v="553.87"/>
    <n v="1070.81"/>
    <n v="0"/>
    <m/>
    <m/>
    <n v="1698.52"/>
    <n v="1698.52"/>
    <n v="0"/>
    <n v="0"/>
    <n v="0"/>
    <n v="0"/>
    <n v="0"/>
    <n v="0"/>
    <n v="0"/>
    <m/>
    <n v="0"/>
    <n v="1698.52"/>
    <n v="2769.33"/>
  </r>
  <r>
    <n v="1213"/>
    <n v="17019"/>
    <s v="4249419FeRSU"/>
    <s v="19Fe"/>
    <x v="137"/>
    <s v="16LTIP TL(RSUs)"/>
    <n v="10261"/>
    <n v="212"/>
    <x v="104"/>
    <n v="9260"/>
    <x v="1"/>
    <n v="826000"/>
    <n v="0"/>
    <n v="0"/>
    <s v="4249419Fe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s v="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647.199999999997"/>
    <n v="18.838686131386858"/>
    <n v="1096"/>
    <n v="20647.199999999997"/>
    <n v="20647.199999999997"/>
    <n v="0"/>
    <n v="0"/>
    <n v="0"/>
    <n v="0"/>
    <n v="20647.2"/>
    <n v="0"/>
    <n v="20647.2"/>
    <n v="0"/>
    <n v="0"/>
    <n v="0"/>
    <m/>
    <n v="0"/>
    <n v="0"/>
    <n v="0"/>
    <n v="0"/>
    <n v="0"/>
    <n v="0"/>
    <n v="0"/>
    <n v="0"/>
    <n v="0"/>
    <n v="0"/>
    <n v="0"/>
    <n v="20647.2"/>
    <n v="0"/>
    <n v="0"/>
    <n v="0"/>
    <n v="0"/>
    <n v="20647.2"/>
    <n v="0"/>
    <m/>
    <m/>
    <n v="0"/>
    <n v="0"/>
    <n v="0"/>
    <n v="0"/>
    <n v="0"/>
    <n v="0"/>
    <n v="0"/>
    <n v="0"/>
    <n v="0"/>
    <m/>
    <n v="0"/>
    <n v="0"/>
    <n v="20647.2"/>
  </r>
  <r>
    <n v="1214"/>
    <n v="15331"/>
    <s v="42494331FRSU"/>
    <s v="331F"/>
    <x v="111"/>
    <s v="16LTIP TL(RSUs)"/>
    <n v="10261"/>
    <n v="10"/>
    <x v="89"/>
    <n v="9260"/>
    <x v="1"/>
    <n v="2000"/>
    <n v="0"/>
    <n v="0"/>
    <s v="42494331F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s v="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647.199999999997"/>
    <n v="18.838686131386858"/>
    <n v="1096"/>
    <n v="20647.199999999997"/>
    <n v="20647.199999999997"/>
    <n v="0"/>
    <n v="0"/>
    <n v="0"/>
    <n v="0"/>
    <n v="20647.2"/>
    <n v="0"/>
    <n v="20647.2"/>
    <n v="0"/>
    <n v="0"/>
    <n v="0"/>
    <m/>
    <n v="0"/>
    <n v="0"/>
    <n v="0"/>
    <n v="0"/>
    <n v="0"/>
    <n v="0"/>
    <n v="0"/>
    <n v="0"/>
    <n v="0"/>
    <n v="0"/>
    <n v="0"/>
    <n v="20647.2"/>
    <n v="0"/>
    <n v="0"/>
    <n v="0"/>
    <n v="0"/>
    <n v="20647.2"/>
    <n v="0"/>
    <m/>
    <m/>
    <n v="0"/>
    <n v="0"/>
    <n v="0"/>
    <n v="0"/>
    <n v="0"/>
    <n v="0"/>
    <n v="0"/>
    <n v="0"/>
    <n v="0"/>
    <m/>
    <n v="0"/>
    <n v="0"/>
    <n v="20647.2"/>
  </r>
  <r>
    <n v="1215"/>
    <n v="10239"/>
    <s v="42494239FRSU"/>
    <s v="239F"/>
    <x v="12"/>
    <s v="16LTIP TL(RSUs)"/>
    <n v="10261"/>
    <n v="180"/>
    <x v="9"/>
    <n v="9260"/>
    <x v="1"/>
    <n v="700000"/>
    <n v="0"/>
    <n v="0"/>
    <s v="42494239F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n v="0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150"/>
    <n v="2769.33"/>
    <n v="2769.33"/>
    <n v="17465.256355199999"/>
    <n v="0"/>
    <n v="0"/>
    <n v="0"/>
    <n v="2769.33"/>
    <n v="0"/>
    <n v="2769.33"/>
    <n v="0"/>
    <n v="0"/>
    <n v="0"/>
    <m/>
    <n v="0"/>
    <n v="0"/>
    <n v="0"/>
    <n v="0"/>
    <n v="0"/>
    <n v="0"/>
    <n v="0"/>
    <n v="0"/>
    <n v="0"/>
    <n v="0"/>
    <n v="0"/>
    <n v="516.94000000000005"/>
    <n v="0"/>
    <n v="553.87"/>
    <n v="0"/>
    <n v="553.87"/>
    <n v="1070.81"/>
    <n v="0"/>
    <m/>
    <m/>
    <n v="1698.52"/>
    <n v="1698.52"/>
    <n v="0"/>
    <n v="0"/>
    <n v="0"/>
    <n v="0"/>
    <n v="0"/>
    <n v="0"/>
    <n v="0"/>
    <m/>
    <n v="0"/>
    <n v="1698.52"/>
    <n v="2769.33"/>
  </r>
  <r>
    <n v="1216"/>
    <n v="13497"/>
    <s v="42494497GRSU"/>
    <s v="497G"/>
    <x v="69"/>
    <s v="16LTIP TL(RSUs)"/>
    <n v="10261"/>
    <n v="10"/>
    <x v="57"/>
    <n v="9260"/>
    <x v="1"/>
    <n v="12000"/>
    <n v="0"/>
    <n v="0"/>
    <s v="42494497G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s v="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647.199999999997"/>
    <n v="18.838686131386858"/>
    <n v="1096"/>
    <n v="20647.199999999997"/>
    <n v="20647.199999999997"/>
    <n v="0"/>
    <n v="0"/>
    <n v="0"/>
    <n v="0"/>
    <n v="20647.2"/>
    <n v="0"/>
    <n v="20647.2"/>
    <n v="0"/>
    <n v="0"/>
    <n v="0"/>
    <m/>
    <n v="0"/>
    <n v="0"/>
    <n v="0"/>
    <n v="0"/>
    <n v="0"/>
    <n v="0"/>
    <n v="0"/>
    <n v="0"/>
    <n v="0"/>
    <n v="0"/>
    <n v="0"/>
    <n v="20647.2"/>
    <n v="0"/>
    <n v="0"/>
    <n v="0"/>
    <n v="0"/>
    <n v="20647.2"/>
    <n v="0"/>
    <m/>
    <m/>
    <n v="0"/>
    <n v="0"/>
    <n v="0"/>
    <n v="0"/>
    <n v="0"/>
    <n v="0"/>
    <n v="0"/>
    <n v="0"/>
    <n v="0"/>
    <m/>
    <n v="0"/>
    <n v="0"/>
    <n v="20647.2"/>
  </r>
  <r>
    <n v="1217"/>
    <n v="18570"/>
    <s v="42494570GRSU"/>
    <s v="570G"/>
    <x v="169"/>
    <s v="16LTIP TL(RSUs)"/>
    <n v="10261"/>
    <n v="10"/>
    <x v="0"/>
    <n v="9260"/>
    <x v="1"/>
    <n v="2000"/>
    <n v="0"/>
    <n v="0"/>
    <s v="42494570G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n v="0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150"/>
    <n v="2769.33"/>
    <n v="2769.33"/>
    <n v="17465.256355199999"/>
    <n v="0"/>
    <n v="0"/>
    <n v="0"/>
    <n v="2769.33"/>
    <n v="0"/>
    <n v="2769.33"/>
    <n v="0"/>
    <n v="0"/>
    <n v="0"/>
    <m/>
    <n v="0"/>
    <n v="0"/>
    <n v="0"/>
    <n v="0"/>
    <n v="0"/>
    <n v="0"/>
    <n v="0"/>
    <n v="0"/>
    <n v="0"/>
    <n v="0"/>
    <n v="0"/>
    <n v="516.94000000000005"/>
    <n v="0"/>
    <n v="553.87"/>
    <n v="0"/>
    <n v="553.87"/>
    <n v="1070.81"/>
    <n v="0"/>
    <m/>
    <m/>
    <n v="1698.52"/>
    <n v="1698.52"/>
    <n v="0"/>
    <n v="0"/>
    <n v="0"/>
    <n v="0"/>
    <n v="0"/>
    <n v="0"/>
    <n v="0"/>
    <m/>
    <n v="0"/>
    <n v="1698.52"/>
    <n v="2769.33"/>
  </r>
  <r>
    <n v="1218"/>
    <n v="16555"/>
    <s v="42494555GRSU"/>
    <s v="555G"/>
    <x v="127"/>
    <s v="16LTIP TL(RSUs)"/>
    <n v="10261"/>
    <n v="10"/>
    <x v="53"/>
    <n v="9260"/>
    <x v="1"/>
    <n v="2000"/>
    <n v="0"/>
    <n v="0"/>
    <s v="42494555G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n v="0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150"/>
    <n v="2769.33"/>
    <n v="2769.33"/>
    <n v="17465.256355199999"/>
    <n v="0"/>
    <n v="0"/>
    <n v="0"/>
    <n v="2769.33"/>
    <n v="0"/>
    <n v="2769.33"/>
    <n v="0"/>
    <n v="0"/>
    <n v="0"/>
    <m/>
    <n v="0"/>
    <n v="0"/>
    <n v="0"/>
    <n v="0"/>
    <n v="0"/>
    <n v="0"/>
    <n v="0"/>
    <n v="0"/>
    <n v="0"/>
    <n v="0"/>
    <n v="0"/>
    <n v="516.94000000000005"/>
    <n v="0"/>
    <n v="553.87"/>
    <n v="0"/>
    <n v="553.87"/>
    <n v="1070.81"/>
    <n v="0"/>
    <m/>
    <m/>
    <n v="1698.52"/>
    <n v="1698.52"/>
    <n v="0"/>
    <n v="0"/>
    <n v="0"/>
    <n v="0"/>
    <n v="0"/>
    <n v="0"/>
    <n v="0"/>
    <m/>
    <n v="0"/>
    <n v="1698.52"/>
    <n v="2769.33"/>
  </r>
  <r>
    <n v="1219"/>
    <n v="15388"/>
    <s v="42494388GRSU"/>
    <s v="388G"/>
    <x v="114"/>
    <s v="16LTIP TL(RSUs)"/>
    <n v="10261"/>
    <n v="10"/>
    <x v="44"/>
    <n v="9260"/>
    <x v="1"/>
    <n v="2000"/>
    <n v="0"/>
    <n v="0"/>
    <s v="42494388G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s v="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647.199999999997"/>
    <n v="18.838686131386858"/>
    <n v="1096"/>
    <n v="20647.199999999997"/>
    <n v="20647.199999999997"/>
    <n v="0"/>
    <n v="0"/>
    <n v="0"/>
    <n v="0"/>
    <n v="20647.2"/>
    <n v="0"/>
    <n v="20647.2"/>
    <n v="0"/>
    <n v="0"/>
    <n v="0"/>
    <m/>
    <n v="0"/>
    <n v="0"/>
    <n v="0"/>
    <n v="0"/>
    <n v="0"/>
    <n v="0"/>
    <n v="0"/>
    <n v="0"/>
    <n v="0"/>
    <n v="0"/>
    <n v="0"/>
    <n v="20647.2"/>
    <n v="0"/>
    <n v="0"/>
    <n v="0"/>
    <n v="0"/>
    <n v="20647.2"/>
    <n v="0"/>
    <m/>
    <m/>
    <n v="0"/>
    <n v="0"/>
    <n v="0"/>
    <n v="0"/>
    <n v="0"/>
    <n v="0"/>
    <n v="0"/>
    <n v="0"/>
    <n v="0"/>
    <m/>
    <n v="0"/>
    <n v="0"/>
    <n v="20647.2"/>
  </r>
  <r>
    <n v="1220"/>
    <n v="15319"/>
    <s v="42494319HRSU"/>
    <s v="319H"/>
    <x v="110"/>
    <s v="16LTIP TL(RSUs)"/>
    <n v="10261"/>
    <n v="180"/>
    <x v="71"/>
    <n v="9260"/>
    <x v="1"/>
    <n v="700000"/>
    <n v="0"/>
    <n v="0"/>
    <s v="42494319H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s v="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647.199999999997"/>
    <n v="18.838686131386858"/>
    <n v="1096"/>
    <n v="20647.199999999997"/>
    <n v="20647.199999999997"/>
    <n v="0"/>
    <n v="0"/>
    <n v="0"/>
    <n v="0"/>
    <n v="20647.2"/>
    <n v="0"/>
    <n v="20647.2"/>
    <n v="0"/>
    <n v="0"/>
    <n v="0"/>
    <m/>
    <n v="0"/>
    <n v="0"/>
    <n v="0"/>
    <n v="0"/>
    <n v="0"/>
    <n v="0"/>
    <n v="0"/>
    <n v="0"/>
    <n v="0"/>
    <n v="0"/>
    <n v="0"/>
    <n v="20647.2"/>
    <n v="0"/>
    <n v="0"/>
    <n v="0"/>
    <n v="0"/>
    <n v="20647.2"/>
    <n v="0"/>
    <m/>
    <m/>
    <n v="0"/>
    <n v="0"/>
    <n v="0"/>
    <n v="0"/>
    <n v="0"/>
    <n v="0"/>
    <n v="0"/>
    <n v="0"/>
    <n v="0"/>
    <m/>
    <n v="0"/>
    <n v="0"/>
    <n v="20647.2"/>
  </r>
  <r>
    <n v="1221"/>
    <n v="19149"/>
    <s v="42494149HRSU"/>
    <s v="149H"/>
    <x v="180"/>
    <s v="16LTIP TL(RSUs)"/>
    <n v="10261"/>
    <n v="80"/>
    <x v="130"/>
    <n v="9260"/>
    <x v="1"/>
    <n v="190000"/>
    <n v="0"/>
    <n v="0"/>
    <s v="42494149H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s v="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647.199999999997"/>
    <n v="18.838686131386858"/>
    <n v="1096"/>
    <n v="20647.199999999997"/>
    <n v="20647.199999999997"/>
    <n v="0"/>
    <n v="0"/>
    <n v="0"/>
    <n v="0"/>
    <n v="20647.2"/>
    <n v="0"/>
    <n v="20647.2"/>
    <n v="0"/>
    <n v="0"/>
    <n v="0"/>
    <m/>
    <n v="0"/>
    <n v="0"/>
    <n v="0"/>
    <n v="0"/>
    <n v="0"/>
    <n v="0"/>
    <n v="0"/>
    <n v="0"/>
    <n v="0"/>
    <n v="0"/>
    <n v="0"/>
    <n v="20647.2"/>
    <n v="0"/>
    <n v="0"/>
    <n v="0"/>
    <n v="0"/>
    <n v="20647.2"/>
    <n v="0"/>
    <m/>
    <m/>
    <n v="0"/>
    <n v="0"/>
    <n v="0"/>
    <n v="0"/>
    <n v="0"/>
    <n v="0"/>
    <n v="0"/>
    <n v="0"/>
    <n v="0"/>
    <m/>
    <n v="0"/>
    <n v="0"/>
    <n v="20647.2"/>
  </r>
  <r>
    <n v="1222"/>
    <n v="26049"/>
    <s v="4249449HaRSU"/>
    <s v="49Ha"/>
    <x v="193"/>
    <s v="16LTIP TL(RSUs)"/>
    <n v="10261"/>
    <n v="10"/>
    <x v="5"/>
    <n v="9260"/>
    <x v="1"/>
    <n v="2000"/>
    <n v="0"/>
    <n v="0"/>
    <s v="4249449Ha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n v="0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150"/>
    <n v="2769.33"/>
    <n v="2769.33"/>
    <n v="17465.256355199999"/>
    <n v="0"/>
    <n v="0"/>
    <n v="0"/>
    <n v="2769.33"/>
    <n v="0"/>
    <n v="2769.33"/>
    <n v="0"/>
    <n v="0"/>
    <n v="0"/>
    <m/>
    <n v="0"/>
    <n v="0"/>
    <n v="0"/>
    <n v="0"/>
    <n v="0"/>
    <n v="0"/>
    <n v="0"/>
    <n v="0"/>
    <n v="0"/>
    <n v="0"/>
    <n v="0"/>
    <n v="516.94000000000005"/>
    <n v="0"/>
    <n v="553.87"/>
    <n v="0"/>
    <n v="553.87"/>
    <n v="1070.81"/>
    <n v="0"/>
    <m/>
    <m/>
    <n v="1698.52"/>
    <n v="1698.52"/>
    <n v="0"/>
    <n v="0"/>
    <n v="0"/>
    <n v="0"/>
    <n v="0"/>
    <n v="0"/>
    <n v="0"/>
    <m/>
    <n v="0"/>
    <n v="1698.52"/>
    <n v="2769.33"/>
  </r>
  <r>
    <n v="1223"/>
    <n v="16949"/>
    <s v="42494949HRSU"/>
    <s v="949H"/>
    <x v="129"/>
    <s v="16LTIP TL(RSUs)"/>
    <n v="10261"/>
    <n v="10"/>
    <x v="5"/>
    <n v="9260"/>
    <x v="1"/>
    <n v="2000"/>
    <n v="0"/>
    <n v="0"/>
    <s v="42494949H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n v="0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150"/>
    <n v="2769.33"/>
    <n v="2769.33"/>
    <n v="17465.256355199999"/>
    <n v="0"/>
    <n v="0"/>
    <n v="0"/>
    <n v="2769.33"/>
    <n v="0"/>
    <n v="2769.33"/>
    <n v="0"/>
    <n v="0"/>
    <n v="0"/>
    <m/>
    <n v="0"/>
    <n v="0"/>
    <n v="0"/>
    <n v="0"/>
    <n v="0"/>
    <n v="0"/>
    <n v="0"/>
    <n v="0"/>
    <n v="0"/>
    <n v="0"/>
    <n v="0"/>
    <n v="516.94000000000005"/>
    <n v="0"/>
    <n v="553.87"/>
    <n v="0"/>
    <n v="553.87"/>
    <n v="1070.81"/>
    <n v="0"/>
    <m/>
    <m/>
    <n v="1698.52"/>
    <n v="1698.52"/>
    <n v="0"/>
    <n v="0"/>
    <n v="0"/>
    <n v="0"/>
    <n v="0"/>
    <n v="0"/>
    <n v="0"/>
    <m/>
    <n v="0"/>
    <n v="1698.52"/>
    <n v="2769.33"/>
  </r>
  <r>
    <n v="1224"/>
    <n v="17916"/>
    <s v="42494916JRSU"/>
    <s v="916J"/>
    <x v="198"/>
    <s v="16LTIP TL(RSUs)"/>
    <n v="10261"/>
    <n v="180"/>
    <x v="137"/>
    <n v="9260"/>
    <x v="1"/>
    <n v="700000"/>
    <n v="0"/>
    <n v="0"/>
    <s v="42494916J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n v="0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150"/>
    <n v="2769.33"/>
    <n v="2769.33"/>
    <n v="17465.256355199999"/>
    <n v="0"/>
    <n v="0"/>
    <n v="0"/>
    <n v="2769.33"/>
    <n v="0"/>
    <n v="2769.33"/>
    <n v="0"/>
    <n v="0"/>
    <n v="0"/>
    <m/>
    <n v="0"/>
    <n v="0"/>
    <n v="0"/>
    <n v="0"/>
    <n v="0"/>
    <n v="0"/>
    <n v="0"/>
    <n v="0"/>
    <n v="0"/>
    <n v="0"/>
    <n v="0"/>
    <n v="516.94000000000005"/>
    <n v="0"/>
    <n v="553.87"/>
    <n v="0"/>
    <n v="553.87"/>
    <n v="1070.81"/>
    <n v="0"/>
    <m/>
    <m/>
    <n v="1698.52"/>
    <n v="1698.52"/>
    <n v="0"/>
    <n v="0"/>
    <n v="0"/>
    <n v="0"/>
    <n v="0"/>
    <n v="0"/>
    <n v="0"/>
    <m/>
    <n v="0"/>
    <n v="1698.52"/>
    <n v="2769.33"/>
  </r>
  <r>
    <n v="1225"/>
    <n v="14796"/>
    <s v="42494796KRSU"/>
    <s v="796K"/>
    <x v="94"/>
    <s v="16LTIP TL(RSUs)"/>
    <n v="10261"/>
    <n v="80"/>
    <x v="76"/>
    <n v="9260"/>
    <x v="1"/>
    <n v="190000"/>
    <n v="0"/>
    <n v="0"/>
    <s v="42494796K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s v="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647.199999999997"/>
    <n v="18.838686131386858"/>
    <n v="1096"/>
    <n v="20647.199999999997"/>
    <n v="20647.199999999997"/>
    <n v="0"/>
    <n v="0"/>
    <n v="0"/>
    <n v="0"/>
    <n v="20647.2"/>
    <n v="0"/>
    <n v="20647.2"/>
    <n v="0"/>
    <n v="0"/>
    <n v="0"/>
    <m/>
    <n v="0"/>
    <n v="0"/>
    <n v="0"/>
    <n v="0"/>
    <n v="0"/>
    <n v="0"/>
    <n v="0"/>
    <n v="0"/>
    <n v="0"/>
    <n v="0"/>
    <n v="0"/>
    <n v="20647.2"/>
    <n v="0"/>
    <n v="0"/>
    <n v="0"/>
    <n v="0"/>
    <n v="20647.2"/>
    <n v="0"/>
    <m/>
    <m/>
    <n v="0"/>
    <n v="0"/>
    <n v="0"/>
    <n v="0"/>
    <n v="0"/>
    <n v="0"/>
    <n v="0"/>
    <n v="0"/>
    <n v="0"/>
    <m/>
    <n v="0"/>
    <n v="0"/>
    <n v="20647.2"/>
  </r>
  <r>
    <n v="1226"/>
    <n v="18568"/>
    <s v="42494568KRSU"/>
    <s v="568K"/>
    <x v="168"/>
    <s v="16LTIP TL(RSUs)"/>
    <n v="10261"/>
    <n v="10"/>
    <x v="122"/>
    <n v="9260"/>
    <x v="1"/>
    <n v="2000"/>
    <n v="0"/>
    <n v="0"/>
    <s v="42494568K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n v="0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150"/>
    <n v="2769.33"/>
    <n v="2769.33"/>
    <n v="17465.256355199999"/>
    <n v="0"/>
    <n v="0"/>
    <n v="0"/>
    <n v="2769.33"/>
    <n v="0"/>
    <n v="2769.33"/>
    <n v="0"/>
    <n v="0"/>
    <n v="0"/>
    <m/>
    <n v="0"/>
    <n v="0"/>
    <n v="0"/>
    <n v="0"/>
    <n v="0"/>
    <n v="0"/>
    <n v="0"/>
    <n v="0"/>
    <n v="0"/>
    <n v="0"/>
    <n v="0"/>
    <n v="516.94000000000005"/>
    <n v="0"/>
    <n v="553.87"/>
    <n v="0"/>
    <n v="553.87"/>
    <n v="1070.81"/>
    <n v="0"/>
    <m/>
    <m/>
    <n v="1698.52"/>
    <n v="1698.52"/>
    <n v="0"/>
    <n v="0"/>
    <n v="0"/>
    <n v="0"/>
    <n v="0"/>
    <n v="0"/>
    <n v="0"/>
    <m/>
    <n v="0"/>
    <n v="1698.52"/>
    <n v="2769.33"/>
  </r>
  <r>
    <n v="1227"/>
    <n v="18915"/>
    <s v="42494915SRSU"/>
    <s v="915S"/>
    <x v="177"/>
    <s v="16LTIP TL(RSUs)"/>
    <n v="10261"/>
    <n v="10"/>
    <x v="1"/>
    <n v="9260"/>
    <x v="1"/>
    <n v="2000"/>
    <n v="0"/>
    <n v="0"/>
    <s v="42494915S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n v="0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150"/>
    <n v="2769.33"/>
    <n v="2769.33"/>
    <n v="17465.256355199999"/>
    <n v="0"/>
    <n v="0"/>
    <n v="0"/>
    <n v="2769.33"/>
    <n v="0"/>
    <n v="2769.33"/>
    <n v="0"/>
    <n v="0"/>
    <n v="0"/>
    <m/>
    <n v="0"/>
    <n v="0"/>
    <n v="0"/>
    <n v="0"/>
    <n v="0"/>
    <n v="0"/>
    <n v="0"/>
    <n v="0"/>
    <n v="0"/>
    <n v="0"/>
    <n v="0"/>
    <n v="516.94000000000005"/>
    <n v="0"/>
    <n v="553.87"/>
    <n v="0"/>
    <n v="553.87"/>
    <n v="1070.81"/>
    <n v="0"/>
    <m/>
    <m/>
    <n v="1698.52"/>
    <n v="1698.52"/>
    <n v="0"/>
    <n v="0"/>
    <n v="0"/>
    <n v="0"/>
    <n v="0"/>
    <n v="0"/>
    <n v="0"/>
    <m/>
    <n v="0"/>
    <n v="1698.52"/>
    <n v="2769.33"/>
  </r>
  <r>
    <n v="1228"/>
    <n v="17037"/>
    <s v="4249437LeRSU"/>
    <s v="37Le"/>
    <x v="138"/>
    <s v="16LTIP TL(RSUs)"/>
    <n v="10261"/>
    <n v="212"/>
    <x v="105"/>
    <n v="9260"/>
    <x v="1"/>
    <n v="821000"/>
    <n v="0"/>
    <n v="0"/>
    <s v="4249437Le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n v="0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150"/>
    <n v="2769.33"/>
    <n v="2769.33"/>
    <n v="17465.256355199999"/>
    <n v="0"/>
    <n v="0"/>
    <n v="0"/>
    <n v="2769.33"/>
    <n v="0"/>
    <n v="2769.33"/>
    <n v="0"/>
    <n v="0"/>
    <n v="0"/>
    <m/>
    <n v="0"/>
    <n v="0"/>
    <n v="0"/>
    <n v="0"/>
    <n v="0"/>
    <n v="0"/>
    <n v="0"/>
    <n v="0"/>
    <n v="0"/>
    <n v="0"/>
    <n v="0"/>
    <n v="516.94000000000005"/>
    <n v="0"/>
    <n v="553.87"/>
    <n v="0"/>
    <n v="553.87"/>
    <n v="1070.81"/>
    <n v="0"/>
    <m/>
    <m/>
    <n v="1698.52"/>
    <n v="1698.52"/>
    <n v="0"/>
    <n v="0"/>
    <n v="0"/>
    <n v="0"/>
    <n v="0"/>
    <n v="0"/>
    <n v="0"/>
    <m/>
    <n v="0"/>
    <n v="1698.52"/>
    <n v="2769.33"/>
  </r>
  <r>
    <n v="1229"/>
    <n v="18991"/>
    <s v="42494991LRSU"/>
    <s v="991L"/>
    <x v="178"/>
    <s v="16LTIP TL(RSUs)"/>
    <n v="10261"/>
    <n v="10"/>
    <x v="128"/>
    <n v="9260"/>
    <x v="1"/>
    <n v="12000"/>
    <n v="0"/>
    <n v="0"/>
    <s v="42494991L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n v="0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150"/>
    <n v="2769.33"/>
    <n v="2769.33"/>
    <n v="17465.256355199999"/>
    <n v="0"/>
    <n v="0"/>
    <n v="0"/>
    <n v="2769.33"/>
    <n v="0"/>
    <n v="2769.33"/>
    <n v="0"/>
    <n v="0"/>
    <n v="0"/>
    <m/>
    <n v="0"/>
    <n v="0"/>
    <n v="0"/>
    <n v="0"/>
    <n v="0"/>
    <n v="0"/>
    <n v="0"/>
    <n v="0"/>
    <n v="0"/>
    <n v="0"/>
    <n v="0"/>
    <n v="516.94000000000005"/>
    <n v="0"/>
    <n v="553.87"/>
    <n v="0"/>
    <n v="553.87"/>
    <n v="1070.81"/>
    <n v="0"/>
    <m/>
    <m/>
    <n v="1698.52"/>
    <n v="1698.52"/>
    <n v="0"/>
    <n v="0"/>
    <n v="0"/>
    <n v="0"/>
    <n v="0"/>
    <n v="0"/>
    <n v="0"/>
    <m/>
    <n v="0"/>
    <n v="1698.52"/>
    <n v="2769.33"/>
  </r>
  <r>
    <n v="1230"/>
    <n v="18645"/>
    <s v="42494645LRSU"/>
    <s v="645L"/>
    <x v="171"/>
    <s v="16LTIP TL(RSUs)"/>
    <n v="10261"/>
    <n v="10"/>
    <x v="124"/>
    <n v="9260"/>
    <x v="1"/>
    <n v="2000"/>
    <n v="0"/>
    <n v="0"/>
    <s v="42494645L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n v="0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150"/>
    <n v="2769.33"/>
    <n v="2769.33"/>
    <n v="17465.256355199999"/>
    <n v="0"/>
    <n v="0"/>
    <n v="0"/>
    <n v="2769.33"/>
    <n v="0"/>
    <n v="2769.33"/>
    <n v="0"/>
    <n v="0"/>
    <n v="0"/>
    <m/>
    <n v="0"/>
    <n v="0"/>
    <n v="0"/>
    <n v="0"/>
    <n v="0"/>
    <n v="0"/>
    <n v="0"/>
    <n v="0"/>
    <n v="0"/>
    <n v="0"/>
    <n v="0"/>
    <n v="516.94000000000005"/>
    <n v="0"/>
    <n v="553.87"/>
    <n v="0"/>
    <n v="553.87"/>
    <n v="1070.81"/>
    <n v="0"/>
    <m/>
    <m/>
    <n v="1698.52"/>
    <n v="1698.52"/>
    <n v="0"/>
    <n v="0"/>
    <n v="0"/>
    <n v="0"/>
    <n v="0"/>
    <n v="0"/>
    <n v="0"/>
    <m/>
    <n v="0"/>
    <n v="1698.52"/>
    <n v="2769.33"/>
  </r>
  <r>
    <n v="1231"/>
    <n v="17041"/>
    <s v="4249441LiRSU"/>
    <s v="41Li"/>
    <x v="139"/>
    <s v="16LTIP TL(RSUs)"/>
    <n v="10261"/>
    <n v="212"/>
    <x v="106"/>
    <n v="9260"/>
    <x v="1"/>
    <n v="824000"/>
    <n v="0"/>
    <n v="0"/>
    <s v="4249441Li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n v="0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150"/>
    <n v="2769.33"/>
    <n v="2769.33"/>
    <n v="17465.256355199999"/>
    <n v="0"/>
    <n v="0"/>
    <n v="0"/>
    <n v="2769.33"/>
    <n v="0"/>
    <n v="2769.33"/>
    <n v="0"/>
    <n v="0"/>
    <n v="0"/>
    <m/>
    <n v="0"/>
    <n v="0"/>
    <n v="0"/>
    <n v="0"/>
    <n v="0"/>
    <n v="0"/>
    <n v="0"/>
    <n v="0"/>
    <n v="0"/>
    <n v="0"/>
    <n v="0"/>
    <n v="516.94000000000005"/>
    <n v="0"/>
    <n v="553.87"/>
    <n v="0"/>
    <n v="553.87"/>
    <n v="1070.81"/>
    <n v="0"/>
    <m/>
    <m/>
    <n v="1698.52"/>
    <n v="1698.52"/>
    <n v="0"/>
    <n v="0"/>
    <n v="0"/>
    <n v="0"/>
    <n v="0"/>
    <n v="0"/>
    <n v="0"/>
    <m/>
    <n v="0"/>
    <n v="1698.52"/>
    <n v="2769.33"/>
  </r>
  <r>
    <n v="1232"/>
    <n v="17043"/>
    <s v="4249443MaRSU"/>
    <s v="43Ma"/>
    <x v="141"/>
    <s v="16LTIP TL(RSUs)"/>
    <n v="10261"/>
    <n v="212"/>
    <x v="108"/>
    <n v="9260"/>
    <x v="1"/>
    <n v="821000"/>
    <n v="0"/>
    <n v="0"/>
    <s v="4249443Ma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n v="0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150"/>
    <n v="2769.33"/>
    <n v="2769.33"/>
    <n v="17465.256355199999"/>
    <n v="0"/>
    <n v="0"/>
    <n v="0"/>
    <n v="2769.33"/>
    <n v="0"/>
    <n v="2769.33"/>
    <n v="0"/>
    <n v="0"/>
    <n v="0"/>
    <m/>
    <n v="0"/>
    <n v="0"/>
    <n v="0"/>
    <n v="0"/>
    <n v="0"/>
    <n v="0"/>
    <n v="0"/>
    <n v="0"/>
    <n v="0"/>
    <n v="0"/>
    <n v="0"/>
    <n v="516.94000000000005"/>
    <n v="0"/>
    <n v="553.87"/>
    <n v="0"/>
    <n v="553.87"/>
    <n v="1070.81"/>
    <n v="0"/>
    <m/>
    <m/>
    <n v="1698.52"/>
    <n v="1698.52"/>
    <n v="0"/>
    <n v="0"/>
    <n v="0"/>
    <n v="0"/>
    <n v="0"/>
    <n v="0"/>
    <n v="0"/>
    <m/>
    <n v="0"/>
    <n v="1698.52"/>
    <n v="2769.33"/>
  </r>
  <r>
    <n v="1233"/>
    <n v="14866"/>
    <s v="42494866MRSU"/>
    <s v="866M"/>
    <x v="97"/>
    <s v="16LTIP TL(RSUs)"/>
    <n v="10261"/>
    <n v="80"/>
    <x v="78"/>
    <n v="9260"/>
    <x v="1"/>
    <n v="190000"/>
    <n v="0"/>
    <n v="0"/>
    <s v="42494866M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n v="0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150"/>
    <n v="2769.33"/>
    <n v="2769.33"/>
    <n v="17465.256355199999"/>
    <n v="0"/>
    <n v="0"/>
    <n v="0"/>
    <n v="2769.33"/>
    <n v="0"/>
    <n v="2769.33"/>
    <n v="0"/>
    <n v="0"/>
    <n v="0"/>
    <m/>
    <n v="0"/>
    <n v="0"/>
    <n v="0"/>
    <n v="0"/>
    <n v="0"/>
    <n v="0"/>
    <n v="0"/>
    <n v="0"/>
    <n v="0"/>
    <n v="0"/>
    <n v="0"/>
    <n v="516.94000000000005"/>
    <n v="0"/>
    <n v="553.87"/>
    <n v="0"/>
    <n v="553.87"/>
    <n v="1070.81"/>
    <n v="0"/>
    <m/>
    <m/>
    <n v="1698.52"/>
    <n v="1698.52"/>
    <n v="0"/>
    <n v="0"/>
    <n v="0"/>
    <n v="0"/>
    <n v="0"/>
    <n v="0"/>
    <n v="0"/>
    <m/>
    <n v="0"/>
    <n v="1698.52"/>
    <n v="2769.33"/>
  </r>
  <r>
    <n v="1234"/>
    <n v="17561"/>
    <s v="42494561MRSU"/>
    <s v="561M"/>
    <x v="157"/>
    <s v="16LTIP TL(RSUs)"/>
    <n v="10261"/>
    <n v="10"/>
    <x v="1"/>
    <n v="9260"/>
    <x v="1"/>
    <n v="2000"/>
    <n v="0"/>
    <n v="0"/>
    <s v="42494561M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n v="0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150"/>
    <n v="2769.33"/>
    <n v="2769.33"/>
    <n v="17465.256355199999"/>
    <n v="0"/>
    <n v="0"/>
    <n v="0"/>
    <n v="2769.33"/>
    <n v="0"/>
    <n v="2769.33"/>
    <n v="0"/>
    <n v="0"/>
    <n v="0"/>
    <m/>
    <n v="0"/>
    <n v="0"/>
    <n v="0"/>
    <n v="0"/>
    <n v="0"/>
    <n v="0"/>
    <n v="0"/>
    <n v="0"/>
    <n v="0"/>
    <n v="0"/>
    <n v="0"/>
    <n v="516.94000000000005"/>
    <n v="0"/>
    <n v="553.87"/>
    <n v="0"/>
    <n v="553.87"/>
    <n v="1070.81"/>
    <n v="0"/>
    <m/>
    <m/>
    <n v="1698.52"/>
    <n v="1698.52"/>
    <n v="0"/>
    <n v="0"/>
    <n v="0"/>
    <n v="0"/>
    <n v="0"/>
    <n v="0"/>
    <n v="0"/>
    <m/>
    <n v="0"/>
    <n v="1698.52"/>
    <n v="2769.33"/>
  </r>
  <r>
    <n v="1235"/>
    <n v="18162"/>
    <s v="42494162MRSU"/>
    <s v="162M"/>
    <x v="162"/>
    <s v="16LTIP TL(RSUs)"/>
    <n v="10261"/>
    <n v="10"/>
    <x v="1"/>
    <n v="9260"/>
    <x v="1"/>
    <n v="2000"/>
    <n v="0"/>
    <n v="0"/>
    <s v="42494162M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n v="0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150"/>
    <n v="2769.33"/>
    <n v="2769.33"/>
    <n v="17465.256355199999"/>
    <n v="0"/>
    <n v="0"/>
    <n v="0"/>
    <n v="2769.33"/>
    <n v="0"/>
    <n v="2769.33"/>
    <n v="0"/>
    <n v="0"/>
    <n v="0"/>
    <m/>
    <n v="0"/>
    <n v="0"/>
    <n v="0"/>
    <n v="0"/>
    <n v="0"/>
    <n v="0"/>
    <n v="0"/>
    <n v="0"/>
    <n v="0"/>
    <n v="0"/>
    <n v="0"/>
    <n v="516.94000000000005"/>
    <n v="0"/>
    <n v="553.87"/>
    <n v="0"/>
    <n v="553.87"/>
    <n v="1070.81"/>
    <n v="0"/>
    <m/>
    <m/>
    <n v="1698.52"/>
    <n v="1698.52"/>
    <n v="0"/>
    <n v="0"/>
    <n v="0"/>
    <n v="0"/>
    <n v="0"/>
    <n v="0"/>
    <n v="0"/>
    <m/>
    <n v="0"/>
    <n v="1698.52"/>
    <n v="2769.33"/>
  </r>
  <r>
    <n v="1236"/>
    <n v="13109"/>
    <s v="42494109ORSU"/>
    <s v="109O"/>
    <x v="61"/>
    <s v="16LTIP TL(RSUs)"/>
    <n v="10261"/>
    <n v="10"/>
    <x v="5"/>
    <n v="9260"/>
    <x v="1"/>
    <n v="2000"/>
    <n v="0"/>
    <n v="0"/>
    <s v="42494109O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s v="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647.199999999997"/>
    <n v="18.838686131386858"/>
    <n v="1096"/>
    <n v="20647.199999999997"/>
    <n v="20647.199999999997"/>
    <n v="0"/>
    <n v="0"/>
    <n v="0"/>
    <n v="0"/>
    <n v="20647.2"/>
    <n v="0"/>
    <n v="20647.2"/>
    <n v="0"/>
    <n v="0"/>
    <n v="0"/>
    <m/>
    <n v="0"/>
    <n v="0"/>
    <n v="0"/>
    <n v="0"/>
    <n v="0"/>
    <n v="0"/>
    <n v="0"/>
    <n v="0"/>
    <n v="0"/>
    <n v="0"/>
    <n v="0"/>
    <n v="20647.2"/>
    <n v="0"/>
    <n v="0"/>
    <n v="0"/>
    <n v="0"/>
    <n v="20647.2"/>
    <n v="0"/>
    <m/>
    <m/>
    <n v="0"/>
    <n v="0"/>
    <n v="0"/>
    <n v="0"/>
    <n v="0"/>
    <n v="0"/>
    <n v="0"/>
    <n v="0"/>
    <n v="0"/>
    <m/>
    <n v="0"/>
    <n v="0"/>
    <n v="20647.2"/>
  </r>
  <r>
    <n v="1237"/>
    <n v="16273"/>
    <s v="42494273PRSU"/>
    <s v="273P"/>
    <x v="126"/>
    <s v="16LTIP TL(RSUs)"/>
    <n v="10261"/>
    <n v="30"/>
    <x v="98"/>
    <n v="9260"/>
    <x v="1"/>
    <n v="10000"/>
    <n v="0"/>
    <n v="0"/>
    <s v="42494273P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n v="0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150"/>
    <n v="2769.33"/>
    <n v="2769.33"/>
    <n v="17465.256355199999"/>
    <n v="0"/>
    <n v="0"/>
    <n v="0"/>
    <n v="2769.33"/>
    <n v="0"/>
    <n v="2769.33"/>
    <n v="0"/>
    <n v="0"/>
    <n v="0"/>
    <m/>
    <n v="0"/>
    <n v="0"/>
    <n v="0"/>
    <n v="0"/>
    <n v="0"/>
    <n v="0"/>
    <n v="0"/>
    <n v="0"/>
    <n v="0"/>
    <n v="0"/>
    <n v="0"/>
    <n v="516.94000000000005"/>
    <n v="0"/>
    <n v="553.87"/>
    <n v="0"/>
    <n v="553.87"/>
    <n v="1070.81"/>
    <n v="0"/>
    <m/>
    <m/>
    <n v="1698.52"/>
    <n v="1698.52"/>
    <n v="0"/>
    <n v="0"/>
    <n v="0"/>
    <n v="0"/>
    <n v="0"/>
    <n v="0"/>
    <n v="0"/>
    <m/>
    <n v="0"/>
    <n v="1698.52"/>
    <n v="2769.33"/>
  </r>
  <r>
    <n v="1238"/>
    <n v="14162"/>
    <s v="42494162RRSU"/>
    <s v="162R"/>
    <x v="76"/>
    <s v="16LTIP TL(RSUs)"/>
    <n v="10261"/>
    <n v="80"/>
    <x v="62"/>
    <n v="9260"/>
    <x v="1"/>
    <n v="190000"/>
    <n v="0"/>
    <n v="0"/>
    <s v="42494162R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s v="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647.199999999997"/>
    <n v="18.838686131386858"/>
    <n v="1096"/>
    <n v="20647.199999999997"/>
    <n v="20647.199999999997"/>
    <n v="0"/>
    <n v="0"/>
    <n v="0"/>
    <n v="0"/>
    <n v="20647.2"/>
    <n v="0"/>
    <n v="20647.2"/>
    <n v="0"/>
    <n v="0"/>
    <n v="0"/>
    <m/>
    <n v="0"/>
    <n v="0"/>
    <n v="0"/>
    <n v="0"/>
    <n v="0"/>
    <n v="0"/>
    <n v="0"/>
    <n v="0"/>
    <n v="0"/>
    <n v="0"/>
    <n v="0"/>
    <n v="20647.2"/>
    <n v="0"/>
    <n v="0"/>
    <n v="0"/>
    <n v="0"/>
    <n v="20647.2"/>
    <n v="0"/>
    <m/>
    <m/>
    <n v="0"/>
    <n v="0"/>
    <n v="0"/>
    <n v="0"/>
    <n v="0"/>
    <n v="0"/>
    <n v="0"/>
    <n v="0"/>
    <n v="0"/>
    <m/>
    <n v="0"/>
    <n v="0"/>
    <n v="20647.2"/>
  </r>
  <r>
    <n v="1239"/>
    <n v="12737"/>
    <s v="42494737RRSU"/>
    <s v="737R"/>
    <x v="58"/>
    <s v="16LTIP TL(RSUs)"/>
    <n v="10261"/>
    <n v="10"/>
    <x v="48"/>
    <n v="9260"/>
    <x v="1"/>
    <n v="2000"/>
    <n v="0"/>
    <n v="0"/>
    <s v="42494737R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n v="0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150"/>
    <n v="2769.33"/>
    <n v="2769.33"/>
    <n v="17465.256355199999"/>
    <n v="0"/>
    <n v="0"/>
    <n v="0"/>
    <n v="2769.33"/>
    <n v="0"/>
    <n v="2769.33"/>
    <n v="0"/>
    <n v="0"/>
    <n v="0"/>
    <m/>
    <n v="0"/>
    <n v="0"/>
    <n v="0"/>
    <n v="0"/>
    <n v="0"/>
    <n v="0"/>
    <n v="0"/>
    <n v="0"/>
    <n v="0"/>
    <n v="0"/>
    <n v="0"/>
    <n v="516.94000000000005"/>
    <n v="0"/>
    <n v="553.87"/>
    <n v="0"/>
    <n v="553.87"/>
    <n v="1070.81"/>
    <n v="0"/>
    <m/>
    <m/>
    <n v="1698.52"/>
    <n v="1698.52"/>
    <n v="0"/>
    <n v="0"/>
    <n v="0"/>
    <n v="0"/>
    <n v="0"/>
    <n v="0"/>
    <n v="0"/>
    <m/>
    <n v="0"/>
    <n v="1698.52"/>
    <n v="2769.33"/>
  </r>
  <r>
    <n v="1240"/>
    <n v="14468"/>
    <s v="42494468RRSU"/>
    <s v="468R"/>
    <x v="84"/>
    <s v="16LTIP TL(RSUs)"/>
    <n v="10261"/>
    <n v="80"/>
    <x v="68"/>
    <n v="9260"/>
    <x v="1"/>
    <n v="190000"/>
    <n v="0"/>
    <n v="0"/>
    <s v="42494468R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s v="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647.199999999997"/>
    <n v="18.838686131386858"/>
    <n v="1096"/>
    <n v="20647.199999999997"/>
    <n v="20647.199999999997"/>
    <n v="0"/>
    <n v="0"/>
    <n v="0"/>
    <n v="0"/>
    <n v="20647.2"/>
    <n v="0"/>
    <n v="20647.2"/>
    <n v="0"/>
    <n v="0"/>
    <n v="0"/>
    <m/>
    <n v="0"/>
    <n v="0"/>
    <n v="0"/>
    <n v="0"/>
    <n v="0"/>
    <n v="0"/>
    <n v="0"/>
    <n v="0"/>
    <n v="0"/>
    <n v="0"/>
    <n v="0"/>
    <n v="20647.2"/>
    <n v="0"/>
    <n v="0"/>
    <n v="0"/>
    <n v="0"/>
    <n v="20647.2"/>
    <n v="0"/>
    <m/>
    <m/>
    <n v="0"/>
    <n v="0"/>
    <n v="0"/>
    <n v="0"/>
    <n v="0"/>
    <n v="0"/>
    <n v="0"/>
    <n v="0"/>
    <n v="0"/>
    <m/>
    <n v="0"/>
    <n v="0"/>
    <n v="20647.2"/>
  </r>
  <r>
    <n v="1241"/>
    <n v="17061"/>
    <s v="4249461RoRSU"/>
    <s v="61Ro"/>
    <x v="144"/>
    <s v="16LTIP TL(RSUs)"/>
    <n v="10261"/>
    <n v="212"/>
    <x v="111"/>
    <n v="9260"/>
    <x v="1"/>
    <n v="834000"/>
    <n v="0"/>
    <n v="0"/>
    <s v="4249461Ro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n v="0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150"/>
    <n v="2769.33"/>
    <n v="2769.33"/>
    <n v="17465.256355199999"/>
    <n v="0"/>
    <n v="0"/>
    <n v="0"/>
    <n v="2769.33"/>
    <n v="0"/>
    <n v="2769.33"/>
    <n v="0"/>
    <n v="0"/>
    <n v="0"/>
    <m/>
    <n v="0"/>
    <n v="0"/>
    <n v="0"/>
    <n v="0"/>
    <n v="0"/>
    <n v="0"/>
    <n v="0"/>
    <n v="0"/>
    <n v="0"/>
    <n v="0"/>
    <n v="0"/>
    <n v="516.94000000000005"/>
    <n v="0"/>
    <n v="553.87"/>
    <n v="0"/>
    <n v="553.87"/>
    <n v="1070.81"/>
    <n v="0"/>
    <m/>
    <m/>
    <n v="1698.52"/>
    <n v="1698.52"/>
    <n v="0"/>
    <n v="0"/>
    <n v="0"/>
    <n v="0"/>
    <n v="0"/>
    <n v="0"/>
    <n v="0"/>
    <m/>
    <n v="0"/>
    <n v="1698.52"/>
    <n v="2769.33"/>
  </r>
  <r>
    <n v="1242"/>
    <n v="17063"/>
    <s v="4249463RuRSU"/>
    <s v="63Ru"/>
    <x v="146"/>
    <s v="16LTIP TL(RSUs)"/>
    <n v="10261"/>
    <n v="212"/>
    <x v="105"/>
    <n v="9260"/>
    <x v="1"/>
    <n v="821000"/>
    <n v="0"/>
    <n v="0"/>
    <s v="4249463Ru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n v="0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150"/>
    <n v="2769.33"/>
    <n v="2769.33"/>
    <n v="17465.256355199999"/>
    <n v="0"/>
    <n v="0"/>
    <n v="0"/>
    <n v="2769.33"/>
    <n v="0"/>
    <n v="2769.33"/>
    <n v="0"/>
    <n v="0"/>
    <n v="0"/>
    <m/>
    <n v="0"/>
    <n v="0"/>
    <n v="0"/>
    <n v="0"/>
    <n v="0"/>
    <n v="0"/>
    <n v="0"/>
    <n v="0"/>
    <n v="0"/>
    <n v="0"/>
    <n v="0"/>
    <n v="516.94000000000005"/>
    <n v="0"/>
    <n v="553.87"/>
    <n v="0"/>
    <n v="553.87"/>
    <n v="1070.81"/>
    <n v="0"/>
    <m/>
    <m/>
    <n v="1698.52"/>
    <n v="1698.52"/>
    <n v="0"/>
    <n v="0"/>
    <n v="0"/>
    <n v="0"/>
    <n v="0"/>
    <n v="0"/>
    <n v="0"/>
    <m/>
    <n v="0"/>
    <n v="1698.52"/>
    <n v="2769.33"/>
  </r>
  <r>
    <n v="1243"/>
    <n v="19160"/>
    <s v="42494160SRSU"/>
    <s v="160S"/>
    <x v="181"/>
    <s v="16LTIP TL(RSUs)"/>
    <n v="10261"/>
    <n v="212"/>
    <x v="131"/>
    <n v="9260"/>
    <x v="1"/>
    <n v="827000"/>
    <n v="0"/>
    <n v="0"/>
    <s v="42494160S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s v="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647.199999999997"/>
    <n v="18.838686131386858"/>
    <n v="1096"/>
    <n v="20647.199999999997"/>
    <n v="20647.199999999997"/>
    <n v="0"/>
    <n v="0"/>
    <n v="0"/>
    <n v="0"/>
    <n v="20647.2"/>
    <n v="0"/>
    <n v="20647.2"/>
    <n v="0"/>
    <n v="0"/>
    <n v="0"/>
    <m/>
    <n v="0"/>
    <n v="0"/>
    <n v="0"/>
    <n v="0"/>
    <n v="0"/>
    <n v="0"/>
    <n v="0"/>
    <n v="0"/>
    <n v="0"/>
    <n v="0"/>
    <n v="0"/>
    <n v="20647.2"/>
    <n v="0"/>
    <n v="0"/>
    <n v="0"/>
    <n v="0"/>
    <n v="20647.2"/>
    <n v="0"/>
    <m/>
    <m/>
    <n v="0"/>
    <n v="0"/>
    <n v="0"/>
    <n v="0"/>
    <n v="0"/>
    <n v="0"/>
    <n v="0"/>
    <n v="0"/>
    <n v="0"/>
    <m/>
    <n v="0"/>
    <n v="0"/>
    <n v="20647.2"/>
  </r>
  <r>
    <n v="1244"/>
    <n v="18912"/>
    <s v="42494912SRSU"/>
    <s v="912S"/>
    <x v="176"/>
    <s v="16LTIP TL(RSUs)"/>
    <n v="10261"/>
    <n v="10"/>
    <x v="127"/>
    <n v="9260"/>
    <x v="1"/>
    <n v="2000"/>
    <n v="0"/>
    <n v="0"/>
    <s v="42494912S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s v="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647.199999999997"/>
    <n v="18.838686131386858"/>
    <n v="1096"/>
    <n v="20647.199999999997"/>
    <n v="20647.199999999997"/>
    <n v="0"/>
    <n v="0"/>
    <n v="0"/>
    <n v="0"/>
    <n v="20647.2"/>
    <n v="0"/>
    <n v="20647.2"/>
    <n v="0"/>
    <n v="0"/>
    <n v="0"/>
    <m/>
    <n v="0"/>
    <n v="0"/>
    <n v="0"/>
    <n v="0"/>
    <n v="0"/>
    <n v="0"/>
    <n v="0"/>
    <n v="0"/>
    <n v="0"/>
    <n v="0"/>
    <n v="0"/>
    <n v="20647.2"/>
    <n v="0"/>
    <n v="0"/>
    <n v="0"/>
    <n v="0"/>
    <n v="20647.2"/>
    <n v="0"/>
    <m/>
    <m/>
    <n v="0"/>
    <n v="0"/>
    <n v="0"/>
    <n v="0"/>
    <n v="0"/>
    <n v="0"/>
    <n v="0"/>
    <n v="0"/>
    <n v="0"/>
    <m/>
    <n v="0"/>
    <n v="0"/>
    <n v="20647.2"/>
  </r>
  <r>
    <n v="1245"/>
    <n v="14370"/>
    <s v="42494370SRSU"/>
    <s v="370S"/>
    <x v="82"/>
    <s v="16LTIP TL(RSUs)"/>
    <n v="10261"/>
    <n v="10"/>
    <x v="66"/>
    <n v="9260"/>
    <x v="1"/>
    <n v="2000"/>
    <n v="0"/>
    <n v="0"/>
    <s v="42494370S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n v="0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150"/>
    <n v="2769.33"/>
    <n v="2769.33"/>
    <n v="17465.256355199999"/>
    <n v="0"/>
    <n v="0"/>
    <n v="0"/>
    <n v="2769.33"/>
    <n v="0"/>
    <n v="2769.33"/>
    <n v="0"/>
    <n v="0"/>
    <n v="0"/>
    <m/>
    <n v="0"/>
    <n v="0"/>
    <n v="0"/>
    <n v="0"/>
    <n v="0"/>
    <n v="0"/>
    <n v="0"/>
    <n v="0"/>
    <n v="0"/>
    <n v="0"/>
    <n v="0"/>
    <n v="516.94000000000005"/>
    <n v="0"/>
    <n v="553.87"/>
    <n v="0"/>
    <n v="553.87"/>
    <n v="1070.81"/>
    <n v="0"/>
    <m/>
    <m/>
    <n v="1698.52"/>
    <n v="1698.52"/>
    <n v="0"/>
    <n v="0"/>
    <n v="0"/>
    <n v="0"/>
    <n v="0"/>
    <n v="0"/>
    <n v="0"/>
    <m/>
    <n v="0"/>
    <n v="1698.52"/>
    <n v="2769.33"/>
  </r>
  <r>
    <n v="1246"/>
    <n v="17082"/>
    <s v="4249482TuRSU"/>
    <s v="82Tu"/>
    <x v="148"/>
    <s v="16LTIP TL(RSUs)"/>
    <n v="10261"/>
    <n v="212"/>
    <x v="112"/>
    <n v="9260"/>
    <x v="1"/>
    <n v="824000"/>
    <n v="0"/>
    <n v="0"/>
    <s v="4249482Tu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n v="0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150"/>
    <n v="2769.33"/>
    <n v="2769.33"/>
    <n v="17465.256355199999"/>
    <n v="0"/>
    <n v="0"/>
    <n v="0"/>
    <n v="2769.33"/>
    <n v="0"/>
    <n v="2769.33"/>
    <n v="0"/>
    <n v="0"/>
    <n v="0"/>
    <m/>
    <n v="0"/>
    <n v="0"/>
    <n v="0"/>
    <n v="0"/>
    <n v="0"/>
    <n v="0"/>
    <n v="0"/>
    <n v="0"/>
    <n v="0"/>
    <n v="0"/>
    <n v="0"/>
    <n v="516.94000000000005"/>
    <n v="0"/>
    <n v="553.87"/>
    <n v="0"/>
    <n v="553.87"/>
    <n v="1070.81"/>
    <n v="0"/>
    <m/>
    <m/>
    <n v="1698.52"/>
    <n v="1698.52"/>
    <n v="0"/>
    <n v="0"/>
    <n v="0"/>
    <n v="0"/>
    <n v="0"/>
    <n v="0"/>
    <n v="0"/>
    <m/>
    <n v="0"/>
    <n v="1698.52"/>
    <n v="2769.33"/>
  </r>
  <r>
    <n v="1247"/>
    <n v="17084"/>
    <s v="4249484ViRSU"/>
    <s v="84Vi"/>
    <x v="149"/>
    <s v="16LTIP TL(RSUs)"/>
    <n v="10261"/>
    <n v="212"/>
    <x v="102"/>
    <n v="9260"/>
    <x v="1"/>
    <n v="821000"/>
    <n v="0"/>
    <n v="0"/>
    <s v="4249484Vi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n v="0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150"/>
    <n v="2769.33"/>
    <n v="2769.33"/>
    <n v="17465.256355199999"/>
    <n v="0"/>
    <n v="0"/>
    <n v="0"/>
    <n v="2769.33"/>
    <n v="0"/>
    <n v="2769.33"/>
    <n v="0"/>
    <n v="0"/>
    <n v="0"/>
    <m/>
    <n v="0"/>
    <n v="0"/>
    <n v="0"/>
    <n v="0"/>
    <n v="0"/>
    <n v="0"/>
    <n v="0"/>
    <n v="0"/>
    <n v="0"/>
    <n v="0"/>
    <n v="0"/>
    <n v="516.94000000000005"/>
    <n v="0"/>
    <n v="553.87"/>
    <n v="0"/>
    <n v="553.87"/>
    <n v="1070.81"/>
    <n v="0"/>
    <m/>
    <m/>
    <n v="1698.52"/>
    <n v="1698.52"/>
    <n v="0"/>
    <n v="0"/>
    <n v="0"/>
    <n v="0"/>
    <n v="0"/>
    <n v="0"/>
    <n v="0"/>
    <m/>
    <n v="0"/>
    <n v="1698.52"/>
    <n v="2769.33"/>
  </r>
  <r>
    <n v="1248"/>
    <n v="15232"/>
    <s v="42494232WRSU"/>
    <s v="232W"/>
    <x v="107"/>
    <s v="16LTIP TL(RSUs)"/>
    <n v="10261"/>
    <n v="80"/>
    <x v="87"/>
    <n v="9260"/>
    <x v="1"/>
    <n v="190000"/>
    <n v="0"/>
    <n v="0"/>
    <s v="42494232W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s v="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647.199999999997"/>
    <n v="18.838686131386858"/>
    <n v="1096"/>
    <n v="20647.199999999997"/>
    <n v="20647.199999999997"/>
    <n v="0"/>
    <n v="0"/>
    <n v="0"/>
    <n v="0"/>
    <n v="20647.2"/>
    <n v="0"/>
    <n v="20647.2"/>
    <n v="0"/>
    <n v="0"/>
    <n v="0"/>
    <m/>
    <n v="0"/>
    <n v="0"/>
    <n v="0"/>
    <n v="0"/>
    <n v="0"/>
    <n v="0"/>
    <n v="0"/>
    <n v="0"/>
    <n v="0"/>
    <n v="0"/>
    <n v="0"/>
    <n v="20647.2"/>
    <n v="0"/>
    <n v="0"/>
    <n v="0"/>
    <n v="0"/>
    <n v="20647.2"/>
    <n v="0"/>
    <m/>
    <m/>
    <n v="0"/>
    <n v="0"/>
    <n v="0"/>
    <n v="0"/>
    <n v="0"/>
    <n v="0"/>
    <n v="0"/>
    <n v="0"/>
    <n v="0"/>
    <m/>
    <n v="0"/>
    <n v="0"/>
    <n v="20647.2"/>
  </r>
  <r>
    <n v="1249"/>
    <n v="14484"/>
    <s v="42494484WRSU"/>
    <s v="484W"/>
    <x v="87"/>
    <s v="16LTIP TL(RSUs)"/>
    <n v="10261"/>
    <n v="10"/>
    <x v="5"/>
    <n v="9260"/>
    <x v="1"/>
    <n v="2000"/>
    <n v="0"/>
    <n v="0"/>
    <s v="42494484W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s v="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647.199999999997"/>
    <n v="18.838686131386858"/>
    <n v="1096"/>
    <n v="20647.199999999997"/>
    <n v="20647.199999999997"/>
    <n v="0"/>
    <n v="0"/>
    <n v="0"/>
    <n v="0"/>
    <n v="20647.2"/>
    <n v="0"/>
    <n v="20647.2"/>
    <n v="0"/>
    <n v="0"/>
    <n v="0"/>
    <m/>
    <n v="0"/>
    <n v="0"/>
    <n v="0"/>
    <n v="0"/>
    <n v="0"/>
    <n v="0"/>
    <n v="0"/>
    <n v="0"/>
    <n v="0"/>
    <n v="0"/>
    <n v="0"/>
    <n v="20647.2"/>
    <n v="0"/>
    <n v="0"/>
    <n v="0"/>
    <n v="0"/>
    <n v="20647.2"/>
    <n v="0"/>
    <m/>
    <m/>
    <n v="0"/>
    <n v="0"/>
    <n v="0"/>
    <n v="0"/>
    <n v="0"/>
    <n v="0"/>
    <n v="0"/>
    <n v="0"/>
    <n v="0"/>
    <m/>
    <n v="0"/>
    <n v="0"/>
    <n v="20647.2"/>
  </r>
  <r>
    <n v="1250"/>
    <n v="17089"/>
    <s v="4249489WeRSU"/>
    <s v="89We"/>
    <x v="150"/>
    <s v="16LTIP TL(RSUs)"/>
    <n v="10261"/>
    <n v="212"/>
    <x v="113"/>
    <n v="9260"/>
    <x v="1"/>
    <n v="824000"/>
    <n v="0"/>
    <n v="0"/>
    <s v="4249489We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n v="0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150"/>
    <n v="2769.33"/>
    <n v="2769.33"/>
    <n v="17465.256355199999"/>
    <n v="0"/>
    <n v="0"/>
    <n v="0"/>
    <n v="2769.33"/>
    <n v="0"/>
    <n v="2769.33"/>
    <n v="0"/>
    <n v="0"/>
    <n v="0"/>
    <m/>
    <n v="0"/>
    <n v="0"/>
    <n v="0"/>
    <n v="0"/>
    <n v="0"/>
    <n v="0"/>
    <n v="0"/>
    <n v="0"/>
    <n v="0"/>
    <n v="0"/>
    <n v="0"/>
    <n v="516.94000000000005"/>
    <n v="0"/>
    <n v="553.87"/>
    <n v="0"/>
    <n v="553.87"/>
    <n v="1070.81"/>
    <n v="0"/>
    <m/>
    <m/>
    <n v="1698.52"/>
    <n v="1698.52"/>
    <n v="0"/>
    <n v="0"/>
    <n v="0"/>
    <n v="0"/>
    <n v="0"/>
    <n v="0"/>
    <n v="0"/>
    <m/>
    <n v="0"/>
    <n v="1698.52"/>
    <n v="2769.33"/>
  </r>
  <r>
    <n v="1251"/>
    <n v="10015"/>
    <s v="4249415WoRSU"/>
    <s v="15Wo"/>
    <x v="1"/>
    <s v="16LTIP TL(RSUs)"/>
    <n v="10261"/>
    <n v="10"/>
    <x v="1"/>
    <n v="9260"/>
    <x v="1"/>
    <n v="2000"/>
    <n v="0"/>
    <n v="0"/>
    <s v="4249415Wo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n v="0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150"/>
    <n v="2769.33"/>
    <n v="2769.33"/>
    <n v="17465.256355199999"/>
    <n v="0"/>
    <n v="0"/>
    <n v="0"/>
    <n v="2769.33"/>
    <n v="0"/>
    <n v="2769.33"/>
    <n v="0"/>
    <n v="0"/>
    <n v="0"/>
    <m/>
    <n v="0"/>
    <n v="0"/>
    <n v="0"/>
    <n v="0"/>
    <n v="0"/>
    <n v="0"/>
    <n v="0"/>
    <n v="0"/>
    <n v="0"/>
    <n v="0"/>
    <n v="0"/>
    <n v="516.94000000000005"/>
    <n v="0"/>
    <n v="553.87"/>
    <n v="0"/>
    <n v="553.87"/>
    <n v="1070.81"/>
    <n v="0"/>
    <m/>
    <m/>
    <n v="1698.52"/>
    <n v="1698.52"/>
    <n v="0"/>
    <n v="0"/>
    <n v="0"/>
    <n v="0"/>
    <n v="0"/>
    <n v="0"/>
    <n v="0"/>
    <m/>
    <n v="0"/>
    <n v="1698.52"/>
    <n v="2769.33"/>
  </r>
  <r>
    <n v="1252"/>
    <n v="14492"/>
    <s v="42494492YRSU"/>
    <s v="492Y"/>
    <x v="88"/>
    <s v="16LTIP TL(RSUs)"/>
    <n v="10261"/>
    <n v="180"/>
    <x v="70"/>
    <n v="9260"/>
    <x v="1"/>
    <n v="700000"/>
    <n v="0"/>
    <n v="0"/>
    <s v="42494492YRSU16LTIP TL(RSUs)"/>
    <s v="LTIP TL(RSU)"/>
    <s v="LTIP TL(RSU) - 05/04/2016"/>
    <s v="3 years"/>
    <d v="2016-05-04T00:00:00"/>
    <d v="2019-05-04T00:00:00"/>
    <n v="280"/>
    <n v="0"/>
    <n v="0"/>
    <n v="0"/>
    <n v="0"/>
    <n v="0"/>
    <m/>
    <n v="280"/>
    <n v="1"/>
    <s v=""/>
    <n v="0"/>
    <n v="20647.199999999997"/>
    <n v="0"/>
    <n v="0"/>
    <n v="0"/>
    <n v="0"/>
    <n v="0"/>
    <n v="0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647.199999999997"/>
    <n v="18.838686131386858"/>
    <n v="1096"/>
    <n v="20647.199999999997"/>
    <n v="20647.199999999997"/>
    <n v="0"/>
    <n v="0"/>
    <n v="0"/>
    <n v="0"/>
    <n v="20647.2"/>
    <n v="0"/>
    <n v="20647.2"/>
    <n v="0"/>
    <n v="0"/>
    <n v="0"/>
    <m/>
    <n v="0"/>
    <n v="0"/>
    <n v="0"/>
    <n v="0"/>
    <n v="0"/>
    <n v="0"/>
    <n v="0"/>
    <n v="0"/>
    <n v="0"/>
    <n v="0"/>
    <n v="0"/>
    <n v="20647.2"/>
    <n v="0"/>
    <n v="0"/>
    <n v="0"/>
    <n v="0"/>
    <n v="20647.2"/>
    <n v="0"/>
    <m/>
    <m/>
    <n v="0"/>
    <n v="0"/>
    <n v="0"/>
    <n v="0"/>
    <n v="0"/>
    <n v="0"/>
    <n v="0"/>
    <n v="0"/>
    <n v="0"/>
    <m/>
    <n v="0"/>
    <n v="0"/>
    <n v="20647.2"/>
  </r>
  <r>
    <n v="1253"/>
    <n v="10593"/>
    <s v="42494593ARSU"/>
    <s v="593A"/>
    <x v="25"/>
    <s v="16LTIP TL(RSUs)"/>
    <n v="10261"/>
    <n v="10"/>
    <x v="20"/>
    <n v="9260"/>
    <x v="1"/>
    <n v="2000"/>
    <n v="0"/>
    <n v="0"/>
    <s v="42494593A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s v="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0"/>
    <n v="12167.1"/>
    <n v="0"/>
    <n v="12167.1"/>
    <n v="0"/>
    <n v="0"/>
    <n v="0"/>
    <m/>
    <n v="0"/>
    <n v="0"/>
    <n v="0"/>
    <n v="0"/>
    <n v="0"/>
    <n v="0"/>
    <n v="0"/>
    <n v="0"/>
    <n v="0"/>
    <n v="0"/>
    <n v="0"/>
    <n v="12167.1"/>
    <n v="0"/>
    <n v="0"/>
    <n v="0"/>
    <n v="0"/>
    <n v="12167.1"/>
    <n v="0"/>
    <m/>
    <m/>
    <n v="0"/>
    <n v="0"/>
    <n v="0"/>
    <n v="0"/>
    <n v="0"/>
    <n v="0"/>
    <n v="0"/>
    <n v="0"/>
    <n v="0"/>
    <m/>
    <n v="0"/>
    <n v="0"/>
    <n v="12167.1"/>
  </r>
  <r>
    <n v="1254"/>
    <n v="23416"/>
    <s v="42494416MRSU"/>
    <s v="416M"/>
    <x v="184"/>
    <s v="16LTIP TL(RSUs)"/>
    <n v="10261"/>
    <n v="10"/>
    <x v="133"/>
    <n v="9260"/>
    <x v="1"/>
    <n v="2000"/>
    <n v="0"/>
    <n v="0"/>
    <s v="42494416M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255"/>
    <n v="14859"/>
    <s v="42494859ARSU"/>
    <s v="859A"/>
    <x v="96"/>
    <s v="16LTIP TL(RSUs)"/>
    <n v="10261"/>
    <n v="80"/>
    <x v="77"/>
    <n v="9260"/>
    <x v="1"/>
    <n v="190000"/>
    <n v="0"/>
    <n v="0"/>
    <s v="42494859A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256"/>
    <n v="12047"/>
    <s v="4249447AnRSU"/>
    <s v="47An"/>
    <x v="52"/>
    <s v="16LTIP TL(RSUs)"/>
    <n v="10261"/>
    <n v="10"/>
    <x v="43"/>
    <n v="9260"/>
    <x v="1"/>
    <n v="2000"/>
    <n v="0"/>
    <n v="0"/>
    <s v="4249447An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s v="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0"/>
    <n v="12167.1"/>
    <n v="0"/>
    <n v="12167.1"/>
    <n v="0"/>
    <n v="0"/>
    <n v="0"/>
    <m/>
    <n v="0"/>
    <n v="0"/>
    <n v="0"/>
    <n v="0"/>
    <n v="0"/>
    <n v="0"/>
    <n v="0"/>
    <n v="0"/>
    <n v="0"/>
    <n v="0"/>
    <n v="0"/>
    <n v="12167.1"/>
    <n v="0"/>
    <n v="0"/>
    <n v="0"/>
    <n v="0"/>
    <n v="12167.1"/>
    <n v="0"/>
    <m/>
    <m/>
    <n v="0"/>
    <n v="0"/>
    <n v="0"/>
    <n v="0"/>
    <n v="0"/>
    <n v="0"/>
    <n v="0"/>
    <n v="0"/>
    <n v="0"/>
    <m/>
    <n v="0"/>
    <n v="0"/>
    <n v="12167.1"/>
  </r>
  <r>
    <n v="1257"/>
    <n v="10284"/>
    <s v="42494284ARSU"/>
    <s v="284A"/>
    <x v="13"/>
    <s v="16LTIP TL(RSUs)"/>
    <n v="10261"/>
    <n v="60"/>
    <x v="10"/>
    <n v="9260"/>
    <x v="1"/>
    <n v="81000"/>
    <n v="0"/>
    <n v="0"/>
    <s v="42494284A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258"/>
    <n v="14382"/>
    <s v="42494382BRSU"/>
    <s v="382B"/>
    <x v="199"/>
    <s v="16LTIP TL(RSUs)"/>
    <n v="10261"/>
    <n v="180"/>
    <x v="137"/>
    <n v="9260"/>
    <x v="1"/>
    <n v="700000"/>
    <n v="0"/>
    <n v="0"/>
    <s v="42494382B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s v="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0"/>
    <n v="12167.1"/>
    <n v="0"/>
    <n v="12167.1"/>
    <n v="0"/>
    <n v="0"/>
    <n v="0"/>
    <m/>
    <n v="0"/>
    <n v="0"/>
    <n v="0"/>
    <n v="0"/>
    <n v="0"/>
    <n v="0"/>
    <n v="0"/>
    <n v="0"/>
    <n v="0"/>
    <n v="0"/>
    <n v="0"/>
    <n v="12167.1"/>
    <n v="0"/>
    <n v="0"/>
    <n v="0"/>
    <n v="0"/>
    <n v="12167.1"/>
    <n v="0"/>
    <m/>
    <m/>
    <n v="0"/>
    <n v="0"/>
    <n v="0"/>
    <n v="0"/>
    <n v="0"/>
    <n v="0"/>
    <n v="0"/>
    <n v="0"/>
    <n v="0"/>
    <m/>
    <n v="0"/>
    <n v="0"/>
    <n v="12167.1"/>
  </r>
  <r>
    <n v="1259"/>
    <n v="19383"/>
    <s v="42494383BRSU"/>
    <s v="383B"/>
    <x v="192"/>
    <s v="16LTIP TL(RSUs)"/>
    <n v="10261"/>
    <n v="80"/>
    <x v="96"/>
    <n v="9260"/>
    <x v="1"/>
    <n v="190000"/>
    <n v="0"/>
    <n v="0"/>
    <s v="42494383B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260"/>
    <n v="10552"/>
    <s v="42494552BRSU"/>
    <s v="552B"/>
    <x v="24"/>
    <s v="16LTIP TL(RSUs)"/>
    <n v="10261"/>
    <n v="30"/>
    <x v="19"/>
    <n v="9260"/>
    <x v="1"/>
    <n v="10000"/>
    <n v="0"/>
    <n v="0"/>
    <s v="42494552B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s v="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0"/>
    <n v="12167.1"/>
    <n v="0"/>
    <n v="12167.1"/>
    <n v="0"/>
    <n v="0"/>
    <n v="0"/>
    <m/>
    <n v="0"/>
    <n v="0"/>
    <n v="0"/>
    <n v="0"/>
    <n v="0"/>
    <n v="0"/>
    <n v="0"/>
    <n v="0"/>
    <n v="0"/>
    <n v="0"/>
    <n v="0"/>
    <n v="12167.1"/>
    <n v="0"/>
    <n v="0"/>
    <n v="0"/>
    <n v="0"/>
    <n v="12167.1"/>
    <n v="0"/>
    <m/>
    <m/>
    <n v="0"/>
    <n v="0"/>
    <n v="0"/>
    <n v="0"/>
    <n v="0"/>
    <n v="0"/>
    <n v="0"/>
    <n v="0"/>
    <n v="0"/>
    <m/>
    <n v="0"/>
    <n v="0"/>
    <n v="12167.1"/>
  </r>
  <r>
    <n v="1261"/>
    <n v="11483"/>
    <s v="42494483BRSU"/>
    <s v="483B"/>
    <x v="44"/>
    <s v="16LTIP TL(RSUs)"/>
    <n v="10261"/>
    <n v="20"/>
    <x v="35"/>
    <n v="9260"/>
    <x v="1"/>
    <n v="107000"/>
    <n v="0"/>
    <n v="0"/>
    <s v="42494483B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s v="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0"/>
    <n v="12167.1"/>
    <n v="0"/>
    <n v="12167.1"/>
    <n v="0"/>
    <n v="0"/>
    <n v="0"/>
    <m/>
    <n v="0"/>
    <n v="0"/>
    <n v="0"/>
    <n v="0"/>
    <n v="0"/>
    <n v="0"/>
    <n v="0"/>
    <n v="0"/>
    <n v="0"/>
    <n v="0"/>
    <n v="0"/>
    <n v="12167.1"/>
    <n v="0"/>
    <n v="0"/>
    <n v="0"/>
    <n v="0"/>
    <n v="12167.1"/>
    <n v="0"/>
    <m/>
    <m/>
    <n v="0"/>
    <n v="0"/>
    <n v="0"/>
    <n v="0"/>
    <n v="0"/>
    <n v="0"/>
    <n v="0"/>
    <n v="0"/>
    <n v="0"/>
    <m/>
    <n v="0"/>
    <n v="0"/>
    <n v="12167.1"/>
  </r>
  <r>
    <n v="1262"/>
    <n v="15063"/>
    <s v="4249463BrRSU"/>
    <s v="63Br"/>
    <x v="103"/>
    <s v="16LTIP TL(RSUs)"/>
    <n v="10261"/>
    <n v="10"/>
    <x v="83"/>
    <n v="9260"/>
    <x v="1"/>
    <n v="2000"/>
    <n v="0"/>
    <n v="0"/>
    <s v="4249463Br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s v="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0"/>
    <n v="12167.1"/>
    <n v="0"/>
    <n v="12167.1"/>
    <n v="0"/>
    <n v="0"/>
    <n v="0"/>
    <m/>
    <n v="0"/>
    <n v="0"/>
    <n v="0"/>
    <n v="0"/>
    <n v="0"/>
    <n v="0"/>
    <n v="0"/>
    <n v="0"/>
    <n v="0"/>
    <n v="0"/>
    <n v="0"/>
    <n v="12167.1"/>
    <n v="0"/>
    <n v="0"/>
    <n v="0"/>
    <n v="0"/>
    <n v="12167.1"/>
    <n v="0"/>
    <m/>
    <m/>
    <n v="0"/>
    <n v="0"/>
    <n v="0"/>
    <n v="0"/>
    <n v="0"/>
    <n v="0"/>
    <n v="0"/>
    <n v="0"/>
    <n v="0"/>
    <m/>
    <n v="0"/>
    <n v="0"/>
    <n v="12167.1"/>
  </r>
  <r>
    <n v="1263"/>
    <n v="11471"/>
    <s v="42494471BRSU"/>
    <s v="471B"/>
    <x v="42"/>
    <s v="16LTIP TL(RSUs)"/>
    <n v="10261"/>
    <n v="70"/>
    <x v="16"/>
    <n v="9260"/>
    <x v="1"/>
    <n v="170000"/>
    <n v="0"/>
    <n v="0"/>
    <s v="42494471B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s v="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0"/>
    <n v="12167.1"/>
    <n v="0"/>
    <n v="12167.1"/>
    <n v="0"/>
    <n v="0"/>
    <n v="0"/>
    <m/>
    <n v="0"/>
    <n v="0"/>
    <n v="0"/>
    <n v="0"/>
    <n v="0"/>
    <n v="0"/>
    <n v="0"/>
    <n v="0"/>
    <n v="0"/>
    <n v="0"/>
    <n v="0"/>
    <n v="12167.1"/>
    <n v="0"/>
    <n v="0"/>
    <n v="0"/>
    <n v="0"/>
    <n v="12167.1"/>
    <n v="0"/>
    <m/>
    <m/>
    <n v="0"/>
    <n v="0"/>
    <n v="0"/>
    <n v="0"/>
    <n v="0"/>
    <n v="0"/>
    <n v="0"/>
    <n v="0"/>
    <n v="0"/>
    <m/>
    <n v="0"/>
    <n v="0"/>
    <n v="12167.1"/>
  </r>
  <r>
    <n v="1264"/>
    <n v="15379"/>
    <s v="42494379BRSU"/>
    <s v="379B"/>
    <x v="113"/>
    <s v="16LTIP TL(RSUs)"/>
    <n v="10261"/>
    <n v="80"/>
    <x v="91"/>
    <n v="9260"/>
    <x v="1"/>
    <n v="190000"/>
    <n v="0"/>
    <n v="0"/>
    <s v="42494379B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s v="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0"/>
    <n v="12167.1"/>
    <n v="0"/>
    <n v="12167.1"/>
    <n v="0"/>
    <n v="0"/>
    <n v="0"/>
    <m/>
    <n v="0"/>
    <n v="0"/>
    <n v="0"/>
    <n v="0"/>
    <n v="0"/>
    <n v="0"/>
    <n v="0"/>
    <n v="0"/>
    <n v="0"/>
    <n v="0"/>
    <n v="0"/>
    <n v="12167.1"/>
    <n v="0"/>
    <n v="0"/>
    <n v="0"/>
    <n v="0"/>
    <n v="12167.1"/>
    <n v="0"/>
    <m/>
    <m/>
    <n v="0"/>
    <n v="0"/>
    <n v="0"/>
    <n v="0"/>
    <n v="0"/>
    <n v="0"/>
    <n v="0"/>
    <n v="0"/>
    <n v="0"/>
    <m/>
    <n v="0"/>
    <n v="0"/>
    <n v="12167.1"/>
  </r>
  <r>
    <n v="1265"/>
    <n v="10366"/>
    <s v="42494366BRSU"/>
    <s v="366B"/>
    <x v="14"/>
    <s v="16LTIP TL(RSUs)"/>
    <n v="10261"/>
    <n v="50"/>
    <x v="11"/>
    <n v="9260"/>
    <x v="1"/>
    <n v="9000"/>
    <n v="0"/>
    <n v="0"/>
    <s v="42494366B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266"/>
    <n v="12866"/>
    <s v="42494866BRSU"/>
    <s v="866B"/>
    <x v="60"/>
    <s v="16LTIP TL(RSUs)"/>
    <n v="10261"/>
    <n v="20"/>
    <x v="50"/>
    <n v="9260"/>
    <x v="1"/>
    <n v="77000"/>
    <n v="0"/>
    <n v="0"/>
    <s v="42494866B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s v="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0"/>
    <n v="12167.1"/>
    <n v="0"/>
    <n v="12167.1"/>
    <n v="0"/>
    <n v="0"/>
    <n v="0"/>
    <m/>
    <n v="0"/>
    <n v="0"/>
    <n v="0"/>
    <n v="0"/>
    <n v="0"/>
    <n v="0"/>
    <n v="0"/>
    <n v="0"/>
    <n v="0"/>
    <n v="0"/>
    <n v="0"/>
    <n v="12167.1"/>
    <n v="0"/>
    <n v="0"/>
    <n v="0"/>
    <n v="0"/>
    <n v="12167.1"/>
    <n v="0"/>
    <m/>
    <m/>
    <n v="0"/>
    <n v="0"/>
    <n v="0"/>
    <n v="0"/>
    <n v="0"/>
    <n v="0"/>
    <n v="0"/>
    <n v="0"/>
    <n v="0"/>
    <m/>
    <n v="0"/>
    <n v="0"/>
    <n v="12167.1"/>
  </r>
  <r>
    <n v="1267"/>
    <n v="11994"/>
    <s v="42494994CRSU"/>
    <s v="994C"/>
    <x v="50"/>
    <s v="16LTIP TL(RSUs)"/>
    <n v="10261"/>
    <n v="50"/>
    <x v="41"/>
    <n v="9260"/>
    <x v="1"/>
    <n v="91000"/>
    <n v="0"/>
    <n v="0"/>
    <s v="42494994C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s v="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0"/>
    <n v="12167.1"/>
    <n v="0"/>
    <n v="12167.1"/>
    <n v="0"/>
    <n v="0"/>
    <n v="0"/>
    <m/>
    <n v="0"/>
    <n v="0"/>
    <n v="0"/>
    <n v="0"/>
    <n v="0"/>
    <n v="0"/>
    <n v="0"/>
    <n v="0"/>
    <n v="0"/>
    <n v="0"/>
    <n v="0"/>
    <n v="12167.1"/>
    <n v="0"/>
    <n v="0"/>
    <n v="0"/>
    <n v="0"/>
    <n v="12167.1"/>
    <n v="0"/>
    <m/>
    <m/>
    <n v="0"/>
    <n v="0"/>
    <n v="0"/>
    <n v="0"/>
    <n v="0"/>
    <n v="0"/>
    <n v="0"/>
    <n v="0"/>
    <n v="0"/>
    <m/>
    <n v="0"/>
    <n v="0"/>
    <n v="12167.1"/>
  </r>
  <r>
    <n v="1268"/>
    <n v="15389"/>
    <s v="42494389CRSU"/>
    <s v="389C"/>
    <x v="190"/>
    <s v="16LTIP TL(RSUs)"/>
    <n v="10261"/>
    <n v="80"/>
    <x v="79"/>
    <n v="9260"/>
    <x v="1"/>
    <n v="190000"/>
    <n v="0"/>
    <n v="0"/>
    <s v="42494389C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s v="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0"/>
    <n v="12167.1"/>
    <n v="0"/>
    <n v="12167.1"/>
    <n v="0"/>
    <n v="0"/>
    <n v="0"/>
    <m/>
    <n v="0"/>
    <n v="0"/>
    <n v="0"/>
    <n v="0"/>
    <n v="0"/>
    <n v="0"/>
    <n v="0"/>
    <n v="0"/>
    <n v="0"/>
    <n v="0"/>
    <n v="0"/>
    <n v="12167.1"/>
    <n v="0"/>
    <n v="0"/>
    <n v="0"/>
    <n v="0"/>
    <n v="12167.1"/>
    <n v="0"/>
    <m/>
    <m/>
    <n v="0"/>
    <n v="0"/>
    <n v="0"/>
    <n v="0"/>
    <n v="0"/>
    <n v="0"/>
    <n v="0"/>
    <n v="0"/>
    <n v="0"/>
    <m/>
    <n v="0"/>
    <n v="0"/>
    <n v="12167.1"/>
  </r>
  <r>
    <n v="1269"/>
    <n v="19153"/>
    <s v="42494153CRSU"/>
    <s v="153C"/>
    <x v="196"/>
    <s v="16LTIP TL(RSUs)"/>
    <n v="10261"/>
    <n v="10"/>
    <x v="136"/>
    <n v="9260"/>
    <x v="1"/>
    <n v="2000"/>
    <n v="0"/>
    <n v="0"/>
    <s v="42494153C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270"/>
    <n v="12357"/>
    <s v="42494357CRSU"/>
    <s v="357C"/>
    <x v="54"/>
    <s v="16LTIP TL(RSUs)"/>
    <n v="10261"/>
    <n v="10"/>
    <x v="45"/>
    <n v="9260"/>
    <x v="1"/>
    <n v="2000"/>
    <n v="0"/>
    <n v="0"/>
    <s v="42494357C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271"/>
    <n v="13548"/>
    <s v="42494548CRSU"/>
    <s v="548C"/>
    <x v="71"/>
    <s v="16LTIP TL(RSUs)"/>
    <n v="10261"/>
    <n v="70"/>
    <x v="58"/>
    <n v="9260"/>
    <x v="1"/>
    <n v="170000"/>
    <n v="0"/>
    <n v="0"/>
    <s v="42494548C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s v="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0"/>
    <n v="12167.1"/>
    <n v="0"/>
    <n v="12167.1"/>
    <n v="0"/>
    <n v="0"/>
    <n v="0"/>
    <m/>
    <n v="0"/>
    <n v="0"/>
    <n v="0"/>
    <n v="0"/>
    <n v="0"/>
    <n v="0"/>
    <n v="0"/>
    <n v="0"/>
    <n v="0"/>
    <n v="0"/>
    <n v="0"/>
    <n v="12167.1"/>
    <n v="0"/>
    <n v="0"/>
    <n v="0"/>
    <n v="0"/>
    <n v="12167.1"/>
    <n v="0"/>
    <m/>
    <m/>
    <n v="0"/>
    <n v="0"/>
    <n v="0"/>
    <n v="0"/>
    <n v="0"/>
    <n v="0"/>
    <n v="0"/>
    <n v="0"/>
    <n v="0"/>
    <m/>
    <n v="0"/>
    <n v="0"/>
    <n v="12167.1"/>
  </r>
  <r>
    <n v="1272"/>
    <n v="15234"/>
    <s v="42494234DRSU"/>
    <s v="234D"/>
    <x v="108"/>
    <s v="16LTIP TL(RSUs)"/>
    <n v="10261"/>
    <n v="80"/>
    <x v="88"/>
    <n v="9260"/>
    <x v="1"/>
    <n v="190000"/>
    <n v="0"/>
    <n v="0"/>
    <s v="42494234D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273"/>
    <n v="16950"/>
    <s v="42494950DRSU"/>
    <s v="950D"/>
    <x v="130"/>
    <s v="16LTIP TL(RSUs)"/>
    <n v="10261"/>
    <n v="50"/>
    <x v="100"/>
    <n v="9260"/>
    <x v="1"/>
    <n v="91000"/>
    <n v="0"/>
    <n v="0"/>
    <s v="42494950D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274"/>
    <n v="11299"/>
    <s v="42494299DRSU"/>
    <s v="299D"/>
    <x v="36"/>
    <s v="16LTIP TL(RSUs)"/>
    <n v="10261"/>
    <n v="50"/>
    <x v="28"/>
    <n v="9260"/>
    <x v="1"/>
    <n v="91000"/>
    <n v="0"/>
    <n v="0"/>
    <s v="42494299D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275"/>
    <n v="11381"/>
    <s v="42494381DRSU"/>
    <s v="381D"/>
    <x v="37"/>
    <s v="16LTIP TL(RSUs)"/>
    <n v="10261"/>
    <n v="70"/>
    <x v="29"/>
    <n v="9260"/>
    <x v="1"/>
    <n v="170000"/>
    <n v="0"/>
    <n v="0"/>
    <s v="42494381D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s v="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0"/>
    <n v="12167.1"/>
    <n v="0"/>
    <n v="12167.1"/>
    <n v="0"/>
    <n v="0"/>
    <n v="0"/>
    <m/>
    <n v="0"/>
    <n v="0"/>
    <n v="0"/>
    <n v="0"/>
    <n v="0"/>
    <n v="0"/>
    <n v="0"/>
    <n v="0"/>
    <n v="0"/>
    <n v="0"/>
    <n v="0"/>
    <n v="12167.1"/>
    <n v="0"/>
    <n v="0"/>
    <n v="0"/>
    <n v="0"/>
    <n v="12167.1"/>
    <n v="0"/>
    <m/>
    <m/>
    <n v="0"/>
    <n v="0"/>
    <n v="0"/>
    <n v="0"/>
    <n v="0"/>
    <n v="0"/>
    <n v="0"/>
    <n v="0"/>
    <n v="0"/>
    <m/>
    <n v="0"/>
    <n v="0"/>
    <n v="12167.1"/>
  </r>
  <r>
    <n v="1276"/>
    <n v="10537"/>
    <s v="4249437ElRSU"/>
    <s v="37El"/>
    <x v="23"/>
    <s v="16LTIP TL(RSUs)"/>
    <n v="10261"/>
    <n v="30"/>
    <x v="18"/>
    <n v="9260"/>
    <x v="1"/>
    <n v="10000"/>
    <n v="0"/>
    <n v="0"/>
    <s v="4249437El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277"/>
    <n v="11899"/>
    <s v="42494899ERSU"/>
    <s v="899E"/>
    <x v="47"/>
    <s v="16LTIP TL(RSUs)"/>
    <n v="10261"/>
    <n v="50"/>
    <x v="38"/>
    <n v="9260"/>
    <x v="1"/>
    <n v="91000"/>
    <n v="0"/>
    <n v="0"/>
    <s v="42494899E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s v="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0"/>
    <n v="12167.1"/>
    <n v="0"/>
    <n v="12167.1"/>
    <n v="0"/>
    <n v="0"/>
    <n v="0"/>
    <m/>
    <n v="0"/>
    <n v="0"/>
    <n v="0"/>
    <n v="0"/>
    <n v="0"/>
    <n v="0"/>
    <n v="0"/>
    <n v="0"/>
    <n v="0"/>
    <n v="0"/>
    <n v="0"/>
    <n v="12167.1"/>
    <n v="0"/>
    <n v="0"/>
    <n v="0"/>
    <n v="0"/>
    <n v="12167.1"/>
    <n v="0"/>
    <m/>
    <m/>
    <n v="0"/>
    <n v="0"/>
    <n v="0"/>
    <n v="0"/>
    <n v="0"/>
    <n v="0"/>
    <n v="0"/>
    <n v="0"/>
    <n v="0"/>
    <m/>
    <n v="0"/>
    <n v="0"/>
    <n v="12167.1"/>
  </r>
  <r>
    <n v="1278"/>
    <n v="18513"/>
    <s v="42494513ERSU"/>
    <s v="513E"/>
    <x v="166"/>
    <s v="16LTIP TL(RSUs)"/>
    <n v="10261"/>
    <n v="10"/>
    <x v="44"/>
    <n v="9260"/>
    <x v="1"/>
    <n v="2000"/>
    <n v="0"/>
    <n v="0"/>
    <s v="42494513E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279"/>
    <n v="17130"/>
    <s v="42494130ERSU"/>
    <s v="130E"/>
    <x v="152"/>
    <s v="16LTIP TL(RSUs)"/>
    <n v="10261"/>
    <n v="10"/>
    <x v="114"/>
    <n v="9260"/>
    <x v="1"/>
    <n v="2000"/>
    <n v="0"/>
    <n v="0"/>
    <s v="42494130E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280"/>
    <n v="15402"/>
    <s v="42494402ERSU"/>
    <s v="402E"/>
    <x v="115"/>
    <s v="16LTIP TL(RSUs)"/>
    <n v="10261"/>
    <n v="180"/>
    <x v="74"/>
    <n v="9260"/>
    <x v="1"/>
    <n v="700000"/>
    <n v="0"/>
    <n v="0"/>
    <s v="42494402E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s v="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0"/>
    <n v="12167.1"/>
    <n v="0"/>
    <n v="12167.1"/>
    <n v="0"/>
    <n v="0"/>
    <n v="0"/>
    <m/>
    <n v="0"/>
    <n v="0"/>
    <n v="0"/>
    <n v="0"/>
    <n v="0"/>
    <n v="0"/>
    <n v="0"/>
    <n v="0"/>
    <n v="0"/>
    <n v="0"/>
    <n v="0"/>
    <n v="12167.1"/>
    <n v="0"/>
    <n v="0"/>
    <n v="0"/>
    <n v="0"/>
    <n v="12167.1"/>
    <n v="0"/>
    <m/>
    <m/>
    <n v="0"/>
    <n v="0"/>
    <n v="0"/>
    <n v="0"/>
    <n v="0"/>
    <n v="0"/>
    <n v="0"/>
    <n v="0"/>
    <n v="0"/>
    <m/>
    <n v="0"/>
    <n v="0"/>
    <n v="12167.1"/>
  </r>
  <r>
    <n v="1281"/>
    <n v="18245"/>
    <s v="42494245ERSU"/>
    <s v="245E"/>
    <x v="163"/>
    <s v="16LTIP TL(RSUs)"/>
    <n v="10261"/>
    <n v="180"/>
    <x v="119"/>
    <n v="9260"/>
    <x v="1"/>
    <n v="700000"/>
    <n v="0"/>
    <n v="0"/>
    <s v="42494245E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282"/>
    <n v="18731"/>
    <s v="42494731HRSU"/>
    <s v="731H"/>
    <x v="173"/>
    <s v="16LTIP TL(RSUs)"/>
    <n v="10261"/>
    <n v="10"/>
    <x v="53"/>
    <n v="9260"/>
    <x v="1"/>
    <n v="2000"/>
    <n v="0"/>
    <n v="0"/>
    <s v="42494731H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283"/>
    <n v="24582"/>
    <s v="42494582FRSU"/>
    <s v="582F"/>
    <x v="189"/>
    <s v="16LTIP TL(RSUs)"/>
    <n v="10261"/>
    <n v="10"/>
    <x v="5"/>
    <n v="9260"/>
    <x v="1"/>
    <n v="2000"/>
    <n v="0"/>
    <n v="0"/>
    <s v="42494582F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284"/>
    <n v="18035"/>
    <s v="42494035FRSU"/>
    <s v="035F"/>
    <x v="161"/>
    <s v="16LTIP TL(RSUs)"/>
    <n v="10261"/>
    <n v="60"/>
    <x v="13"/>
    <n v="9260"/>
    <x v="1"/>
    <n v="31000"/>
    <n v="0"/>
    <n v="0"/>
    <s v="42494035F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285"/>
    <n v="14180"/>
    <s v="42494180FRSU"/>
    <s v="180F"/>
    <x v="78"/>
    <s v="16LTIP TL(RSUs)"/>
    <n v="10261"/>
    <n v="30"/>
    <x v="63"/>
    <n v="9260"/>
    <x v="1"/>
    <n v="10000"/>
    <n v="0"/>
    <n v="0"/>
    <s v="42494180F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286"/>
    <n v="19198"/>
    <s v="42494198FRSU"/>
    <s v="198F"/>
    <x v="183"/>
    <s v="16LTIP TL(RSUs)"/>
    <n v="10261"/>
    <n v="10"/>
    <x v="5"/>
    <n v="9260"/>
    <x v="1"/>
    <n v="2000"/>
    <n v="0"/>
    <n v="0"/>
    <s v="42494198F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287"/>
    <n v="26172"/>
    <s v="42494172GRSU"/>
    <s v="172G"/>
    <x v="197"/>
    <s v="16LTIP TL(RSUs)"/>
    <n v="10261"/>
    <n v="10"/>
    <x v="5"/>
    <n v="9260"/>
    <x v="1"/>
    <n v="2000"/>
    <n v="0"/>
    <n v="0"/>
    <s v="42494172G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288"/>
    <n v="18727"/>
    <s v="42494727GRSU"/>
    <s v="727G"/>
    <x v="200"/>
    <s v="16LTIP TL(RSUs)"/>
    <n v="10261"/>
    <n v="180"/>
    <x v="137"/>
    <n v="9260"/>
    <x v="1"/>
    <n v="700000"/>
    <n v="0"/>
    <n v="0"/>
    <s v="42494727G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289"/>
    <n v="11896"/>
    <s v="42494896GRSU"/>
    <s v="896G"/>
    <x v="46"/>
    <s v="16LTIP TL(RSUs)"/>
    <n v="10261"/>
    <n v="50"/>
    <x v="37"/>
    <n v="9260"/>
    <x v="1"/>
    <n v="91000"/>
    <n v="0"/>
    <n v="0"/>
    <s v="42494896G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290"/>
    <n v="10106"/>
    <s v="42494106GRSU"/>
    <s v="106G"/>
    <x v="6"/>
    <s v="16LTIP TL(RSUs)"/>
    <n v="10261"/>
    <n v="30"/>
    <x v="6"/>
    <n v="9260"/>
    <x v="1"/>
    <n v="10000"/>
    <n v="0"/>
    <n v="0"/>
    <s v="42494106G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291"/>
    <n v="17773"/>
    <s v="42494773HRSU"/>
    <s v="773H"/>
    <x v="158"/>
    <s v="16LTIP TL(RSUs)"/>
    <n v="10261"/>
    <n v="212"/>
    <x v="118"/>
    <n v="9260"/>
    <x v="1"/>
    <n v="821000"/>
    <n v="0"/>
    <n v="0"/>
    <s v="42494773H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292"/>
    <n v="26516"/>
    <s v="42494516HRSU"/>
    <s v="516H"/>
    <x v="201"/>
    <s v="16LTIP TL(RSUs)"/>
    <n v="10261"/>
    <n v="10"/>
    <x v="44"/>
    <n v="9260"/>
    <x v="1"/>
    <n v="2000"/>
    <n v="0"/>
    <n v="0"/>
    <s v="42494516H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293"/>
    <n v="18776"/>
    <s v="42494776HRSU"/>
    <s v="776H"/>
    <x v="191"/>
    <s v="16LTIP TL(RSUs)"/>
    <n v="10261"/>
    <n v="10"/>
    <x v="135"/>
    <n v="9260"/>
    <x v="1"/>
    <n v="2000"/>
    <n v="0"/>
    <n v="0"/>
    <s v="42494776H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294"/>
    <n v="15692"/>
    <s v="42494692HRSU"/>
    <s v="692H"/>
    <x v="202"/>
    <s v="16LTIP TL(RSUs)"/>
    <n v="10261"/>
    <n v="80"/>
    <x v="138"/>
    <n v="9260"/>
    <x v="1"/>
    <n v="190000"/>
    <n v="0"/>
    <n v="0"/>
    <s v="42494692H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295"/>
    <n v="11473"/>
    <s v="42494473HRSU"/>
    <s v="473H"/>
    <x v="43"/>
    <s v="16LTIP TL(RSUs)"/>
    <n v="10261"/>
    <n v="20"/>
    <x v="34"/>
    <n v="9260"/>
    <x v="1"/>
    <n v="107000"/>
    <n v="0"/>
    <n v="0"/>
    <s v="42494473H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s v="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0"/>
    <n v="12167.1"/>
    <n v="0"/>
    <n v="12167.1"/>
    <n v="0"/>
    <n v="0"/>
    <n v="0"/>
    <m/>
    <n v="0"/>
    <n v="0"/>
    <n v="0"/>
    <n v="0"/>
    <n v="0"/>
    <n v="0"/>
    <n v="0"/>
    <n v="0"/>
    <n v="0"/>
    <n v="0"/>
    <n v="0"/>
    <n v="12167.1"/>
    <n v="0"/>
    <n v="0"/>
    <n v="0"/>
    <n v="0"/>
    <n v="12167.1"/>
    <n v="0"/>
    <m/>
    <m/>
    <n v="0"/>
    <n v="0"/>
    <n v="0"/>
    <n v="0"/>
    <n v="0"/>
    <n v="0"/>
    <n v="0"/>
    <n v="0"/>
    <n v="0"/>
    <m/>
    <n v="0"/>
    <n v="0"/>
    <n v="12167.1"/>
  </r>
  <r>
    <n v="1296"/>
    <n v="12388"/>
    <s v="42494388HRSU"/>
    <s v="388H"/>
    <x v="55"/>
    <s v="16LTIP TL(RSUs)"/>
    <n v="10261"/>
    <n v="10"/>
    <x v="46"/>
    <n v="9260"/>
    <x v="1"/>
    <n v="2000"/>
    <n v="0"/>
    <n v="0"/>
    <s v="42494388H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s v="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0"/>
    <n v="12167.1"/>
    <n v="0"/>
    <n v="12167.1"/>
    <n v="0"/>
    <n v="0"/>
    <n v="0"/>
    <m/>
    <n v="0"/>
    <n v="0"/>
    <n v="0"/>
    <n v="0"/>
    <n v="0"/>
    <n v="0"/>
    <n v="0"/>
    <n v="0"/>
    <n v="0"/>
    <n v="0"/>
    <n v="0"/>
    <n v="12167.1"/>
    <n v="0"/>
    <n v="0"/>
    <n v="0"/>
    <n v="0"/>
    <n v="12167.1"/>
    <n v="0"/>
    <m/>
    <m/>
    <n v="0"/>
    <n v="0"/>
    <n v="0"/>
    <n v="0"/>
    <n v="0"/>
    <n v="0"/>
    <n v="0"/>
    <n v="0"/>
    <n v="0"/>
    <m/>
    <n v="0"/>
    <n v="0"/>
    <n v="12167.1"/>
  </r>
  <r>
    <n v="1297"/>
    <n v="11400"/>
    <s v="42494400HRSU"/>
    <s v="400H"/>
    <x v="40"/>
    <s v="16LTIP TL(RSUs)"/>
    <n v="10261"/>
    <n v="20"/>
    <x v="32"/>
    <n v="9260"/>
    <x v="1"/>
    <n v="107000"/>
    <n v="0"/>
    <n v="0"/>
    <s v="42494400H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s v="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0"/>
    <n v="12167.1"/>
    <n v="0"/>
    <n v="12167.1"/>
    <n v="0"/>
    <n v="0"/>
    <n v="0"/>
    <m/>
    <n v="0"/>
    <n v="0"/>
    <n v="0"/>
    <n v="0"/>
    <n v="0"/>
    <n v="0"/>
    <n v="0"/>
    <n v="0"/>
    <n v="0"/>
    <n v="0"/>
    <n v="0"/>
    <n v="12167.1"/>
    <n v="0"/>
    <n v="0"/>
    <n v="0"/>
    <n v="0"/>
    <n v="12167.1"/>
    <n v="0"/>
    <m/>
    <m/>
    <n v="0"/>
    <n v="0"/>
    <n v="0"/>
    <n v="0"/>
    <n v="0"/>
    <n v="0"/>
    <n v="0"/>
    <n v="0"/>
    <n v="0"/>
    <m/>
    <n v="0"/>
    <n v="0"/>
    <n v="12167.1"/>
  </r>
  <r>
    <n v="1298"/>
    <n v="15748"/>
    <s v="42494748HRSU"/>
    <s v="748H"/>
    <x v="123"/>
    <s v="16LTIP TL(RSUs)"/>
    <n v="10261"/>
    <n v="60"/>
    <x v="97"/>
    <n v="9260"/>
    <x v="1"/>
    <n v="30000"/>
    <n v="0"/>
    <n v="0"/>
    <s v="42494748H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299"/>
    <n v="12742"/>
    <s v="42494742HRSU"/>
    <s v="742H"/>
    <x v="59"/>
    <s v="16LTIP TL(RSUs)"/>
    <n v="10261"/>
    <n v="30"/>
    <x v="49"/>
    <n v="9260"/>
    <x v="1"/>
    <n v="10000"/>
    <n v="0"/>
    <n v="0"/>
    <s v="42494742H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300"/>
    <n v="13297"/>
    <s v="42494297HRSU"/>
    <s v="297H"/>
    <x v="63"/>
    <s v="16LTIP TL(RSUs)"/>
    <n v="10261"/>
    <n v="10"/>
    <x v="46"/>
    <n v="9260"/>
    <x v="1"/>
    <n v="2000"/>
    <n v="0"/>
    <n v="0"/>
    <s v="42494297H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s v="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0"/>
    <n v="12167.1"/>
    <n v="0"/>
    <n v="12167.1"/>
    <n v="0"/>
    <n v="0"/>
    <n v="0"/>
    <m/>
    <n v="0"/>
    <n v="0"/>
    <n v="0"/>
    <n v="0"/>
    <n v="0"/>
    <n v="0"/>
    <n v="0"/>
    <n v="0"/>
    <n v="0"/>
    <n v="0"/>
    <n v="0"/>
    <n v="12167.1"/>
    <n v="0"/>
    <n v="0"/>
    <n v="0"/>
    <n v="0"/>
    <n v="12167.1"/>
    <n v="0"/>
    <m/>
    <m/>
    <n v="0"/>
    <n v="0"/>
    <n v="0"/>
    <n v="0"/>
    <n v="0"/>
    <n v="0"/>
    <n v="0"/>
    <n v="0"/>
    <n v="0"/>
    <m/>
    <n v="0"/>
    <n v="0"/>
    <n v="12167.1"/>
  </r>
  <r>
    <n v="1301"/>
    <n v="18325"/>
    <s v="42494325JRSU"/>
    <s v="325J"/>
    <x v="165"/>
    <s v="16LTIP TL(RSUs)"/>
    <n v="10261"/>
    <n v="10"/>
    <x v="4"/>
    <n v="9260"/>
    <x v="1"/>
    <n v="2000"/>
    <n v="0"/>
    <n v="0"/>
    <s v="42494325J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302"/>
    <n v="15605"/>
    <s v="42494605JRSU"/>
    <s v="605J"/>
    <x v="120"/>
    <s v="16LTIP TL(RSUs)"/>
    <n v="10261"/>
    <n v="80"/>
    <x v="94"/>
    <n v="9260"/>
    <x v="1"/>
    <n v="190000"/>
    <n v="0"/>
    <n v="0"/>
    <s v="42494605J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s v="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0"/>
    <n v="12167.1"/>
    <n v="0"/>
    <n v="12167.1"/>
    <n v="0"/>
    <n v="0"/>
    <n v="0"/>
    <m/>
    <n v="0"/>
    <n v="0"/>
    <n v="0"/>
    <n v="0"/>
    <n v="0"/>
    <n v="0"/>
    <n v="0"/>
    <n v="0"/>
    <n v="0"/>
    <n v="0"/>
    <n v="0"/>
    <n v="12167.1"/>
    <n v="0"/>
    <n v="0"/>
    <n v="0"/>
    <n v="0"/>
    <n v="12167.1"/>
    <n v="0"/>
    <m/>
    <m/>
    <n v="0"/>
    <n v="0"/>
    <n v="0"/>
    <n v="0"/>
    <n v="0"/>
    <n v="0"/>
    <n v="0"/>
    <n v="0"/>
    <n v="0"/>
    <m/>
    <n v="0"/>
    <n v="0"/>
    <n v="12167.1"/>
  </r>
  <r>
    <n v="1303"/>
    <n v="10138"/>
    <s v="42494138JRSU"/>
    <s v="138J"/>
    <x v="8"/>
    <s v="16LTIP TL(RSUs)"/>
    <n v="10261"/>
    <n v="10"/>
    <x v="5"/>
    <n v="9260"/>
    <x v="1"/>
    <n v="2000"/>
    <n v="0"/>
    <n v="0"/>
    <s v="42494138J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304"/>
    <n v="11973"/>
    <s v="42494973KRSU"/>
    <s v="973K"/>
    <x v="48"/>
    <s v="16LTIP TL(RSUs)"/>
    <n v="10261"/>
    <n v="70"/>
    <x v="39"/>
    <n v="9260"/>
    <x v="1"/>
    <n v="170000"/>
    <n v="0"/>
    <n v="0"/>
    <s v="42494973K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s v="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0"/>
    <n v="12167.1"/>
    <n v="0"/>
    <n v="12167.1"/>
    <n v="0"/>
    <n v="0"/>
    <n v="0"/>
    <m/>
    <n v="0"/>
    <n v="0"/>
    <n v="0"/>
    <n v="0"/>
    <n v="0"/>
    <n v="0"/>
    <n v="0"/>
    <n v="0"/>
    <n v="0"/>
    <n v="0"/>
    <n v="0"/>
    <n v="12167.1"/>
    <n v="0"/>
    <n v="0"/>
    <n v="0"/>
    <n v="0"/>
    <n v="12167.1"/>
    <n v="0"/>
    <m/>
    <m/>
    <n v="0"/>
    <n v="0"/>
    <n v="0"/>
    <n v="0"/>
    <n v="0"/>
    <n v="0"/>
    <n v="0"/>
    <n v="0"/>
    <n v="0"/>
    <m/>
    <n v="0"/>
    <n v="0"/>
    <n v="12167.1"/>
  </r>
  <r>
    <n v="1305"/>
    <n v="11197"/>
    <s v="42494197KRSU"/>
    <s v="197K"/>
    <x v="33"/>
    <s v="16LTIP TL(RSUs)"/>
    <n v="10261"/>
    <n v="30"/>
    <x v="27"/>
    <n v="9260"/>
    <x v="1"/>
    <n v="10000"/>
    <n v="0"/>
    <n v="0"/>
    <s v="42494197K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s v="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0"/>
    <n v="12167.1"/>
    <n v="0"/>
    <n v="12167.1"/>
    <n v="0"/>
    <n v="0"/>
    <n v="0"/>
    <m/>
    <n v="0"/>
    <n v="0"/>
    <n v="0"/>
    <n v="0"/>
    <n v="0"/>
    <n v="0"/>
    <n v="0"/>
    <n v="0"/>
    <n v="0"/>
    <n v="0"/>
    <n v="0"/>
    <n v="12167.1"/>
    <n v="0"/>
    <n v="0"/>
    <n v="0"/>
    <n v="0"/>
    <n v="12167.1"/>
    <n v="0"/>
    <m/>
    <m/>
    <n v="0"/>
    <n v="0"/>
    <n v="0"/>
    <n v="0"/>
    <n v="0"/>
    <n v="0"/>
    <n v="0"/>
    <n v="0"/>
    <n v="0"/>
    <m/>
    <n v="0"/>
    <n v="0"/>
    <n v="12167.1"/>
  </r>
  <r>
    <n v="1306"/>
    <n v="15620"/>
    <s v="42494620KRSU"/>
    <s v="620K"/>
    <x v="121"/>
    <s v="16LTIP TL(RSUs)"/>
    <n v="10261"/>
    <n v="80"/>
    <x v="95"/>
    <n v="9260"/>
    <x v="1"/>
    <n v="190000"/>
    <n v="0"/>
    <n v="0"/>
    <s v="42494620K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s v="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0"/>
    <n v="12167.1"/>
    <n v="0"/>
    <n v="12167.1"/>
    <n v="0"/>
    <n v="0"/>
    <n v="0"/>
    <m/>
    <n v="0"/>
    <n v="0"/>
    <n v="0"/>
    <n v="0"/>
    <n v="0"/>
    <n v="0"/>
    <n v="0"/>
    <n v="0"/>
    <n v="0"/>
    <n v="0"/>
    <n v="0"/>
    <n v="12167.1"/>
    <n v="0"/>
    <n v="0"/>
    <n v="0"/>
    <n v="0"/>
    <n v="12167.1"/>
    <n v="0"/>
    <m/>
    <m/>
    <n v="0"/>
    <n v="0"/>
    <n v="0"/>
    <n v="0"/>
    <n v="0"/>
    <n v="0"/>
    <n v="0"/>
    <n v="0"/>
    <n v="0"/>
    <m/>
    <n v="0"/>
    <n v="0"/>
    <n v="12167.1"/>
  </r>
  <r>
    <n v="1307"/>
    <n v="17039"/>
    <s v="4249439LiRSU"/>
    <s v="39Li"/>
    <x v="203"/>
    <s v="16LTIP TL(RSUs)"/>
    <n v="10261"/>
    <n v="212"/>
    <x v="139"/>
    <n v="9260"/>
    <x v="1"/>
    <n v="821000"/>
    <n v="0"/>
    <n v="0"/>
    <s v="4249439Li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308"/>
    <n v="12353"/>
    <s v="42494353LRSU"/>
    <s v="353L"/>
    <x v="204"/>
    <s v="16LTIP TL(RSUs)"/>
    <n v="10261"/>
    <n v="10"/>
    <x v="44"/>
    <n v="9260"/>
    <x v="1"/>
    <n v="2000"/>
    <n v="0"/>
    <n v="0"/>
    <s v="42494353L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309"/>
    <n v="10449"/>
    <s v="42494449MRSU"/>
    <s v="449M"/>
    <x v="20"/>
    <s v="16LTIP TL(RSUs)"/>
    <n v="10261"/>
    <n v="20"/>
    <x v="15"/>
    <n v="9260"/>
    <x v="1"/>
    <n v="7000"/>
    <n v="0"/>
    <n v="0"/>
    <s v="42494449M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s v="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0"/>
    <n v="12167.1"/>
    <n v="0"/>
    <n v="12167.1"/>
    <n v="0"/>
    <n v="0"/>
    <n v="0"/>
    <m/>
    <n v="0"/>
    <n v="0"/>
    <n v="0"/>
    <n v="0"/>
    <n v="0"/>
    <n v="0"/>
    <n v="0"/>
    <n v="0"/>
    <n v="0"/>
    <n v="0"/>
    <n v="0"/>
    <n v="12167.1"/>
    <n v="0"/>
    <n v="0"/>
    <n v="0"/>
    <n v="0"/>
    <n v="12167.1"/>
    <n v="0"/>
    <m/>
    <m/>
    <n v="0"/>
    <n v="0"/>
    <n v="0"/>
    <n v="0"/>
    <n v="0"/>
    <n v="0"/>
    <n v="0"/>
    <n v="0"/>
    <n v="0"/>
    <m/>
    <n v="0"/>
    <n v="0"/>
    <n v="12167.1"/>
  </r>
  <r>
    <n v="1310"/>
    <n v="10034"/>
    <s v="4249434MaRSU"/>
    <s v="34Ma"/>
    <x v="2"/>
    <s v="16LTIP TL(RSUs)"/>
    <n v="10261"/>
    <n v="50"/>
    <x v="2"/>
    <n v="9260"/>
    <x v="1"/>
    <n v="91000"/>
    <n v="0"/>
    <n v="0"/>
    <s v="4249434Ma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311"/>
    <n v="15053"/>
    <s v="4249453MaRSU"/>
    <s v="53Ma"/>
    <x v="102"/>
    <s v="16LTIP TL(RSUs)"/>
    <n v="10261"/>
    <n v="10"/>
    <x v="82"/>
    <n v="9260"/>
    <x v="1"/>
    <n v="2000"/>
    <n v="0"/>
    <n v="0"/>
    <s v="4249453Ma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s v="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0"/>
    <n v="12167.1"/>
    <n v="0"/>
    <n v="12167.1"/>
    <n v="0"/>
    <n v="0"/>
    <n v="0"/>
    <m/>
    <n v="0"/>
    <n v="0"/>
    <n v="0"/>
    <n v="0"/>
    <n v="0"/>
    <n v="0"/>
    <n v="0"/>
    <n v="0"/>
    <n v="0"/>
    <n v="0"/>
    <n v="0"/>
    <n v="12167.1"/>
    <n v="0"/>
    <n v="0"/>
    <n v="0"/>
    <n v="0"/>
    <n v="12167.1"/>
    <n v="0"/>
    <m/>
    <m/>
    <n v="0"/>
    <n v="0"/>
    <n v="0"/>
    <n v="0"/>
    <n v="0"/>
    <n v="0"/>
    <n v="0"/>
    <n v="0"/>
    <n v="0"/>
    <m/>
    <n v="0"/>
    <n v="0"/>
    <n v="12167.1"/>
  </r>
  <r>
    <n v="1312"/>
    <n v="15465"/>
    <s v="42494465MRSU"/>
    <s v="465M"/>
    <x v="117"/>
    <s v="16LTIP TL(RSUs)"/>
    <n v="10261"/>
    <n v="10"/>
    <x v="21"/>
    <n v="9260"/>
    <x v="1"/>
    <n v="2000"/>
    <n v="0"/>
    <n v="0"/>
    <s v="42494465M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313"/>
    <n v="17858"/>
    <s v="42494858MRSU"/>
    <s v="858M"/>
    <x v="159"/>
    <s v="16LTIP TL(RSUs)"/>
    <n v="10261"/>
    <n v="10"/>
    <x v="4"/>
    <n v="9260"/>
    <x v="1"/>
    <n v="2000"/>
    <n v="0"/>
    <n v="0"/>
    <s v="42494858M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s v="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0"/>
    <n v="12167.1"/>
    <n v="0"/>
    <n v="12167.1"/>
    <n v="0"/>
    <n v="0"/>
    <n v="0"/>
    <m/>
    <n v="0"/>
    <n v="0"/>
    <n v="0"/>
    <n v="0"/>
    <n v="0"/>
    <n v="0"/>
    <n v="0"/>
    <n v="0"/>
    <n v="0"/>
    <n v="0"/>
    <n v="0"/>
    <n v="12167.1"/>
    <n v="0"/>
    <n v="0"/>
    <n v="0"/>
    <n v="0"/>
    <n v="12167.1"/>
    <n v="0"/>
    <m/>
    <m/>
    <n v="0"/>
    <n v="0"/>
    <n v="0"/>
    <n v="0"/>
    <n v="0"/>
    <n v="0"/>
    <n v="0"/>
    <n v="0"/>
    <n v="0"/>
    <m/>
    <n v="0"/>
    <n v="0"/>
    <n v="12167.1"/>
  </r>
  <r>
    <n v="1314"/>
    <n v="18601"/>
    <s v="42494601MRSU"/>
    <s v="601M"/>
    <x v="170"/>
    <s v="16LTIP TL(RSUs)"/>
    <n v="10261"/>
    <n v="70"/>
    <x v="123"/>
    <n v="9260"/>
    <x v="1"/>
    <n v="170000"/>
    <n v="0"/>
    <n v="0"/>
    <s v="42494601M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315"/>
    <n v="10155"/>
    <s v="42494155MRSU"/>
    <s v="155M"/>
    <x v="10"/>
    <s v="16LTIP TL(RSUs)"/>
    <n v="10261"/>
    <n v="10"/>
    <x v="4"/>
    <n v="9260"/>
    <x v="1"/>
    <n v="2000"/>
    <n v="0"/>
    <n v="0"/>
    <s v="42494155M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316"/>
    <n v="14108"/>
    <s v="42494108MRSU"/>
    <s v="108M"/>
    <x v="75"/>
    <s v="16LTIP TL(RSUs)"/>
    <n v="10261"/>
    <n v="10"/>
    <x v="61"/>
    <n v="9260"/>
    <x v="1"/>
    <n v="12000"/>
    <n v="0"/>
    <n v="0"/>
    <s v="42494108M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317"/>
    <n v="15518"/>
    <s v="42494518MRSU"/>
    <s v="518M"/>
    <x v="119"/>
    <s v="16LTIP TL(RSUs)"/>
    <n v="10261"/>
    <n v="10"/>
    <x v="73"/>
    <n v="9260"/>
    <x v="1"/>
    <n v="2000"/>
    <n v="0"/>
    <n v="0"/>
    <s v="42494518M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s v="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0"/>
    <n v="12167.1"/>
    <n v="0"/>
    <n v="12167.1"/>
    <n v="0"/>
    <n v="0"/>
    <n v="0"/>
    <m/>
    <n v="0"/>
    <n v="0"/>
    <n v="0"/>
    <n v="0"/>
    <n v="0"/>
    <n v="0"/>
    <n v="0"/>
    <n v="0"/>
    <n v="0"/>
    <n v="0"/>
    <n v="0"/>
    <n v="12167.1"/>
    <n v="0"/>
    <n v="0"/>
    <n v="0"/>
    <n v="0"/>
    <n v="12167.1"/>
    <n v="0"/>
    <m/>
    <m/>
    <n v="0"/>
    <n v="0"/>
    <n v="0"/>
    <n v="0"/>
    <n v="0"/>
    <n v="0"/>
    <n v="0"/>
    <n v="0"/>
    <n v="0"/>
    <m/>
    <n v="0"/>
    <n v="0"/>
    <n v="12167.1"/>
  </r>
  <r>
    <n v="1318"/>
    <n v="14474"/>
    <s v="42494474MRSU"/>
    <s v="474M"/>
    <x v="85"/>
    <s v="16LTIP TL(RSUs)"/>
    <n v="10261"/>
    <n v="10"/>
    <x v="12"/>
    <n v="9260"/>
    <x v="1"/>
    <n v="2000"/>
    <n v="0"/>
    <n v="0"/>
    <s v="42494474M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s v="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0"/>
    <n v="12167.1"/>
    <n v="0"/>
    <n v="12167.1"/>
    <n v="0"/>
    <n v="0"/>
    <n v="0"/>
    <m/>
    <n v="0"/>
    <n v="0"/>
    <n v="0"/>
    <n v="0"/>
    <n v="0"/>
    <n v="0"/>
    <n v="0"/>
    <n v="0"/>
    <n v="0"/>
    <n v="0"/>
    <n v="0"/>
    <n v="12167.1"/>
    <n v="0"/>
    <n v="0"/>
    <n v="0"/>
    <n v="0"/>
    <n v="12167.1"/>
    <n v="0"/>
    <m/>
    <m/>
    <n v="0"/>
    <n v="0"/>
    <n v="0"/>
    <n v="0"/>
    <n v="0"/>
    <n v="0"/>
    <n v="0"/>
    <n v="0"/>
    <n v="0"/>
    <m/>
    <n v="0"/>
    <n v="0"/>
    <n v="12167.1"/>
  </r>
  <r>
    <n v="1319"/>
    <n v="11998"/>
    <s v="42494998NRSU"/>
    <s v="998N"/>
    <x v="51"/>
    <s v="16LTIP TL(RSUs)"/>
    <n v="10261"/>
    <n v="50"/>
    <x v="42"/>
    <n v="9260"/>
    <x v="1"/>
    <n v="91000"/>
    <n v="0"/>
    <n v="0"/>
    <s v="42494998N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s v="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0"/>
    <n v="12167.1"/>
    <n v="0"/>
    <n v="12167.1"/>
    <n v="0"/>
    <n v="0"/>
    <n v="0"/>
    <m/>
    <n v="0"/>
    <n v="0"/>
    <n v="0"/>
    <n v="0"/>
    <n v="0"/>
    <n v="0"/>
    <n v="0"/>
    <n v="0"/>
    <n v="0"/>
    <n v="0"/>
    <n v="0"/>
    <n v="12167.1"/>
    <n v="0"/>
    <n v="0"/>
    <n v="0"/>
    <n v="0"/>
    <n v="12167.1"/>
    <n v="0"/>
    <m/>
    <m/>
    <n v="0"/>
    <n v="0"/>
    <n v="0"/>
    <n v="0"/>
    <n v="0"/>
    <n v="0"/>
    <n v="0"/>
    <n v="0"/>
    <n v="0"/>
    <m/>
    <n v="0"/>
    <n v="0"/>
    <n v="12167.1"/>
  </r>
  <r>
    <n v="1320"/>
    <n v="18837"/>
    <s v="42494837NRSU"/>
    <s v="837N"/>
    <x v="175"/>
    <s v="16LTIP TL(RSUs)"/>
    <n v="10261"/>
    <n v="60"/>
    <x v="126"/>
    <n v="9260"/>
    <x v="1"/>
    <n v="30000"/>
    <n v="0"/>
    <n v="0"/>
    <s v="42494837N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321"/>
    <n v="15716"/>
    <s v="42494716NRSU"/>
    <s v="716N"/>
    <x v="205"/>
    <s v="16LTIP TL(RSUs)"/>
    <n v="10261"/>
    <n v="180"/>
    <x v="137"/>
    <n v="9260"/>
    <x v="1"/>
    <n v="700000"/>
    <n v="0"/>
    <n v="0"/>
    <s v="42494716N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s v="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0"/>
    <n v="12167.1"/>
    <n v="0"/>
    <n v="12167.1"/>
    <n v="0"/>
    <n v="0"/>
    <n v="0"/>
    <m/>
    <n v="0"/>
    <n v="0"/>
    <n v="0"/>
    <n v="0"/>
    <n v="0"/>
    <n v="0"/>
    <n v="0"/>
    <n v="0"/>
    <n v="0"/>
    <n v="0"/>
    <n v="0"/>
    <n v="12167.1"/>
    <n v="0"/>
    <n v="0"/>
    <n v="0"/>
    <n v="0"/>
    <n v="12167.1"/>
    <n v="0"/>
    <m/>
    <m/>
    <n v="0"/>
    <n v="0"/>
    <n v="0"/>
    <n v="0"/>
    <n v="0"/>
    <n v="0"/>
    <n v="0"/>
    <n v="0"/>
    <n v="0"/>
    <m/>
    <n v="0"/>
    <n v="0"/>
    <n v="12167.1"/>
  </r>
  <r>
    <n v="1322"/>
    <n v="16600"/>
    <s v="42494600PRSU"/>
    <s v="600P"/>
    <x v="128"/>
    <s v="16LTIP TL(RSUs)"/>
    <n v="10261"/>
    <n v="70"/>
    <x v="99"/>
    <n v="9260"/>
    <x v="1"/>
    <n v="170000"/>
    <n v="0"/>
    <n v="0"/>
    <s v="42494600P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323"/>
    <n v="13121"/>
    <s v="42494121PRSU"/>
    <s v="121P"/>
    <x v="194"/>
    <s v="16LTIP TL(RSUs)"/>
    <n v="10261"/>
    <n v="80"/>
    <x v="86"/>
    <n v="9260"/>
    <x v="1"/>
    <n v="190000"/>
    <n v="0"/>
    <n v="0"/>
    <s v="42494121P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324"/>
    <n v="10153"/>
    <s v="42494153PRSU"/>
    <s v="153P"/>
    <x v="9"/>
    <s v="16LTIP TL(RSUs)"/>
    <n v="10261"/>
    <n v="212"/>
    <x v="8"/>
    <n v="9260"/>
    <x v="1"/>
    <n v="821000"/>
    <n v="0"/>
    <n v="0"/>
    <s v="42494153P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325"/>
    <n v="14712"/>
    <s v="42494712PRSU"/>
    <s v="712P"/>
    <x v="91"/>
    <s v="16LTIP TL(RSUs)"/>
    <n v="10261"/>
    <n v="10"/>
    <x v="73"/>
    <n v="9260"/>
    <x v="1"/>
    <n v="2000"/>
    <n v="0"/>
    <n v="0"/>
    <s v="42494712P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326"/>
    <n v="18652"/>
    <s v="42494652PRSU"/>
    <s v="652P"/>
    <x v="172"/>
    <s v="16LTIP TL(RSUs)"/>
    <n v="10261"/>
    <n v="10"/>
    <x v="5"/>
    <n v="9260"/>
    <x v="1"/>
    <n v="2000"/>
    <n v="0"/>
    <n v="0"/>
    <s v="42494652P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327"/>
    <n v="13401"/>
    <s v="42494401QRSU"/>
    <s v="401Q"/>
    <x v="65"/>
    <s v="16LTIP TL(RSUs)"/>
    <n v="10261"/>
    <n v="10"/>
    <x v="53"/>
    <n v="9260"/>
    <x v="1"/>
    <n v="2000"/>
    <n v="0"/>
    <n v="0"/>
    <s v="42494401Q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s v="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0"/>
    <n v="12167.1"/>
    <n v="0"/>
    <n v="12167.1"/>
    <n v="0"/>
    <n v="0"/>
    <n v="0"/>
    <m/>
    <n v="0"/>
    <n v="0"/>
    <n v="0"/>
    <n v="0"/>
    <n v="0"/>
    <n v="0"/>
    <n v="0"/>
    <n v="0"/>
    <n v="0"/>
    <n v="0"/>
    <n v="0"/>
    <n v="12167.1"/>
    <n v="0"/>
    <n v="0"/>
    <n v="0"/>
    <n v="0"/>
    <n v="12167.1"/>
    <n v="0"/>
    <m/>
    <m/>
    <n v="0"/>
    <n v="0"/>
    <n v="0"/>
    <n v="0"/>
    <n v="0"/>
    <n v="0"/>
    <n v="0"/>
    <n v="0"/>
    <n v="0"/>
    <m/>
    <n v="0"/>
    <n v="0"/>
    <n v="12167.1"/>
  </r>
  <r>
    <n v="1328"/>
    <n v="17057"/>
    <s v="4249457RaRSU"/>
    <s v="57Ra"/>
    <x v="142"/>
    <s v="16LTIP TL(RSUs)"/>
    <n v="10261"/>
    <n v="212"/>
    <x v="109"/>
    <n v="9260"/>
    <x v="1"/>
    <n v="821000"/>
    <n v="0"/>
    <n v="0"/>
    <s v="4249457Ra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s v="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0"/>
    <n v="12167.1"/>
    <n v="0"/>
    <n v="12167.1"/>
    <n v="0"/>
    <n v="0"/>
    <n v="0"/>
    <m/>
    <n v="0"/>
    <n v="0"/>
    <n v="0"/>
    <n v="0"/>
    <n v="0"/>
    <n v="0"/>
    <n v="0"/>
    <n v="0"/>
    <n v="0"/>
    <n v="0"/>
    <n v="0"/>
    <n v="12167.1"/>
    <n v="0"/>
    <n v="0"/>
    <n v="0"/>
    <n v="0"/>
    <n v="12167.1"/>
    <n v="0"/>
    <m/>
    <m/>
    <n v="0"/>
    <n v="0"/>
    <n v="0"/>
    <n v="0"/>
    <n v="0"/>
    <n v="0"/>
    <n v="0"/>
    <n v="0"/>
    <n v="0"/>
    <m/>
    <n v="0"/>
    <n v="0"/>
    <n v="12167.1"/>
  </r>
  <r>
    <n v="1329"/>
    <n v="17058"/>
    <s v="4249458ReRSU"/>
    <s v="58Re"/>
    <x v="143"/>
    <s v="16LTIP TL(RSUs)"/>
    <n v="10261"/>
    <n v="212"/>
    <x v="110"/>
    <n v="9260"/>
    <x v="1"/>
    <n v="821000"/>
    <n v="0"/>
    <n v="0"/>
    <s v="4249458Re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s v="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0"/>
    <n v="12167.1"/>
    <n v="0"/>
    <n v="12167.1"/>
    <n v="0"/>
    <n v="0"/>
    <n v="0"/>
    <m/>
    <n v="0"/>
    <n v="0"/>
    <n v="0"/>
    <n v="0"/>
    <n v="0"/>
    <n v="0"/>
    <n v="0"/>
    <n v="0"/>
    <n v="0"/>
    <n v="0"/>
    <n v="0"/>
    <n v="12167.1"/>
    <n v="0"/>
    <n v="0"/>
    <n v="0"/>
    <n v="0"/>
    <n v="12167.1"/>
    <n v="0"/>
    <m/>
    <m/>
    <n v="0"/>
    <n v="0"/>
    <n v="0"/>
    <n v="0"/>
    <n v="0"/>
    <n v="0"/>
    <n v="0"/>
    <n v="0"/>
    <n v="0"/>
    <m/>
    <n v="0"/>
    <n v="0"/>
    <n v="12167.1"/>
  </r>
  <r>
    <n v="1330"/>
    <n v="13390"/>
    <s v="42494390RRSU"/>
    <s v="390R"/>
    <x v="195"/>
    <s v="16LTIP TL(RSUs)"/>
    <n v="10261"/>
    <n v="60"/>
    <x v="24"/>
    <n v="9260"/>
    <x v="1"/>
    <n v="30000"/>
    <n v="0"/>
    <n v="0"/>
    <s v="42494390R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331"/>
    <n v="14957"/>
    <s v="42494957RRSU"/>
    <s v="957R"/>
    <x v="101"/>
    <s v="16LTIP TL(RSUs)"/>
    <n v="10261"/>
    <n v="80"/>
    <x v="81"/>
    <n v="9260"/>
    <x v="1"/>
    <n v="190000"/>
    <n v="0"/>
    <n v="0"/>
    <s v="42494957R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332"/>
    <n v="13439"/>
    <s v="42494439RRSU"/>
    <s v="439R"/>
    <x v="68"/>
    <s v="16LTIP TL(RSUs)"/>
    <n v="10261"/>
    <n v="60"/>
    <x v="56"/>
    <n v="9260"/>
    <x v="1"/>
    <n v="81000"/>
    <n v="0"/>
    <n v="0"/>
    <s v="42494439R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s v="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0"/>
    <n v="12167.1"/>
    <n v="0"/>
    <n v="12167.1"/>
    <n v="0"/>
    <n v="0"/>
    <n v="0"/>
    <m/>
    <n v="0"/>
    <n v="0"/>
    <n v="0"/>
    <n v="0"/>
    <n v="0"/>
    <n v="0"/>
    <n v="0"/>
    <n v="0"/>
    <n v="0"/>
    <n v="0"/>
    <n v="0"/>
    <n v="12167.1"/>
    <n v="0"/>
    <n v="0"/>
    <n v="0"/>
    <n v="0"/>
    <n v="12167.1"/>
    <n v="0"/>
    <m/>
    <m/>
    <n v="0"/>
    <n v="0"/>
    <n v="0"/>
    <n v="0"/>
    <n v="0"/>
    <n v="0"/>
    <n v="0"/>
    <n v="0"/>
    <n v="0"/>
    <m/>
    <n v="0"/>
    <n v="0"/>
    <n v="12167.1"/>
  </r>
  <r>
    <n v="1333"/>
    <n v="17062"/>
    <s v="4249462RoRSU"/>
    <s v="62Ro"/>
    <x v="145"/>
    <s v="16LTIP TL(RSUs)"/>
    <n v="10261"/>
    <n v="212"/>
    <x v="109"/>
    <n v="9260"/>
    <x v="1"/>
    <n v="821000"/>
    <n v="0"/>
    <n v="0"/>
    <s v="4249462Ro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s v="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0"/>
    <n v="12167.1"/>
    <n v="0"/>
    <n v="12167.1"/>
    <n v="0"/>
    <n v="0"/>
    <n v="0"/>
    <m/>
    <n v="0"/>
    <n v="0"/>
    <n v="0"/>
    <n v="0"/>
    <n v="0"/>
    <n v="0"/>
    <n v="0"/>
    <n v="0"/>
    <n v="0"/>
    <n v="0"/>
    <n v="0"/>
    <n v="12167.1"/>
    <n v="0"/>
    <n v="0"/>
    <n v="0"/>
    <n v="0"/>
    <n v="12167.1"/>
    <n v="0"/>
    <m/>
    <m/>
    <n v="0"/>
    <n v="0"/>
    <n v="0"/>
    <n v="0"/>
    <n v="0"/>
    <n v="0"/>
    <n v="0"/>
    <n v="0"/>
    <n v="0"/>
    <m/>
    <n v="0"/>
    <n v="0"/>
    <n v="12167.1"/>
  </r>
  <r>
    <n v="1334"/>
    <n v="11983"/>
    <s v="42494983SRSU"/>
    <s v="983S"/>
    <x v="49"/>
    <s v="16LTIP TL(RSUs)"/>
    <n v="10261"/>
    <n v="50"/>
    <x v="40"/>
    <n v="9260"/>
    <x v="1"/>
    <n v="91000"/>
    <n v="0"/>
    <n v="0"/>
    <s v="42494983S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s v="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0"/>
    <n v="12167.1"/>
    <n v="0"/>
    <n v="12167.1"/>
    <n v="0"/>
    <n v="0"/>
    <n v="0"/>
    <m/>
    <n v="0"/>
    <n v="0"/>
    <n v="0"/>
    <n v="0"/>
    <n v="0"/>
    <n v="0"/>
    <n v="0"/>
    <n v="0"/>
    <n v="0"/>
    <n v="0"/>
    <n v="0"/>
    <n v="12167.1"/>
    <n v="0"/>
    <n v="0"/>
    <n v="0"/>
    <n v="0"/>
    <n v="12167.1"/>
    <n v="0"/>
    <m/>
    <m/>
    <n v="0"/>
    <n v="0"/>
    <n v="0"/>
    <n v="0"/>
    <n v="0"/>
    <n v="0"/>
    <n v="0"/>
    <n v="0"/>
    <n v="0"/>
    <m/>
    <n v="0"/>
    <n v="0"/>
    <n v="12167.1"/>
  </r>
  <r>
    <n v="1335"/>
    <n v="19012"/>
    <s v="42494012SRSU"/>
    <s v="012S"/>
    <x v="179"/>
    <s v="16LTIP TL(RSUs)"/>
    <n v="10261"/>
    <n v="10"/>
    <x v="129"/>
    <n v="4264"/>
    <x v="1"/>
    <n v="2000"/>
    <n v="0"/>
    <n v="0"/>
    <s v="42494012S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336"/>
    <n v="11128"/>
    <s v="42494128SRSU"/>
    <s v="128S"/>
    <x v="31"/>
    <s v="16LTIP TL(RSUs)"/>
    <n v="10261"/>
    <n v="70"/>
    <x v="25"/>
    <n v="9260"/>
    <x v="1"/>
    <n v="170000"/>
    <n v="0"/>
    <n v="0"/>
    <s v="42494128S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s v="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0"/>
    <n v="12167.1"/>
    <n v="0"/>
    <n v="12167.1"/>
    <n v="0"/>
    <n v="0"/>
    <n v="0"/>
    <m/>
    <n v="0"/>
    <n v="0"/>
    <n v="0"/>
    <n v="0"/>
    <n v="0"/>
    <n v="0"/>
    <n v="0"/>
    <n v="0"/>
    <n v="0"/>
    <n v="0"/>
    <n v="0"/>
    <n v="12167.1"/>
    <n v="0"/>
    <n v="0"/>
    <n v="0"/>
    <n v="0"/>
    <n v="12167.1"/>
    <n v="0"/>
    <m/>
    <m/>
    <n v="0"/>
    <n v="0"/>
    <n v="0"/>
    <n v="0"/>
    <n v="0"/>
    <n v="0"/>
    <n v="0"/>
    <n v="0"/>
    <n v="0"/>
    <m/>
    <n v="0"/>
    <n v="0"/>
    <n v="12167.1"/>
  </r>
  <r>
    <n v="1337"/>
    <n v="15070"/>
    <s v="4249470SlRSU"/>
    <s v="70Sl"/>
    <x v="104"/>
    <s v="16LTIP TL(RSUs)"/>
    <n v="10261"/>
    <n v="80"/>
    <x v="84"/>
    <n v="9260"/>
    <x v="1"/>
    <n v="190000"/>
    <n v="0"/>
    <n v="0"/>
    <s v="4249470Sl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338"/>
    <n v="14713"/>
    <s v="42494713SRSU"/>
    <s v="713S"/>
    <x v="92"/>
    <s v="16LTIP TL(RSUs)"/>
    <n v="10261"/>
    <n v="180"/>
    <x v="74"/>
    <n v="9260"/>
    <x v="1"/>
    <n v="700000"/>
    <n v="0"/>
    <n v="0"/>
    <s v="42494713S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s v="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0"/>
    <n v="12167.1"/>
    <n v="0"/>
    <n v="12167.1"/>
    <n v="0"/>
    <n v="0"/>
    <n v="0"/>
    <m/>
    <n v="0"/>
    <n v="0"/>
    <n v="0"/>
    <n v="0"/>
    <n v="0"/>
    <n v="0"/>
    <n v="0"/>
    <n v="0"/>
    <n v="0"/>
    <n v="0"/>
    <n v="0"/>
    <n v="12167.1"/>
    <n v="0"/>
    <n v="0"/>
    <n v="0"/>
    <n v="0"/>
    <n v="12167.1"/>
    <n v="0"/>
    <m/>
    <m/>
    <n v="0"/>
    <n v="0"/>
    <n v="0"/>
    <n v="0"/>
    <n v="0"/>
    <n v="0"/>
    <n v="0"/>
    <n v="0"/>
    <n v="0"/>
    <m/>
    <n v="0"/>
    <n v="0"/>
    <n v="12167.1"/>
  </r>
  <r>
    <n v="1339"/>
    <n v="14088"/>
    <s v="42494088SRSU"/>
    <s v="088S"/>
    <x v="74"/>
    <s v="16LTIP TL(RSUs)"/>
    <n v="10261"/>
    <n v="10"/>
    <x v="60"/>
    <n v="9260"/>
    <x v="1"/>
    <n v="2000"/>
    <n v="0"/>
    <n v="0"/>
    <s v="42494088S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340"/>
    <n v="14938"/>
    <s v="42494938SRSU"/>
    <s v="938S"/>
    <x v="99"/>
    <s v="16LTIP TL(RSUs)"/>
    <n v="10261"/>
    <n v="180"/>
    <x v="74"/>
    <n v="9260"/>
    <x v="1"/>
    <n v="700000"/>
    <n v="0"/>
    <n v="0"/>
    <s v="42494938S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s v="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0"/>
    <n v="12167.1"/>
    <n v="0"/>
    <n v="12167.1"/>
    <n v="0"/>
    <n v="0"/>
    <n v="0"/>
    <m/>
    <n v="0"/>
    <n v="0"/>
    <n v="0"/>
    <n v="0"/>
    <n v="0"/>
    <n v="0"/>
    <n v="0"/>
    <n v="0"/>
    <n v="0"/>
    <n v="0"/>
    <n v="0"/>
    <n v="12167.1"/>
    <n v="0"/>
    <n v="0"/>
    <n v="0"/>
    <n v="0"/>
    <n v="12167.1"/>
    <n v="0"/>
    <m/>
    <m/>
    <n v="0"/>
    <n v="0"/>
    <n v="0"/>
    <n v="0"/>
    <n v="0"/>
    <n v="0"/>
    <n v="0"/>
    <n v="0"/>
    <n v="0"/>
    <m/>
    <n v="0"/>
    <n v="0"/>
    <n v="12167.1"/>
  </r>
  <r>
    <n v="1341"/>
    <n v="14813"/>
    <s v="42494813SRSU"/>
    <s v="813S"/>
    <x v="95"/>
    <s v="16LTIP TL(RSUs)"/>
    <n v="10261"/>
    <n v="80"/>
    <x v="62"/>
    <n v="9260"/>
    <x v="1"/>
    <n v="190000"/>
    <n v="0"/>
    <n v="0"/>
    <s v="42494813S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342"/>
    <n v="17542"/>
    <s v="42494542SRSU"/>
    <s v="542S"/>
    <x v="156"/>
    <s v="16LTIP TL(RSUs)"/>
    <n v="10261"/>
    <n v="10"/>
    <x v="117"/>
    <n v="9260"/>
    <x v="1"/>
    <n v="2000"/>
    <n v="0"/>
    <n v="0"/>
    <s v="42494542S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343"/>
    <n v="13202"/>
    <s v="42494202SRSU"/>
    <s v="202S"/>
    <x v="62"/>
    <s v="16LTIP TL(RSUs)"/>
    <n v="10261"/>
    <n v="20"/>
    <x v="51"/>
    <n v="9260"/>
    <x v="1"/>
    <n v="107000"/>
    <n v="0"/>
    <n v="0"/>
    <s v="42494202S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s v="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0"/>
    <n v="12167.1"/>
    <n v="0"/>
    <n v="12167.1"/>
    <n v="0"/>
    <n v="0"/>
    <n v="0"/>
    <m/>
    <n v="0"/>
    <n v="0"/>
    <n v="0"/>
    <n v="0"/>
    <n v="0"/>
    <n v="0"/>
    <n v="0"/>
    <n v="0"/>
    <n v="0"/>
    <n v="0"/>
    <n v="0"/>
    <n v="12167.1"/>
    <n v="0"/>
    <n v="0"/>
    <n v="0"/>
    <n v="0"/>
    <n v="12167.1"/>
    <n v="0"/>
    <m/>
    <m/>
    <n v="0"/>
    <n v="0"/>
    <n v="0"/>
    <n v="0"/>
    <n v="0"/>
    <n v="0"/>
    <n v="0"/>
    <n v="0"/>
    <n v="0"/>
    <m/>
    <n v="0"/>
    <n v="0"/>
    <n v="12167.1"/>
  </r>
  <r>
    <n v="1344"/>
    <n v="10401"/>
    <s v="42494401SRSU"/>
    <s v="401S"/>
    <x v="19"/>
    <s v="16LTIP TL(RSUs)"/>
    <n v="10261"/>
    <n v="10"/>
    <x v="14"/>
    <n v="9260"/>
    <x v="1"/>
    <n v="2000"/>
    <n v="0"/>
    <n v="0"/>
    <s v="42494401S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345"/>
    <n v="14951"/>
    <s v="42494951TRSU"/>
    <s v="951T"/>
    <x v="100"/>
    <s v="16LTIP TL(RSUs)"/>
    <n v="10261"/>
    <n v="80"/>
    <x v="80"/>
    <n v="9260"/>
    <x v="1"/>
    <n v="190000"/>
    <n v="0"/>
    <n v="0"/>
    <s v="42494951T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s v="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0"/>
    <n v="12167.1"/>
    <n v="0"/>
    <n v="12167.1"/>
    <n v="0"/>
    <n v="0"/>
    <n v="0"/>
    <m/>
    <n v="0"/>
    <n v="0"/>
    <n v="0"/>
    <n v="0"/>
    <n v="0"/>
    <n v="0"/>
    <n v="0"/>
    <n v="0"/>
    <n v="0"/>
    <n v="0"/>
    <n v="0"/>
    <n v="12167.1"/>
    <n v="0"/>
    <n v="0"/>
    <n v="0"/>
    <n v="0"/>
    <n v="12167.1"/>
    <n v="0"/>
    <m/>
    <m/>
    <n v="0"/>
    <n v="0"/>
    <n v="0"/>
    <n v="0"/>
    <n v="0"/>
    <n v="0"/>
    <n v="0"/>
    <n v="0"/>
    <n v="0"/>
    <m/>
    <n v="0"/>
    <n v="0"/>
    <n v="12167.1"/>
  </r>
  <r>
    <n v="1346"/>
    <n v="24491"/>
    <s v="42494491TRSU"/>
    <s v="491T"/>
    <x v="187"/>
    <s v="16LTIP TL(RSUs)"/>
    <n v="10261"/>
    <n v="10"/>
    <x v="55"/>
    <n v="9260"/>
    <x v="1"/>
    <n v="2000"/>
    <n v="0"/>
    <n v="0"/>
    <s v="42494491T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347"/>
    <n v="13553"/>
    <s v="42494553TRSU"/>
    <s v="553T"/>
    <x v="72"/>
    <s v="16LTIP TL(RSUs)"/>
    <n v="10261"/>
    <n v="10"/>
    <x v="43"/>
    <n v="9260"/>
    <x v="1"/>
    <n v="2000"/>
    <n v="0"/>
    <n v="0"/>
    <s v="42494553T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348"/>
    <n v="15416"/>
    <s v="42494416WRSU"/>
    <s v="416W"/>
    <x v="116"/>
    <s v="16LTIP TL(RSUs)"/>
    <n v="10261"/>
    <n v="80"/>
    <x v="92"/>
    <n v="9260"/>
    <x v="1"/>
    <n v="190000"/>
    <n v="0"/>
    <n v="0"/>
    <s v="42494416W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349"/>
    <n v="14288"/>
    <s v="42494288WRSU"/>
    <s v="288W"/>
    <x v="80"/>
    <s v="16LTIP TL(RSUs)"/>
    <n v="10261"/>
    <n v="10"/>
    <x v="12"/>
    <n v="9260"/>
    <x v="1"/>
    <n v="2000"/>
    <n v="0"/>
    <n v="0"/>
    <s v="42494288W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350"/>
    <n v="10101"/>
    <s v="42494101WRSU"/>
    <s v="101W"/>
    <x v="4"/>
    <s v="16LTIP TL(RSUs)"/>
    <n v="10261"/>
    <n v="10"/>
    <x v="4"/>
    <n v="9260"/>
    <x v="1"/>
    <n v="2000"/>
    <n v="0"/>
    <n v="0"/>
    <s v="42494101W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351"/>
    <n v="18779"/>
    <s v="42494779WRSU"/>
    <s v="779W"/>
    <x v="174"/>
    <s v="16LTIP TL(RSUs)"/>
    <n v="10261"/>
    <n v="212"/>
    <x v="125"/>
    <n v="9260"/>
    <x v="1"/>
    <n v="832000"/>
    <n v="0"/>
    <n v="0"/>
    <s v="42494779W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s v="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0"/>
    <n v="12167.1"/>
    <n v="0"/>
    <n v="12167.1"/>
    <n v="0"/>
    <n v="0"/>
    <n v="0"/>
    <m/>
    <n v="0"/>
    <n v="0"/>
    <n v="0"/>
    <n v="0"/>
    <n v="0"/>
    <n v="0"/>
    <n v="0"/>
    <n v="0"/>
    <n v="0"/>
    <n v="0"/>
    <n v="0"/>
    <n v="12167.1"/>
    <n v="0"/>
    <n v="0"/>
    <n v="0"/>
    <n v="0"/>
    <n v="12167.1"/>
    <n v="0"/>
    <m/>
    <m/>
    <n v="0"/>
    <n v="0"/>
    <n v="0"/>
    <n v="0"/>
    <n v="0"/>
    <n v="0"/>
    <n v="0"/>
    <n v="0"/>
    <n v="0"/>
    <m/>
    <n v="0"/>
    <n v="0"/>
    <n v="12167.1"/>
  </r>
  <r>
    <n v="1352"/>
    <n v="17090"/>
    <s v="4249490WhRSU"/>
    <s v="90Wh"/>
    <x v="151"/>
    <s v="16LTIP TL(RSUs)"/>
    <n v="10261"/>
    <n v="212"/>
    <x v="105"/>
    <n v="9260"/>
    <x v="1"/>
    <n v="821000"/>
    <n v="0"/>
    <n v="0"/>
    <s v="4249490Wh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353"/>
    <n v="14721"/>
    <s v="42494721WRSU"/>
    <s v="721W"/>
    <x v="93"/>
    <s v="16LTIP TL(RSUs)"/>
    <n v="10261"/>
    <n v="10"/>
    <x v="75"/>
    <n v="9260"/>
    <x v="1"/>
    <n v="2000"/>
    <n v="0"/>
    <n v="0"/>
    <s v="42494721W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354"/>
    <n v="11384"/>
    <s v="42494384WRSU"/>
    <s v="384W"/>
    <x v="38"/>
    <s v="16LTIP TL(RSUs)"/>
    <n v="10261"/>
    <n v="60"/>
    <x v="30"/>
    <n v="9260"/>
    <x v="1"/>
    <n v="30000"/>
    <n v="0"/>
    <n v="0"/>
    <s v="42494384W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355"/>
    <n v="14707"/>
    <s v="42494707WRSU"/>
    <s v="707W"/>
    <x v="90"/>
    <s v="16LTIP TL(RSUs)"/>
    <n v="10261"/>
    <n v="10"/>
    <x v="72"/>
    <n v="9260"/>
    <x v="1"/>
    <n v="2000"/>
    <n v="0"/>
    <n v="0"/>
    <s v="42494707W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s v="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0"/>
    <n v="12167.1"/>
    <n v="0"/>
    <n v="12167.1"/>
    <n v="0"/>
    <n v="0"/>
    <n v="0"/>
    <m/>
    <n v="0"/>
    <n v="0"/>
    <n v="0"/>
    <n v="0"/>
    <n v="0"/>
    <n v="0"/>
    <n v="0"/>
    <n v="0"/>
    <n v="0"/>
    <n v="0"/>
    <n v="0"/>
    <n v="12167.1"/>
    <n v="0"/>
    <n v="0"/>
    <n v="0"/>
    <n v="0"/>
    <n v="12167.1"/>
    <n v="0"/>
    <m/>
    <m/>
    <n v="0"/>
    <n v="0"/>
    <n v="0"/>
    <n v="0"/>
    <n v="0"/>
    <n v="0"/>
    <n v="0"/>
    <n v="0"/>
    <n v="0"/>
    <m/>
    <n v="0"/>
    <n v="0"/>
    <n v="12167.1"/>
  </r>
  <r>
    <n v="1356"/>
    <n v="11885"/>
    <s v="42494885YRSU"/>
    <s v="885Y"/>
    <x v="45"/>
    <s v="16LTIP TL(RSUs)"/>
    <n v="10261"/>
    <n v="212"/>
    <x v="36"/>
    <n v="9260"/>
    <x v="1"/>
    <n v="824000"/>
    <n v="0"/>
    <n v="0"/>
    <s v="42494885Y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s v="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0"/>
    <n v="12167.1"/>
    <n v="0"/>
    <n v="12167.1"/>
    <n v="0"/>
    <n v="0"/>
    <n v="0"/>
    <m/>
    <n v="0"/>
    <n v="0"/>
    <n v="0"/>
    <n v="0"/>
    <n v="0"/>
    <n v="0"/>
    <n v="0"/>
    <n v="0"/>
    <n v="0"/>
    <n v="0"/>
    <n v="0"/>
    <n v="12167.1"/>
    <n v="0"/>
    <n v="0"/>
    <n v="0"/>
    <n v="0"/>
    <n v="12167.1"/>
    <n v="0"/>
    <m/>
    <m/>
    <n v="0"/>
    <n v="0"/>
    <n v="0"/>
    <n v="0"/>
    <n v="0"/>
    <n v="0"/>
    <n v="0"/>
    <n v="0"/>
    <n v="0"/>
    <m/>
    <n v="0"/>
    <n v="0"/>
    <n v="12167.1"/>
  </r>
  <r>
    <n v="1357"/>
    <n v="26444"/>
    <s v="42494444YRSU"/>
    <s v="444Y"/>
    <x v="206"/>
    <s v="16LTIP TL(RSUs)"/>
    <n v="10261"/>
    <n v="10"/>
    <x v="140"/>
    <n v="9260"/>
    <x v="1"/>
    <n v="2000"/>
    <n v="0"/>
    <n v="0"/>
    <s v="42494444YRSU16LTIP TL(RSUs)"/>
    <s v="LTIP TL(RSU)"/>
    <s v="LTIP TL(RSU) - 05/04/2016"/>
    <s v="3 years"/>
    <d v="2016-05-04T00:00:00"/>
    <d v="2019-05-04T00:00:00"/>
    <n v="165"/>
    <n v="0"/>
    <n v="0"/>
    <n v="0"/>
    <n v="0"/>
    <n v="0"/>
    <m/>
    <n v="165"/>
    <n v="1"/>
    <n v="0"/>
    <n v="0"/>
    <n v="12167.099999999999"/>
    <n v="0"/>
    <n v="0"/>
    <n v="0"/>
    <n v="0"/>
    <n v="0"/>
    <n v="0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150"/>
    <n v="1631.93"/>
    <n v="1631.93"/>
    <n v="10292.022673599999"/>
    <n v="0"/>
    <n v="0"/>
    <n v="0"/>
    <n v="1631.9299999999998"/>
    <n v="0"/>
    <n v="1631.9299999999998"/>
    <n v="0"/>
    <n v="0"/>
    <n v="0"/>
    <m/>
    <n v="0"/>
    <n v="0"/>
    <n v="0"/>
    <n v="0"/>
    <n v="0"/>
    <n v="0"/>
    <n v="0"/>
    <n v="0"/>
    <n v="0"/>
    <n v="0"/>
    <n v="0"/>
    <n v="304.63"/>
    <n v="0"/>
    <n v="326.38"/>
    <n v="0"/>
    <n v="326.38"/>
    <n v="631.01"/>
    <n v="0"/>
    <m/>
    <m/>
    <n v="1000.92"/>
    <n v="1000.92"/>
    <n v="0"/>
    <n v="0"/>
    <n v="0"/>
    <n v="0"/>
    <n v="0"/>
    <n v="0"/>
    <n v="0"/>
    <m/>
    <n v="0"/>
    <n v="1000.92"/>
    <n v="1631.9299999999998"/>
  </r>
  <r>
    <n v="1358"/>
    <n v="14510"/>
    <s v="42513510MRSU"/>
    <s v="510M"/>
    <x v="207"/>
    <s v="16LTIP TL(RSUs)"/>
    <n v="10261"/>
    <n v="80"/>
    <x v="141"/>
    <n v="9260"/>
    <x v="1"/>
    <n v="190000"/>
    <n v="0"/>
    <n v="0"/>
    <s v="42513510MRSU16LTIP TL(RSUs)"/>
    <s v="LTIP TL(RSU)"/>
    <s v="LTIP TL(RSU) - 05/23/2016"/>
    <s v="3 years"/>
    <d v="2016-05-23T00:00:00"/>
    <d v="2019-05-23T00:00:00"/>
    <n v="165"/>
    <n v="0"/>
    <n v="0"/>
    <n v="0"/>
    <n v="0"/>
    <n v="0"/>
    <m/>
    <n v="165"/>
    <n v="1"/>
    <s v=""/>
    <n v="0"/>
    <n v="11858.550000000001"/>
    <n v="0"/>
    <n v="0"/>
    <n v="0"/>
    <n v="0"/>
    <n v="0"/>
    <n v="0"/>
    <n v="11858.550000000001"/>
    <n v="165"/>
    <n v="0"/>
    <n v="0"/>
    <n v="165"/>
    <n v="71.87"/>
    <n v="11858.550000000001"/>
    <n v="-236.9812632"/>
    <n v="11621.568736800002"/>
    <n v="0"/>
    <n v="0"/>
    <n v="0"/>
    <n v="0"/>
    <n v="11858.550000000001"/>
    <n v="10.81984489051095"/>
    <n v="1096"/>
    <n v="11858.550000000001"/>
    <n v="11858.550000000001"/>
    <n v="0"/>
    <n v="0"/>
    <n v="0"/>
    <n v="0"/>
    <n v="11858.55"/>
    <n v="0"/>
    <n v="11858.55"/>
    <n v="0"/>
    <n v="0"/>
    <n v="0"/>
    <m/>
    <n v="0"/>
    <n v="0"/>
    <n v="0"/>
    <n v="0"/>
    <n v="0"/>
    <n v="0"/>
    <n v="0"/>
    <n v="0"/>
    <n v="0"/>
    <n v="0"/>
    <n v="0"/>
    <n v="11858.55"/>
    <n v="0"/>
    <n v="0"/>
    <n v="0"/>
    <n v="0"/>
    <n v="11858.55"/>
    <n v="0"/>
    <m/>
    <m/>
    <n v="0"/>
    <n v="0"/>
    <n v="0"/>
    <n v="0"/>
    <n v="0"/>
    <n v="0"/>
    <n v="0"/>
    <n v="0"/>
    <n v="0"/>
    <m/>
    <n v="0"/>
    <n v="0"/>
    <n v="11858.55"/>
  </r>
  <r>
    <n v="1359"/>
    <n v="14928"/>
    <s v="42513928SRSU"/>
    <s v="928S"/>
    <x v="208"/>
    <s v="16LTIP TL(RSUs)"/>
    <n v="10261"/>
    <n v="180"/>
    <x v="142"/>
    <n v="9260"/>
    <x v="1"/>
    <n v="700000"/>
    <n v="0"/>
    <n v="0"/>
    <s v="42513928SRSU16LTIP TL(RSUs)"/>
    <s v="LTIP TL(RSU)"/>
    <s v="LTIP TL(RSU) - 05/23/2016"/>
    <s v="3 years"/>
    <d v="2016-05-23T00:00:00"/>
    <d v="2019-05-23T00:00:00"/>
    <n v="165"/>
    <n v="0"/>
    <n v="0"/>
    <n v="0"/>
    <n v="0"/>
    <n v="0"/>
    <m/>
    <n v="165"/>
    <n v="1"/>
    <s v=""/>
    <n v="0"/>
    <n v="11858.550000000001"/>
    <n v="0"/>
    <n v="0"/>
    <n v="0"/>
    <n v="0"/>
    <n v="0"/>
    <n v="0"/>
    <n v="11858.550000000001"/>
    <n v="165"/>
    <n v="0"/>
    <n v="0"/>
    <n v="165"/>
    <n v="71.87"/>
    <n v="11858.550000000001"/>
    <n v="-236.9812632"/>
    <n v="11621.568736800002"/>
    <n v="0"/>
    <n v="0"/>
    <n v="0"/>
    <n v="0"/>
    <n v="11858.550000000001"/>
    <n v="10.81984489051095"/>
    <n v="1096"/>
    <n v="11858.550000000001"/>
    <n v="11858.550000000001"/>
    <n v="0"/>
    <n v="0"/>
    <n v="0"/>
    <n v="0"/>
    <n v="11858.55"/>
    <n v="0"/>
    <n v="11858.55"/>
    <n v="0"/>
    <n v="0"/>
    <n v="0"/>
    <m/>
    <n v="0"/>
    <n v="0"/>
    <n v="0"/>
    <n v="0"/>
    <n v="0"/>
    <n v="0"/>
    <n v="0"/>
    <n v="0"/>
    <n v="0"/>
    <n v="0"/>
    <n v="0"/>
    <n v="11858.55"/>
    <n v="0"/>
    <n v="0"/>
    <n v="0"/>
    <n v="0"/>
    <n v="11858.55"/>
    <n v="0"/>
    <m/>
    <m/>
    <n v="0"/>
    <n v="0"/>
    <n v="0"/>
    <n v="0"/>
    <n v="0"/>
    <n v="0"/>
    <n v="0"/>
    <n v="0"/>
    <n v="0"/>
    <m/>
    <n v="0"/>
    <n v="0"/>
    <n v="11858.55"/>
  </r>
  <r>
    <n v="1360"/>
    <n v="23990"/>
    <s v="42513990JRSU"/>
    <s v="990J"/>
    <x v="209"/>
    <s v="16LTIP TL(RSUs)"/>
    <n v="10261"/>
    <n v="180"/>
    <x v="70"/>
    <n v="9260"/>
    <x v="1"/>
    <n v="700000"/>
    <n v="0"/>
    <n v="0"/>
    <s v="42513990JRSU16LTIP TL(RSUs)"/>
    <s v="LTIP TL(RSU)"/>
    <s v="LTIP TL(RSU) - 05/23/2016"/>
    <s v="3 years"/>
    <d v="2016-05-23T00:00:00"/>
    <d v="2019-05-23T00:00:00"/>
    <n v="165"/>
    <n v="0"/>
    <n v="0"/>
    <n v="0"/>
    <n v="0"/>
    <n v="0"/>
    <m/>
    <n v="165"/>
    <n v="1"/>
    <n v="0"/>
    <n v="0"/>
    <n v="11858.550000000001"/>
    <n v="0"/>
    <n v="0"/>
    <n v="0"/>
    <n v="0"/>
    <n v="0"/>
    <n v="0"/>
    <n v="11858.550000000001"/>
    <n v="165"/>
    <n v="0"/>
    <n v="0"/>
    <n v="165"/>
    <n v="71.87"/>
    <n v="11858.550000000001"/>
    <n v="-236.9812632"/>
    <n v="11621.568736800002"/>
    <n v="0"/>
    <n v="0"/>
    <n v="0"/>
    <n v="0"/>
    <n v="11621.568736800002"/>
    <n v="10.603621110218979"/>
    <n v="131"/>
    <n v="1389.07"/>
    <n v="1389.07"/>
    <n v="10232.498736800002"/>
    <n v="0"/>
    <n v="0"/>
    <n v="0"/>
    <n v="1389.0700000000002"/>
    <n v="0"/>
    <n v="1389.0700000000002"/>
    <n v="0"/>
    <n v="0"/>
    <n v="0"/>
    <m/>
    <n v="0"/>
    <n v="0"/>
    <n v="0"/>
    <n v="0"/>
    <n v="0"/>
    <n v="0"/>
    <n v="0"/>
    <n v="0"/>
    <n v="0"/>
    <n v="0"/>
    <n v="0"/>
    <n v="95.43"/>
    <n v="0"/>
    <n v="318.11"/>
    <n v="0"/>
    <n v="318.11"/>
    <n v="413.54"/>
    <n v="0"/>
    <m/>
    <m/>
    <n v="975.53000000000009"/>
    <n v="975.53000000000009"/>
    <n v="0"/>
    <n v="0"/>
    <n v="0"/>
    <n v="0"/>
    <n v="0"/>
    <n v="0"/>
    <n v="0"/>
    <m/>
    <n v="0"/>
    <n v="975.53000000000009"/>
    <n v="1389.0700000000002"/>
  </r>
  <r>
    <n v="1361"/>
    <n v="19588"/>
    <s v="42513588SRSU"/>
    <s v="588S"/>
    <x v="210"/>
    <s v="16LTIP TL(RSUs)"/>
    <n v="10261"/>
    <n v="80"/>
    <x v="143"/>
    <n v="9260"/>
    <x v="1"/>
    <n v="190000"/>
    <n v="0"/>
    <n v="0"/>
    <s v="42513588SRSU16LTIP TL(RSUs)"/>
    <s v="LTIP TL(RSU)"/>
    <s v="LTIP TL(RSU) - 05/23/2016"/>
    <s v="3 years"/>
    <d v="2016-05-23T00:00:00"/>
    <d v="2019-05-23T00:00:00"/>
    <n v="165"/>
    <n v="0"/>
    <n v="0"/>
    <n v="0"/>
    <n v="0"/>
    <n v="0"/>
    <m/>
    <n v="165"/>
    <n v="1"/>
    <n v="0"/>
    <n v="0"/>
    <n v="11858.550000000001"/>
    <n v="0"/>
    <n v="0"/>
    <n v="0"/>
    <n v="0"/>
    <n v="0"/>
    <n v="0"/>
    <n v="11858.550000000001"/>
    <n v="165"/>
    <n v="0"/>
    <n v="0"/>
    <n v="165"/>
    <n v="71.87"/>
    <n v="11858.550000000001"/>
    <n v="-236.9812632"/>
    <n v="11621.568736800002"/>
    <n v="0"/>
    <n v="0"/>
    <n v="0"/>
    <n v="0"/>
    <n v="11621.568736800002"/>
    <n v="10.603621110218979"/>
    <n v="131"/>
    <n v="1389.07"/>
    <n v="1389.07"/>
    <n v="10232.498736800002"/>
    <n v="0"/>
    <n v="0"/>
    <n v="0"/>
    <n v="1389.0700000000002"/>
    <n v="0"/>
    <n v="1389.0700000000002"/>
    <n v="0"/>
    <n v="0"/>
    <n v="0"/>
    <m/>
    <n v="0"/>
    <n v="0"/>
    <n v="0"/>
    <n v="0"/>
    <n v="0"/>
    <n v="0"/>
    <n v="0"/>
    <n v="0"/>
    <n v="0"/>
    <n v="0"/>
    <n v="0"/>
    <n v="95.43"/>
    <n v="0"/>
    <n v="318.11"/>
    <n v="0"/>
    <n v="318.11"/>
    <n v="413.54"/>
    <n v="0"/>
    <m/>
    <m/>
    <n v="975.53000000000009"/>
    <n v="975.53000000000009"/>
    <n v="0"/>
    <n v="0"/>
    <n v="0"/>
    <n v="0"/>
    <n v="0"/>
    <n v="0"/>
    <n v="0"/>
    <m/>
    <n v="0"/>
    <n v="975.53000000000009"/>
    <n v="1389.0700000000002"/>
  </r>
  <r>
    <n v="1362"/>
    <n v="10109"/>
    <s v="42513109DRSU"/>
    <s v="109D"/>
    <x v="211"/>
    <s v="16LTIP TL(RSUs)"/>
    <n v="10261"/>
    <n v="20"/>
    <x v="33"/>
    <n v="9260"/>
    <x v="1"/>
    <n v="107000"/>
    <n v="0"/>
    <n v="0"/>
    <s v="42513109DRSU16LTIP TL(RSUs)"/>
    <s v="LTIP TL(RSU)"/>
    <s v="LTIP TL(RSU) - 05/23/2016"/>
    <s v="3 years"/>
    <d v="2016-05-23T00:00:00"/>
    <d v="2019-05-23T00:00:00"/>
    <n v="165"/>
    <n v="0"/>
    <n v="0"/>
    <n v="0"/>
    <n v="0"/>
    <n v="0"/>
    <m/>
    <n v="165"/>
    <n v="1"/>
    <n v="0"/>
    <n v="0"/>
    <n v="11858.550000000001"/>
    <n v="0"/>
    <n v="0"/>
    <n v="0"/>
    <n v="0"/>
    <n v="0"/>
    <n v="0"/>
    <n v="11858.550000000001"/>
    <n v="165"/>
    <n v="0"/>
    <n v="0"/>
    <n v="165"/>
    <n v="71.87"/>
    <n v="11858.550000000001"/>
    <n v="-236.9812632"/>
    <n v="11621.568736800002"/>
    <n v="0"/>
    <n v="0"/>
    <n v="0"/>
    <n v="0"/>
    <n v="11621.568736800002"/>
    <n v="10.603621110218979"/>
    <n v="131"/>
    <n v="1389.07"/>
    <n v="1389.07"/>
    <n v="10232.498736800002"/>
    <n v="0"/>
    <n v="0"/>
    <n v="0"/>
    <n v="1389.0700000000002"/>
    <n v="0"/>
    <n v="1389.0700000000002"/>
    <n v="0"/>
    <n v="0"/>
    <n v="0"/>
    <m/>
    <n v="0"/>
    <n v="0"/>
    <n v="0"/>
    <n v="0"/>
    <n v="0"/>
    <n v="0"/>
    <n v="0"/>
    <n v="0"/>
    <n v="0"/>
    <n v="0"/>
    <n v="0"/>
    <n v="95.43"/>
    <n v="0"/>
    <n v="318.11"/>
    <n v="0"/>
    <n v="318.11"/>
    <n v="413.54"/>
    <n v="0"/>
    <m/>
    <m/>
    <n v="975.53000000000009"/>
    <n v="975.53000000000009"/>
    <n v="0"/>
    <n v="0"/>
    <n v="0"/>
    <n v="0"/>
    <n v="0"/>
    <n v="0"/>
    <n v="0"/>
    <m/>
    <n v="0"/>
    <n v="975.53000000000009"/>
    <n v="1389.0700000000002"/>
  </r>
  <r>
    <n v="1363"/>
    <n v="13962"/>
    <s v="42527962SRSU"/>
    <s v="962S"/>
    <x v="212"/>
    <s v="16LTIP TL(RSUs)"/>
    <n v="10261"/>
    <n v="20"/>
    <x v="144"/>
    <n v="9260"/>
    <x v="1"/>
    <n v="107000"/>
    <n v="0"/>
    <n v="0"/>
    <s v="42527962SRSU16LTIP TL(RSUs)"/>
    <s v="LTIP TL(RSU)"/>
    <s v="LTIP TL(RSU) - 06/06/2016"/>
    <s v="3 years"/>
    <d v="2016-06-06T00:00:00"/>
    <d v="2019-06-06T00:00:00"/>
    <n v="165"/>
    <n v="0"/>
    <n v="0"/>
    <n v="0"/>
    <n v="0"/>
    <n v="0"/>
    <m/>
    <n v="165"/>
    <n v="1"/>
    <n v="0"/>
    <n v="0"/>
    <n v="12308.999999999998"/>
    <n v="0"/>
    <n v="0"/>
    <n v="0"/>
    <n v="0"/>
    <n v="0"/>
    <n v="0"/>
    <n v="12308.999999999998"/>
    <n v="165"/>
    <n v="0"/>
    <n v="0"/>
    <n v="165"/>
    <n v="74.599999999999994"/>
    <n v="12308.999999999998"/>
    <n v="-245.98305599999995"/>
    <n v="12063.016943999999"/>
    <n v="0"/>
    <n v="0"/>
    <n v="0"/>
    <n v="0"/>
    <n v="12063.016943999999"/>
    <n v="11.006402321167883"/>
    <n v="117"/>
    <n v="1287.75"/>
    <n v="1287.75"/>
    <n v="10775.266943999999"/>
    <n v="0"/>
    <n v="0"/>
    <n v="0"/>
    <n v="1287.75"/>
    <n v="0"/>
    <n v="1287.75"/>
    <n v="0"/>
    <n v="0"/>
    <n v="0"/>
    <m/>
    <n v="0"/>
    <n v="0"/>
    <n v="0"/>
    <n v="0"/>
    <n v="0"/>
    <n v="0"/>
    <n v="0"/>
    <n v="0"/>
    <n v="0"/>
    <n v="0"/>
    <n v="0"/>
    <n v="0"/>
    <n v="0"/>
    <n v="275.16000000000003"/>
    <n v="0"/>
    <n v="275.16000000000003"/>
    <n v="275.16000000000003"/>
    <n v="0"/>
    <m/>
    <m/>
    <n v="1012.5899999999999"/>
    <n v="1012.5899999999999"/>
    <n v="0"/>
    <n v="0"/>
    <n v="0"/>
    <n v="0"/>
    <n v="0"/>
    <n v="0"/>
    <n v="0"/>
    <m/>
    <n v="0"/>
    <n v="1012.5899999999999"/>
    <n v="1287.75"/>
  </r>
  <r>
    <n v="1364"/>
    <n v="10005"/>
    <s v="415835McERSU"/>
    <s v="5McE"/>
    <x v="0"/>
    <s v="13MIP - 20%(RSU)"/>
    <n v="10265"/>
    <n v="10"/>
    <x v="0"/>
    <n v="9260"/>
    <x v="2"/>
    <n v="2000"/>
    <n v="0"/>
    <n v="0"/>
    <s v="415835McERSU13MIP - 20%(RSU)"/>
    <s v="MIP - 20%(RSU)"/>
    <s v="MIP - 20%(RSU) - 11/05/2013"/>
    <s v="3 years"/>
    <d v="2013-11-05T00:00:00"/>
    <d v="2016-11-05T00:00:00"/>
    <n v="926"/>
    <n v="0"/>
    <n v="0"/>
    <n v="0"/>
    <n v="0"/>
    <n v="0"/>
    <m/>
    <n v="926"/>
    <n v="1"/>
    <s v=""/>
    <n v="0"/>
    <n v="41012.54"/>
    <n v="0"/>
    <n v="0"/>
    <n v="0"/>
    <n v="0"/>
    <n v="0"/>
    <n v="0"/>
    <n v="41012.54"/>
    <n v="926"/>
    <n v="0"/>
    <n v="0"/>
    <n v="926"/>
    <n v="44.29"/>
    <n v="41012.54"/>
    <n v="-820.33282508000002"/>
    <n v="40192.207174920004"/>
    <n v="34191.879999999997"/>
    <n v="6684.2331586800001"/>
    <n v="-133.69803163991736"/>
    <n v="6550.5351270400824"/>
    <n v="41012.54"/>
    <n v="37.386089334548771"/>
    <n v="1097"/>
    <n v="41012.54"/>
    <n v="41012.54"/>
    <n v="0"/>
    <n v="0"/>
    <n v="6820.66"/>
    <n v="0"/>
    <n v="0"/>
    <n v="34191.879999999997"/>
    <n v="41012.53999999999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365"/>
    <n v="10028"/>
    <s v="4158328BeRSU"/>
    <s v="28Be"/>
    <x v="218"/>
    <s v="13MIP - 20%(RSU)"/>
    <n v="10265"/>
    <n v="10"/>
    <x v="0"/>
    <n v="9260"/>
    <x v="2"/>
    <n v="2000"/>
    <n v="0"/>
    <n v="0"/>
    <s v="4158328BeRSU13MIP - 20%(RSU)"/>
    <s v="MIP - 20%(RSU)"/>
    <s v="MIP - 20%(RSU) - 11/05/2013"/>
    <s v="3 years"/>
    <d v="2013-11-05T00:00:00"/>
    <d v="2016-11-05T00:00:00"/>
    <n v="11309"/>
    <n v="0"/>
    <n v="0"/>
    <n v="0"/>
    <n v="0"/>
    <n v="0"/>
    <m/>
    <n v="11309"/>
    <n v="1"/>
    <s v=""/>
    <n v="0"/>
    <n v="500875.61"/>
    <n v="0"/>
    <n v="0"/>
    <n v="0"/>
    <n v="0"/>
    <n v="0"/>
    <n v="0"/>
    <n v="500875.61"/>
    <n v="11309"/>
    <n v="0"/>
    <n v="0"/>
    <n v="11309"/>
    <n v="44.29"/>
    <n v="500875.61"/>
    <n v="-10018.513951219998"/>
    <n v="490857.09604877996"/>
    <n v="417388.96"/>
    <n v="83486.649999999994"/>
    <n v="-1669.8999732999998"/>
    <n v="81816.7500267"/>
    <n v="500875.61"/>
    <n v="456.5867000911577"/>
    <n v="1097"/>
    <n v="500875.61"/>
    <n v="500875.61"/>
    <n v="0"/>
    <n v="0"/>
    <n v="83486.649999999994"/>
    <n v="0"/>
    <n v="0"/>
    <n v="417388.96"/>
    <n v="500875.61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366"/>
    <n v="10070"/>
    <s v="4158370HaRSU"/>
    <s v="70Ha"/>
    <x v="3"/>
    <s v="13MIP - 20%(RSU)"/>
    <n v="10265"/>
    <n v="20"/>
    <x v="3"/>
    <n v="9260"/>
    <x v="2"/>
    <n v="107000"/>
    <n v="0"/>
    <n v="0"/>
    <s v="4158370HaRSU13MIP - 20%(RSU)"/>
    <s v="MIP - 20%(RSU)"/>
    <s v="MIP - 20%(RSU) - 11/05/2013"/>
    <s v="3 years"/>
    <d v="2013-11-05T00:00:00"/>
    <d v="2016-11-05T00:00:00"/>
    <n v="4640"/>
    <n v="0"/>
    <n v="0"/>
    <n v="0"/>
    <n v="0"/>
    <n v="0"/>
    <m/>
    <n v="4640"/>
    <n v="1"/>
    <s v=""/>
    <n v="0"/>
    <n v="205505.6"/>
    <n v="0"/>
    <n v="0"/>
    <n v="0"/>
    <n v="0"/>
    <n v="0"/>
    <n v="0"/>
    <n v="205505.6"/>
    <n v="4640"/>
    <n v="0"/>
    <n v="0"/>
    <n v="4640"/>
    <n v="44.29"/>
    <n v="205505.6"/>
    <n v="-4110.5230111999999"/>
    <n v="201395.07698879999"/>
    <n v="171269.43"/>
    <n v="34236.17"/>
    <n v="-684.79187233999994"/>
    <n v="33551.378127659998"/>
    <n v="205505.6"/>
    <n v="187.33418413855972"/>
    <n v="1097"/>
    <n v="205505.6"/>
    <n v="205505.6"/>
    <n v="0"/>
    <n v="0"/>
    <n v="34236.17"/>
    <n v="0"/>
    <n v="0"/>
    <n v="171269.43"/>
    <n v="205505.59999999998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367"/>
    <n v="10105"/>
    <s v="41583105ARSU"/>
    <s v="105A"/>
    <x v="5"/>
    <s v="13MIP - 20%(RSU)"/>
    <n v="10265"/>
    <n v="10"/>
    <x v="5"/>
    <n v="9260"/>
    <x v="2"/>
    <n v="2000"/>
    <n v="0"/>
    <n v="0"/>
    <s v="41583105ARSU13MIP - 20%(RSU)"/>
    <s v="MIP - 20%(RSU)"/>
    <s v="MIP - 20%(RSU) - 11/05/2013"/>
    <s v="3 years"/>
    <d v="2013-11-05T00:00:00"/>
    <d v="2016-11-05T00:00:00"/>
    <n v="2330"/>
    <n v="0"/>
    <n v="0"/>
    <n v="0"/>
    <n v="0"/>
    <n v="0"/>
    <m/>
    <n v="2330"/>
    <n v="1"/>
    <s v=""/>
    <n v="0"/>
    <n v="103195.7"/>
    <n v="0"/>
    <n v="0"/>
    <n v="0"/>
    <n v="0"/>
    <n v="0"/>
    <n v="0"/>
    <n v="103195.7"/>
    <n v="2330"/>
    <n v="0"/>
    <n v="0"/>
    <n v="2330"/>
    <n v="44.29"/>
    <n v="103195.7"/>
    <n v="-2064.1203913999998"/>
    <n v="101131.5796086"/>
    <n v="86011.18"/>
    <n v="17184.52"/>
    <n v="-343.72476904000001"/>
    <n v="16840.79523096"/>
    <n v="103195.7"/>
    <n v="94.070829535095712"/>
    <n v="1097"/>
    <n v="103195.7"/>
    <n v="103195.7"/>
    <n v="0"/>
    <n v="0"/>
    <n v="17184.52"/>
    <n v="0"/>
    <n v="0"/>
    <n v="86011.18"/>
    <n v="103195.7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368"/>
    <n v="10106"/>
    <s v="41583106GRSU"/>
    <s v="106G"/>
    <x v="6"/>
    <s v="13MIP - 20%(RSU)"/>
    <n v="10265"/>
    <n v="30"/>
    <x v="6"/>
    <n v="9260"/>
    <x v="2"/>
    <n v="10000"/>
    <n v="0"/>
    <n v="0"/>
    <s v="41583106GRSU13MIP - 20%(RSU)"/>
    <s v="MIP - 20%(RSU)"/>
    <s v="MIP - 20%(RSU) - 11/05/2013"/>
    <s v="3 years"/>
    <d v="2013-11-05T00:00:00"/>
    <d v="2016-11-05T00:00:00"/>
    <n v="301"/>
    <n v="0"/>
    <n v="0"/>
    <n v="0"/>
    <n v="0"/>
    <n v="0"/>
    <m/>
    <n v="301"/>
    <n v="1"/>
    <n v="0"/>
    <n v="0"/>
    <n v="13331.289999999999"/>
    <n v="0"/>
    <n v="0"/>
    <n v="0"/>
    <n v="0"/>
    <n v="0"/>
    <n v="0"/>
    <n v="13331.289999999999"/>
    <n v="301"/>
    <n v="0"/>
    <n v="0"/>
    <n v="301"/>
    <n v="44.29"/>
    <n v="13331.289999999999"/>
    <n v="-266.65246257999996"/>
    <n v="13064.63753742"/>
    <n v="11116.79"/>
    <n v="2214.5"/>
    <n v="-44.294429000000001"/>
    <n v="2170.205571"/>
    <n v="2170.205571"/>
    <n v="1.9783095451230628"/>
    <n v="1061"/>
    <n v="2098.9899999999998"/>
    <n v="13215.78"/>
    <n v="71.215571000000182"/>
    <n v="0"/>
    <n v="652.84"/>
    <n v="722.09000000000174"/>
    <n v="724.06"/>
    <n v="11116.79"/>
    <n v="13215.780000000002"/>
    <n v="0"/>
    <n v="0"/>
    <n v="0"/>
    <m/>
    <n v="61.32"/>
    <n v="59.35"/>
    <n v="61.33"/>
    <n v="182"/>
    <n v="61.33"/>
    <n v="0"/>
    <n v="57.37"/>
    <n v="57.37"/>
    <n v="61.33"/>
    <n v="180.02999999999997"/>
    <n v="59.35"/>
    <n v="61.32"/>
    <n v="0"/>
    <n v="59.35"/>
    <n v="0"/>
    <n v="59.35"/>
    <n v="180.02"/>
    <n v="0"/>
    <m/>
    <m/>
    <n v="182.01"/>
    <n v="182.01"/>
    <n v="0"/>
    <n v="0"/>
    <n v="0"/>
    <n v="0"/>
    <n v="0"/>
    <n v="0"/>
    <n v="0"/>
    <m/>
    <n v="0"/>
    <n v="182.01"/>
    <n v="724.06"/>
  </r>
  <r>
    <n v="1369"/>
    <n v="10137"/>
    <s v="41583137WRSU"/>
    <s v="137W"/>
    <x v="213"/>
    <s v="13MIP - 20%(RSU)"/>
    <n v="10265"/>
    <n v="10"/>
    <x v="0"/>
    <n v="9260"/>
    <x v="2"/>
    <n v="2000"/>
    <n v="0"/>
    <n v="0"/>
    <s v="41583137WRSU13MIP - 20%(RSU)"/>
    <s v="MIP - 20%(RSU)"/>
    <s v="MIP - 20%(RSU) - 11/05/2013"/>
    <s v="3 years"/>
    <d v="2013-11-05T00:00:00"/>
    <d v="2016-11-05T00:00:00"/>
    <n v="1254"/>
    <n v="0"/>
    <n v="0"/>
    <n v="0"/>
    <n v="0"/>
    <n v="0"/>
    <m/>
    <n v="1254"/>
    <n v="1"/>
    <s v=""/>
    <n v="0"/>
    <n v="55539.659999999996"/>
    <n v="0"/>
    <n v="0"/>
    <n v="0"/>
    <n v="0"/>
    <n v="0"/>
    <n v="0"/>
    <n v="55539.659999999996"/>
    <n v="1254"/>
    <n v="-1254"/>
    <n v="0"/>
    <n v="0"/>
    <n v="44.29"/>
    <n v="0"/>
    <n v="0"/>
    <n v="0"/>
    <n v="46283.05"/>
    <n v="9256.61"/>
    <n v="-185.15071322"/>
    <n v="9071.4592867800002"/>
    <n v="55539.659999999996"/>
    <n v="50.628678213309023"/>
    <n v="1097"/>
    <n v="55539.659999999996"/>
    <n v="55539.659999999996"/>
    <n v="0"/>
    <n v="0"/>
    <n v="9256.61"/>
    <n v="0"/>
    <n v="0"/>
    <n v="46283.05"/>
    <n v="55539.6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370"/>
    <n v="10153"/>
    <s v="41583153PRSU"/>
    <s v="153P"/>
    <x v="9"/>
    <s v="13MIP - 20%(RSU)"/>
    <n v="10265"/>
    <n v="212"/>
    <x v="8"/>
    <n v="9260"/>
    <x v="2"/>
    <n v="821000"/>
    <n v="0"/>
    <n v="0"/>
    <s v="41583153PRSU13MIP - 20%(RSU)"/>
    <s v="MIP - 20%(RSU)"/>
    <s v="MIP - 20%(RSU) - 11/05/2013"/>
    <s v="3 years"/>
    <d v="2013-11-05T00:00:00"/>
    <d v="2016-11-05T00:00:00"/>
    <n v="1255"/>
    <n v="0"/>
    <n v="0"/>
    <n v="0"/>
    <n v="0"/>
    <n v="0"/>
    <m/>
    <n v="1255"/>
    <n v="1"/>
    <n v="0"/>
    <n v="0"/>
    <n v="55583.95"/>
    <n v="0"/>
    <n v="0"/>
    <n v="0"/>
    <n v="0"/>
    <n v="0"/>
    <n v="0"/>
    <n v="55583.95"/>
    <n v="1255"/>
    <n v="0"/>
    <n v="0"/>
    <n v="1255"/>
    <n v="44.29"/>
    <n v="55583.95"/>
    <n v="-1111.7901678999999"/>
    <n v="54472.159832099998"/>
    <n v="46327.34"/>
    <n v="9256.61"/>
    <n v="-185.15071322"/>
    <n v="9071.4592867800002"/>
    <n v="9071.4592867800002"/>
    <n v="8.2693338986144038"/>
    <n v="1061"/>
    <n v="8773.76"/>
    <n v="55101.1"/>
    <n v="297.69928677999997"/>
    <n v="0"/>
    <n v="2728.88"/>
    <n v="3018.309999999994"/>
    <n v="3026.57"/>
    <n v="46327.34"/>
    <n v="55101.099999999991"/>
    <n v="0"/>
    <n v="0"/>
    <n v="0"/>
    <m/>
    <n v="256.35000000000002"/>
    <n v="248.08"/>
    <n v="256.35000000000002"/>
    <n v="760.78000000000009"/>
    <n v="256.35000000000002"/>
    <n v="0"/>
    <n v="239.81"/>
    <n v="239.81"/>
    <n v="256.35000000000002"/>
    <n v="752.51"/>
    <n v="248.08"/>
    <n v="256.33999999999997"/>
    <n v="0"/>
    <n v="248.08"/>
    <n v="0"/>
    <n v="248.08"/>
    <n v="752.5"/>
    <n v="0"/>
    <m/>
    <m/>
    <n v="760.78000000000009"/>
    <n v="760.78000000000009"/>
    <n v="0"/>
    <n v="0"/>
    <n v="0"/>
    <n v="0"/>
    <n v="0"/>
    <n v="0"/>
    <n v="0"/>
    <m/>
    <n v="0"/>
    <n v="760.78000000000009"/>
    <n v="3026.57"/>
  </r>
  <r>
    <n v="1371"/>
    <n v="10219"/>
    <s v="41583219HRSU"/>
    <s v="219H"/>
    <x v="11"/>
    <s v="13MIP - 20%(RSU)"/>
    <n v="10265"/>
    <n v="10"/>
    <x v="5"/>
    <n v="9260"/>
    <x v="2"/>
    <n v="2000"/>
    <n v="0"/>
    <n v="0"/>
    <s v="41583219HRSU13MIP - 20%(RSU)"/>
    <s v="MIP - 20%(RSU)"/>
    <s v="MIP - 20%(RSU) - 11/05/2013"/>
    <s v="3 years"/>
    <d v="2013-11-05T00:00:00"/>
    <d v="2016-11-05T00:00:00"/>
    <n v="1768"/>
    <n v="0"/>
    <n v="0"/>
    <n v="0"/>
    <n v="0"/>
    <n v="0"/>
    <m/>
    <n v="1768"/>
    <n v="1"/>
    <s v=""/>
    <n v="0"/>
    <n v="78304.72"/>
    <n v="0"/>
    <n v="0"/>
    <n v="0"/>
    <n v="0"/>
    <n v="0"/>
    <n v="0"/>
    <n v="78304.72"/>
    <n v="1768"/>
    <n v="0"/>
    <n v="0"/>
    <n v="1768"/>
    <n v="44.29"/>
    <n v="78304.72"/>
    <n v="-1566.25100944"/>
    <n v="76738.468990559995"/>
    <n v="65239.17"/>
    <n v="13065.55"/>
    <n v="-261.33713109999997"/>
    <n v="12804.2128689"/>
    <n v="78304.72"/>
    <n v="71.380783956244301"/>
    <n v="1097"/>
    <n v="78304.72"/>
    <n v="78304.72"/>
    <n v="0"/>
    <n v="0"/>
    <n v="13065.55"/>
    <n v="0"/>
    <n v="0"/>
    <n v="65239.17"/>
    <n v="78304.72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372"/>
    <n v="10366"/>
    <s v="41583366BRSU"/>
    <s v="366B"/>
    <x v="14"/>
    <s v="13MIP - 20%(RSU)"/>
    <n v="10265"/>
    <n v="50"/>
    <x v="11"/>
    <n v="9260"/>
    <x v="2"/>
    <n v="9000"/>
    <n v="0"/>
    <n v="0"/>
    <s v="41583366BRSU13MIP - 20%(RSU)"/>
    <s v="MIP - 20%(RSU)"/>
    <s v="MIP - 20%(RSU) - 11/05/2013"/>
    <s v="3 years"/>
    <d v="2013-11-05T00:00:00"/>
    <d v="2016-11-05T00:00:00"/>
    <n v="233"/>
    <n v="0"/>
    <n v="0"/>
    <n v="0"/>
    <n v="0"/>
    <n v="0"/>
    <m/>
    <n v="233"/>
    <n v="1"/>
    <n v="0"/>
    <n v="0"/>
    <n v="10319.57"/>
    <n v="0"/>
    <n v="0"/>
    <n v="0"/>
    <n v="0"/>
    <n v="0"/>
    <n v="0"/>
    <n v="10319.57"/>
    <n v="233"/>
    <n v="0"/>
    <n v="0"/>
    <n v="233"/>
    <n v="44.29"/>
    <n v="10319.57"/>
    <n v="-206.41203913999999"/>
    <n v="10113.15796086"/>
    <n v="8592.26"/>
    <n v="1727.31"/>
    <n v="-34.549654619999998"/>
    <n v="1692.76034538"/>
    <n v="1692.76034538"/>
    <n v="1.5430814451959891"/>
    <n v="1061"/>
    <n v="1637.21"/>
    <n v="10229.470000000001"/>
    <n v="55.550345379999953"/>
    <n v="0"/>
    <n v="509.22"/>
    <n v="563.21999999999935"/>
    <n v="564.77"/>
    <n v="8592.26"/>
    <n v="10229.469999999999"/>
    <n v="0"/>
    <n v="0"/>
    <n v="0"/>
    <m/>
    <n v="47.84"/>
    <n v="46.29"/>
    <n v="47.84"/>
    <n v="141.97"/>
    <n v="47.83"/>
    <n v="0"/>
    <n v="44.75"/>
    <n v="44.75"/>
    <n v="47.84"/>
    <n v="140.42000000000002"/>
    <n v="46.29"/>
    <n v="47.83"/>
    <n v="0"/>
    <n v="46.3"/>
    <n v="0"/>
    <n v="46.3"/>
    <n v="140.42000000000002"/>
    <n v="0"/>
    <m/>
    <m/>
    <n v="141.96"/>
    <n v="141.96"/>
    <n v="0"/>
    <n v="0"/>
    <n v="0"/>
    <n v="0"/>
    <n v="0"/>
    <n v="0"/>
    <n v="0"/>
    <m/>
    <n v="0"/>
    <n v="141.96"/>
    <n v="564.77"/>
  </r>
  <r>
    <n v="1373"/>
    <n v="10401"/>
    <s v="41583401SRSU"/>
    <s v="401S"/>
    <x v="19"/>
    <s v="13MIP - 20%(RSU)"/>
    <n v="10265"/>
    <n v="10"/>
    <x v="14"/>
    <n v="9260"/>
    <x v="2"/>
    <n v="2000"/>
    <n v="0"/>
    <n v="0"/>
    <s v="41583401SRSU13MIP - 20%(RSU)"/>
    <s v="MIP - 20%(RSU)"/>
    <s v="MIP - 20%(RSU) - 11/05/2013"/>
    <s v="3 years"/>
    <d v="2013-11-05T00:00:00"/>
    <d v="2016-11-05T00:00:00"/>
    <n v="276"/>
    <n v="0"/>
    <n v="0"/>
    <n v="0"/>
    <n v="0"/>
    <n v="0"/>
    <m/>
    <n v="276"/>
    <n v="1"/>
    <n v="0"/>
    <n v="0"/>
    <n v="12224.039999999999"/>
    <n v="0"/>
    <n v="0"/>
    <n v="0"/>
    <n v="0"/>
    <n v="0"/>
    <n v="0"/>
    <n v="12224.039999999999"/>
    <n v="276"/>
    <n v="0"/>
    <n v="0"/>
    <n v="276"/>
    <n v="44.29"/>
    <n v="12224.039999999999"/>
    <n v="-244.50524807999997"/>
    <n v="11979.534751919999"/>
    <n v="10186.700000000001"/>
    <n v="2037.34"/>
    <n v="-40.750874679999995"/>
    <n v="1996.58912532"/>
    <n v="1996.58912532"/>
    <n v="1.8200447815132179"/>
    <n v="1061"/>
    <n v="1931.07"/>
    <n v="12117.77"/>
    <n v="65.519125320000057"/>
    <n v="0"/>
    <n v="600.61"/>
    <n v="664.32000000000062"/>
    <n v="666.1400000000001"/>
    <n v="10186.700000000001"/>
    <n v="12117.770000000002"/>
    <n v="0"/>
    <n v="0"/>
    <n v="0"/>
    <m/>
    <n v="56.42"/>
    <n v="54.6"/>
    <n v="56.43"/>
    <n v="167.45000000000002"/>
    <n v="56.42"/>
    <n v="0"/>
    <n v="52.78"/>
    <n v="52.78"/>
    <n v="56.42"/>
    <n v="165.62"/>
    <n v="54.6"/>
    <n v="56.42"/>
    <n v="0"/>
    <n v="54.6"/>
    <n v="0"/>
    <n v="54.6"/>
    <n v="165.62"/>
    <n v="0"/>
    <m/>
    <m/>
    <n v="167.45"/>
    <n v="167.45"/>
    <n v="0"/>
    <n v="0"/>
    <n v="0"/>
    <n v="0"/>
    <n v="0"/>
    <n v="0"/>
    <n v="0"/>
    <m/>
    <n v="0"/>
    <n v="167.45"/>
    <n v="666.1400000000001"/>
  </r>
  <r>
    <n v="1374"/>
    <n v="10418"/>
    <s v="41583418HRSU"/>
    <s v="418H"/>
    <x v="214"/>
    <s v="13MIP - 20%(RSU)"/>
    <n v="10265"/>
    <n v="10"/>
    <x v="0"/>
    <n v="9260"/>
    <x v="2"/>
    <n v="2000"/>
    <n v="0"/>
    <n v="0"/>
    <s v="41583418HRSU13MIP - 20%(RSU)"/>
    <s v="MIP - 20%(RSU)"/>
    <s v="MIP - 20%(RSU) - 11/05/2013"/>
    <s v="3 years"/>
    <d v="2013-11-05T00:00:00"/>
    <d v="2016-11-05T00:00:00"/>
    <n v="810"/>
    <n v="0"/>
    <n v="0"/>
    <n v="0"/>
    <n v="0"/>
    <n v="0"/>
    <m/>
    <n v="810"/>
    <n v="1"/>
    <s v=""/>
    <n v="0"/>
    <n v="35874.9"/>
    <n v="0"/>
    <n v="0"/>
    <n v="0"/>
    <n v="0"/>
    <n v="0"/>
    <n v="0"/>
    <n v="35874.9"/>
    <n v="810"/>
    <n v="0"/>
    <n v="0"/>
    <n v="810"/>
    <n v="44.29"/>
    <n v="35874.9"/>
    <n v="-717.56974979999995"/>
    <n v="35157.330250200001"/>
    <n v="29895.75"/>
    <n v="5979.15"/>
    <n v="-119.59495829999999"/>
    <n v="5859.5550416999995"/>
    <n v="35874.9"/>
    <n v="32.702734731084774"/>
    <n v="1097"/>
    <n v="35874.9"/>
    <n v="35874.9"/>
    <n v="0"/>
    <n v="0"/>
    <n v="5979.15"/>
    <n v="0"/>
    <n v="0"/>
    <n v="29895.75"/>
    <n v="35874.9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375"/>
    <n v="10473"/>
    <s v="41583473GRSU"/>
    <s v="473G"/>
    <x v="22"/>
    <s v="13MIP - 20%(RSU)"/>
    <n v="10265"/>
    <n v="60"/>
    <x v="17"/>
    <n v="9260"/>
    <x v="2"/>
    <n v="30000"/>
    <n v="0"/>
    <n v="0"/>
    <s v="41583473GRSU13MIP - 20%(RSU)"/>
    <s v="MIP - 20%(RSU)"/>
    <s v="MIP - 20%(RSU) - 11/05/2013"/>
    <s v="3 years"/>
    <d v="2013-11-05T00:00:00"/>
    <d v="2016-11-05T00:00:00"/>
    <n v="1010"/>
    <n v="0"/>
    <n v="0"/>
    <n v="0"/>
    <n v="0"/>
    <n v="0"/>
    <m/>
    <n v="1010"/>
    <n v="1"/>
    <s v=""/>
    <n v="0"/>
    <n v="44732.9"/>
    <n v="0"/>
    <n v="0"/>
    <n v="0"/>
    <n v="0"/>
    <n v="0"/>
    <n v="0"/>
    <n v="44732.9"/>
    <n v="1010"/>
    <n v="0"/>
    <n v="0"/>
    <n v="1010"/>
    <n v="44.29"/>
    <n v="44732.9"/>
    <n v="-894.74746579999999"/>
    <n v="43838.152534200002"/>
    <n v="37292.18"/>
    <n v="7440.72"/>
    <n v="-148.82928143999999"/>
    <n v="7291.8907185600001"/>
    <n v="44732.9"/>
    <n v="40.777484047402005"/>
    <n v="1097"/>
    <n v="44732.9"/>
    <n v="44732.9"/>
    <n v="0"/>
    <n v="0"/>
    <n v="2193.5500000000002"/>
    <n v="2426.1999999999998"/>
    <n v="2820.9700000000003"/>
    <n v="37292.18"/>
    <n v="44732.9"/>
    <n v="0"/>
    <n v="0"/>
    <n v="0"/>
    <m/>
    <n v="206.06"/>
    <n v="199.41"/>
    <n v="206.06"/>
    <n v="611.53"/>
    <n v="206.06"/>
    <n v="0"/>
    <n v="192.77"/>
    <n v="192.77"/>
    <n v="1810.61"/>
    <n v="2209.44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2820.9700000000003"/>
  </r>
  <r>
    <n v="1376"/>
    <n v="10537"/>
    <s v="4158337ElRSU"/>
    <s v="37El"/>
    <x v="23"/>
    <s v="13MIP - 20%(RSU)"/>
    <n v="10265"/>
    <n v="30"/>
    <x v="18"/>
    <n v="9260"/>
    <x v="2"/>
    <n v="10000"/>
    <n v="0"/>
    <n v="0"/>
    <s v="4158337ElRSU13MIP - 20%(RSU)"/>
    <s v="MIP - 20%(RSU)"/>
    <s v="MIP - 20%(RSU) - 11/05/2013"/>
    <s v="3 years"/>
    <d v="2013-11-05T00:00:00"/>
    <d v="2016-11-05T00:00:00"/>
    <n v="445"/>
    <n v="0"/>
    <n v="0"/>
    <n v="0"/>
    <n v="0"/>
    <n v="0"/>
    <m/>
    <n v="445"/>
    <n v="1"/>
    <n v="0"/>
    <n v="0"/>
    <n v="19709.05"/>
    <n v="0"/>
    <n v="0"/>
    <n v="0"/>
    <n v="0"/>
    <n v="0"/>
    <n v="0"/>
    <n v="19709.05"/>
    <n v="445"/>
    <n v="0"/>
    <n v="0"/>
    <n v="445"/>
    <n v="44.29"/>
    <n v="19709.05"/>
    <n v="-394.22041809999996"/>
    <n v="19314.829581899998"/>
    <n v="16431.59"/>
    <n v="3277.46"/>
    <n v="-65.555754919999998"/>
    <n v="3211.9042450800002"/>
    <n v="3211.9042450800002"/>
    <n v="2.9278981267821331"/>
    <n v="1061"/>
    <n v="3106.5"/>
    <n v="19538.09"/>
    <n v="105.40424508000024"/>
    <n v="0"/>
    <n v="966.21"/>
    <n v="1068.6800000000007"/>
    <n v="1071.6100000000001"/>
    <n v="16431.59"/>
    <n v="19538.09"/>
    <n v="0"/>
    <n v="0"/>
    <n v="0"/>
    <m/>
    <n v="90.76"/>
    <n v="87.84"/>
    <n v="90.77"/>
    <n v="269.37"/>
    <n v="90.76"/>
    <n v="0"/>
    <n v="84.91"/>
    <n v="84.91"/>
    <n v="90.76"/>
    <n v="266.43"/>
    <n v="87.84"/>
    <n v="90.77"/>
    <n v="0"/>
    <n v="87.83"/>
    <n v="0"/>
    <n v="87.83"/>
    <n v="266.44"/>
    <n v="0"/>
    <m/>
    <m/>
    <n v="269.37"/>
    <n v="269.37"/>
    <n v="0"/>
    <n v="0"/>
    <n v="0"/>
    <n v="0"/>
    <n v="0"/>
    <n v="0"/>
    <n v="0"/>
    <m/>
    <n v="0"/>
    <n v="269.37"/>
    <n v="1071.6100000000001"/>
  </r>
  <r>
    <n v="1377"/>
    <n v="10552"/>
    <s v="41583552BRSU"/>
    <s v="552B"/>
    <x v="24"/>
    <s v="13MIP - 20%(RSU)"/>
    <n v="10265"/>
    <n v="30"/>
    <x v="19"/>
    <n v="9260"/>
    <x v="2"/>
    <n v="10000"/>
    <n v="0"/>
    <n v="0"/>
    <s v="41583552BRSU13MIP - 20%(RSU)"/>
    <s v="MIP - 20%(RSU)"/>
    <s v="MIP - 20%(RSU) - 11/05/2013"/>
    <s v="3 years"/>
    <d v="2013-11-05T00:00:00"/>
    <d v="2016-11-05T00:00:00"/>
    <n v="662"/>
    <n v="0"/>
    <n v="0"/>
    <n v="0"/>
    <n v="0"/>
    <n v="0"/>
    <m/>
    <n v="662"/>
    <n v="1"/>
    <s v=""/>
    <n v="0"/>
    <n v="29319.98"/>
    <n v="0"/>
    <n v="0"/>
    <n v="0"/>
    <n v="0"/>
    <n v="0"/>
    <n v="0"/>
    <n v="29319.98"/>
    <n v="662"/>
    <n v="0"/>
    <n v="0"/>
    <n v="662"/>
    <n v="44.29"/>
    <n v="29319.98"/>
    <n v="-586.45823996000001"/>
    <n v="28733.521760039999"/>
    <n v="24448.080000000002"/>
    <n v="4871.8999999999996"/>
    <n v="-97.447743799999984"/>
    <n v="4774.4522561999993"/>
    <n v="29319.98"/>
    <n v="26.727420237010026"/>
    <n v="1097"/>
    <n v="29319.98"/>
    <n v="29319.98"/>
    <n v="0"/>
    <n v="0"/>
    <n v="4871.8999999999996"/>
    <n v="0"/>
    <n v="0"/>
    <n v="24448.080000000002"/>
    <n v="29319.980000000003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378"/>
    <n v="10606"/>
    <s v="41583606ARSU"/>
    <s v="606A"/>
    <x v="26"/>
    <s v="13MIP - 20%(RSU)"/>
    <n v="10265"/>
    <n v="10"/>
    <x v="21"/>
    <n v="9260"/>
    <x v="2"/>
    <n v="2000"/>
    <n v="0"/>
    <n v="0"/>
    <s v="41583606ARSU13MIP - 20%(RSU)"/>
    <s v="MIP - 20%(RSU)"/>
    <s v="MIP - 20%(RSU) - 11/05/2013"/>
    <s v="3 years"/>
    <d v="2013-11-05T00:00:00"/>
    <d v="2016-11-05T00:00:00"/>
    <n v="3671"/>
    <n v="0"/>
    <n v="0"/>
    <n v="0"/>
    <n v="0"/>
    <n v="0"/>
    <m/>
    <n v="3671"/>
    <n v="1"/>
    <s v=""/>
    <n v="0"/>
    <n v="162588.59"/>
    <n v="0"/>
    <n v="0"/>
    <n v="0"/>
    <n v="0"/>
    <n v="0"/>
    <n v="0"/>
    <n v="162588.59"/>
    <n v="3671"/>
    <n v="0"/>
    <n v="0"/>
    <n v="3671"/>
    <n v="44.29"/>
    <n v="162588.59"/>
    <n v="-3252.0969771799996"/>
    <n v="159336.49302282001"/>
    <n v="135483.10999999999"/>
    <n v="27105.48"/>
    <n v="-542.16381095999998"/>
    <n v="26563.316189040001"/>
    <n v="162588.59"/>
    <n v="148.21202370100272"/>
    <n v="1097"/>
    <n v="162588.59"/>
    <n v="162588.59"/>
    <n v="0"/>
    <n v="0"/>
    <n v="27105.48"/>
    <n v="0"/>
    <n v="0"/>
    <n v="135483.10999999999"/>
    <n v="162588.59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379"/>
    <n v="10859"/>
    <s v="41583859CRSU"/>
    <s v="859C"/>
    <x v="29"/>
    <s v="13MIP - 20%(RSU)"/>
    <n v="10265"/>
    <n v="10"/>
    <x v="12"/>
    <n v="9260"/>
    <x v="2"/>
    <n v="2000"/>
    <n v="0"/>
    <n v="0"/>
    <s v="41583859CRSU13MIP - 20%(RSU)"/>
    <s v="MIP - 20%(RSU)"/>
    <s v="MIP - 20%(RSU) - 11/05/2013"/>
    <s v="3 years"/>
    <d v="2013-11-05T00:00:00"/>
    <d v="2016-11-05T00:00:00"/>
    <n v="1735"/>
    <n v="0"/>
    <n v="0"/>
    <n v="0"/>
    <n v="0"/>
    <n v="0"/>
    <m/>
    <n v="1735"/>
    <n v="1"/>
    <n v="0"/>
    <n v="0"/>
    <n v="76843.149999999994"/>
    <n v="0"/>
    <n v="0"/>
    <n v="0"/>
    <n v="0"/>
    <n v="0"/>
    <n v="0"/>
    <n v="76843.149999999994"/>
    <n v="1735"/>
    <n v="0"/>
    <n v="0"/>
    <n v="1735"/>
    <n v="44.29"/>
    <n v="76843.149999999994"/>
    <n v="-1537.0166862999997"/>
    <n v="75306.133313699989"/>
    <n v="64043.34"/>
    <n v="12799.81"/>
    <n v="-256.02179961999997"/>
    <n v="12543.788200379999"/>
    <n v="12543.788200379999"/>
    <n v="11.434629170811302"/>
    <n v="1061"/>
    <n v="12132.14"/>
    <n v="76175.48"/>
    <n v="411.64820037999925"/>
    <n v="0"/>
    <n v="3773.43"/>
    <n v="4173.639999999994"/>
    <n v="4185.07"/>
    <n v="64043.34"/>
    <n v="76175.48"/>
    <n v="0"/>
    <n v="0"/>
    <n v="0"/>
    <m/>
    <n v="354.47"/>
    <n v="343.04"/>
    <n v="354.47"/>
    <n v="1051.98"/>
    <n v="354.48"/>
    <n v="0"/>
    <n v="331.6"/>
    <n v="331.6"/>
    <n v="354.47"/>
    <n v="1040.5500000000002"/>
    <n v="343.04"/>
    <n v="354.48"/>
    <n v="0"/>
    <n v="343.04"/>
    <n v="0"/>
    <n v="343.04"/>
    <n v="1040.56"/>
    <n v="0"/>
    <m/>
    <m/>
    <n v="1051.98"/>
    <n v="1051.98"/>
    <n v="0"/>
    <n v="0"/>
    <n v="0"/>
    <n v="0"/>
    <n v="0"/>
    <n v="0"/>
    <n v="0"/>
    <m/>
    <n v="0"/>
    <n v="1051.98"/>
    <n v="4185.07"/>
  </r>
  <r>
    <n v="1380"/>
    <n v="11128"/>
    <s v="41583128SRSU"/>
    <s v="128S"/>
    <x v="31"/>
    <s v="13MIP - 20%(RSU)"/>
    <n v="10265"/>
    <n v="70"/>
    <x v="25"/>
    <n v="9260"/>
    <x v="2"/>
    <n v="170000"/>
    <n v="0"/>
    <n v="0"/>
    <s v="41583128SRSU13MIP - 20%(RSU)"/>
    <s v="MIP - 20%(RSU)"/>
    <s v="MIP - 20%(RSU) - 11/05/2013"/>
    <s v="3 years"/>
    <d v="2013-11-05T00:00:00"/>
    <d v="2016-11-05T00:00:00"/>
    <n v="1313"/>
    <n v="0"/>
    <n v="0"/>
    <n v="0"/>
    <n v="0"/>
    <n v="0"/>
    <m/>
    <n v="1313"/>
    <n v="1"/>
    <s v=""/>
    <n v="0"/>
    <n v="58152.77"/>
    <n v="0"/>
    <n v="0"/>
    <n v="0"/>
    <n v="0"/>
    <n v="0"/>
    <n v="0"/>
    <n v="58152.77"/>
    <n v="1313"/>
    <n v="0"/>
    <n v="0"/>
    <n v="1313"/>
    <n v="44.29"/>
    <n v="58152.77"/>
    <n v="-1163.1717055399999"/>
    <n v="56989.598294459996"/>
    <n v="48453.26"/>
    <n v="9699.51"/>
    <n v="-194.00959902"/>
    <n v="9505.5004009799995"/>
    <n v="58152.77"/>
    <n v="53.010729261622608"/>
    <n v="1097"/>
    <n v="58152.77"/>
    <n v="58152.77"/>
    <n v="0"/>
    <n v="0"/>
    <n v="9699.51"/>
    <n v="0"/>
    <n v="0"/>
    <n v="48453.26"/>
    <n v="58152.77000000000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381"/>
    <n v="11197"/>
    <s v="41583197KRSU"/>
    <s v="197K"/>
    <x v="33"/>
    <s v="13MIP - 20%(RSU)"/>
    <n v="10265"/>
    <n v="30"/>
    <x v="27"/>
    <n v="9260"/>
    <x v="2"/>
    <n v="10000"/>
    <n v="0"/>
    <n v="0"/>
    <s v="41583197KRSU13MIP - 20%(RSU)"/>
    <s v="MIP - 20%(RSU)"/>
    <s v="MIP - 20%(RSU) - 11/05/2013"/>
    <s v="3 years"/>
    <d v="2013-11-05T00:00:00"/>
    <d v="2016-11-05T00:00:00"/>
    <n v="641"/>
    <n v="0"/>
    <n v="0"/>
    <n v="0"/>
    <n v="0"/>
    <n v="0"/>
    <m/>
    <n v="641"/>
    <n v="1"/>
    <s v=""/>
    <n v="0"/>
    <n v="28389.89"/>
    <n v="0"/>
    <n v="0"/>
    <n v="0"/>
    <n v="0"/>
    <n v="0"/>
    <n v="0"/>
    <n v="28389.89"/>
    <n v="641"/>
    <n v="0"/>
    <n v="0"/>
    <n v="641"/>
    <n v="44.29"/>
    <n v="28389.89"/>
    <n v="-567.85457977999999"/>
    <n v="27822.03542022"/>
    <n v="23650.86"/>
    <n v="4739.03"/>
    <n v="-94.790078059999985"/>
    <n v="4644.2399219399995"/>
    <n v="28389.89"/>
    <n v="25.879571558796719"/>
    <n v="1097"/>
    <n v="28389.89"/>
    <n v="28389.89"/>
    <n v="0"/>
    <n v="0"/>
    <n v="4739.03"/>
    <n v="0"/>
    <n v="0"/>
    <n v="23650.86"/>
    <n v="28389.89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382"/>
    <n v="11408"/>
    <s v="41583408MRSU"/>
    <s v="408M"/>
    <x v="41"/>
    <s v="13MIP - 20%(RSU)"/>
    <n v="10265"/>
    <n v="20"/>
    <x v="33"/>
    <n v="9260"/>
    <x v="2"/>
    <n v="107000"/>
    <n v="0"/>
    <n v="0"/>
    <s v="41583408MRSU13MIP - 20%(RSU)"/>
    <s v="MIP - 20%(RSU)"/>
    <s v="MIP - 20%(RSU) - 11/05/2013"/>
    <s v="3 years"/>
    <d v="2013-11-05T00:00:00"/>
    <d v="2016-11-05T00:00:00"/>
    <n v="1190"/>
    <n v="0"/>
    <n v="0"/>
    <n v="0"/>
    <n v="0"/>
    <n v="0"/>
    <m/>
    <n v="1190"/>
    <n v="1"/>
    <s v=""/>
    <n v="0"/>
    <n v="52705.1"/>
    <n v="0"/>
    <n v="0"/>
    <n v="0"/>
    <n v="0"/>
    <n v="0"/>
    <n v="0"/>
    <n v="52705.1"/>
    <n v="1190"/>
    <n v="0"/>
    <n v="0"/>
    <n v="1190"/>
    <n v="44.29"/>
    <n v="52705.1"/>
    <n v="-1054.2074101999999"/>
    <n v="51650.892589800002"/>
    <n v="43935.68"/>
    <n v="8769.42"/>
    <n v="-175.40593884"/>
    <n v="8594.01406116"/>
    <n v="52705.1"/>
    <n v="48.044758432087512"/>
    <n v="1097"/>
    <n v="52705.1"/>
    <n v="52705.1"/>
    <n v="0"/>
    <n v="0"/>
    <n v="8769.42"/>
    <n v="0"/>
    <n v="0"/>
    <n v="43935.68"/>
    <n v="52705.1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383"/>
    <n v="11461"/>
    <s v="41583461TRSU"/>
    <s v="461T"/>
    <x v="215"/>
    <s v="13MIP - 20%(RSU)"/>
    <n v="10265"/>
    <n v="10"/>
    <x v="0"/>
    <n v="9260"/>
    <x v="2"/>
    <n v="2000"/>
    <n v="0"/>
    <n v="0"/>
    <s v="41583461TRSU13MIP - 20%(RSU)"/>
    <s v="MIP - 20%(RSU)"/>
    <s v="MIP - 20%(RSU) - 11/05/2013"/>
    <s v="3 years"/>
    <d v="2013-11-05T00:00:00"/>
    <d v="2016-11-05T00:00:00"/>
    <n v="820"/>
    <n v="0"/>
    <n v="0"/>
    <n v="0"/>
    <n v="0"/>
    <n v="0"/>
    <m/>
    <n v="820"/>
    <n v="1"/>
    <s v=""/>
    <n v="0"/>
    <n v="36317.800000000003"/>
    <n v="0"/>
    <n v="0"/>
    <n v="0"/>
    <n v="0"/>
    <n v="0"/>
    <n v="0"/>
    <n v="36317.800000000003"/>
    <n v="820"/>
    <n v="-820"/>
    <n v="0"/>
    <n v="0"/>
    <n v="44.29"/>
    <n v="0"/>
    <n v="0"/>
    <n v="0"/>
    <n v="30250.07"/>
    <n v="6067.73"/>
    <n v="-121.36673545999999"/>
    <n v="5946.3632645399994"/>
    <n v="36317.800000000003"/>
    <n v="33.10647219690064"/>
    <n v="1097"/>
    <n v="36317.800000000003"/>
    <n v="36317.800000000003"/>
    <n v="0"/>
    <n v="0"/>
    <n v="6067.73"/>
    <n v="0"/>
    <n v="0"/>
    <n v="30250.07"/>
    <n v="36317.800000000003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384"/>
    <n v="11471"/>
    <s v="41583471BRSU"/>
    <s v="471B"/>
    <x v="42"/>
    <s v="13MIP - 20%(RSU)"/>
    <n v="10265"/>
    <n v="70"/>
    <x v="16"/>
    <n v="9260"/>
    <x v="2"/>
    <n v="170000"/>
    <n v="0"/>
    <n v="0"/>
    <s v="41583471BRSU13MIP - 20%(RSU)"/>
    <s v="MIP - 20%(RSU)"/>
    <s v="MIP - 20%(RSU) - 11/05/2013"/>
    <s v="3 years"/>
    <d v="2013-11-05T00:00:00"/>
    <d v="2016-11-05T00:00:00"/>
    <n v="511"/>
    <n v="0"/>
    <n v="0"/>
    <n v="0"/>
    <n v="0"/>
    <n v="0"/>
    <m/>
    <n v="511"/>
    <n v="1"/>
    <s v=""/>
    <n v="0"/>
    <n v="22632.19"/>
    <n v="0"/>
    <n v="0"/>
    <n v="0"/>
    <n v="0"/>
    <n v="0"/>
    <n v="0"/>
    <n v="22632.19"/>
    <n v="511"/>
    <n v="0"/>
    <n v="0"/>
    <n v="511"/>
    <n v="44.29"/>
    <n v="22632.19"/>
    <n v="-452.68906437999993"/>
    <n v="22179.500935619999"/>
    <n v="18867.54"/>
    <n v="3764.65"/>
    <n v="-75.300529299999994"/>
    <n v="3689.3494707"/>
    <n v="22632.19"/>
    <n v="20.630984503190518"/>
    <n v="1097"/>
    <n v="22632.19"/>
    <n v="22632.19"/>
    <n v="0"/>
    <n v="0"/>
    <n v="3764.65"/>
    <n v="0"/>
    <n v="0"/>
    <n v="18867.54"/>
    <n v="22632.190000000002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385"/>
    <n v="11473"/>
    <s v="41583473HRSU"/>
    <s v="473H"/>
    <x v="43"/>
    <s v="13MIP - 20%(RSU)"/>
    <n v="10265"/>
    <n v="20"/>
    <x v="34"/>
    <n v="9260"/>
    <x v="2"/>
    <n v="107000"/>
    <n v="0"/>
    <n v="0"/>
    <s v="41583473HRSU13MIP - 20%(RSU)"/>
    <s v="MIP - 20%(RSU)"/>
    <s v="MIP - 20%(RSU) - 11/05/2013"/>
    <s v="3 years"/>
    <d v="2013-11-05T00:00:00"/>
    <d v="2016-11-05T00:00:00"/>
    <n v="548"/>
    <n v="0"/>
    <n v="0"/>
    <n v="0"/>
    <n v="0"/>
    <n v="0"/>
    <m/>
    <n v="548"/>
    <n v="1"/>
    <s v=""/>
    <n v="0"/>
    <n v="24270.92"/>
    <n v="0"/>
    <n v="0"/>
    <n v="0"/>
    <n v="0"/>
    <n v="0"/>
    <n v="0"/>
    <n v="24270.92"/>
    <n v="548"/>
    <n v="0"/>
    <n v="0"/>
    <n v="548"/>
    <n v="44.29"/>
    <n v="24270.92"/>
    <n v="-485.46694183999995"/>
    <n v="23785.453058159997"/>
    <n v="20240.53"/>
    <n v="4030.39"/>
    <n v="-80.615860779999991"/>
    <n v="3949.7741392200001"/>
    <n v="24270.92"/>
    <n v="22.124813126709206"/>
    <n v="1097"/>
    <n v="24270.92"/>
    <n v="24270.92"/>
    <n v="0"/>
    <n v="0"/>
    <n v="1188.17"/>
    <n v="2842.22"/>
    <n v="0"/>
    <n v="20240.53"/>
    <n v="24270.92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386"/>
    <n v="11885"/>
    <s v="41583885YRSU"/>
    <s v="885Y"/>
    <x v="45"/>
    <s v="13MIP - 20%(RSU)"/>
    <n v="10265"/>
    <n v="212"/>
    <x v="36"/>
    <n v="9260"/>
    <x v="2"/>
    <n v="824000"/>
    <n v="0"/>
    <n v="0"/>
    <s v="41583885YRSU13MIP - 20%(RSU)"/>
    <s v="MIP - 20%(RSU)"/>
    <s v="MIP - 20%(RSU) - 11/05/2013"/>
    <s v="3 years"/>
    <d v="2013-11-05T00:00:00"/>
    <d v="2016-11-05T00:00:00"/>
    <n v="218"/>
    <n v="0"/>
    <n v="0"/>
    <n v="0"/>
    <n v="0"/>
    <n v="0"/>
    <m/>
    <n v="218"/>
    <n v="1"/>
    <s v=""/>
    <n v="0"/>
    <n v="9655.2199999999993"/>
    <n v="0"/>
    <n v="0"/>
    <n v="0"/>
    <n v="0"/>
    <n v="0"/>
    <n v="0"/>
    <n v="9655.2199999999993"/>
    <n v="218"/>
    <n v="0"/>
    <n v="0"/>
    <n v="218"/>
    <n v="44.29"/>
    <n v="9655.2199999999993"/>
    <n v="-193.12371043999997"/>
    <n v="9462.0962895599987"/>
    <n v="8060.78"/>
    <n v="1594.44"/>
    <n v="-31.89198888"/>
    <n v="1562.54801112"/>
    <n v="9655.2199999999993"/>
    <n v="8.801476754785778"/>
    <n v="1097"/>
    <n v="9655.2199999999993"/>
    <n v="9655.2199999999993"/>
    <n v="0"/>
    <n v="0"/>
    <n v="1594.44"/>
    <n v="0"/>
    <n v="0"/>
    <n v="8060.78"/>
    <n v="9655.2199999999993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387"/>
    <n v="11983"/>
    <s v="41583983SRSU"/>
    <s v="983S"/>
    <x v="49"/>
    <s v="13MIP - 20%(RSU)"/>
    <n v="10265"/>
    <n v="50"/>
    <x v="40"/>
    <n v="9260"/>
    <x v="2"/>
    <n v="91000"/>
    <n v="0"/>
    <n v="0"/>
    <s v="41583983SRSU13MIP - 20%(RSU)"/>
    <s v="MIP - 20%(RSU)"/>
    <s v="MIP - 20%(RSU) - 11/05/2013"/>
    <s v="3 years"/>
    <d v="2013-11-05T00:00:00"/>
    <d v="2016-11-05T00:00:00"/>
    <n v="877"/>
    <n v="0"/>
    <n v="0"/>
    <n v="0"/>
    <n v="0"/>
    <n v="0"/>
    <m/>
    <n v="877"/>
    <n v="1"/>
    <s v=""/>
    <n v="0"/>
    <n v="38842.33"/>
    <n v="0"/>
    <n v="0"/>
    <n v="0"/>
    <n v="0"/>
    <n v="0"/>
    <n v="0"/>
    <n v="38842.33"/>
    <n v="877"/>
    <n v="0"/>
    <n v="0"/>
    <n v="877"/>
    <n v="44.29"/>
    <n v="38842.33"/>
    <n v="-776.92428466000001"/>
    <n v="38065.405715339999"/>
    <n v="32375.99"/>
    <n v="6466.34"/>
    <n v="-129.33973268"/>
    <n v="6337.0002673199997"/>
    <n v="38842.33"/>
    <n v="35.407775752051052"/>
    <n v="1097"/>
    <n v="38842.33"/>
    <n v="38842.33"/>
    <n v="0"/>
    <n v="0"/>
    <n v="1906.3"/>
    <n v="4560.04"/>
    <n v="0"/>
    <n v="32375.99"/>
    <n v="38842.33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388"/>
    <n v="12499"/>
    <s v="41583499SRSU"/>
    <s v="499S"/>
    <x v="56"/>
    <s v="13MIP - 20%(RSU)"/>
    <n v="10265"/>
    <n v="10"/>
    <x v="47"/>
    <n v="9260"/>
    <x v="2"/>
    <n v="2000"/>
    <n v="0"/>
    <n v="0"/>
    <s v="41583499SRSU13MIP - 20%(RSU)"/>
    <s v="MIP - 20%(RSU)"/>
    <s v="MIP - 20%(RSU) - 11/05/2013"/>
    <s v="3 years"/>
    <d v="2013-11-05T00:00:00"/>
    <d v="2016-11-05T00:00:00"/>
    <n v="7534"/>
    <n v="0"/>
    <n v="0"/>
    <n v="0"/>
    <n v="0"/>
    <n v="0"/>
    <m/>
    <n v="7534"/>
    <n v="1"/>
    <n v="0"/>
    <n v="0"/>
    <n v="333680.86"/>
    <n v="0"/>
    <n v="0"/>
    <n v="0"/>
    <n v="0"/>
    <n v="0"/>
    <n v="0"/>
    <n v="333680.86"/>
    <n v="7534"/>
    <n v="0"/>
    <n v="0"/>
    <n v="7534"/>
    <n v="44.29"/>
    <n v="333680.86"/>
    <n v="-6674.2845617199991"/>
    <n v="327006.57543828001"/>
    <n v="278052.62"/>
    <n v="55628.24"/>
    <n v="-1112.6760564799999"/>
    <n v="54515.563943519999"/>
    <n v="54515.563943519999"/>
    <n v="49.695135773491337"/>
    <n v="1061"/>
    <n v="52726.54"/>
    <n v="330779.15999999997"/>
    <n v="1789.0239435199983"/>
    <n v="0"/>
    <n v="16399.39"/>
    <n v="18138.729999999996"/>
    <n v="18188.419999999998"/>
    <n v="278052.62"/>
    <n v="330779.15999999997"/>
    <n v="0"/>
    <n v="0"/>
    <n v="0"/>
    <m/>
    <n v="1540.55"/>
    <n v="1490.85"/>
    <n v="1540.55"/>
    <n v="4571.95"/>
    <n v="1540.55"/>
    <n v="0"/>
    <n v="1441.16"/>
    <n v="1441.16"/>
    <n v="1540.55"/>
    <n v="4522.26"/>
    <n v="1490.85"/>
    <n v="1540.55"/>
    <n v="0"/>
    <n v="1490.86"/>
    <n v="0"/>
    <n v="1490.86"/>
    <n v="4522.2599999999993"/>
    <n v="0"/>
    <m/>
    <m/>
    <n v="4571.95"/>
    <n v="4571.95"/>
    <n v="0"/>
    <n v="0"/>
    <n v="0"/>
    <n v="0"/>
    <n v="0"/>
    <n v="0"/>
    <n v="0"/>
    <m/>
    <n v="0"/>
    <n v="4571.95"/>
    <n v="18188.419999999998"/>
  </r>
  <r>
    <n v="1389"/>
    <n v="12665"/>
    <s v="41583665GRSU"/>
    <s v="665G"/>
    <x v="57"/>
    <s v="13MIP - 20%(RSU)"/>
    <n v="10265"/>
    <n v="10"/>
    <x v="5"/>
    <n v="9260"/>
    <x v="2"/>
    <n v="2000"/>
    <n v="0"/>
    <n v="0"/>
    <s v="41583665GRSU13MIP - 20%(RSU)"/>
    <s v="MIP - 20%(RSU)"/>
    <s v="MIP - 20%(RSU) - 11/05/2013"/>
    <s v="3 years"/>
    <d v="2013-11-05T00:00:00"/>
    <d v="2016-11-05T00:00:00"/>
    <n v="7858"/>
    <n v="0"/>
    <n v="0"/>
    <n v="0"/>
    <n v="0"/>
    <n v="0"/>
    <m/>
    <n v="7858"/>
    <n v="1"/>
    <s v=""/>
    <n v="0"/>
    <n v="348030.82"/>
    <n v="0"/>
    <n v="0"/>
    <n v="0"/>
    <n v="0"/>
    <n v="0"/>
    <n v="0"/>
    <n v="348030.82"/>
    <n v="7858"/>
    <n v="0"/>
    <n v="0"/>
    <n v="7858"/>
    <n v="44.29"/>
    <n v="348030.82"/>
    <n v="-6961.31246164"/>
    <n v="341069.50753836002"/>
    <n v="290010.92"/>
    <n v="58019.9"/>
    <n v="-1160.5140397999999"/>
    <n v="56859.385960200001"/>
    <n v="348030.82"/>
    <n v="317.2569006381039"/>
    <n v="1097"/>
    <n v="348030.82"/>
    <n v="348030.82"/>
    <n v="0"/>
    <n v="0"/>
    <n v="58019.9"/>
    <n v="0"/>
    <n v="0"/>
    <n v="290010.92"/>
    <n v="348030.82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390"/>
    <n v="13369"/>
    <s v="41583369KRSU"/>
    <s v="369K"/>
    <x v="64"/>
    <s v="13MIP - 20%(RSU)"/>
    <n v="10265"/>
    <n v="10"/>
    <x v="52"/>
    <n v="9260"/>
    <x v="2"/>
    <n v="2000"/>
    <n v="0"/>
    <n v="0"/>
    <s v="41583369KRSU13MIP - 20%(RSU)"/>
    <s v="MIP - 20%(RSU)"/>
    <s v="MIP - 20%(RSU) - 11/05/2013"/>
    <s v="3 years"/>
    <d v="2013-11-05T00:00:00"/>
    <d v="2016-11-05T00:00:00"/>
    <n v="2777"/>
    <n v="0"/>
    <n v="0"/>
    <n v="0"/>
    <n v="0"/>
    <n v="0"/>
    <m/>
    <n v="2777"/>
    <n v="1"/>
    <s v=""/>
    <n v="0"/>
    <n v="122993.33"/>
    <n v="0"/>
    <n v="0"/>
    <n v="0"/>
    <n v="0"/>
    <n v="0"/>
    <n v="0"/>
    <n v="122993.33"/>
    <n v="2777"/>
    <n v="0"/>
    <n v="0"/>
    <n v="2777"/>
    <n v="44.29"/>
    <n v="122993.33"/>
    <n v="-2460.11258666"/>
    <n v="120533.21741334"/>
    <n v="102487.06"/>
    <n v="20506.27"/>
    <n v="-410.16641254000001"/>
    <n v="20096.103587460002"/>
    <n v="122993.33"/>
    <n v="112.11789425706472"/>
    <n v="1097"/>
    <n v="122993.33"/>
    <n v="122993.33"/>
    <n v="0"/>
    <n v="0"/>
    <n v="20506.27"/>
    <n v="0"/>
    <n v="0"/>
    <n v="102487.06"/>
    <n v="122993.33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391"/>
    <n v="13497"/>
    <s v="41583497GRSU"/>
    <s v="497G"/>
    <x v="69"/>
    <s v="13MIP - 20%(RSU)"/>
    <n v="10265"/>
    <n v="10"/>
    <x v="57"/>
    <n v="9260"/>
    <x v="2"/>
    <n v="12000"/>
    <n v="0"/>
    <n v="0"/>
    <s v="41583497GRSU13MIP - 20%(RSU)"/>
    <s v="MIP - 20%(RSU)"/>
    <s v="MIP - 20%(RSU) - 11/05/2013"/>
    <s v="3 years"/>
    <d v="2013-11-05T00:00:00"/>
    <d v="2016-11-05T00:00:00"/>
    <n v="1196"/>
    <n v="0"/>
    <n v="0"/>
    <n v="0"/>
    <n v="0"/>
    <n v="0"/>
    <m/>
    <n v="1196"/>
    <n v="1"/>
    <s v=""/>
    <n v="0"/>
    <n v="52970.84"/>
    <n v="0"/>
    <n v="0"/>
    <n v="0"/>
    <n v="0"/>
    <n v="0"/>
    <n v="0"/>
    <n v="52970.84"/>
    <n v="1196"/>
    <n v="0"/>
    <n v="0"/>
    <n v="1196"/>
    <n v="44.29"/>
    <n v="52970.84"/>
    <n v="-1059.5227416799999"/>
    <n v="51911.317258319999"/>
    <n v="44157.13"/>
    <n v="8813.7099999999991"/>
    <n v="-176.29182741999998"/>
    <n v="8637.418172579999"/>
    <n v="52970.84"/>
    <n v="48.287000911577024"/>
    <n v="1097"/>
    <n v="52970.84"/>
    <n v="52970.84"/>
    <n v="0"/>
    <n v="0"/>
    <n v="8813.7099999999991"/>
    <n v="0"/>
    <n v="0"/>
    <n v="44157.13"/>
    <n v="52970.8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392"/>
    <n v="14162"/>
    <s v="41583162RRSU"/>
    <s v="162R"/>
    <x v="76"/>
    <s v="13MIP - 20%(RSU)"/>
    <n v="10265"/>
    <n v="80"/>
    <x v="62"/>
    <n v="9260"/>
    <x v="2"/>
    <n v="190000"/>
    <n v="0"/>
    <n v="0"/>
    <s v="41583162RRSU13MIP - 20%(RSU)"/>
    <s v="MIP - 20%(RSU)"/>
    <s v="MIP - 20%(RSU) - 11/05/2013"/>
    <s v="3 years"/>
    <d v="2013-11-05T00:00:00"/>
    <d v="2016-11-05T00:00:00"/>
    <n v="424"/>
    <n v="0"/>
    <n v="0"/>
    <n v="0"/>
    <n v="0"/>
    <n v="0"/>
    <m/>
    <n v="424"/>
    <n v="1"/>
    <s v=""/>
    <n v="0"/>
    <n v="18778.96"/>
    <n v="0"/>
    <n v="0"/>
    <n v="0"/>
    <n v="0"/>
    <n v="0"/>
    <n v="0"/>
    <n v="18778.96"/>
    <n v="424"/>
    <n v="0"/>
    <n v="0"/>
    <n v="424"/>
    <n v="44.29"/>
    <n v="18778.96"/>
    <n v="-375.61675791999994"/>
    <n v="18403.343242079998"/>
    <n v="15634.37"/>
    <n v="3144.59"/>
    <n v="-62.898089179999999"/>
    <n v="3081.69191082"/>
    <n v="18778.96"/>
    <n v="17.118468550592524"/>
    <n v="1097"/>
    <n v="18778.96"/>
    <n v="18778.96"/>
    <n v="0"/>
    <n v="0"/>
    <n v="3144.59"/>
    <n v="0"/>
    <n v="0"/>
    <n v="15634.37"/>
    <n v="18778.9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393"/>
    <n v="14237"/>
    <s v="41583237FRSU"/>
    <s v="237F"/>
    <x v="79"/>
    <s v="13MIP - 20%(RSU)"/>
    <n v="10265"/>
    <n v="10"/>
    <x v="64"/>
    <n v="9260"/>
    <x v="2"/>
    <n v="2000"/>
    <n v="0"/>
    <n v="0"/>
    <s v="41583237FRSU13MIP - 20%(RSU)"/>
    <s v="MIP - 20%(RSU)"/>
    <s v="MIP - 20%(RSU) - 11/05/2013"/>
    <s v="3 years"/>
    <d v="2013-11-05T00:00:00"/>
    <d v="2016-11-05T00:00:00"/>
    <n v="1912"/>
    <n v="0"/>
    <n v="0"/>
    <n v="0"/>
    <n v="0"/>
    <n v="0"/>
    <m/>
    <n v="1912"/>
    <n v="1"/>
    <n v="0"/>
    <n v="0"/>
    <n v="84682.48"/>
    <n v="0"/>
    <n v="0"/>
    <n v="0"/>
    <n v="0"/>
    <n v="0"/>
    <n v="0"/>
    <n v="84682.48"/>
    <n v="1912"/>
    <n v="0"/>
    <n v="0"/>
    <n v="1912"/>
    <n v="44.29"/>
    <n v="84682.48"/>
    <n v="-1693.8189649599999"/>
    <n v="82988.661035040001"/>
    <n v="70553.97"/>
    <n v="14128.51"/>
    <n v="-282.59845702000001"/>
    <n v="13845.91154298"/>
    <n v="13845.91154298"/>
    <n v="12.621614897885141"/>
    <n v="1061"/>
    <n v="13391.53"/>
    <n v="83945.5"/>
    <n v="454.38154297999972"/>
    <n v="0"/>
    <n v="4165.13"/>
    <n v="4606.8899999999958"/>
    <n v="4619.51"/>
    <n v="70553.97"/>
    <n v="83945.5"/>
    <n v="0"/>
    <n v="0"/>
    <n v="0"/>
    <m/>
    <n v="391.27"/>
    <n v="378.65"/>
    <n v="391.27"/>
    <n v="1161.19"/>
    <n v="391.27"/>
    <n v="0"/>
    <n v="366.03"/>
    <n v="366.03"/>
    <n v="391.27"/>
    <n v="1148.57"/>
    <n v="378.65"/>
    <n v="391.27"/>
    <n v="0"/>
    <n v="378.64"/>
    <n v="0"/>
    <n v="378.64"/>
    <n v="1148.56"/>
    <n v="0"/>
    <m/>
    <m/>
    <n v="1161.19"/>
    <n v="1161.19"/>
    <n v="0"/>
    <n v="0"/>
    <n v="0"/>
    <n v="0"/>
    <n v="0"/>
    <n v="0"/>
    <n v="0"/>
    <m/>
    <n v="0"/>
    <n v="1161.19"/>
    <n v="4619.51"/>
  </r>
  <r>
    <n v="1394"/>
    <n v="14383"/>
    <s v="41583383KRSU"/>
    <s v="383K"/>
    <x v="83"/>
    <s v="13MIP - 20%(RSU)"/>
    <n v="10265"/>
    <n v="80"/>
    <x v="67"/>
    <n v="9260"/>
    <x v="2"/>
    <n v="190000"/>
    <n v="0"/>
    <n v="0"/>
    <s v="41583383KRSU13MIP - 20%(RSU)"/>
    <s v="MIP - 20%(RSU)"/>
    <s v="MIP - 20%(RSU) - 11/05/2013"/>
    <s v="3 years"/>
    <d v="2013-11-05T00:00:00"/>
    <d v="2016-11-05T00:00:00"/>
    <n v="1745"/>
    <n v="0"/>
    <n v="0"/>
    <n v="0"/>
    <n v="0"/>
    <n v="0"/>
    <m/>
    <n v="1745"/>
    <n v="1"/>
    <n v="0"/>
    <n v="0"/>
    <n v="77286.05"/>
    <n v="0"/>
    <n v="0"/>
    <n v="0"/>
    <n v="0"/>
    <n v="0"/>
    <n v="0"/>
    <n v="77286.05"/>
    <n v="1745"/>
    <n v="0"/>
    <n v="0"/>
    <n v="1745"/>
    <n v="44.29"/>
    <n v="77286.05"/>
    <n v="-1545.8755721"/>
    <n v="75740.174427899998"/>
    <n v="64397.66"/>
    <n v="12888.39"/>
    <n v="-257.79357677999997"/>
    <n v="12630.596423219999"/>
    <n v="12630.596423219999"/>
    <n v="11.513761552616225"/>
    <n v="1061"/>
    <n v="12216.1"/>
    <n v="76613.760000000009"/>
    <n v="414.49642321999818"/>
    <n v="0"/>
    <n v="3799.54"/>
    <n v="4202.5200000000004"/>
    <n v="4214.04"/>
    <n v="64397.66"/>
    <n v="76613.760000000009"/>
    <n v="0"/>
    <n v="0"/>
    <n v="0"/>
    <m/>
    <n v="356.93"/>
    <n v="345.41"/>
    <n v="356.93"/>
    <n v="1059.27"/>
    <n v="356.93"/>
    <n v="0"/>
    <n v="333.9"/>
    <n v="333.9"/>
    <n v="356.92"/>
    <n v="1047.75"/>
    <n v="345.42"/>
    <n v="356.92"/>
    <n v="0"/>
    <n v="345.41"/>
    <n v="0"/>
    <n v="345.41"/>
    <n v="1047.75"/>
    <n v="0"/>
    <m/>
    <m/>
    <n v="1059.27"/>
    <n v="1059.27"/>
    <n v="0"/>
    <n v="0"/>
    <n v="0"/>
    <n v="0"/>
    <n v="0"/>
    <n v="0"/>
    <n v="0"/>
    <m/>
    <n v="0"/>
    <n v="1059.27"/>
    <n v="4214.04"/>
  </r>
  <r>
    <n v="1395"/>
    <n v="14468"/>
    <s v="41583468RRSU"/>
    <s v="468R"/>
    <x v="84"/>
    <s v="13MIP - 20%(RSU)"/>
    <n v="10265"/>
    <n v="80"/>
    <x v="68"/>
    <n v="9260"/>
    <x v="2"/>
    <n v="190000"/>
    <n v="0"/>
    <n v="0"/>
    <s v="41583468RRSU13MIP - 20%(RSU)"/>
    <s v="MIP - 20%(RSU)"/>
    <s v="MIP - 20%(RSU) - 11/05/2013"/>
    <s v="3 years"/>
    <d v="2013-11-05T00:00:00"/>
    <d v="2016-11-05T00:00:00"/>
    <n v="1308"/>
    <n v="0"/>
    <n v="0"/>
    <n v="0"/>
    <n v="0"/>
    <n v="0"/>
    <m/>
    <n v="1308"/>
    <n v="1"/>
    <s v=""/>
    <n v="0"/>
    <n v="57931.32"/>
    <n v="0"/>
    <n v="0"/>
    <n v="0"/>
    <n v="0"/>
    <n v="0"/>
    <n v="0"/>
    <n v="57931.32"/>
    <n v="1308"/>
    <n v="0"/>
    <n v="0"/>
    <n v="1308"/>
    <n v="44.29"/>
    <n v="57931.32"/>
    <n v="-1158.74226264"/>
    <n v="56772.577737359999"/>
    <n v="48276.1"/>
    <n v="9655.2199999999993"/>
    <n v="-193.12371043999997"/>
    <n v="9462.0962895599987"/>
    <n v="57931.32"/>
    <n v="52.808860528714675"/>
    <n v="1097"/>
    <n v="57931.32"/>
    <n v="57931.32"/>
    <n v="0"/>
    <n v="0"/>
    <n v="9655.2199999999993"/>
    <n v="0"/>
    <n v="0"/>
    <n v="48276.1"/>
    <n v="57931.32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396"/>
    <n v="14482"/>
    <s v="41583482DRSU"/>
    <s v="482D"/>
    <x v="86"/>
    <s v="13MIP - 20%(RSU)"/>
    <n v="10265"/>
    <n v="10"/>
    <x v="69"/>
    <n v="9260"/>
    <x v="2"/>
    <n v="12000"/>
    <n v="0"/>
    <n v="0"/>
    <s v="41583482DRSU13MIP - 20%(RSU)"/>
    <s v="MIP - 20%(RSU)"/>
    <s v="MIP - 20%(RSU) - 11/05/2013"/>
    <s v="3 years"/>
    <d v="2013-11-05T00:00:00"/>
    <d v="2016-11-05T00:00:00"/>
    <n v="1422"/>
    <n v="0"/>
    <n v="0"/>
    <n v="0"/>
    <n v="0"/>
    <n v="0"/>
    <m/>
    <n v="1422"/>
    <n v="1"/>
    <n v="0"/>
    <n v="0"/>
    <n v="62980.38"/>
    <n v="0"/>
    <n v="0"/>
    <n v="0"/>
    <n v="0"/>
    <n v="0"/>
    <n v="0"/>
    <n v="62980.38"/>
    <n v="1422"/>
    <n v="0"/>
    <n v="0"/>
    <n v="1422"/>
    <n v="44.29"/>
    <n v="62980.38"/>
    <n v="-1259.7335607599998"/>
    <n v="61720.646439239994"/>
    <n v="52483.65"/>
    <n v="10496.73"/>
    <n v="-209.95559345999999"/>
    <n v="10286.77440654"/>
    <n v="10286.77440654"/>
    <n v="9.3771872438833181"/>
    <n v="1061"/>
    <n v="9949.2000000000007"/>
    <n v="62432.850000000006"/>
    <n v="337.57440653999947"/>
    <n v="0"/>
    <n v="3094.47"/>
    <n v="3422.680000000003"/>
    <n v="3432.05"/>
    <n v="52483.65"/>
    <n v="62432.850000000006"/>
    <n v="0"/>
    <n v="0"/>
    <n v="0"/>
    <m/>
    <n v="290.69"/>
    <n v="281.31"/>
    <n v="290.7"/>
    <n v="862.7"/>
    <n v="290.69"/>
    <n v="0"/>
    <n v="271.94"/>
    <n v="271.94"/>
    <n v="290.69"/>
    <n v="853.31999999999994"/>
    <n v="281.32"/>
    <n v="290.69"/>
    <n v="0"/>
    <n v="281.31"/>
    <n v="0"/>
    <n v="281.31"/>
    <n v="853.31999999999994"/>
    <n v="0"/>
    <m/>
    <m/>
    <n v="862.71"/>
    <n v="862.71"/>
    <n v="0"/>
    <n v="0"/>
    <n v="0"/>
    <n v="0"/>
    <n v="0"/>
    <n v="0"/>
    <n v="0"/>
    <m/>
    <n v="0"/>
    <n v="862.71"/>
    <n v="3432.05"/>
  </r>
  <r>
    <n v="1397"/>
    <n v="14492"/>
    <s v="41583492YRSU"/>
    <s v="492Y"/>
    <x v="88"/>
    <s v="13MIP - 20%(RSU)"/>
    <n v="10265"/>
    <n v="180"/>
    <x v="70"/>
    <n v="9260"/>
    <x v="2"/>
    <n v="700000"/>
    <n v="0"/>
    <n v="0"/>
    <s v="41583492YRSU13MIP - 20%(RSU)"/>
    <s v="MIP - 20%(RSU)"/>
    <s v="MIP - 20%(RSU) - 11/05/2013"/>
    <s v="3 years"/>
    <d v="2013-11-05T00:00:00"/>
    <d v="2016-11-05T00:00:00"/>
    <n v="964"/>
    <n v="0"/>
    <n v="0"/>
    <n v="0"/>
    <n v="0"/>
    <n v="0"/>
    <m/>
    <n v="964"/>
    <n v="1"/>
    <s v=""/>
    <n v="0"/>
    <n v="42695.56"/>
    <n v="0"/>
    <n v="0"/>
    <n v="0"/>
    <n v="0"/>
    <n v="0"/>
    <n v="0"/>
    <n v="42695.56"/>
    <n v="964"/>
    <n v="0"/>
    <n v="0"/>
    <n v="964"/>
    <n v="44.29"/>
    <n v="42695.56"/>
    <n v="-853.99659111999995"/>
    <n v="41841.56340888"/>
    <n v="35564.870000000003"/>
    <n v="7130.69"/>
    <n v="-142.62806137999999"/>
    <n v="6988.0619386199996"/>
    <n v="42695.56"/>
    <n v="38.920291704649038"/>
    <n v="1097"/>
    <n v="42695.56"/>
    <n v="42695.56"/>
    <n v="0"/>
    <n v="0"/>
    <n v="7130.69"/>
    <n v="0"/>
    <n v="0"/>
    <n v="35564.870000000003"/>
    <n v="42695.56000000000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398"/>
    <n v="14593"/>
    <s v="41583593ERSU"/>
    <s v="593E"/>
    <x v="89"/>
    <s v="13MIP - 20%(RSU)"/>
    <n v="10265"/>
    <n v="180"/>
    <x v="71"/>
    <n v="9260"/>
    <x v="2"/>
    <n v="700000"/>
    <n v="0"/>
    <n v="0"/>
    <s v="41583593ERSU13MIP - 20%(RSU)"/>
    <s v="MIP - 20%(RSU)"/>
    <s v="MIP - 20%(RSU) - 11/05/2013"/>
    <s v="3 years"/>
    <d v="2013-11-05T00:00:00"/>
    <d v="2016-11-05T00:00:00"/>
    <n v="2875"/>
    <n v="0"/>
    <n v="0"/>
    <n v="0"/>
    <n v="0"/>
    <n v="0"/>
    <m/>
    <n v="2875"/>
    <n v="1"/>
    <s v=""/>
    <n v="0"/>
    <n v="127333.75"/>
    <n v="0"/>
    <n v="0"/>
    <n v="0"/>
    <n v="0"/>
    <n v="0"/>
    <n v="0"/>
    <n v="127333.75"/>
    <n v="2875"/>
    <n v="0"/>
    <n v="0"/>
    <n v="2875"/>
    <n v="44.29"/>
    <n v="127333.75"/>
    <n v="-2546.9296675000001"/>
    <n v="124786.82033250001"/>
    <n v="106118.84"/>
    <n v="21214.91"/>
    <n v="-424.34062981999995"/>
    <n v="20790.569370180001"/>
    <n v="127333.75"/>
    <n v="116.07452142206016"/>
    <n v="1097"/>
    <n v="127333.75"/>
    <n v="127333.75"/>
    <n v="0"/>
    <n v="0"/>
    <n v="21214.91"/>
    <n v="0"/>
    <n v="0"/>
    <n v="106118.84"/>
    <n v="127333.7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399"/>
    <n v="14712"/>
    <s v="41583712PRSU"/>
    <s v="712P"/>
    <x v="91"/>
    <s v="13MIP - 20%(RSU)"/>
    <n v="10265"/>
    <n v="10"/>
    <x v="73"/>
    <n v="9260"/>
    <x v="2"/>
    <n v="2000"/>
    <n v="0"/>
    <n v="0"/>
    <s v="41583712PRSU13MIP - 20%(RSU)"/>
    <s v="MIP - 20%(RSU)"/>
    <s v="MIP - 20%(RSU) - 11/05/2013"/>
    <s v="3 years"/>
    <d v="2013-11-05T00:00:00"/>
    <d v="2016-11-05T00:00:00"/>
    <n v="1351"/>
    <n v="0"/>
    <n v="0"/>
    <n v="0"/>
    <n v="0"/>
    <n v="0"/>
    <m/>
    <n v="1351"/>
    <n v="1"/>
    <n v="0"/>
    <n v="0"/>
    <n v="59835.79"/>
    <n v="0"/>
    <n v="0"/>
    <n v="0"/>
    <n v="0"/>
    <n v="0"/>
    <n v="0"/>
    <n v="59835.79"/>
    <n v="1351"/>
    <n v="0"/>
    <n v="0"/>
    <n v="1351"/>
    <n v="44.29"/>
    <n v="59835.79"/>
    <n v="-1196.8354715799999"/>
    <n v="58638.954528419999"/>
    <n v="49870.54"/>
    <n v="9965.25"/>
    <n v="-199.32493049999999"/>
    <n v="9765.9250694999992"/>
    <n v="9765.9250694999992"/>
    <n v="8.9023929530537824"/>
    <n v="1061"/>
    <n v="9445.44"/>
    <n v="59315.98"/>
    <n v="320.48506949999864"/>
    <n v="0"/>
    <n v="2937.79"/>
    <n v="3249.3700000000035"/>
    <n v="3258.28"/>
    <n v="49870.54"/>
    <n v="59315.98"/>
    <n v="0"/>
    <n v="0"/>
    <n v="0"/>
    <m/>
    <n v="275.98"/>
    <n v="267.07"/>
    <n v="275.97000000000003"/>
    <n v="819.02"/>
    <n v="275.98"/>
    <n v="0"/>
    <n v="258.17"/>
    <n v="258.17"/>
    <n v="275.97000000000003"/>
    <n v="810.12000000000012"/>
    <n v="267.07"/>
    <n v="275.98"/>
    <n v="0"/>
    <n v="267.07"/>
    <n v="0"/>
    <n v="267.07"/>
    <n v="810.11999999999989"/>
    <n v="0"/>
    <m/>
    <m/>
    <n v="819.02"/>
    <n v="819.02"/>
    <n v="0"/>
    <n v="0"/>
    <n v="0"/>
    <n v="0"/>
    <n v="0"/>
    <n v="0"/>
    <n v="0"/>
    <m/>
    <n v="0"/>
    <n v="819.02"/>
    <n v="3258.28"/>
  </r>
  <r>
    <n v="1400"/>
    <n v="14951"/>
    <s v="41583951TRSU"/>
    <s v="951T"/>
    <x v="100"/>
    <s v="13MIP - 20%(RSU)"/>
    <n v="10265"/>
    <n v="80"/>
    <x v="80"/>
    <n v="9260"/>
    <x v="2"/>
    <n v="190000"/>
    <n v="0"/>
    <n v="0"/>
    <s v="41583951TRSU13MIP - 20%(RSU)"/>
    <s v="MIP - 20%(RSU)"/>
    <s v="MIP - 20%(RSU) - 11/05/2013"/>
    <s v="3 years"/>
    <d v="2013-11-05T00:00:00"/>
    <d v="2016-11-05T00:00:00"/>
    <n v="827"/>
    <n v="0"/>
    <n v="0"/>
    <n v="0"/>
    <n v="0"/>
    <n v="0"/>
    <m/>
    <n v="827"/>
    <n v="1"/>
    <s v=""/>
    <n v="0"/>
    <n v="36627.83"/>
    <n v="0"/>
    <n v="0"/>
    <n v="0"/>
    <n v="0"/>
    <n v="0"/>
    <n v="0"/>
    <n v="36627.83"/>
    <n v="827"/>
    <n v="0"/>
    <n v="0"/>
    <n v="827"/>
    <n v="44.29"/>
    <n v="36627.83"/>
    <n v="-732.62985565999998"/>
    <n v="35895.20014434"/>
    <n v="30515.81"/>
    <n v="6112.02"/>
    <n v="-122.25262404"/>
    <n v="5989.7673759600002"/>
    <n v="36627.83"/>
    <n v="33.389088422971746"/>
    <n v="1097"/>
    <n v="36627.83"/>
    <n v="36627.83"/>
    <n v="0"/>
    <n v="0"/>
    <n v="1801.84"/>
    <n v="1992.9500000000003"/>
    <n v="2317.23"/>
    <n v="30515.81"/>
    <n v="36627.83"/>
    <n v="0"/>
    <n v="0"/>
    <n v="0"/>
    <m/>
    <n v="169.27"/>
    <n v="163.80000000000001"/>
    <n v="169.27"/>
    <n v="502.34000000000003"/>
    <n v="169.26"/>
    <n v="0"/>
    <n v="158.34"/>
    <n v="158.34"/>
    <n v="169.27"/>
    <n v="496.87"/>
    <n v="1318.02"/>
    <n v="0"/>
    <n v="0"/>
    <n v="0"/>
    <n v="0"/>
    <n v="0"/>
    <n v="1318.02"/>
    <n v="0"/>
    <m/>
    <m/>
    <n v="0"/>
    <n v="0"/>
    <n v="0"/>
    <n v="0"/>
    <n v="0"/>
    <n v="0"/>
    <n v="0"/>
    <n v="0"/>
    <n v="0"/>
    <m/>
    <n v="0"/>
    <n v="0"/>
    <n v="2317.23"/>
  </r>
  <r>
    <n v="1401"/>
    <n v="14957"/>
    <s v="41583957RRSU"/>
    <s v="957R"/>
    <x v="101"/>
    <s v="13MIP - 20%(RSU)"/>
    <n v="10265"/>
    <n v="80"/>
    <x v="81"/>
    <n v="9260"/>
    <x v="2"/>
    <n v="190000"/>
    <n v="0"/>
    <n v="0"/>
    <s v="41583957RRSU13MIP - 20%(RSU)"/>
    <s v="MIP - 20%(RSU)"/>
    <s v="MIP - 20%(RSU) - 11/05/2013"/>
    <s v="3 years"/>
    <d v="2013-11-05T00:00:00"/>
    <d v="2016-11-05T00:00:00"/>
    <n v="557"/>
    <n v="0"/>
    <n v="0"/>
    <n v="0"/>
    <n v="0"/>
    <n v="0"/>
    <m/>
    <n v="557"/>
    <n v="1"/>
    <n v="0"/>
    <n v="0"/>
    <n v="24669.53"/>
    <n v="0"/>
    <n v="0"/>
    <n v="0"/>
    <n v="0"/>
    <n v="0"/>
    <n v="0"/>
    <n v="24669.53"/>
    <n v="557"/>
    <n v="0"/>
    <n v="0"/>
    <n v="557"/>
    <n v="44.29"/>
    <n v="24669.53"/>
    <n v="-493.43993905999997"/>
    <n v="24176.090060939998"/>
    <n v="20550.560000000001"/>
    <n v="4118.97"/>
    <n v="-82.387637940000005"/>
    <n v="4036.5823620600004"/>
    <n v="4036.5823620600004"/>
    <n v="3.6796557539288974"/>
    <n v="1061"/>
    <n v="3904.11"/>
    <n v="24454.670000000002"/>
    <n v="132.47236206000025"/>
    <n v="0"/>
    <n v="1214.29"/>
    <n v="1343.070000000002"/>
    <n v="1346.7499999999998"/>
    <n v="20550.560000000001"/>
    <n v="24454.670000000002"/>
    <n v="0"/>
    <n v="0"/>
    <n v="0"/>
    <m/>
    <n v="114.07"/>
    <n v="110.39"/>
    <n v="114.07"/>
    <n v="338.53"/>
    <n v="114.07"/>
    <n v="0"/>
    <n v="106.71"/>
    <n v="106.71"/>
    <n v="114.07"/>
    <n v="334.84999999999997"/>
    <n v="110.39"/>
    <n v="114.07"/>
    <n v="0"/>
    <n v="110.39"/>
    <n v="0"/>
    <n v="110.39"/>
    <n v="334.84999999999997"/>
    <n v="0"/>
    <m/>
    <m/>
    <n v="338.52"/>
    <n v="338.52"/>
    <n v="0"/>
    <n v="0"/>
    <n v="0"/>
    <n v="0"/>
    <n v="0"/>
    <n v="0"/>
    <n v="0"/>
    <m/>
    <n v="0"/>
    <n v="338.52"/>
    <n v="1346.7499999999998"/>
  </r>
  <r>
    <n v="1402"/>
    <n v="15070"/>
    <s v="4158370SlRSU"/>
    <s v="70Sl"/>
    <x v="104"/>
    <s v="13MIP - 20%(RSU)"/>
    <n v="10265"/>
    <n v="80"/>
    <x v="84"/>
    <n v="9260"/>
    <x v="2"/>
    <n v="190000"/>
    <n v="0"/>
    <n v="0"/>
    <s v="4158370SlRSU13MIP - 20%(RSU)"/>
    <s v="MIP - 20%(RSU)"/>
    <s v="MIP - 20%(RSU) - 11/05/2013"/>
    <s v="3 years"/>
    <d v="2013-11-05T00:00:00"/>
    <d v="2016-11-05T00:00:00"/>
    <n v="1061"/>
    <n v="0"/>
    <n v="0"/>
    <n v="0"/>
    <n v="0"/>
    <n v="0"/>
    <m/>
    <n v="1061"/>
    <n v="1"/>
    <n v="0"/>
    <n v="0"/>
    <n v="46991.69"/>
    <n v="0"/>
    <n v="0"/>
    <n v="0"/>
    <n v="0"/>
    <n v="0"/>
    <n v="0"/>
    <n v="46991.69"/>
    <n v="1061"/>
    <n v="0"/>
    <n v="0"/>
    <n v="1061"/>
    <n v="44.29"/>
    <n v="46991.69"/>
    <n v="-939.92778338000005"/>
    <n v="46051.762216620002"/>
    <n v="39152.36"/>
    <n v="7839.33"/>
    <n v="-156.80227865999998"/>
    <n v="7682.5277213399995"/>
    <n v="7682.5277213399995"/>
    <n v="7.0032157897356422"/>
    <n v="1061"/>
    <n v="7430.41"/>
    <n v="46582.770000000004"/>
    <n v="252.11772133999966"/>
    <n v="0"/>
    <n v="2311.06"/>
    <n v="2556.1700000000028"/>
    <n v="2563.1799999999998"/>
    <n v="39152.36"/>
    <n v="46582.770000000004"/>
    <n v="0"/>
    <n v="0"/>
    <n v="0"/>
    <m/>
    <n v="217.1"/>
    <n v="210.1"/>
    <n v="217.1"/>
    <n v="644.29999999999995"/>
    <n v="217.1"/>
    <n v="0"/>
    <n v="203.09"/>
    <n v="203.09"/>
    <n v="217.1"/>
    <n v="637.29"/>
    <n v="210.1"/>
    <n v="217.1"/>
    <n v="0"/>
    <n v="210.1"/>
    <n v="0"/>
    <n v="210.1"/>
    <n v="637.29999999999995"/>
    <n v="0"/>
    <m/>
    <m/>
    <n v="644.29"/>
    <n v="644.29"/>
    <n v="0"/>
    <n v="0"/>
    <n v="0"/>
    <n v="0"/>
    <n v="0"/>
    <n v="0"/>
    <n v="0"/>
    <m/>
    <n v="0"/>
    <n v="644.29"/>
    <n v="2563.1799999999998"/>
  </r>
  <r>
    <n v="1403"/>
    <n v="15155"/>
    <s v="41583155CRSU"/>
    <s v="155C"/>
    <x v="216"/>
    <s v="13MIP - 20%(RSU)"/>
    <n v="10265"/>
    <n v="10"/>
    <x v="0"/>
    <n v="9260"/>
    <x v="2"/>
    <n v="2000"/>
    <n v="0"/>
    <n v="0"/>
    <s v="41583155CRSU13MIP - 20%(RSU)"/>
    <s v="MIP - 20%(RSU)"/>
    <s v="MIP - 20%(RSU) - 11/05/2013"/>
    <s v="3 years"/>
    <d v="2013-11-05T00:00:00"/>
    <d v="2016-11-05T00:00:00"/>
    <n v="1261"/>
    <n v="0"/>
    <n v="0"/>
    <n v="0"/>
    <n v="0"/>
    <n v="0"/>
    <m/>
    <n v="1261"/>
    <n v="1"/>
    <s v=""/>
    <n v="0"/>
    <n v="55849.69"/>
    <n v="0"/>
    <n v="0"/>
    <n v="0"/>
    <n v="0"/>
    <n v="0"/>
    <n v="0"/>
    <n v="55849.69"/>
    <n v="1261"/>
    <n v="0"/>
    <n v="0"/>
    <n v="1261"/>
    <n v="44.29"/>
    <n v="55849.69"/>
    <n v="-1117.1054993800001"/>
    <n v="54732.584500620003"/>
    <n v="46548.79"/>
    <n v="9300.9"/>
    <n v="-186.03660179999997"/>
    <n v="9114.8633981999992"/>
    <n v="55849.69"/>
    <n v="50.911294439380129"/>
    <n v="1097"/>
    <n v="55849.69"/>
    <n v="55849.69"/>
    <n v="0"/>
    <n v="0"/>
    <n v="9300.9"/>
    <n v="0"/>
    <n v="0"/>
    <n v="46548.79"/>
    <n v="55849.69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04"/>
    <n v="15207"/>
    <s v="41583207VRSU"/>
    <s v="207V"/>
    <x v="106"/>
    <s v="13MIP - 20%(RSU)"/>
    <n v="10265"/>
    <n v="80"/>
    <x v="86"/>
    <n v="9260"/>
    <x v="2"/>
    <n v="190000"/>
    <n v="0"/>
    <n v="0"/>
    <s v="41583207VRSU13MIP - 20%(RSU)"/>
    <s v="MIP - 20%(RSU)"/>
    <s v="MIP - 20%(RSU) - 11/05/2013"/>
    <s v="3 years"/>
    <d v="2013-11-05T00:00:00"/>
    <d v="2016-11-05T00:00:00"/>
    <n v="1158"/>
    <n v="0"/>
    <n v="0"/>
    <n v="0"/>
    <n v="0"/>
    <n v="0"/>
    <m/>
    <n v="1158"/>
    <n v="1"/>
    <s v=""/>
    <n v="0"/>
    <n v="51287.82"/>
    <n v="0"/>
    <n v="0"/>
    <n v="0"/>
    <n v="0"/>
    <n v="0"/>
    <n v="0"/>
    <n v="51287.82"/>
    <n v="1158"/>
    <n v="0"/>
    <n v="0"/>
    <n v="1158"/>
    <n v="44.29"/>
    <n v="51287.82"/>
    <n v="-1025.8589756399999"/>
    <n v="50261.961024359996"/>
    <n v="42739.85"/>
    <n v="8547.9699999999993"/>
    <n v="-170.97649593999998"/>
    <n v="8376.9935040599994"/>
    <n v="51287.82"/>
    <n v="46.752798541476757"/>
    <n v="1097"/>
    <n v="51287.82"/>
    <n v="51287.82"/>
    <n v="0"/>
    <n v="0"/>
    <n v="8547.9699999999993"/>
    <n v="0"/>
    <n v="0"/>
    <n v="42739.85"/>
    <n v="51287.82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05"/>
    <n v="15232"/>
    <s v="41583232WRSU"/>
    <s v="232W"/>
    <x v="107"/>
    <s v="13MIP -20%(RSU)"/>
    <n v="10265"/>
    <n v="80"/>
    <x v="87"/>
    <n v="9260"/>
    <x v="2"/>
    <n v="190000"/>
    <n v="0"/>
    <n v="0"/>
    <s v="41583232WRSU13MIP -20%(RSU)"/>
    <s v="MIP - 20%(RSU)"/>
    <s v="MIP - 20%(RSU) - 11/05/2013"/>
    <s v="3 years"/>
    <d v="2013-11-05T00:00:00"/>
    <d v="2016-11-05T00:00:00"/>
    <n v="1674"/>
    <n v="0"/>
    <n v="0"/>
    <n v="0"/>
    <n v="0"/>
    <n v="0"/>
    <m/>
    <n v="1674"/>
    <n v="1"/>
    <s v=""/>
    <n v="0"/>
    <n v="74141.459999999992"/>
    <n v="0"/>
    <n v="0"/>
    <n v="0"/>
    <n v="0"/>
    <n v="0"/>
    <n v="0"/>
    <n v="74141.459999999992"/>
    <n v="1674"/>
    <n v="0"/>
    <n v="0"/>
    <n v="1674"/>
    <n v="44.29"/>
    <n v="74141.459999999992"/>
    <n v="-1482.9774829199998"/>
    <n v="72658.482517079989"/>
    <n v="61784.55"/>
    <n v="12356.91"/>
    <n v="-247.16291381999997"/>
    <n v="12109.747086179999"/>
    <n v="74141.459999999992"/>
    <n v="67.585651777575194"/>
    <n v="1097"/>
    <n v="74141.459999999992"/>
    <n v="74141.459999999992"/>
    <n v="0"/>
    <n v="0"/>
    <n v="12356.91"/>
    <n v="0"/>
    <n v="0"/>
    <n v="61784.55"/>
    <n v="74141.46000000000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06"/>
    <n v="15234"/>
    <s v="41583234DRSU"/>
    <s v="234D"/>
    <x v="108"/>
    <s v="13MIP - 20%(RSU)"/>
    <n v="10265"/>
    <n v="80"/>
    <x v="88"/>
    <n v="9260"/>
    <x v="2"/>
    <n v="190000"/>
    <n v="0"/>
    <n v="0"/>
    <s v="41583234DRSU13MIP - 20%(RSU)"/>
    <s v="MIP - 20%(RSU)"/>
    <s v="MIP - 20%(RSU) - 11/05/2013"/>
    <s v="3 years"/>
    <d v="2013-11-05T00:00:00"/>
    <d v="2016-11-05T00:00:00"/>
    <n v="1018"/>
    <n v="0"/>
    <n v="0"/>
    <n v="0"/>
    <n v="0"/>
    <n v="0"/>
    <m/>
    <n v="1018"/>
    <n v="1"/>
    <n v="0"/>
    <n v="0"/>
    <n v="45087.22"/>
    <n v="0"/>
    <n v="0"/>
    <n v="0"/>
    <n v="0"/>
    <n v="0"/>
    <n v="0"/>
    <n v="45087.22"/>
    <n v="1018"/>
    <n v="0"/>
    <n v="0"/>
    <n v="1018"/>
    <n v="44.29"/>
    <n v="45087.22"/>
    <n v="-901.83457443999998"/>
    <n v="44185.385425560002"/>
    <n v="37557.919999999998"/>
    <n v="7529.3"/>
    <n v="-150.60105859999999"/>
    <n v="7378.6989414"/>
    <n v="7378.6989414"/>
    <n v="6.7262524534184136"/>
    <n v="1061"/>
    <n v="7136.55"/>
    <n v="44694.47"/>
    <n v="242.14894139999979"/>
    <n v="0"/>
    <n v="2219.66"/>
    <n v="2455.0900000000015"/>
    <n v="2461.7999999999997"/>
    <n v="37557.919999999998"/>
    <n v="44694.47"/>
    <n v="0"/>
    <n v="0"/>
    <n v="0"/>
    <m/>
    <n v="208.51"/>
    <n v="201.79"/>
    <n v="208.51"/>
    <n v="618.80999999999995"/>
    <n v="208.51"/>
    <n v="0"/>
    <n v="195.07"/>
    <n v="195.07"/>
    <n v="208.51"/>
    <n v="612.08999999999992"/>
    <n v="201.79"/>
    <n v="208.51"/>
    <n v="0"/>
    <n v="201.79"/>
    <n v="0"/>
    <n v="201.79"/>
    <n v="612.08999999999992"/>
    <n v="0"/>
    <m/>
    <m/>
    <n v="618.80999999999995"/>
    <n v="618.80999999999995"/>
    <n v="0"/>
    <n v="0"/>
    <n v="0"/>
    <n v="0"/>
    <n v="0"/>
    <n v="0"/>
    <n v="0"/>
    <m/>
    <n v="0"/>
    <n v="618.80999999999995"/>
    <n v="2461.7999999999997"/>
  </r>
  <r>
    <n v="1407"/>
    <n v="15304"/>
    <s v="41583304GRSU"/>
    <s v="304G"/>
    <x v="109"/>
    <s v="13MIP - 20%(RSU)"/>
    <n v="10265"/>
    <n v="180"/>
    <x v="74"/>
    <n v="9260"/>
    <x v="2"/>
    <n v="700000"/>
    <n v="0"/>
    <n v="0"/>
    <s v="41583304GRSU13MIP - 20%(RSU)"/>
    <s v="MIP - 20%(RSU)"/>
    <s v="MIP - 20%(RSU) - 11/05/2013"/>
    <s v="3 years"/>
    <d v="2013-11-05T00:00:00"/>
    <d v="2016-11-05T00:00:00"/>
    <n v="2856"/>
    <n v="0"/>
    <n v="0"/>
    <n v="0"/>
    <n v="0"/>
    <n v="0"/>
    <m/>
    <n v="2856"/>
    <n v="1"/>
    <s v=""/>
    <n v="0"/>
    <n v="126492.23999999999"/>
    <n v="0"/>
    <n v="0"/>
    <n v="0"/>
    <n v="0"/>
    <n v="0"/>
    <n v="0"/>
    <n v="126492.23999999999"/>
    <n v="2856"/>
    <n v="0"/>
    <n v="0"/>
    <n v="2856"/>
    <n v="44.29"/>
    <n v="126492.23999999999"/>
    <n v="-2530.0977844799995"/>
    <n v="123962.14221552"/>
    <n v="105410.2"/>
    <n v="21082.04"/>
    <n v="-421.68296407999998"/>
    <n v="20660.357035920002"/>
    <n v="126492.23999999999"/>
    <n v="115.30742023701002"/>
    <n v="1097"/>
    <n v="126492.23999999999"/>
    <n v="126492.23999999999"/>
    <n v="0"/>
    <n v="0"/>
    <n v="21082.04"/>
    <n v="0"/>
    <n v="0"/>
    <n v="105410.2"/>
    <n v="126492.23999999999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08"/>
    <n v="15319"/>
    <s v="41583319HRSU"/>
    <s v="319H"/>
    <x v="110"/>
    <s v="13MIP - 20%(RSU)"/>
    <n v="10265"/>
    <n v="180"/>
    <x v="71"/>
    <n v="9260"/>
    <x v="2"/>
    <n v="700000"/>
    <n v="0"/>
    <n v="0"/>
    <s v="41583319HRSU13MIP - 20%(RSU)"/>
    <s v="MIP - 20%(RSU)"/>
    <s v="MIP - 20%(RSU) - 11/05/2013"/>
    <s v="3 years"/>
    <d v="2013-11-05T00:00:00"/>
    <d v="2016-11-05T00:00:00"/>
    <n v="1723"/>
    <n v="0"/>
    <n v="0"/>
    <n v="0"/>
    <n v="0"/>
    <n v="0"/>
    <m/>
    <n v="1723"/>
    <n v="1"/>
    <s v=""/>
    <n v="0"/>
    <n v="76311.67"/>
    <n v="0"/>
    <n v="0"/>
    <n v="0"/>
    <n v="0"/>
    <n v="0"/>
    <n v="0"/>
    <n v="76311.67"/>
    <n v="1723"/>
    <n v="0"/>
    <n v="0"/>
    <n v="1723"/>
    <n v="44.29"/>
    <n v="76311.67"/>
    <n v="-1526.3860233399998"/>
    <n v="74785.283976659994"/>
    <n v="63600.44"/>
    <n v="12711.23"/>
    <n v="-254.25002245999997"/>
    <n v="12456.979977539999"/>
    <n v="76311.67"/>
    <n v="69.563965360072928"/>
    <n v="1097"/>
    <n v="76311.67"/>
    <n v="76311.67"/>
    <n v="0"/>
    <n v="0"/>
    <n v="12711.23"/>
    <n v="0"/>
    <n v="0"/>
    <n v="63600.44"/>
    <n v="76311.67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09"/>
    <n v="15388"/>
    <s v="41583388GRSU"/>
    <s v="388G"/>
    <x v="114"/>
    <s v="13MIP - 20%(RSU)"/>
    <n v="10265"/>
    <n v="10"/>
    <x v="44"/>
    <n v="9260"/>
    <x v="2"/>
    <n v="2000"/>
    <n v="0"/>
    <n v="0"/>
    <s v="41583388GRSU13MIP - 20%(RSU)"/>
    <s v="MIP - 20%(RSU)"/>
    <s v="MIP - 20%(RSU) - 11/05/2013"/>
    <s v="3 years"/>
    <d v="2013-11-05T00:00:00"/>
    <d v="2016-11-05T00:00:00"/>
    <n v="1474"/>
    <n v="0"/>
    <n v="0"/>
    <n v="0"/>
    <n v="0"/>
    <n v="0"/>
    <m/>
    <n v="1474"/>
    <n v="1"/>
    <s v=""/>
    <n v="0"/>
    <n v="65283.46"/>
    <n v="0"/>
    <n v="0"/>
    <n v="0"/>
    <n v="0"/>
    <n v="0"/>
    <n v="0"/>
    <n v="65283.46"/>
    <n v="1474"/>
    <n v="0"/>
    <n v="0"/>
    <n v="1474"/>
    <n v="44.29"/>
    <n v="65283.46"/>
    <n v="-1305.7997669199999"/>
    <n v="63977.660233080001"/>
    <n v="54388.12"/>
    <n v="10895.34"/>
    <n v="-217.92859067999999"/>
    <n v="10677.411409320001"/>
    <n v="65283.46"/>
    <n v="59.510902461257977"/>
    <n v="1097"/>
    <n v="65283.46"/>
    <n v="65283.46"/>
    <n v="0"/>
    <n v="0"/>
    <n v="10895.34"/>
    <n v="0"/>
    <n v="0"/>
    <n v="54388.12"/>
    <n v="65283.46000000000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10"/>
    <n v="15402"/>
    <s v="41583402ERSU"/>
    <s v="402E"/>
    <x v="115"/>
    <s v="13MIP - 20%(RSU)"/>
    <n v="10265"/>
    <n v="180"/>
    <x v="74"/>
    <n v="9260"/>
    <x v="2"/>
    <n v="700000"/>
    <n v="0"/>
    <n v="0"/>
    <s v="41583402ERSU13MIP - 20%(RSU)"/>
    <s v="MIP - 20%(RSU)"/>
    <s v="MIP - 20%(RSU) - 11/05/2013"/>
    <s v="3 years"/>
    <d v="2013-11-05T00:00:00"/>
    <d v="2016-11-05T00:00:00"/>
    <n v="283"/>
    <n v="0"/>
    <n v="0"/>
    <n v="0"/>
    <n v="0"/>
    <n v="0"/>
    <m/>
    <n v="283"/>
    <n v="1"/>
    <s v=""/>
    <n v="0"/>
    <n v="12534.07"/>
    <n v="0"/>
    <n v="0"/>
    <n v="0"/>
    <n v="0"/>
    <n v="0"/>
    <n v="0"/>
    <n v="12534.07"/>
    <n v="283"/>
    <n v="0"/>
    <n v="0"/>
    <n v="283"/>
    <n v="44.29"/>
    <n v="12534.07"/>
    <n v="-250.70646813999997"/>
    <n v="12283.363531859999"/>
    <n v="10452.44"/>
    <n v="2081.63"/>
    <n v="-41.636763260000002"/>
    <n v="2039.9932367400002"/>
    <n v="12534.07"/>
    <n v="11.425770282588879"/>
    <n v="1097"/>
    <n v="12534.07"/>
    <n v="12534.07"/>
    <n v="0"/>
    <n v="0"/>
    <n v="2081.63"/>
    <n v="0"/>
    <n v="0"/>
    <n v="10452.44"/>
    <n v="12534.07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11"/>
    <n v="15507"/>
    <s v="41583507TRSU"/>
    <s v="507T"/>
    <x v="118"/>
    <s v="13MIP - 20%(RSU)"/>
    <n v="10265"/>
    <n v="80"/>
    <x v="93"/>
    <n v="9260"/>
    <x v="2"/>
    <n v="190000"/>
    <n v="0"/>
    <n v="0"/>
    <s v="41583507TRSU13MIP - 20%(RSU)"/>
    <s v="MIP - 20%(RSU)"/>
    <s v="MIP - 20%(RSU) - 11/05/2013"/>
    <s v="3 years"/>
    <d v="2013-11-05T00:00:00"/>
    <d v="2016-11-05T00:00:00"/>
    <n v="1589"/>
    <n v="0"/>
    <n v="0"/>
    <n v="0"/>
    <n v="0"/>
    <n v="0"/>
    <m/>
    <n v="1589"/>
    <n v="1"/>
    <s v=""/>
    <n v="0"/>
    <n v="70376.81"/>
    <n v="0"/>
    <n v="0"/>
    <n v="0"/>
    <n v="0"/>
    <n v="0"/>
    <n v="0"/>
    <n v="70376.81"/>
    <n v="1589"/>
    <n v="0"/>
    <n v="0"/>
    <n v="1589"/>
    <n v="44.29"/>
    <n v="70376.81"/>
    <n v="-1407.6769536199999"/>
    <n v="68969.133046379997"/>
    <n v="58639.96"/>
    <n v="11736.85"/>
    <n v="-234.76047370000001"/>
    <n v="11502.0895263"/>
    <n v="70376.81"/>
    <n v="64.153883318140387"/>
    <n v="1097"/>
    <n v="70376.81"/>
    <n v="70376.81"/>
    <n v="0"/>
    <n v="0"/>
    <n v="11736.85"/>
    <n v="0"/>
    <n v="0"/>
    <n v="58639.96"/>
    <n v="70376.81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12"/>
    <n v="15594"/>
    <s v="41583594RRSU"/>
    <s v="594R"/>
    <x v="219"/>
    <s v="13MIP - 20%(RSU)"/>
    <n v="10265"/>
    <n v="10"/>
    <x v="0"/>
    <n v="9260"/>
    <x v="2"/>
    <n v="2000"/>
    <n v="0"/>
    <n v="0"/>
    <s v="41583594RRSU13MIP - 20%(RSU)"/>
    <s v="MIP - 20%(RSU)"/>
    <s v="MIP - 20%(RSU) - 11/05/2013"/>
    <s v="3 years"/>
    <d v="2013-11-05T00:00:00"/>
    <d v="2016-11-05T00:00:00"/>
    <n v="299"/>
    <n v="0"/>
    <n v="0"/>
    <n v="0"/>
    <n v="0"/>
    <n v="0"/>
    <m/>
    <n v="299"/>
    <n v="1"/>
    <s v=""/>
    <n v="0"/>
    <n v="13242.71"/>
    <n v="0"/>
    <n v="0"/>
    <n v="0"/>
    <n v="0"/>
    <n v="0"/>
    <n v="0"/>
    <n v="13242.71"/>
    <n v="299"/>
    <n v="0"/>
    <n v="0"/>
    <n v="299"/>
    <n v="44.29"/>
    <n v="13242.71"/>
    <n v="-264.88068541999996"/>
    <n v="12977.82931458"/>
    <n v="11028.21"/>
    <n v="2214.5"/>
    <n v="-44.294429000000001"/>
    <n v="2170.205571"/>
    <n v="13242.71"/>
    <n v="12.071750227894256"/>
    <n v="1097"/>
    <n v="13242.71"/>
    <n v="13242.71"/>
    <n v="0"/>
    <n v="0"/>
    <n v="2214.5"/>
    <n v="0"/>
    <n v="0"/>
    <n v="11028.21"/>
    <n v="13242.71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13"/>
    <n v="15748"/>
    <s v="41583748HRSU"/>
    <s v="748H"/>
    <x v="123"/>
    <s v="13MIP - 20%(RSU)"/>
    <n v="10265"/>
    <n v="60"/>
    <x v="97"/>
    <n v="9260"/>
    <x v="2"/>
    <n v="30000"/>
    <n v="0"/>
    <n v="0"/>
    <s v="41583748HRSU13MIP - 20%(RSU)"/>
    <s v="MIP - 20%(RSU)"/>
    <s v="MIP - 20%(RSU) - 11/05/2013"/>
    <s v="3 years"/>
    <d v="2013-11-05T00:00:00"/>
    <d v="2016-11-05T00:00:00"/>
    <n v="509"/>
    <n v="0"/>
    <n v="0"/>
    <n v="0"/>
    <n v="0"/>
    <n v="0"/>
    <m/>
    <n v="509"/>
    <n v="1"/>
    <n v="0"/>
    <n v="0"/>
    <n v="22543.61"/>
    <n v="0"/>
    <n v="0"/>
    <n v="0"/>
    <n v="0"/>
    <n v="0"/>
    <n v="0"/>
    <n v="22543.61"/>
    <n v="509"/>
    <n v="0"/>
    <n v="0"/>
    <n v="509"/>
    <n v="44.29"/>
    <n v="22543.61"/>
    <n v="-450.91728721999999"/>
    <n v="22092.692712780001"/>
    <n v="18778.96"/>
    <n v="3764.65"/>
    <n v="-75.300529299999994"/>
    <n v="3689.3494707"/>
    <n v="3689.3494707"/>
    <n v="3.3631262267092068"/>
    <n v="1061"/>
    <n v="3568.28"/>
    <n v="22347.239999999998"/>
    <n v="121.06947069999978"/>
    <n v="0"/>
    <n v="1109.83"/>
    <n v="1227.5399999999984"/>
    <n v="1230.9099999999999"/>
    <n v="18778.96"/>
    <n v="22347.239999999998"/>
    <n v="0"/>
    <n v="0"/>
    <n v="0"/>
    <m/>
    <n v="104.26"/>
    <n v="100.89"/>
    <n v="104.26"/>
    <n v="309.41000000000003"/>
    <n v="104.26"/>
    <n v="0"/>
    <n v="97.53"/>
    <n v="97.53"/>
    <n v="104.25"/>
    <n v="306.04000000000002"/>
    <n v="100.9"/>
    <n v="104.26"/>
    <n v="0"/>
    <n v="100.89"/>
    <n v="0"/>
    <n v="100.89"/>
    <n v="306.05"/>
    <n v="0"/>
    <m/>
    <m/>
    <n v="309.40999999999997"/>
    <n v="309.40999999999997"/>
    <n v="0"/>
    <n v="0"/>
    <n v="0"/>
    <n v="0"/>
    <n v="0"/>
    <n v="0"/>
    <n v="0"/>
    <m/>
    <n v="0"/>
    <n v="309.40999999999997"/>
    <n v="1230.9099999999999"/>
  </r>
  <r>
    <n v="1414"/>
    <n v="16986"/>
    <s v="41583986ARSU"/>
    <s v="986A"/>
    <x v="131"/>
    <s v="13MIP - 20%(RSU)"/>
    <n v="10265"/>
    <n v="303"/>
    <x v="101"/>
    <n v="9260"/>
    <x v="2"/>
    <n v="57000"/>
    <n v="0"/>
    <n v="0"/>
    <s v="41583986ARSU13MIP - 20%(RSU)"/>
    <s v="MIP - 20%(RSU)"/>
    <s v="MIP - 20%(RSU) - 11/05/2013"/>
    <s v="3 years"/>
    <d v="2013-11-05T00:00:00"/>
    <d v="2016-11-05T00:00:00"/>
    <n v="838"/>
    <n v="0"/>
    <n v="0"/>
    <n v="0"/>
    <n v="0"/>
    <n v="0"/>
    <m/>
    <n v="838"/>
    <n v="1"/>
    <n v="0"/>
    <n v="0"/>
    <n v="37115.019999999997"/>
    <n v="0"/>
    <n v="0"/>
    <n v="0"/>
    <n v="0"/>
    <n v="0"/>
    <n v="0"/>
    <n v="37115.019999999997"/>
    <n v="838"/>
    <n v="0"/>
    <n v="0"/>
    <n v="838"/>
    <n v="44.29"/>
    <n v="37115.019999999997"/>
    <n v="-742.37463003999994"/>
    <n v="36372.645369959995"/>
    <n v="30914.42"/>
    <n v="6200.6"/>
    <n v="-124.0244012"/>
    <n v="6076.5755988000001"/>
    <n v="6076.5755988000001"/>
    <n v="5.5392667263445761"/>
    <n v="1061"/>
    <n v="5877.16"/>
    <n v="36791.58"/>
    <n v="199.41559880000023"/>
    <n v="0"/>
    <n v="1827.96"/>
    <n v="2021.8299999999981"/>
    <n v="2027.37"/>
    <n v="30914.42"/>
    <n v="36791.579999999994"/>
    <n v="0"/>
    <n v="0"/>
    <n v="0"/>
    <m/>
    <n v="171.72"/>
    <n v="166.18"/>
    <n v="171.71"/>
    <n v="509.61"/>
    <n v="171.72"/>
    <n v="0"/>
    <n v="160.63999999999999"/>
    <n v="160.63999999999999"/>
    <n v="171.72"/>
    <n v="504.08000000000004"/>
    <n v="166.17"/>
    <n v="171.72"/>
    <n v="0"/>
    <n v="166.18"/>
    <n v="0"/>
    <n v="166.18"/>
    <n v="504.07"/>
    <n v="0"/>
    <m/>
    <m/>
    <n v="509.61"/>
    <n v="509.61"/>
    <n v="0"/>
    <n v="0"/>
    <n v="0"/>
    <n v="0"/>
    <n v="0"/>
    <n v="0"/>
    <n v="0"/>
    <m/>
    <n v="0"/>
    <n v="509.61"/>
    <n v="2027.37"/>
  </r>
  <r>
    <n v="1415"/>
    <n v="16987"/>
    <s v="41583987BRSU"/>
    <s v="987B"/>
    <x v="132"/>
    <s v="13MIP - 20%(RSU)"/>
    <n v="10265"/>
    <n v="212"/>
    <x v="102"/>
    <n v="9260"/>
    <x v="2"/>
    <n v="821000"/>
    <n v="0"/>
    <n v="0"/>
    <s v="41583987BRSU13MIP - 20%(RSU)"/>
    <s v="MIP - 20%(RSU)"/>
    <s v="MIP - 20%(RSU) - 11/05/2013"/>
    <s v="3 years"/>
    <d v="2013-11-05T00:00:00"/>
    <d v="2016-11-05T00:00:00"/>
    <n v="1967"/>
    <n v="0"/>
    <n v="0"/>
    <n v="0"/>
    <n v="0"/>
    <n v="0"/>
    <m/>
    <n v="1967"/>
    <n v="1"/>
    <s v=""/>
    <n v="0"/>
    <n v="87118.43"/>
    <n v="0"/>
    <n v="0"/>
    <n v="0"/>
    <n v="0"/>
    <n v="0"/>
    <n v="0"/>
    <n v="87118.43"/>
    <n v="1967"/>
    <n v="0"/>
    <n v="0"/>
    <n v="1967"/>
    <n v="44.29"/>
    <n v="87118.43"/>
    <n v="-1742.5428368599999"/>
    <n v="85375.887163139996"/>
    <n v="72591.31"/>
    <n v="14527.12"/>
    <n v="-290.57145423999998"/>
    <n v="14236.548545760001"/>
    <n v="87118.43"/>
    <n v="79.415159525979945"/>
    <n v="1097"/>
    <n v="87118.43"/>
    <n v="87118.43"/>
    <n v="0"/>
    <n v="0"/>
    <n v="14527.12"/>
    <n v="0"/>
    <n v="0"/>
    <n v="72591.31"/>
    <n v="87118.43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16"/>
    <n v="16995"/>
    <s v="41583995BRSU"/>
    <s v="995B"/>
    <x v="133"/>
    <s v="13MIP - 20%(RSU)"/>
    <n v="10265"/>
    <n v="212"/>
    <x v="102"/>
    <n v="9260"/>
    <x v="2"/>
    <n v="821000"/>
    <n v="0"/>
    <n v="0"/>
    <s v="41583995BRSU13MIP - 20%(RSU)"/>
    <s v="MIP - 20%(RSU)"/>
    <s v="MIP - 20%(RSU) - 11/05/2013"/>
    <s v="3 years"/>
    <d v="2013-11-05T00:00:00"/>
    <d v="2016-11-05T00:00:00"/>
    <n v="5336"/>
    <n v="0"/>
    <n v="0"/>
    <n v="0"/>
    <n v="0"/>
    <n v="0"/>
    <m/>
    <n v="5336"/>
    <n v="1"/>
    <n v="0"/>
    <n v="0"/>
    <n v="236331.44"/>
    <n v="0"/>
    <n v="0"/>
    <n v="0"/>
    <n v="0"/>
    <n v="0"/>
    <n v="0"/>
    <n v="236331.44"/>
    <n v="5336"/>
    <n v="0"/>
    <n v="0"/>
    <n v="5336"/>
    <n v="44.29"/>
    <n v="236331.44"/>
    <n v="-4727.1014628799994"/>
    <n v="231604.33853712"/>
    <n v="196957.63"/>
    <n v="39373.81"/>
    <n v="-787.55494761999989"/>
    <n v="38586.255052379995"/>
    <n v="38586.255052379995"/>
    <n v="35.174343712288056"/>
    <n v="1061"/>
    <n v="37319.980000000003"/>
    <n v="234277.61000000002"/>
    <n v="1266.2750523799914"/>
    <n v="0"/>
    <n v="11607.53"/>
    <n v="12838.640000000019"/>
    <n v="12873.810000000001"/>
    <n v="196957.63"/>
    <n v="234277.61000000004"/>
    <n v="0"/>
    <n v="0"/>
    <n v="0"/>
    <m/>
    <n v="1090.4000000000001"/>
    <n v="1055.23"/>
    <n v="1090.4100000000001"/>
    <n v="3236.04"/>
    <n v="1090.4000000000001"/>
    <n v="0"/>
    <n v="1020.06"/>
    <n v="1020.06"/>
    <n v="1090.4000000000001"/>
    <n v="3200.86"/>
    <n v="1055.23"/>
    <n v="1090.4100000000001"/>
    <n v="0"/>
    <n v="1055.23"/>
    <n v="0"/>
    <n v="1055.23"/>
    <n v="3200.8700000000003"/>
    <n v="0"/>
    <m/>
    <m/>
    <n v="3236.0400000000004"/>
    <n v="3236.0400000000004"/>
    <n v="0"/>
    <n v="0"/>
    <n v="0"/>
    <n v="0"/>
    <n v="0"/>
    <n v="0"/>
    <n v="0"/>
    <m/>
    <n v="0"/>
    <n v="3236.0400000000004"/>
    <n v="12873.810000000001"/>
  </r>
  <r>
    <n v="1417"/>
    <n v="17010"/>
    <s v="4158310DaRSU"/>
    <s v="10Da"/>
    <x v="135"/>
    <s v="13MIP - 20%(RSU)"/>
    <n v="10265"/>
    <n v="10"/>
    <x v="103"/>
    <n v="9260"/>
    <x v="2"/>
    <n v="2000"/>
    <n v="0"/>
    <n v="0"/>
    <s v="4158310DaRSU13MIP - 20%(RSU)"/>
    <s v="MIP - 20%(RSU)"/>
    <s v="MIP - 20%(RSU) - 11/05/2013"/>
    <s v="3 years"/>
    <d v="2013-11-05T00:00:00"/>
    <d v="2016-11-05T00:00:00"/>
    <n v="1092"/>
    <n v="0"/>
    <n v="0"/>
    <n v="0"/>
    <n v="0"/>
    <n v="0"/>
    <m/>
    <n v="1092"/>
    <n v="1"/>
    <n v="0"/>
    <n v="0"/>
    <n v="48364.68"/>
    <n v="0"/>
    <n v="0"/>
    <n v="0"/>
    <n v="0"/>
    <n v="0"/>
    <n v="0"/>
    <n v="48364.68"/>
    <n v="1092"/>
    <n v="0"/>
    <n v="0"/>
    <n v="1092"/>
    <n v="44.29"/>
    <n v="48364.68"/>
    <n v="-967.39032936000001"/>
    <n v="47397.289670639999"/>
    <n v="40303.9"/>
    <n v="8060.78"/>
    <n v="-161.23172155999998"/>
    <n v="7899.5482784400001"/>
    <n v="7899.5482784400001"/>
    <n v="7.2010467442479493"/>
    <n v="1061"/>
    <n v="7640.31"/>
    <n v="47944.21"/>
    <n v="259.2382784399997"/>
    <n v="0"/>
    <n v="2376.35"/>
    <n v="2628.3800000000033"/>
    <n v="2635.58"/>
    <n v="40303.9"/>
    <n v="47944.210000000006"/>
    <n v="0"/>
    <n v="0"/>
    <n v="0"/>
    <m/>
    <n v="223.23"/>
    <n v="216.03"/>
    <n v="223.23"/>
    <n v="662.49"/>
    <n v="223.24"/>
    <n v="0"/>
    <n v="208.83"/>
    <n v="208.83"/>
    <n v="223.23"/>
    <n v="655.30000000000007"/>
    <n v="216.03"/>
    <n v="223.23"/>
    <n v="0"/>
    <n v="216.03"/>
    <n v="0"/>
    <n v="216.03"/>
    <n v="655.29"/>
    <n v="0"/>
    <m/>
    <m/>
    <n v="662.5"/>
    <n v="662.5"/>
    <n v="0"/>
    <n v="0"/>
    <n v="0"/>
    <n v="0"/>
    <n v="0"/>
    <n v="0"/>
    <n v="0"/>
    <m/>
    <n v="0"/>
    <n v="662.5"/>
    <n v="2635.58"/>
  </r>
  <r>
    <n v="1418"/>
    <n v="17017"/>
    <s v="4158317ElRSU"/>
    <s v="17El"/>
    <x v="136"/>
    <s v="13MIP - 20%(RSU)"/>
    <n v="10265"/>
    <n v="212"/>
    <x v="102"/>
    <n v="9260"/>
    <x v="2"/>
    <n v="824000"/>
    <n v="0"/>
    <n v="0"/>
    <s v="4158317ElRSU13MIP - 20%(RSU)"/>
    <s v="MIP - 20%(RSU)"/>
    <s v="MIP - 20%(RSU) - 11/05/2013"/>
    <s v="3 years"/>
    <d v="2013-11-05T00:00:00"/>
    <d v="2016-11-05T00:00:00"/>
    <n v="766"/>
    <n v="0"/>
    <n v="0"/>
    <n v="0"/>
    <n v="0"/>
    <n v="0"/>
    <m/>
    <n v="766"/>
    <n v="1"/>
    <n v="0"/>
    <n v="0"/>
    <n v="33926.14"/>
    <n v="0"/>
    <n v="0"/>
    <n v="0"/>
    <n v="0"/>
    <n v="0"/>
    <n v="0"/>
    <n v="33926.14"/>
    <n v="766"/>
    <n v="0"/>
    <n v="0"/>
    <n v="766"/>
    <n v="44.29"/>
    <n v="33926.14"/>
    <n v="-678.59065227999997"/>
    <n v="33247.54934772"/>
    <n v="28257.02"/>
    <n v="5669.12"/>
    <n v="-113.39373823999999"/>
    <n v="5555.7262617599999"/>
    <n v="5555.7262617599999"/>
    <n v="5.0644724355150412"/>
    <n v="1061"/>
    <n v="5373.41"/>
    <n v="33630.43"/>
    <n v="182.31626176000009"/>
    <n v="0"/>
    <n v="1671.28"/>
    <n v="1848.5300000000004"/>
    <n v="1853.6"/>
    <n v="28257.02"/>
    <n v="33630.43"/>
    <n v="0"/>
    <n v="0"/>
    <n v="0"/>
    <m/>
    <n v="157"/>
    <n v="151.93"/>
    <n v="157"/>
    <n v="465.93"/>
    <n v="157"/>
    <n v="0"/>
    <n v="146.87"/>
    <n v="146.87"/>
    <n v="157"/>
    <n v="460.87"/>
    <n v="151.93"/>
    <n v="157"/>
    <n v="0"/>
    <n v="151.93"/>
    <n v="0"/>
    <n v="151.93"/>
    <n v="460.86"/>
    <n v="0"/>
    <m/>
    <m/>
    <n v="465.94"/>
    <n v="465.94"/>
    <n v="0"/>
    <n v="0"/>
    <n v="0"/>
    <n v="0"/>
    <n v="0"/>
    <n v="0"/>
    <n v="0"/>
    <m/>
    <n v="0"/>
    <n v="465.94"/>
    <n v="1853.6"/>
  </r>
  <r>
    <n v="1419"/>
    <n v="17042"/>
    <s v="4158342MaRSU"/>
    <s v="42Ma"/>
    <x v="140"/>
    <s v="13MIP - 20%(RSU)"/>
    <n v="10265"/>
    <n v="10"/>
    <x v="107"/>
    <n v="9260"/>
    <x v="2"/>
    <n v="2000"/>
    <n v="0"/>
    <n v="0"/>
    <s v="4158342MaRSU13MIP - 20%(RSU)"/>
    <s v="MIP - 20%(RSU)"/>
    <s v="MIP - 20%(RSU) - 11/05/2013"/>
    <s v="3 years"/>
    <d v="2013-11-05T00:00:00"/>
    <d v="2016-11-05T00:00:00"/>
    <n v="3790"/>
    <n v="0"/>
    <n v="0"/>
    <n v="0"/>
    <n v="0"/>
    <n v="0"/>
    <m/>
    <n v="3790"/>
    <n v="1"/>
    <n v="0"/>
    <n v="0"/>
    <n v="167859.1"/>
    <n v="0"/>
    <n v="0"/>
    <n v="0"/>
    <n v="0"/>
    <n v="0"/>
    <n v="0"/>
    <n v="167859.1"/>
    <n v="3790"/>
    <n v="0"/>
    <n v="0"/>
    <n v="3790"/>
    <n v="44.29"/>
    <n v="167859.1"/>
    <n v="-3357.5177181999998"/>
    <n v="164501.58228180002"/>
    <n v="139867.82"/>
    <n v="27991.279999999999"/>
    <n v="-559.88158255999997"/>
    <n v="27431.398417439999"/>
    <n v="27431.398417439999"/>
    <n v="25.005832650355515"/>
    <n v="1061"/>
    <n v="26531.19"/>
    <n v="166399.01"/>
    <n v="900.20841744000063"/>
    <n v="0"/>
    <n v="8251.92"/>
    <n v="9127.1300000000047"/>
    <n v="9152.14"/>
    <n v="139867.82"/>
    <n v="166399.01"/>
    <n v="0"/>
    <n v="0"/>
    <n v="0"/>
    <m/>
    <n v="775.18"/>
    <n v="750.18"/>
    <n v="775.18"/>
    <n v="2300.54"/>
    <n v="775.18"/>
    <n v="0"/>
    <n v="725.17"/>
    <n v="725.17"/>
    <n v="775.18"/>
    <n v="2275.5299999999997"/>
    <n v="750.18"/>
    <n v="775.18"/>
    <n v="0"/>
    <n v="750.17"/>
    <n v="0"/>
    <n v="750.17"/>
    <n v="2275.5299999999997"/>
    <n v="0"/>
    <m/>
    <m/>
    <n v="2300.54"/>
    <n v="2300.54"/>
    <n v="0"/>
    <n v="0"/>
    <n v="0"/>
    <n v="0"/>
    <n v="0"/>
    <n v="0"/>
    <n v="0"/>
    <m/>
    <n v="0"/>
    <n v="2300.54"/>
    <n v="9152.14"/>
  </r>
  <r>
    <n v="1420"/>
    <n v="17058"/>
    <s v="4158358ReRSU"/>
    <s v="58Re"/>
    <x v="143"/>
    <s v="13MIP - 20%(RSU)"/>
    <n v="10265"/>
    <n v="212"/>
    <x v="110"/>
    <n v="9260"/>
    <x v="2"/>
    <n v="821000"/>
    <n v="0"/>
    <n v="0"/>
    <s v="4158358ReRSU13MIP - 20%(RSU)"/>
    <s v="MIP - 20%(RSU)"/>
    <s v="MIP - 20%(RSU) - 11/05/2013"/>
    <s v="3 years"/>
    <d v="2013-11-05T00:00:00"/>
    <d v="2016-11-05T00:00:00"/>
    <n v="337"/>
    <n v="0"/>
    <n v="0"/>
    <n v="0"/>
    <n v="0"/>
    <n v="0"/>
    <m/>
    <n v="337"/>
    <n v="1"/>
    <s v=""/>
    <n v="0"/>
    <n v="14925.73"/>
    <n v="0"/>
    <n v="0"/>
    <n v="0"/>
    <n v="0"/>
    <n v="0"/>
    <n v="0"/>
    <n v="14925.73"/>
    <n v="337"/>
    <n v="0"/>
    <n v="0"/>
    <n v="337"/>
    <n v="44.29"/>
    <n v="14925.73"/>
    <n v="-298.54445145999995"/>
    <n v="14627.185548539999"/>
    <n v="12445.49"/>
    <n v="2430.63023952"/>
    <n v="-48.617466050879038"/>
    <n v="2382.0127734691209"/>
    <n v="14925.73"/>
    <n v="13.605952597994531"/>
    <n v="1097"/>
    <n v="14925.73"/>
    <n v="14925.73"/>
    <n v="0"/>
    <n v="0"/>
    <n v="2480.2399999999998"/>
    <n v="0"/>
    <n v="0"/>
    <n v="12445.49"/>
    <n v="14925.73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21"/>
    <n v="17130"/>
    <s v="41583130ERSU"/>
    <s v="130E"/>
    <x v="152"/>
    <s v="13MIP - 20%(RSU)"/>
    <n v="10265"/>
    <n v="10"/>
    <x v="114"/>
    <n v="9260"/>
    <x v="2"/>
    <n v="2000"/>
    <n v="0"/>
    <n v="0"/>
    <s v="41583130ERSU13MIP - 20%(RSU)"/>
    <s v="MIP - 20%(RSU)"/>
    <s v="MIP - 20%(RSU) - 11/05/2013"/>
    <s v="3 years"/>
    <d v="2013-11-05T00:00:00"/>
    <d v="2016-11-05T00:00:00"/>
    <n v="766"/>
    <n v="0"/>
    <n v="0"/>
    <n v="0"/>
    <n v="0"/>
    <n v="0"/>
    <m/>
    <n v="766"/>
    <n v="1"/>
    <n v="0"/>
    <n v="0"/>
    <n v="33926.14"/>
    <n v="0"/>
    <n v="0"/>
    <n v="0"/>
    <n v="0"/>
    <n v="0"/>
    <n v="0"/>
    <n v="33926.14"/>
    <n v="766"/>
    <n v="0"/>
    <n v="0"/>
    <n v="766"/>
    <n v="44.29"/>
    <n v="33926.14"/>
    <n v="-678.59065227999997"/>
    <n v="33247.54934772"/>
    <n v="28257.02"/>
    <n v="5669.12"/>
    <n v="-113.39373823999999"/>
    <n v="5555.7262617599999"/>
    <n v="5555.7262617599999"/>
    <n v="5.0644724355150412"/>
    <n v="1061"/>
    <n v="5373.41"/>
    <n v="33630.43"/>
    <n v="182.31626176000009"/>
    <n v="0"/>
    <n v="1671.28"/>
    <n v="1848.5300000000004"/>
    <n v="1853.6"/>
    <n v="28257.02"/>
    <n v="33630.43"/>
    <n v="0"/>
    <n v="0"/>
    <n v="0"/>
    <m/>
    <n v="157"/>
    <n v="151.93"/>
    <n v="157"/>
    <n v="465.93"/>
    <n v="157"/>
    <n v="0"/>
    <n v="146.87"/>
    <n v="146.87"/>
    <n v="157"/>
    <n v="460.87"/>
    <n v="151.93"/>
    <n v="157"/>
    <n v="0"/>
    <n v="151.93"/>
    <n v="0"/>
    <n v="151.93"/>
    <n v="460.86"/>
    <n v="0"/>
    <m/>
    <m/>
    <n v="465.94"/>
    <n v="465.94"/>
    <n v="0"/>
    <n v="0"/>
    <n v="0"/>
    <n v="0"/>
    <n v="0"/>
    <n v="0"/>
    <n v="0"/>
    <m/>
    <n v="0"/>
    <n v="465.94"/>
    <n v="1853.6"/>
  </r>
  <r>
    <n v="1422"/>
    <n v="17279"/>
    <s v="41583279CRSU"/>
    <s v="279C"/>
    <x v="154"/>
    <s v="13MIP - 20%(RSU)"/>
    <n v="10265"/>
    <n v="10"/>
    <x v="116"/>
    <n v="9260"/>
    <x v="2"/>
    <n v="2000"/>
    <n v="0"/>
    <n v="0"/>
    <s v="41583279CRSU13MIP - 20%(RSU)"/>
    <s v="MIP - 20%(RSU)"/>
    <s v="MIP - 20%(RSU) - 11/05/2013"/>
    <s v="3 years"/>
    <d v="2013-11-05T00:00:00"/>
    <d v="2016-11-05T00:00:00"/>
    <n v="7938"/>
    <n v="0"/>
    <n v="0"/>
    <n v="0"/>
    <n v="0"/>
    <n v="0"/>
    <m/>
    <n v="7938"/>
    <n v="1"/>
    <s v=""/>
    <n v="0"/>
    <n v="351574.02"/>
    <n v="0"/>
    <n v="0"/>
    <n v="0"/>
    <n v="0"/>
    <n v="0"/>
    <n v="0"/>
    <n v="351574.02"/>
    <n v="7938"/>
    <n v="0"/>
    <n v="0"/>
    <n v="7938"/>
    <n v="44.29"/>
    <n v="351574.02"/>
    <n v="-7032.1835480399996"/>
    <n v="344541.83645196003"/>
    <n v="292978.34999999998"/>
    <n v="58595.67"/>
    <n v="-1172.03059134"/>
    <n v="57423.639408659998"/>
    <n v="351574.02"/>
    <n v="320.48680036463082"/>
    <n v="1097"/>
    <n v="351574.02"/>
    <n v="351574.02"/>
    <n v="0"/>
    <n v="0"/>
    <n v="58595.67"/>
    <n v="0"/>
    <n v="0"/>
    <n v="292978.34999999998"/>
    <n v="351574.0199999999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23"/>
    <n v="17922"/>
    <s v="41583922GRSU"/>
    <s v="922G"/>
    <x v="160"/>
    <s v="13MIP - 20%(RSU)"/>
    <n v="10265"/>
    <n v="10"/>
    <x v="1"/>
    <n v="9260"/>
    <x v="2"/>
    <n v="2000"/>
    <n v="0"/>
    <n v="0"/>
    <s v="41583922GRSU13MIP - 20%(RSU)"/>
    <s v="MIP - 20%(RSU)"/>
    <s v="MIP - 20%(RSU) - 11/05/2013"/>
    <s v="3 years"/>
    <d v="2013-11-05T00:00:00"/>
    <d v="2016-11-05T00:00:00"/>
    <n v="5915"/>
    <n v="0"/>
    <n v="0"/>
    <n v="0"/>
    <n v="0"/>
    <n v="0"/>
    <m/>
    <n v="5915"/>
    <n v="1"/>
    <s v=""/>
    <n v="0"/>
    <n v="261975.35"/>
    <n v="0"/>
    <n v="0"/>
    <n v="0"/>
    <n v="0"/>
    <n v="0"/>
    <n v="0"/>
    <n v="261975.35"/>
    <n v="5915"/>
    <n v="0"/>
    <n v="0"/>
    <n v="5915"/>
    <n v="44.29"/>
    <n v="261975.35"/>
    <n v="-5240.0309507000002"/>
    <n v="256735.31904930001"/>
    <n v="218305.41"/>
    <n v="43669.94"/>
    <n v="-873.48613988"/>
    <n v="42796.453860120004"/>
    <n v="261975.35"/>
    <n v="238.81071103008205"/>
    <n v="1097"/>
    <n v="261975.35"/>
    <n v="261975.35"/>
    <n v="0"/>
    <n v="0"/>
    <n v="43669.94"/>
    <n v="0"/>
    <n v="0"/>
    <n v="218305.41"/>
    <n v="261975.3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24"/>
    <n v="18246"/>
    <s v="41583246HRSU"/>
    <s v="246H"/>
    <x v="164"/>
    <s v="13MIP - 20%(RSU)"/>
    <n v="10265"/>
    <n v="10"/>
    <x v="120"/>
    <n v="9260"/>
    <x v="2"/>
    <n v="2000"/>
    <n v="0"/>
    <n v="0"/>
    <s v="41583246HRSU13MIP - 20%(RSU)"/>
    <s v="MIP - 20%(RSU)"/>
    <s v="MIP - 20%(RSU) - 11/05/2013"/>
    <s v="3 years"/>
    <d v="2013-11-05T00:00:00"/>
    <d v="2016-11-05T00:00:00"/>
    <n v="7290"/>
    <n v="0"/>
    <n v="0"/>
    <n v="0"/>
    <n v="0"/>
    <n v="0"/>
    <m/>
    <n v="7290"/>
    <n v="1"/>
    <s v=""/>
    <n v="0"/>
    <n v="322874.09999999998"/>
    <n v="0"/>
    <n v="0"/>
    <n v="0"/>
    <n v="0"/>
    <n v="0"/>
    <n v="0"/>
    <n v="322874.09999999998"/>
    <n v="7290"/>
    <n v="0"/>
    <n v="0"/>
    <n v="7290"/>
    <n v="44.29"/>
    <n v="322874.09999999998"/>
    <n v="-6458.1277481999996"/>
    <n v="316415.97225180001"/>
    <n v="269061.75"/>
    <n v="53812.35"/>
    <n v="-1076.3546246999999"/>
    <n v="52735.995375300001"/>
    <n v="322874.09999999998"/>
    <n v="294.32461257976297"/>
    <n v="1097"/>
    <n v="322874.09999999998"/>
    <n v="322874.09999999998"/>
    <n v="0"/>
    <n v="0"/>
    <n v="15864.06"/>
    <n v="37948.289999999994"/>
    <n v="0"/>
    <n v="269061.75"/>
    <n v="322874.09999999998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25"/>
    <n v="18547"/>
    <s v="41583547MRSU"/>
    <s v="547M"/>
    <x v="167"/>
    <s v="13MIP - 20%(RSU)"/>
    <n v="10265"/>
    <n v="10"/>
    <x v="121"/>
    <n v="9260"/>
    <x v="2"/>
    <n v="2000"/>
    <n v="0"/>
    <n v="0"/>
    <s v="41583547MRSU13MIP - 20%(RSU)"/>
    <s v="MIP - 20%(RSU)"/>
    <s v="MIP - 20%(RSU) - 11/05/2013"/>
    <s v="3 years"/>
    <d v="2013-11-05T00:00:00"/>
    <d v="2016-11-05T00:00:00"/>
    <n v="805"/>
    <n v="0"/>
    <n v="0"/>
    <n v="0"/>
    <n v="0"/>
    <n v="0"/>
    <m/>
    <n v="805"/>
    <n v="1"/>
    <n v="0"/>
    <n v="0"/>
    <n v="35653.449999999997"/>
    <n v="0"/>
    <n v="0"/>
    <n v="0"/>
    <n v="0"/>
    <n v="0"/>
    <n v="0"/>
    <n v="35653.449999999997"/>
    <n v="805"/>
    <n v="0"/>
    <n v="0"/>
    <n v="805"/>
    <n v="44.29"/>
    <n v="35653.449999999997"/>
    <n v="-713.14030689999993"/>
    <n v="34940.309693099996"/>
    <n v="29718.59"/>
    <n v="5934.86"/>
    <n v="-118.70906971999999"/>
    <n v="5816.1509302799996"/>
    <n v="5816.1509302799996"/>
    <n v="5.3018695809298082"/>
    <n v="1061"/>
    <n v="5625.28"/>
    <n v="35343.870000000003"/>
    <n v="190.87093027999981"/>
    <n v="0"/>
    <n v="1749.62"/>
    <n v="1935.1799999999994"/>
    <n v="1940.48"/>
    <n v="29718.59"/>
    <n v="35343.869999999995"/>
    <n v="0"/>
    <n v="0"/>
    <n v="0"/>
    <m/>
    <n v="164.36"/>
    <n v="159.05000000000001"/>
    <n v="164.36"/>
    <n v="487.77000000000004"/>
    <n v="164.36"/>
    <n v="0"/>
    <n v="153.75"/>
    <n v="153.75"/>
    <n v="164.36"/>
    <n v="482.47"/>
    <n v="159.06"/>
    <n v="164.36"/>
    <n v="0"/>
    <n v="159.05000000000001"/>
    <n v="0"/>
    <n v="159.05000000000001"/>
    <n v="482.47"/>
    <n v="0"/>
    <m/>
    <m/>
    <n v="487.77000000000004"/>
    <n v="487.77000000000004"/>
    <n v="0"/>
    <n v="0"/>
    <n v="0"/>
    <n v="0"/>
    <n v="0"/>
    <n v="0"/>
    <n v="0"/>
    <m/>
    <n v="0"/>
    <n v="487.77000000000004"/>
    <n v="1940.48"/>
  </r>
  <r>
    <n v="1426"/>
    <n v="18912"/>
    <s v="41583912SRSU"/>
    <s v="912S"/>
    <x v="176"/>
    <s v="13MIP - 20%(RSU)"/>
    <n v="10265"/>
    <n v="10"/>
    <x v="127"/>
    <n v="9260"/>
    <x v="2"/>
    <n v="2000"/>
    <n v="0"/>
    <n v="0"/>
    <s v="41583912SRSU13MIP - 20%(RSU)"/>
    <s v="MIP - 20%(RSU)"/>
    <s v="MIP - 20%(RSU) - 11/05/2013"/>
    <s v="3 years"/>
    <d v="2013-11-05T00:00:00"/>
    <d v="2016-11-05T00:00:00"/>
    <n v="781"/>
    <n v="0"/>
    <n v="0"/>
    <n v="0"/>
    <n v="0"/>
    <n v="0"/>
    <m/>
    <n v="781"/>
    <n v="1"/>
    <s v=""/>
    <n v="0"/>
    <n v="34590.49"/>
    <n v="0"/>
    <n v="0"/>
    <n v="0"/>
    <n v="0"/>
    <n v="0"/>
    <n v="0"/>
    <n v="34590.49"/>
    <n v="781"/>
    <n v="0"/>
    <n v="0"/>
    <n v="781"/>
    <n v="44.29"/>
    <n v="34590.49"/>
    <n v="-691.87898097999994"/>
    <n v="33898.611019019998"/>
    <n v="28832.79"/>
    <n v="5757.7"/>
    <n v="-115.16551539999999"/>
    <n v="5642.5344845999998"/>
    <n v="34590.49"/>
    <n v="31.531896080218775"/>
    <n v="1097"/>
    <n v="34590.49"/>
    <n v="34590.49"/>
    <n v="0"/>
    <n v="0"/>
    <n v="5757.7"/>
    <n v="0"/>
    <n v="0"/>
    <n v="28832.79"/>
    <n v="34590.49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27"/>
    <n v="19149"/>
    <s v="41583149HRSU"/>
    <s v="149H"/>
    <x v="180"/>
    <s v="13MIP - 20%(RSU)"/>
    <n v="10265"/>
    <n v="80"/>
    <x v="130"/>
    <n v="9260"/>
    <x v="2"/>
    <n v="190000"/>
    <n v="0"/>
    <n v="0"/>
    <s v="41583149HRSU13MIP - 20%(RSU)"/>
    <s v="MIP - 20%(RSU)"/>
    <s v="MIP - 20%(RSU) - 11/05/2013"/>
    <s v="3 years"/>
    <d v="2013-11-05T00:00:00"/>
    <d v="2016-11-05T00:00:00"/>
    <n v="1519"/>
    <n v="0"/>
    <n v="0"/>
    <n v="0"/>
    <n v="0"/>
    <n v="0"/>
    <m/>
    <n v="1519"/>
    <n v="1"/>
    <s v=""/>
    <n v="0"/>
    <n v="67276.509999999995"/>
    <n v="0"/>
    <n v="0"/>
    <n v="0"/>
    <n v="0"/>
    <n v="0"/>
    <n v="0"/>
    <n v="67276.509999999995"/>
    <n v="1519"/>
    <n v="0"/>
    <n v="0"/>
    <n v="1519"/>
    <n v="44.29"/>
    <n v="67276.509999999995"/>
    <n v="-1345.6647530199998"/>
    <n v="65930.845246979996"/>
    <n v="56071.14"/>
    <n v="11205.37"/>
    <n v="-224.12981074000001"/>
    <n v="10981.240189260001"/>
    <n v="67276.509999999995"/>
    <n v="61.327721057429351"/>
    <n v="1097"/>
    <n v="67276.509999999995"/>
    <n v="67276.509999999995"/>
    <n v="0"/>
    <n v="0"/>
    <n v="11205.37"/>
    <n v="0"/>
    <n v="0"/>
    <n v="56071.14"/>
    <n v="67276.50999999999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28"/>
    <n v="10005"/>
    <s v="419475McERSU"/>
    <s v="5McE"/>
    <x v="0"/>
    <s v="14MIP - 20%(RSU)"/>
    <n v="10265"/>
    <n v="10"/>
    <x v="0"/>
    <n v="9260"/>
    <x v="2"/>
    <n v="2000"/>
    <n v="0"/>
    <n v="0"/>
    <s v="419475McERSU14MIP - 20%(RSU)"/>
    <s v="MIP - 20%(RSU)"/>
    <s v="MIP - 20%(RSU) - 11/04/2014"/>
    <s v="3 years"/>
    <d v="2014-11-04T00:00:00"/>
    <d v="2017-11-04T00:00:00"/>
    <n v="894"/>
    <n v="0"/>
    <n v="0"/>
    <n v="0"/>
    <n v="0"/>
    <n v="0"/>
    <m/>
    <n v="894"/>
    <n v="1"/>
    <s v=""/>
    <n v="0"/>
    <n v="47873.7"/>
    <n v="0"/>
    <n v="0"/>
    <n v="0"/>
    <n v="0"/>
    <n v="0"/>
    <n v="0"/>
    <n v="47873.7"/>
    <n v="894"/>
    <n v="0"/>
    <n v="0"/>
    <n v="894"/>
    <n v="53.55"/>
    <n v="47873.7"/>
    <n v="-957.56974739999987"/>
    <n v="46916.1302526"/>
    <n v="39894.75"/>
    <n v="7978.95"/>
    <n v="-159.5949579"/>
    <n v="7819.3550421"/>
    <n v="47873.7"/>
    <n v="43.640565177757516"/>
    <n v="1097"/>
    <n v="47873.7"/>
    <n v="47873.7"/>
    <n v="0"/>
    <n v="0"/>
    <n v="0"/>
    <n v="7978.95"/>
    <n v="0"/>
    <n v="39894.75"/>
    <n v="47873.7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29"/>
    <n v="10070"/>
    <s v="4194770HaRSU"/>
    <s v="70Ha"/>
    <x v="3"/>
    <s v="14MIP - 20%(RSU)"/>
    <n v="10265"/>
    <n v="20"/>
    <x v="3"/>
    <n v="9260"/>
    <x v="2"/>
    <n v="107000"/>
    <n v="0"/>
    <n v="0"/>
    <s v="4194770HaRSU14MIP - 20%(RSU)"/>
    <s v="MIP - 20%(RSU)"/>
    <s v="MIP - 20%(RSU) - 11/04/2014"/>
    <s v="3 years"/>
    <d v="2014-11-04T00:00:00"/>
    <d v="2017-11-04T00:00:00"/>
    <n v="4480"/>
    <n v="0"/>
    <n v="0"/>
    <n v="0"/>
    <n v="0"/>
    <n v="0"/>
    <m/>
    <n v="4480"/>
    <n v="1"/>
    <s v=""/>
    <n v="0"/>
    <n v="239904"/>
    <n v="0"/>
    <n v="0"/>
    <n v="0"/>
    <n v="0"/>
    <n v="0"/>
    <n v="0"/>
    <n v="239904"/>
    <n v="4480"/>
    <n v="0"/>
    <n v="0"/>
    <n v="4480"/>
    <n v="53.55"/>
    <n v="239904"/>
    <n v="-4798.559808"/>
    <n v="235105.44019200001"/>
    <n v="199902.15"/>
    <n v="40001.85"/>
    <n v="-800.11700369999994"/>
    <n v="39201.732996300001"/>
    <n v="239904"/>
    <n v="218.69097538742022"/>
    <n v="1097"/>
    <n v="239904"/>
    <n v="239904"/>
    <n v="0"/>
    <n v="0"/>
    <n v="0"/>
    <n v="40001.85"/>
    <n v="0"/>
    <n v="199902.15"/>
    <n v="23990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30"/>
    <n v="10105"/>
    <s v="41947105ARSU"/>
    <s v="105A"/>
    <x v="5"/>
    <s v="14MIP - 20%(RSU)"/>
    <n v="10265"/>
    <n v="10"/>
    <x v="5"/>
    <n v="9260"/>
    <x v="2"/>
    <n v="2000"/>
    <n v="0"/>
    <n v="0"/>
    <s v="41947105ARSU14MIP - 20%(RSU)"/>
    <s v="MIP - 20%(RSU)"/>
    <s v="MIP - 20%(RSU) - 11/04/2014"/>
    <s v="3 years"/>
    <d v="2014-11-04T00:00:00"/>
    <d v="2017-11-04T00:00:00"/>
    <n v="2250"/>
    <n v="0"/>
    <n v="0"/>
    <n v="0"/>
    <n v="0"/>
    <n v="0"/>
    <m/>
    <n v="2250"/>
    <n v="1"/>
    <s v=""/>
    <n v="0"/>
    <n v="120487.5"/>
    <n v="0"/>
    <n v="0"/>
    <n v="0"/>
    <n v="0"/>
    <n v="0"/>
    <n v="0"/>
    <n v="120487.5"/>
    <n v="2250"/>
    <n v="0"/>
    <n v="0"/>
    <n v="2250"/>
    <n v="53.55"/>
    <n v="120487.5"/>
    <n v="-2409.9909749999997"/>
    <n v="118077.50902500001"/>
    <n v="100406.25"/>
    <n v="20081.25"/>
    <n v="-401.66516249999995"/>
    <n v="19679.584837499999"/>
    <n v="120487.5"/>
    <n v="109.83363719234275"/>
    <n v="1097"/>
    <n v="120487.5"/>
    <n v="120487.5"/>
    <n v="0"/>
    <n v="0"/>
    <n v="0"/>
    <n v="20081.25"/>
    <n v="0"/>
    <n v="100406.25"/>
    <n v="120487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31"/>
    <n v="10106"/>
    <s v="41947106GRSU"/>
    <s v="106G"/>
    <x v="6"/>
    <s v="14MIP - 20%(RSU)"/>
    <n v="10265"/>
    <n v="30"/>
    <x v="6"/>
    <n v="9260"/>
    <x v="2"/>
    <n v="10000"/>
    <n v="0"/>
    <n v="0"/>
    <s v="41947106GRSU14MIP - 20%(RSU)"/>
    <s v="MIP - 20%(RSU)"/>
    <s v="MIP - 20%(RSU) - 11/04/2014"/>
    <s v="3 years"/>
    <d v="2014-11-04T00:00:00"/>
    <d v="2017-11-04T00:00:00"/>
    <n v="291"/>
    <n v="0"/>
    <n v="0"/>
    <n v="0"/>
    <n v="0"/>
    <n v="0"/>
    <m/>
    <n v="291"/>
    <n v="1"/>
    <n v="0"/>
    <n v="0"/>
    <n v="15583.05"/>
    <n v="0"/>
    <n v="0"/>
    <n v="0"/>
    <n v="0"/>
    <n v="0"/>
    <n v="0"/>
    <n v="15583.05"/>
    <n v="291"/>
    <n v="0"/>
    <n v="0"/>
    <n v="291"/>
    <n v="53.55"/>
    <n v="15583.05"/>
    <n v="-311.69216609999995"/>
    <n v="15271.3578339"/>
    <n v="12959.1"/>
    <n v="2623.95"/>
    <n v="-52.484247899999993"/>
    <n v="2571.4657520999999"/>
    <n v="2571.4657520999999"/>
    <n v="2.344089108568824"/>
    <n v="697"/>
    <n v="1633.83"/>
    <n v="14592.93"/>
    <n v="937.63575209999999"/>
    <n v="0"/>
    <n v="0"/>
    <n v="775.89000000000033"/>
    <n v="857.93999999999994"/>
    <n v="12959.1"/>
    <n v="14592.93"/>
    <n v="0"/>
    <n v="0"/>
    <n v="0"/>
    <m/>
    <n v="72.67"/>
    <n v="70.319999999999993"/>
    <n v="72.67"/>
    <n v="215.66000000000003"/>
    <n v="72.67"/>
    <n v="0"/>
    <n v="67.98"/>
    <n v="67.98"/>
    <n v="72.66"/>
    <n v="213.31"/>
    <n v="70.319999999999993"/>
    <n v="72.67"/>
    <n v="0"/>
    <n v="70.319999999999993"/>
    <n v="0"/>
    <n v="70.319999999999993"/>
    <n v="213.31"/>
    <n v="0"/>
    <m/>
    <m/>
    <n v="215.66"/>
    <n v="215.66"/>
    <n v="0"/>
    <n v="0"/>
    <n v="0"/>
    <n v="0"/>
    <n v="0"/>
    <n v="0"/>
    <n v="0"/>
    <m/>
    <n v="0"/>
    <n v="215.66"/>
    <n v="857.93999999999994"/>
  </r>
  <r>
    <n v="1432"/>
    <n v="10137"/>
    <s v="41947137WRSU"/>
    <s v="137W"/>
    <x v="213"/>
    <s v="14MIP - 20%(RSU)"/>
    <n v="10265"/>
    <n v="10"/>
    <x v="0"/>
    <n v="9260"/>
    <x v="2"/>
    <n v="2000"/>
    <n v="0"/>
    <n v="0"/>
    <s v="41947137WRSU14MIP - 20%(RSU)"/>
    <s v="MIP - 20%(RSU)"/>
    <s v="MIP - 20%(RSU) - 11/04/2014"/>
    <s v="3 years"/>
    <d v="2014-11-04T00:00:00"/>
    <d v="2017-11-04T00:00:00"/>
    <n v="689"/>
    <n v="0"/>
    <n v="0"/>
    <n v="0"/>
    <n v="0"/>
    <n v="0"/>
    <m/>
    <n v="689"/>
    <n v="1"/>
    <s v=""/>
    <n v="0"/>
    <n v="36895.949999999997"/>
    <n v="0"/>
    <n v="0"/>
    <n v="0"/>
    <n v="0"/>
    <n v="0"/>
    <n v="0"/>
    <n v="36895.949999999997"/>
    <n v="689"/>
    <n v="-689"/>
    <n v="0"/>
    <n v="0"/>
    <n v="53.55"/>
    <n v="0"/>
    <n v="0"/>
    <n v="0"/>
    <n v="30737.7"/>
    <n v="6158.25"/>
    <n v="-123.17731649999999"/>
    <n v="6035.0726834999996"/>
    <n v="36895.949999999997"/>
    <n v="33.633500455788514"/>
    <n v="1097"/>
    <n v="36895.949999999997"/>
    <n v="36895.949999999997"/>
    <n v="0"/>
    <n v="0"/>
    <n v="0"/>
    <n v="6158.25"/>
    <n v="0"/>
    <n v="30737.7"/>
    <n v="36895.949999999997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33"/>
    <n v="10219"/>
    <s v="41947219HRSU"/>
    <s v="219H"/>
    <x v="11"/>
    <s v="14MIP - 20%(RSU)"/>
    <n v="10265"/>
    <n v="10"/>
    <x v="5"/>
    <n v="9260"/>
    <x v="2"/>
    <n v="2000"/>
    <n v="0"/>
    <n v="0"/>
    <s v="41947219HRSU14MIP - 20%(RSU)"/>
    <s v="MIP - 20%(RSU)"/>
    <s v="MIP - 20%(RSU) - 11/04/2014"/>
    <s v="3 years"/>
    <d v="2014-11-04T00:00:00"/>
    <d v="2017-11-04T00:00:00"/>
    <n v="1707"/>
    <n v="0"/>
    <n v="0"/>
    <n v="0"/>
    <n v="0"/>
    <n v="0"/>
    <m/>
    <n v="1707"/>
    <n v="1"/>
    <s v=""/>
    <n v="0"/>
    <n v="91409.849999999991"/>
    <n v="0"/>
    <n v="0"/>
    <n v="0"/>
    <n v="0"/>
    <n v="0"/>
    <n v="0"/>
    <n v="91409.849999999991"/>
    <n v="1707"/>
    <n v="0"/>
    <n v="0"/>
    <n v="1707"/>
    <n v="53.55"/>
    <n v="91409.849999999991"/>
    <n v="-1828.3798196999996"/>
    <n v="89581.470180299992"/>
    <n v="76148.100000000006"/>
    <n v="15261.75"/>
    <n v="-305.26552349999997"/>
    <n v="14956.4844765"/>
    <n v="91409.849999999991"/>
    <n v="83.327119416590691"/>
    <n v="1097"/>
    <n v="91409.849999999991"/>
    <n v="91409.849999999991"/>
    <n v="0"/>
    <n v="0"/>
    <n v="0"/>
    <n v="15261.75"/>
    <n v="0"/>
    <n v="76148.100000000006"/>
    <n v="91409.8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34"/>
    <n v="10366"/>
    <s v="41947366BRSU"/>
    <s v="366B"/>
    <x v="14"/>
    <s v="14MIP - 20%(RSU)"/>
    <n v="10265"/>
    <n v="50"/>
    <x v="11"/>
    <n v="9260"/>
    <x v="2"/>
    <n v="9000"/>
    <n v="0"/>
    <n v="0"/>
    <s v="41947366BRSU14MIP - 20%(RSU)"/>
    <s v="MIP - 20%(RSU)"/>
    <s v="MIP - 20%(RSU) - 11/04/2014"/>
    <s v="3 years"/>
    <d v="2014-11-04T00:00:00"/>
    <d v="2017-11-04T00:00:00"/>
    <n v="227"/>
    <n v="0"/>
    <n v="0"/>
    <n v="0"/>
    <n v="0"/>
    <n v="0"/>
    <m/>
    <n v="227"/>
    <n v="1"/>
    <n v="0"/>
    <n v="0"/>
    <n v="12155.849999999999"/>
    <n v="0"/>
    <n v="0"/>
    <n v="0"/>
    <n v="0"/>
    <n v="0"/>
    <n v="0"/>
    <n v="12155.849999999999"/>
    <n v="227"/>
    <n v="0"/>
    <n v="0"/>
    <n v="227"/>
    <n v="53.55"/>
    <n v="12155.849999999999"/>
    <n v="-243.14131169999996"/>
    <n v="11912.708688299999"/>
    <n v="10120.950000000001"/>
    <n v="2034.9"/>
    <n v="-40.702069799999997"/>
    <n v="1994.1979302000002"/>
    <n v="1994.1979302000002"/>
    <n v="1.8178650229717412"/>
    <n v="697"/>
    <n v="1267.05"/>
    <n v="11388"/>
    <n v="727.14793020000025"/>
    <n v="0"/>
    <n v="0"/>
    <n v="601.71000000000083"/>
    <n v="665.33999999999992"/>
    <n v="10120.950000000001"/>
    <n v="11388.000000000002"/>
    <n v="0"/>
    <n v="0"/>
    <n v="0"/>
    <m/>
    <n v="56.36"/>
    <n v="54.53"/>
    <n v="56.36"/>
    <n v="167.25"/>
    <n v="56.35"/>
    <n v="0"/>
    <n v="52.72"/>
    <n v="52.72"/>
    <n v="56.35"/>
    <n v="165.42"/>
    <n v="54.54"/>
    <n v="56.35"/>
    <n v="0"/>
    <n v="54.54"/>
    <n v="0"/>
    <n v="54.54"/>
    <n v="165.43"/>
    <n v="0"/>
    <m/>
    <m/>
    <n v="167.24"/>
    <n v="167.24"/>
    <n v="0"/>
    <n v="0"/>
    <n v="0"/>
    <n v="0"/>
    <n v="0"/>
    <n v="0"/>
    <n v="0"/>
    <m/>
    <n v="0"/>
    <n v="167.24"/>
    <n v="665.33999999999992"/>
  </r>
  <r>
    <n v="1435"/>
    <n v="10401"/>
    <s v="41947401SRSU"/>
    <s v="401S"/>
    <x v="19"/>
    <s v="14MIP - 20%(RSU)"/>
    <n v="10265"/>
    <n v="10"/>
    <x v="14"/>
    <n v="9260"/>
    <x v="2"/>
    <n v="2000"/>
    <n v="0"/>
    <n v="0"/>
    <s v="41947401SRSU14MIP - 20%(RSU)"/>
    <s v="MIP - 20%(RSU)"/>
    <s v="MIP - 20%(RSU) - 11/04/2014"/>
    <s v="3 years"/>
    <d v="2014-11-04T00:00:00"/>
    <d v="2017-11-04T00:00:00"/>
    <n v="272"/>
    <n v="0"/>
    <n v="0"/>
    <n v="0"/>
    <n v="0"/>
    <n v="0"/>
    <m/>
    <n v="272"/>
    <n v="1"/>
    <n v="0"/>
    <n v="0"/>
    <n v="14565.599999999999"/>
    <n v="0"/>
    <n v="0"/>
    <n v="0"/>
    <n v="0"/>
    <n v="0"/>
    <n v="0"/>
    <n v="14565.599999999999"/>
    <n v="272"/>
    <n v="0"/>
    <n v="0"/>
    <n v="272"/>
    <n v="53.55"/>
    <n v="14565.599999999999"/>
    <n v="-291.34113119999995"/>
    <n v="14274.258868799998"/>
    <n v="12102.3"/>
    <n v="2463.3000000000002"/>
    <n v="-49.270926600000003"/>
    <n v="2414.0290734"/>
    <n v="2414.0290734"/>
    <n v="2.2005734488605286"/>
    <n v="697"/>
    <n v="1533.8"/>
    <n v="13636.099999999999"/>
    <n v="880.22907340000006"/>
    <n v="0"/>
    <n v="0"/>
    <n v="728.38999999999874"/>
    <n v="805.41000000000008"/>
    <n v="12102.3"/>
    <n v="13636.099999999999"/>
    <n v="0"/>
    <n v="0"/>
    <n v="0"/>
    <m/>
    <n v="68.22"/>
    <n v="66.010000000000005"/>
    <n v="68.22"/>
    <n v="202.45000000000002"/>
    <n v="68.22"/>
    <n v="0"/>
    <n v="63.82"/>
    <n v="63.82"/>
    <n v="68.209999999999994"/>
    <n v="200.25"/>
    <n v="66.02"/>
    <n v="68.22"/>
    <n v="0"/>
    <n v="66.02"/>
    <n v="0"/>
    <n v="66.02"/>
    <n v="200.26"/>
    <n v="0"/>
    <m/>
    <m/>
    <n v="202.45"/>
    <n v="202.45"/>
    <n v="0"/>
    <n v="0"/>
    <n v="0"/>
    <n v="0"/>
    <n v="0"/>
    <n v="0"/>
    <n v="0"/>
    <m/>
    <n v="0"/>
    <n v="202.45"/>
    <n v="805.41000000000008"/>
  </r>
  <r>
    <n v="1436"/>
    <n v="10418"/>
    <s v="41947418HRSU"/>
    <s v="418H"/>
    <x v="214"/>
    <s v="14MIP - 20%(RSU)"/>
    <n v="10265"/>
    <n v="10"/>
    <x v="0"/>
    <n v="9260"/>
    <x v="2"/>
    <n v="2000"/>
    <n v="0"/>
    <n v="0"/>
    <s v="41947418HRSU14MIP - 20%(RSU)"/>
    <s v="MIP - 20%(RSU)"/>
    <s v="MIP - 20%(RSU) - 11/04/2014"/>
    <s v="3 years"/>
    <d v="2014-11-04T00:00:00"/>
    <d v="2017-11-04T00:00:00"/>
    <n v="339"/>
    <n v="0"/>
    <n v="0"/>
    <n v="0"/>
    <n v="0"/>
    <n v="0"/>
    <m/>
    <n v="339"/>
    <n v="1"/>
    <s v=""/>
    <n v="0"/>
    <n v="18153.45"/>
    <n v="0"/>
    <n v="0"/>
    <n v="0"/>
    <n v="0"/>
    <n v="0"/>
    <n v="0"/>
    <n v="18153.45"/>
    <n v="339"/>
    <n v="0"/>
    <n v="0"/>
    <n v="339"/>
    <n v="53.55"/>
    <n v="18153.45"/>
    <n v="-363.10530690000002"/>
    <n v="17790.3446931"/>
    <n v="15101.1"/>
    <n v="3052.35"/>
    <n v="-61.053104699999992"/>
    <n v="2991.2968953"/>
    <n v="18153.45"/>
    <n v="16.54826800364631"/>
    <n v="1097"/>
    <n v="18153.45"/>
    <n v="18153.45"/>
    <n v="0"/>
    <n v="0"/>
    <n v="0"/>
    <n v="3052.35"/>
    <n v="0"/>
    <n v="15101.1"/>
    <n v="18153.4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37"/>
    <n v="10552"/>
    <s v="41947552BRSU"/>
    <s v="552B"/>
    <x v="24"/>
    <s v="14MIP - 20%(RSU)"/>
    <n v="10265"/>
    <n v="30"/>
    <x v="19"/>
    <n v="9260"/>
    <x v="2"/>
    <n v="10000"/>
    <n v="0"/>
    <n v="0"/>
    <s v="41947552BRSU14MIP - 20%(RSU)"/>
    <s v="MIP - 20%(RSU)"/>
    <s v="MIP - 20%(RSU) - 11/04/2014"/>
    <s v="3 years"/>
    <d v="2014-11-04T00:00:00"/>
    <d v="2017-11-04T00:00:00"/>
    <n v="320"/>
    <n v="0"/>
    <n v="0"/>
    <n v="0"/>
    <n v="0"/>
    <n v="0"/>
    <m/>
    <n v="320"/>
    <n v="1"/>
    <s v=""/>
    <n v="0"/>
    <n v="17136"/>
    <n v="0"/>
    <n v="0"/>
    <n v="0"/>
    <n v="0"/>
    <n v="0"/>
    <n v="0"/>
    <n v="17136"/>
    <n v="320"/>
    <n v="0"/>
    <n v="0"/>
    <n v="320"/>
    <n v="53.55"/>
    <n v="17136"/>
    <n v="-342.75427199999996"/>
    <n v="16793.245728000002"/>
    <n v="14244.3"/>
    <n v="2891.7"/>
    <n v="-57.839783399999995"/>
    <n v="2833.8602165999996"/>
    <n v="17136"/>
    <n v="15.620783956244303"/>
    <n v="1097"/>
    <n v="17136"/>
    <n v="17136"/>
    <n v="0"/>
    <n v="0"/>
    <n v="0"/>
    <n v="2891.7"/>
    <n v="0"/>
    <n v="14244.3"/>
    <n v="1713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38"/>
    <n v="10606"/>
    <s v="41947606ARSU"/>
    <s v="606A"/>
    <x v="26"/>
    <s v="14MIP - 20%(RSU)"/>
    <n v="10265"/>
    <n v="10"/>
    <x v="21"/>
    <n v="9260"/>
    <x v="2"/>
    <n v="2000"/>
    <n v="0"/>
    <n v="0"/>
    <s v="41947606ARSU14MIP - 20%(RSU)"/>
    <s v="MIP - 20%(RSU)"/>
    <s v="MIP - 20%(RSU) - 11/04/2014"/>
    <s v="3 years"/>
    <d v="2014-11-04T00:00:00"/>
    <d v="2017-11-04T00:00:00"/>
    <n v="3544"/>
    <n v="0"/>
    <n v="0"/>
    <n v="0"/>
    <n v="0"/>
    <n v="0"/>
    <m/>
    <n v="3544"/>
    <n v="1"/>
    <s v=""/>
    <n v="0"/>
    <n v="189781.19999999998"/>
    <n v="0"/>
    <n v="0"/>
    <n v="0"/>
    <n v="0"/>
    <n v="0"/>
    <n v="0"/>
    <n v="189781.19999999998"/>
    <n v="3544"/>
    <n v="0"/>
    <n v="0"/>
    <n v="3544"/>
    <n v="53.55"/>
    <n v="189781.19999999998"/>
    <n v="-3796.0035623999993"/>
    <n v="185985.19643759998"/>
    <n v="158133.15"/>
    <n v="31648.05"/>
    <n v="-633.0242960999999"/>
    <n v="31015.025703899999"/>
    <n v="189781.19999999998"/>
    <n v="173.00018231540562"/>
    <n v="1097"/>
    <n v="189781.19999999998"/>
    <n v="189781.19999999998"/>
    <n v="0"/>
    <n v="0"/>
    <n v="0"/>
    <n v="31648.05"/>
    <n v="0"/>
    <n v="158133.15"/>
    <n v="189781.19999999998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39"/>
    <n v="10859"/>
    <s v="41947859CRSU"/>
    <s v="859C"/>
    <x v="29"/>
    <s v="14MIP - 20%(RSU)"/>
    <n v="10265"/>
    <n v="10"/>
    <x v="12"/>
    <n v="9260"/>
    <x v="2"/>
    <n v="2000"/>
    <n v="0"/>
    <n v="0"/>
    <s v="41947859CRSU14MIP - 20%(RSU)"/>
    <s v="MIP - 20%(RSU)"/>
    <s v="MIP - 20%(RSU) - 11/04/2014"/>
    <s v="3 years"/>
    <d v="2014-11-04T00:00:00"/>
    <d v="2017-11-04T00:00:00"/>
    <n v="2244"/>
    <n v="0"/>
    <n v="0"/>
    <n v="0"/>
    <n v="0"/>
    <n v="0"/>
    <m/>
    <n v="2244"/>
    <n v="1"/>
    <n v="0"/>
    <n v="0"/>
    <n v="120166.2"/>
    <n v="0"/>
    <n v="0"/>
    <n v="0"/>
    <n v="0"/>
    <n v="0"/>
    <n v="0"/>
    <n v="120166.2"/>
    <n v="2244"/>
    <n v="0"/>
    <n v="0"/>
    <n v="2244"/>
    <n v="53.55"/>
    <n v="120166.2"/>
    <n v="-2403.5643323999998"/>
    <n v="117762.6356676"/>
    <n v="100138.5"/>
    <n v="20027.7"/>
    <n v="-400.5940554"/>
    <n v="19627.1059446"/>
    <n v="19627.1059446"/>
    <n v="17.891618910300821"/>
    <n v="697"/>
    <n v="12470.46"/>
    <n v="112608.95999999999"/>
    <n v="7156.6459446000008"/>
    <n v="0"/>
    <n v="0"/>
    <n v="5922.1299999999937"/>
    <n v="6548.329999999999"/>
    <n v="100138.5"/>
    <n v="112608.95999999999"/>
    <n v="0"/>
    <n v="0"/>
    <n v="0"/>
    <m/>
    <n v="554.64"/>
    <n v="536.74"/>
    <n v="554.64"/>
    <n v="1646.02"/>
    <n v="554.64"/>
    <n v="0"/>
    <n v="518.86"/>
    <n v="518.86"/>
    <n v="554.64"/>
    <n v="1628.1399999999999"/>
    <n v="536.75"/>
    <n v="554.64"/>
    <n v="0"/>
    <n v="536.75"/>
    <n v="0"/>
    <n v="536.75"/>
    <n v="1628.1399999999999"/>
    <n v="0"/>
    <m/>
    <m/>
    <n v="1646.03"/>
    <n v="1646.03"/>
    <n v="0"/>
    <n v="0"/>
    <n v="0"/>
    <n v="0"/>
    <n v="0"/>
    <n v="0"/>
    <n v="0"/>
    <m/>
    <n v="0"/>
    <n v="1646.03"/>
    <n v="6548.329999999999"/>
  </r>
  <r>
    <n v="1440"/>
    <n v="11128"/>
    <s v="41947128SRSU"/>
    <s v="128S"/>
    <x v="31"/>
    <s v="14MIP - 20%(RSU)"/>
    <n v="10265"/>
    <n v="70"/>
    <x v="25"/>
    <n v="9260"/>
    <x v="2"/>
    <n v="170000"/>
    <n v="0"/>
    <n v="0"/>
    <s v="41947128SRSU14MIP - 20%(RSU)"/>
    <s v="MIP - 20%(RSU)"/>
    <s v="MIP - 20%(RSU) - 11/04/2014"/>
    <s v="3 years"/>
    <d v="2014-11-04T00:00:00"/>
    <d v="2017-11-04T00:00:00"/>
    <n v="1268"/>
    <n v="0"/>
    <n v="0"/>
    <n v="0"/>
    <n v="0"/>
    <n v="0"/>
    <m/>
    <n v="1268"/>
    <n v="1"/>
    <s v=""/>
    <n v="0"/>
    <n v="67901.399999999994"/>
    <n v="0"/>
    <n v="0"/>
    <n v="0"/>
    <n v="0"/>
    <n v="0"/>
    <n v="0"/>
    <n v="67901.399999999994"/>
    <n v="1268"/>
    <n v="0"/>
    <n v="0"/>
    <n v="1268"/>
    <n v="53.55"/>
    <n v="67901.399999999994"/>
    <n v="-1358.1638027999998"/>
    <n v="66543.236197199993"/>
    <n v="56548.800000000003"/>
    <n v="11352.6"/>
    <n v="-227.07470519999998"/>
    <n v="11125.5252948"/>
    <n v="67901.399999999994"/>
    <n v="61.897356426618046"/>
    <n v="1097"/>
    <n v="67901.399999999994"/>
    <n v="67901.399999999994"/>
    <n v="0"/>
    <n v="0"/>
    <n v="0"/>
    <n v="11352.6"/>
    <n v="0"/>
    <n v="56548.800000000003"/>
    <n v="67901.400000000009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41"/>
    <n v="11197"/>
    <s v="41947197KRSU"/>
    <s v="197K"/>
    <x v="33"/>
    <s v="14MIP - 20%(RSU)"/>
    <n v="10265"/>
    <n v="30"/>
    <x v="27"/>
    <n v="9260"/>
    <x v="2"/>
    <n v="10000"/>
    <n v="0"/>
    <n v="0"/>
    <s v="41947197KRSU14MIP - 20%(RSU)"/>
    <s v="MIP - 20%(RSU)"/>
    <s v="MIP - 20%(RSU) - 11/04/2014"/>
    <s v="3 years"/>
    <d v="2014-11-04T00:00:00"/>
    <d v="2017-11-04T00:00:00"/>
    <n v="594"/>
    <n v="0"/>
    <n v="0"/>
    <n v="0"/>
    <n v="0"/>
    <n v="0"/>
    <m/>
    <n v="594"/>
    <n v="1"/>
    <s v=""/>
    <n v="0"/>
    <n v="31808.699999999997"/>
    <n v="0"/>
    <n v="0"/>
    <n v="0"/>
    <n v="0"/>
    <n v="0"/>
    <n v="0"/>
    <n v="31808.699999999997"/>
    <n v="594"/>
    <n v="0"/>
    <n v="0"/>
    <n v="594"/>
    <n v="53.55"/>
    <n v="31808.699999999997"/>
    <n v="-636.23761739999986"/>
    <n v="31172.462382599999"/>
    <n v="26507.25"/>
    <n v="5301.45"/>
    <n v="-106.03960289999999"/>
    <n v="5195.4103970999995"/>
    <n v="31808.699999999997"/>
    <n v="28.996080218778484"/>
    <n v="1097"/>
    <n v="31808.699999999997"/>
    <n v="31808.699999999997"/>
    <n v="0"/>
    <n v="0"/>
    <n v="0"/>
    <n v="5301.45"/>
    <n v="0"/>
    <n v="26507.25"/>
    <n v="31808.7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42"/>
    <n v="11408"/>
    <s v="41947408MRSU"/>
    <s v="408M"/>
    <x v="41"/>
    <s v="14MIP - 20%(RSU)"/>
    <n v="10265"/>
    <n v="20"/>
    <x v="33"/>
    <n v="9260"/>
    <x v="2"/>
    <n v="107000"/>
    <n v="0"/>
    <n v="0"/>
    <s v="41947408MRSU14MIP - 20%(RSU)"/>
    <s v="MIP - 20%(RSU)"/>
    <s v="MIP - 20%(RSU) - 11/04/2014"/>
    <s v="3 years"/>
    <d v="2014-11-04T00:00:00"/>
    <d v="2017-11-04T00:00:00"/>
    <n v="1144"/>
    <n v="0"/>
    <n v="0"/>
    <n v="0"/>
    <n v="0"/>
    <n v="0"/>
    <m/>
    <n v="1144"/>
    <n v="1"/>
    <s v=""/>
    <n v="0"/>
    <n v="61261.2"/>
    <n v="0"/>
    <n v="0"/>
    <n v="0"/>
    <n v="0"/>
    <n v="0"/>
    <n v="0"/>
    <n v="61261.2"/>
    <n v="1144"/>
    <n v="0"/>
    <n v="0"/>
    <n v="1144"/>
    <n v="53.55"/>
    <n v="61261.2"/>
    <n v="-1225.3465223999999"/>
    <n v="60035.853477599994"/>
    <n v="51033.15"/>
    <n v="10228.049999999999"/>
    <n v="-204.58145609999997"/>
    <n v="10023.468543899999"/>
    <n v="61261.2"/>
    <n v="55.844302643573378"/>
    <n v="1097"/>
    <n v="61261.2"/>
    <n v="61261.2"/>
    <n v="0"/>
    <n v="0"/>
    <n v="0"/>
    <n v="10228.049999999999"/>
    <n v="0"/>
    <n v="51033.15"/>
    <n v="61261.2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43"/>
    <n v="11471"/>
    <s v="41947471BRSU"/>
    <s v="471B"/>
    <x v="42"/>
    <s v="14MIP - 20%(RSU)"/>
    <n v="10265"/>
    <n v="70"/>
    <x v="16"/>
    <n v="9260"/>
    <x v="2"/>
    <n v="170000"/>
    <n v="0"/>
    <n v="0"/>
    <s v="41947471BRSU14MIP - 20%(RSU)"/>
    <s v="MIP - 20%(RSU)"/>
    <s v="MIP - 20%(RSU) - 11/04/2014"/>
    <s v="3 years"/>
    <d v="2014-11-04T00:00:00"/>
    <d v="2017-11-04T00:00:00"/>
    <n v="250"/>
    <n v="0"/>
    <n v="0"/>
    <n v="0"/>
    <n v="0"/>
    <n v="0"/>
    <m/>
    <n v="250"/>
    <n v="1"/>
    <s v=""/>
    <n v="0"/>
    <n v="13387.5"/>
    <n v="0"/>
    <n v="0"/>
    <n v="0"/>
    <n v="0"/>
    <n v="0"/>
    <n v="0"/>
    <n v="13387.5"/>
    <n v="250"/>
    <n v="0"/>
    <n v="0"/>
    <n v="250"/>
    <n v="53.55"/>
    <n v="13387.5"/>
    <n v="-267.77677499999999"/>
    <n v="13119.723225"/>
    <n v="11138.4"/>
    <n v="2249.1"/>
    <n v="-44.986498199999993"/>
    <n v="2204.1135018"/>
    <n v="13387.5"/>
    <n v="12.203737465815861"/>
    <n v="1097"/>
    <n v="13387.5"/>
    <n v="13387.5"/>
    <n v="0"/>
    <n v="0"/>
    <n v="0"/>
    <n v="2249.1"/>
    <n v="0"/>
    <n v="11138.4"/>
    <n v="13387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44"/>
    <n v="11473"/>
    <s v="41947473HRSU"/>
    <s v="473H"/>
    <x v="43"/>
    <s v="14MIP - 20%(RSU)"/>
    <n v="10265"/>
    <n v="20"/>
    <x v="34"/>
    <n v="9260"/>
    <x v="2"/>
    <n v="107000"/>
    <n v="0"/>
    <n v="0"/>
    <s v="41947473HRSU14MIP - 20%(RSU)"/>
    <s v="MIP - 20%(RSU)"/>
    <s v="MIP - 20%(RSU) - 11/04/2014"/>
    <s v="3 years"/>
    <d v="2014-11-04T00:00:00"/>
    <d v="2017-11-04T00:00:00"/>
    <n v="1059"/>
    <n v="0"/>
    <n v="0"/>
    <n v="0"/>
    <n v="0"/>
    <n v="0"/>
    <m/>
    <n v="1059"/>
    <n v="1"/>
    <s v=""/>
    <n v="0"/>
    <n v="56709.45"/>
    <n v="0"/>
    <n v="0"/>
    <n v="0"/>
    <n v="0"/>
    <n v="0"/>
    <n v="0"/>
    <n v="56709.45"/>
    <n v="1059"/>
    <n v="0"/>
    <n v="0"/>
    <n v="1059"/>
    <n v="53.55"/>
    <n v="56709.45"/>
    <n v="-1134.3024188999998"/>
    <n v="55575.147581099998"/>
    <n v="47231.1"/>
    <n v="9478.35"/>
    <n v="-189.5859567"/>
    <n v="9288.7640432999997"/>
    <n v="56709.45"/>
    <n v="51.695031905195989"/>
    <n v="1097"/>
    <n v="56709.45"/>
    <n v="56709.45"/>
    <n v="0"/>
    <n v="0"/>
    <n v="0"/>
    <n v="9478.35"/>
    <n v="0"/>
    <n v="47231.1"/>
    <n v="56709.4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45"/>
    <n v="11885"/>
    <s v="41947885YRSU"/>
    <s v="885Y"/>
    <x v="45"/>
    <s v="14MIP - 20%(RSU)"/>
    <n v="10265"/>
    <n v="212"/>
    <x v="36"/>
    <n v="9260"/>
    <x v="2"/>
    <n v="824000"/>
    <n v="0"/>
    <n v="0"/>
    <s v="41947885YRSU14MIP - 20%(RSU)"/>
    <s v="MIP - 20%(RSU)"/>
    <s v="MIP - 20%(RSU) - 11/04/2014"/>
    <s v="3 years"/>
    <d v="2014-11-04T00:00:00"/>
    <d v="2017-11-04T00:00:00"/>
    <n v="212"/>
    <n v="0"/>
    <n v="0"/>
    <n v="0"/>
    <n v="0"/>
    <n v="0"/>
    <m/>
    <n v="212"/>
    <n v="1"/>
    <s v=""/>
    <n v="0"/>
    <n v="11352.599999999999"/>
    <n v="0"/>
    <n v="0"/>
    <n v="0"/>
    <n v="0"/>
    <n v="0"/>
    <n v="0"/>
    <n v="11352.599999999999"/>
    <n v="212"/>
    <n v="0"/>
    <n v="0"/>
    <n v="212"/>
    <n v="53.55"/>
    <n v="11352.599999999999"/>
    <n v="-227.07470519999995"/>
    <n v="11125.525294799998"/>
    <n v="9424.7999999999993"/>
    <n v="1927.8"/>
    <n v="-38.559855599999999"/>
    <n v="1889.2401444"/>
    <n v="11352.599999999999"/>
    <n v="10.34876937101185"/>
    <n v="1097"/>
    <n v="11352.599999999999"/>
    <n v="11352.599999999999"/>
    <n v="0"/>
    <n v="0"/>
    <n v="0"/>
    <n v="1927.8"/>
    <n v="0"/>
    <n v="9424.7999999999993"/>
    <n v="11352.599999999999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46"/>
    <n v="11899"/>
    <s v="41947899ERSU"/>
    <s v="899E"/>
    <x v="47"/>
    <s v="14MIP - 20%(RSU)"/>
    <n v="10265"/>
    <n v="50"/>
    <x v="38"/>
    <n v="9260"/>
    <x v="2"/>
    <n v="91000"/>
    <n v="0"/>
    <n v="0"/>
    <s v="41947899ERSU14MIP - 20%(RSU)"/>
    <s v="MIP - 20%(RSU)"/>
    <s v="MIP - 20%(RSU) - 11/04/2014"/>
    <s v="3 years"/>
    <d v="2014-11-04T00:00:00"/>
    <d v="2017-11-04T00:00:00"/>
    <n v="1182"/>
    <n v="0"/>
    <n v="0"/>
    <n v="0"/>
    <n v="0"/>
    <n v="0"/>
    <m/>
    <n v="1182"/>
    <n v="1"/>
    <s v=""/>
    <n v="0"/>
    <n v="63296.1"/>
    <n v="0"/>
    <n v="0"/>
    <n v="0"/>
    <n v="0"/>
    <n v="0"/>
    <n v="0"/>
    <n v="63296.1"/>
    <n v="1182"/>
    <n v="0"/>
    <n v="0"/>
    <n v="1182"/>
    <n v="53.55"/>
    <n v="63296.1"/>
    <n v="-1266.0485921999998"/>
    <n v="62030.051407799998"/>
    <n v="52746.75"/>
    <n v="10549.35"/>
    <n v="-211.00809870000001"/>
    <n v="10338.3419013"/>
    <n v="63296.1"/>
    <n v="57.699270738377393"/>
    <n v="1097"/>
    <n v="63296.1"/>
    <n v="63296.1"/>
    <n v="0"/>
    <n v="0"/>
    <n v="0"/>
    <n v="10549.35"/>
    <n v="0"/>
    <n v="52746.75"/>
    <n v="63296.1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47"/>
    <n v="11994"/>
    <s v="41947994CRSU"/>
    <s v="994C"/>
    <x v="50"/>
    <s v="14MIP - 20%(RSU)"/>
    <n v="10265"/>
    <n v="50"/>
    <x v="41"/>
    <n v="9260"/>
    <x v="2"/>
    <n v="91000"/>
    <n v="0"/>
    <n v="0"/>
    <s v="41947994CRSU14MIP - 20%(RSU)"/>
    <s v="MIP - 20%(RSU)"/>
    <s v="MIP - 20%(RSU) - 11/04/2014"/>
    <s v="3 years"/>
    <d v="2014-11-04T00:00:00"/>
    <d v="2017-11-04T00:00:00"/>
    <n v="1142"/>
    <n v="0"/>
    <n v="0"/>
    <n v="0"/>
    <n v="0"/>
    <n v="0"/>
    <m/>
    <n v="1142"/>
    <n v="1"/>
    <s v=""/>
    <n v="0"/>
    <n v="61154.1"/>
    <n v="0"/>
    <n v="0"/>
    <n v="0"/>
    <n v="0"/>
    <n v="0"/>
    <n v="0"/>
    <n v="61154.1"/>
    <n v="1142"/>
    <n v="0"/>
    <n v="0"/>
    <n v="1142"/>
    <n v="53.55"/>
    <n v="61154.1"/>
    <n v="-1223.2043082"/>
    <n v="59930.895691799997"/>
    <n v="50926.05"/>
    <n v="10228.049999999999"/>
    <n v="-204.58145609999997"/>
    <n v="10023.468543899999"/>
    <n v="61154.1"/>
    <n v="55.746672743846851"/>
    <n v="1097"/>
    <n v="61154.1"/>
    <n v="61154.1"/>
    <n v="0"/>
    <n v="0"/>
    <n v="0"/>
    <n v="10228.049999999999"/>
    <n v="0"/>
    <n v="50926.05"/>
    <n v="61154.10000000000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48"/>
    <n v="12499"/>
    <s v="41947499SRSU"/>
    <s v="499S"/>
    <x v="56"/>
    <s v="14MIP - 20%(RSU)"/>
    <n v="10265"/>
    <n v="10"/>
    <x v="47"/>
    <n v="9260"/>
    <x v="2"/>
    <n v="2000"/>
    <n v="0"/>
    <n v="0"/>
    <s v="41947499SRSU14MIP - 20%(RSU)"/>
    <s v="MIP - 20%(RSU)"/>
    <s v="MIP - 20%(RSU) - 11/04/2014"/>
    <s v="3 years"/>
    <d v="2014-11-04T00:00:00"/>
    <d v="2017-11-04T00:00:00"/>
    <n v="7274"/>
    <n v="0"/>
    <n v="0"/>
    <n v="0"/>
    <n v="0"/>
    <n v="0"/>
    <m/>
    <n v="7274"/>
    <n v="1"/>
    <n v="0"/>
    <n v="0"/>
    <n v="389522.69999999995"/>
    <n v="0"/>
    <n v="0"/>
    <n v="0"/>
    <n v="0"/>
    <n v="0"/>
    <n v="0"/>
    <n v="389522.69999999995"/>
    <n v="7274"/>
    <n v="0"/>
    <n v="0"/>
    <n v="7274"/>
    <n v="53.55"/>
    <n v="389522.69999999995"/>
    <n v="-7791.2330453999984"/>
    <n v="381731.46695459995"/>
    <n v="324566.55"/>
    <n v="64956.15"/>
    <n v="-1299.2529122999999"/>
    <n v="63656.897087700003"/>
    <n v="63656.897087700003"/>
    <n v="58.02816507538742"/>
    <n v="697"/>
    <n v="40445.629999999997"/>
    <n v="365012.18"/>
    <n v="23211.267087700006"/>
    <n v="0"/>
    <n v="0"/>
    <n v="19207.320000000014"/>
    <n v="21238.309999999998"/>
    <n v="324566.55"/>
    <n v="365012.18"/>
    <n v="0"/>
    <n v="0"/>
    <n v="0"/>
    <m/>
    <n v="1798.88"/>
    <n v="1740.84"/>
    <n v="1798.87"/>
    <n v="5338.59"/>
    <n v="1798.88"/>
    <n v="0"/>
    <n v="1682.81"/>
    <n v="1682.81"/>
    <n v="1798.88"/>
    <n v="5280.57"/>
    <n v="1740.84"/>
    <n v="1798.87"/>
    <n v="0"/>
    <n v="1740.85"/>
    <n v="0"/>
    <n v="1740.85"/>
    <n v="5280.5599999999995"/>
    <n v="0"/>
    <m/>
    <m/>
    <n v="5338.59"/>
    <n v="5338.59"/>
    <n v="0"/>
    <n v="0"/>
    <n v="0"/>
    <n v="0"/>
    <n v="0"/>
    <n v="0"/>
    <n v="0"/>
    <m/>
    <n v="0"/>
    <n v="5338.59"/>
    <n v="21238.309999999998"/>
  </r>
  <r>
    <n v="1449"/>
    <n v="12665"/>
    <s v="41947665GRSU"/>
    <s v="665G"/>
    <x v="57"/>
    <s v="14MIP - 20%(RSU)"/>
    <n v="10265"/>
    <n v="10"/>
    <x v="5"/>
    <n v="9260"/>
    <x v="2"/>
    <n v="2000"/>
    <n v="0"/>
    <n v="0"/>
    <s v="41947665GRSU14MIP - 20%(RSU)"/>
    <s v="MIP - 20%(RSU)"/>
    <s v="MIP - 20%(RSU) - 11/04/2014"/>
    <s v="3 years"/>
    <d v="2014-11-04T00:00:00"/>
    <d v="2017-11-04T00:00:00"/>
    <n v="7586"/>
    <n v="0"/>
    <n v="0"/>
    <n v="0"/>
    <n v="0"/>
    <n v="0"/>
    <m/>
    <n v="7586"/>
    <n v="1"/>
    <s v=""/>
    <n v="0"/>
    <n v="406230.3"/>
    <n v="0"/>
    <n v="0"/>
    <n v="0"/>
    <n v="0"/>
    <n v="0"/>
    <n v="0"/>
    <n v="406230.3"/>
    <n v="7586"/>
    <n v="0"/>
    <n v="0"/>
    <n v="7586"/>
    <n v="53.55"/>
    <n v="406230.3"/>
    <n v="-8125.418460599999"/>
    <n v="398104.88153939997"/>
    <n v="338489.55"/>
    <n v="67740.75"/>
    <n v="-1354.9504815"/>
    <n v="66385.799518500004"/>
    <n v="406230.3"/>
    <n v="370.31020966271649"/>
    <n v="1097"/>
    <n v="406230.3"/>
    <n v="406230.3"/>
    <n v="0"/>
    <n v="0"/>
    <n v="0"/>
    <n v="67740.75"/>
    <n v="0"/>
    <n v="338489.55"/>
    <n v="406230.3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50"/>
    <n v="13369"/>
    <s v="41947369KRSU"/>
    <s v="369K"/>
    <x v="64"/>
    <s v="14MIP - 20%(RSU)"/>
    <n v="10265"/>
    <n v="10"/>
    <x v="52"/>
    <n v="9260"/>
    <x v="2"/>
    <n v="2000"/>
    <n v="0"/>
    <n v="0"/>
    <s v="41947369KRSU14MIP - 20%(RSU)"/>
    <s v="MIP - 20%(RSU)"/>
    <s v="MIP - 20%(RSU) - 11/04/2014"/>
    <s v="3 years"/>
    <d v="2014-11-04T00:00:00"/>
    <d v="2017-11-04T00:00:00"/>
    <n v="2681"/>
    <n v="0"/>
    <n v="0"/>
    <n v="0"/>
    <n v="0"/>
    <n v="0"/>
    <m/>
    <n v="2681"/>
    <n v="1"/>
    <s v=""/>
    <n v="0"/>
    <n v="143567.54999999999"/>
    <n v="0"/>
    <n v="0"/>
    <n v="0"/>
    <n v="0"/>
    <n v="0"/>
    <n v="0"/>
    <n v="143567.54999999999"/>
    <n v="2681"/>
    <n v="0"/>
    <n v="0"/>
    <n v="2681"/>
    <n v="53.55"/>
    <n v="143567.54999999999"/>
    <n v="-2871.6381350999995"/>
    <n v="140695.9118649"/>
    <n v="119630.7"/>
    <n v="23936.85"/>
    <n v="-478.78487369999993"/>
    <n v="23458.0651263"/>
    <n v="143567.54999999999"/>
    <n v="130.87288058340928"/>
    <n v="1097"/>
    <n v="143567.54999999999"/>
    <n v="143567.54999999999"/>
    <n v="0"/>
    <n v="0"/>
    <n v="0"/>
    <n v="23936.85"/>
    <n v="0"/>
    <n v="119630.7"/>
    <n v="143567.54999999999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51"/>
    <n v="13401"/>
    <s v="41947401QRSU"/>
    <s v="401Q"/>
    <x v="65"/>
    <s v="14MIP - 20%(RSU)"/>
    <n v="10265"/>
    <n v="10"/>
    <x v="53"/>
    <n v="9260"/>
    <x v="2"/>
    <n v="2000"/>
    <n v="0"/>
    <n v="0"/>
    <s v="41947401QRSU14MIP - 20%(RSU)"/>
    <s v="MIP - 20%(RSU)"/>
    <s v="MIP - 20%(RSU) - 11/04/2014"/>
    <s v="3 years"/>
    <d v="2014-11-04T00:00:00"/>
    <d v="2017-11-04T00:00:00"/>
    <n v="401"/>
    <n v="0"/>
    <n v="0"/>
    <n v="0"/>
    <n v="0"/>
    <n v="0"/>
    <m/>
    <n v="401"/>
    <n v="1"/>
    <s v=""/>
    <n v="0"/>
    <n v="21473.55"/>
    <n v="0"/>
    <n v="0"/>
    <n v="0"/>
    <n v="0"/>
    <n v="0"/>
    <n v="0"/>
    <n v="21473.55"/>
    <n v="401"/>
    <n v="0"/>
    <n v="0"/>
    <n v="401"/>
    <n v="53.55"/>
    <n v="21473.55"/>
    <n v="-429.51394709999994"/>
    <n v="21044.036052899999"/>
    <n v="17885.7"/>
    <n v="3587.85"/>
    <n v="-71.764175699999996"/>
    <n v="3516.0858242999998"/>
    <n v="21473.55"/>
    <n v="19.57479489516864"/>
    <n v="1097"/>
    <n v="21473.55"/>
    <n v="21473.55"/>
    <n v="0"/>
    <n v="0"/>
    <n v="0"/>
    <n v="3587.85"/>
    <n v="0"/>
    <n v="17885.7"/>
    <n v="21473.5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52"/>
    <n v="13497"/>
    <s v="41947497GRSU"/>
    <s v="497G"/>
    <x v="69"/>
    <s v="14MIP - 20%(RSU)"/>
    <n v="10265"/>
    <n v="10"/>
    <x v="57"/>
    <n v="9260"/>
    <x v="2"/>
    <n v="12000"/>
    <n v="0"/>
    <n v="0"/>
    <s v="41947497GRSU14MIP - 20%(RSU)"/>
    <s v="MIP - 20%(RSU)"/>
    <s v="MIP - 20%(RSU) - 11/04/2014"/>
    <s v="3 years"/>
    <d v="2014-11-04T00:00:00"/>
    <d v="2017-11-04T00:00:00"/>
    <n v="1167"/>
    <n v="0"/>
    <n v="0"/>
    <n v="0"/>
    <n v="0"/>
    <n v="0"/>
    <m/>
    <n v="1167"/>
    <n v="1"/>
    <s v=""/>
    <n v="0"/>
    <n v="62492.85"/>
    <n v="0"/>
    <n v="0"/>
    <n v="0"/>
    <n v="0"/>
    <n v="0"/>
    <n v="0"/>
    <n v="62492.85"/>
    <n v="1167"/>
    <n v="0"/>
    <n v="0"/>
    <n v="1167"/>
    <n v="53.55"/>
    <n v="62492.85"/>
    <n v="-1249.9819857"/>
    <n v="61242.868014300002"/>
    <n v="52050.6"/>
    <n v="10442.25"/>
    <n v="-208.86588449999999"/>
    <n v="10233.384115500001"/>
    <n v="62492.85"/>
    <n v="56.967046490428437"/>
    <n v="1097"/>
    <n v="62492.85"/>
    <n v="62492.85"/>
    <n v="0"/>
    <n v="0"/>
    <n v="0"/>
    <n v="10442.25"/>
    <n v="0"/>
    <n v="52050.6"/>
    <n v="62492.8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53"/>
    <n v="14162"/>
    <s v="41947162RRSU"/>
    <s v="162R"/>
    <x v="76"/>
    <s v="14MIP - 20%(RSU)"/>
    <n v="10265"/>
    <n v="80"/>
    <x v="62"/>
    <n v="9260"/>
    <x v="2"/>
    <n v="190000"/>
    <n v="0"/>
    <n v="0"/>
    <s v="41947162RRSU14MIP - 20%(RSU)"/>
    <s v="MIP - 20%(RSU)"/>
    <s v="MIP - 20%(RSU) - 11/04/2014"/>
    <s v="3 years"/>
    <d v="2014-11-04T00:00:00"/>
    <d v="2017-11-04T00:00:00"/>
    <n v="410"/>
    <n v="0"/>
    <n v="0"/>
    <n v="0"/>
    <n v="0"/>
    <n v="0"/>
    <m/>
    <n v="410"/>
    <n v="1"/>
    <s v=""/>
    <n v="0"/>
    <n v="21955.5"/>
    <n v="0"/>
    <n v="0"/>
    <n v="0"/>
    <n v="0"/>
    <n v="0"/>
    <n v="0"/>
    <n v="21955.5"/>
    <n v="410"/>
    <n v="0"/>
    <n v="0"/>
    <n v="410"/>
    <n v="53.55"/>
    <n v="21955.5"/>
    <n v="-439.15391099999999"/>
    <n v="21516.346088999999"/>
    <n v="18260.55"/>
    <n v="3694.95"/>
    <n v="-73.906389899999994"/>
    <n v="3621.0436101"/>
    <n v="21955.5"/>
    <n v="20.014129443938014"/>
    <n v="1097"/>
    <n v="21955.5"/>
    <n v="21955.5"/>
    <n v="0"/>
    <n v="0"/>
    <n v="0"/>
    <n v="3694.95"/>
    <n v="0"/>
    <n v="18260.55"/>
    <n v="21955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54"/>
    <n v="14383"/>
    <s v="41947383KRSU"/>
    <s v="383K"/>
    <x v="83"/>
    <s v="14MIP - 20%(RSU)"/>
    <n v="10265"/>
    <n v="80"/>
    <x v="67"/>
    <n v="9260"/>
    <x v="2"/>
    <n v="190000"/>
    <n v="0"/>
    <n v="0"/>
    <s v="41947383KRSU14MIP - 20%(RSU)"/>
    <s v="MIP - 20%(RSU)"/>
    <s v="MIP - 20%(RSU) - 11/04/2014"/>
    <s v="3 years"/>
    <d v="2014-11-04T00:00:00"/>
    <d v="2017-11-04T00:00:00"/>
    <n v="1720"/>
    <n v="0"/>
    <n v="0"/>
    <n v="0"/>
    <n v="0"/>
    <n v="0"/>
    <m/>
    <n v="1720"/>
    <n v="1"/>
    <n v="0"/>
    <n v="0"/>
    <n v="92106"/>
    <n v="0"/>
    <n v="0"/>
    <n v="0"/>
    <n v="0"/>
    <n v="0"/>
    <n v="0"/>
    <n v="92106"/>
    <n v="1720"/>
    <n v="0"/>
    <n v="0"/>
    <n v="1720"/>
    <n v="53.55"/>
    <n v="92106"/>
    <n v="-1842.304212"/>
    <n v="90263.695787999997"/>
    <n v="76737.149999999994"/>
    <n v="15368.85"/>
    <n v="-307.40773769999998"/>
    <n v="15061.442262300001"/>
    <n v="15061.442262300001"/>
    <n v="13.729664778760256"/>
    <n v="697"/>
    <n v="9569.58"/>
    <n v="86306.73"/>
    <n v="5491.862262300001"/>
    <n v="0"/>
    <n v="0"/>
    <n v="4544.5199999999995"/>
    <n v="5025.0600000000004"/>
    <n v="76737.149999999994"/>
    <n v="86306.73"/>
    <n v="0"/>
    <n v="0"/>
    <n v="0"/>
    <m/>
    <n v="425.62"/>
    <n v="411.89"/>
    <n v="425.62"/>
    <n v="1263.1300000000001"/>
    <n v="425.62"/>
    <n v="0"/>
    <n v="398.16"/>
    <n v="398.16"/>
    <n v="425.62"/>
    <n v="1249.4000000000001"/>
    <n v="411.89"/>
    <n v="425.62"/>
    <n v="0"/>
    <n v="411.89"/>
    <n v="0"/>
    <n v="411.89"/>
    <n v="1249.4000000000001"/>
    <n v="0"/>
    <m/>
    <m/>
    <n v="1263.1300000000001"/>
    <n v="1263.1300000000001"/>
    <n v="0"/>
    <n v="0"/>
    <n v="0"/>
    <n v="0"/>
    <n v="0"/>
    <n v="0"/>
    <n v="0"/>
    <m/>
    <n v="0"/>
    <n v="1263.1300000000001"/>
    <n v="5025.0600000000004"/>
  </r>
  <r>
    <n v="1455"/>
    <n v="14468"/>
    <s v="41947468RRSU"/>
    <s v="468R"/>
    <x v="84"/>
    <s v="14MIP - 20%(RSU)"/>
    <n v="10265"/>
    <n v="80"/>
    <x v="68"/>
    <n v="9260"/>
    <x v="2"/>
    <n v="190000"/>
    <n v="0"/>
    <n v="0"/>
    <s v="41947468RRSU14MIP - 20%(RSU)"/>
    <s v="MIP - 20%(RSU)"/>
    <s v="MIP - 20%(RSU) - 11/04/2014"/>
    <s v="3 years"/>
    <d v="2014-11-04T00:00:00"/>
    <d v="2017-11-04T00:00:00"/>
    <n v="1598"/>
    <n v="0"/>
    <n v="0"/>
    <n v="0"/>
    <n v="0"/>
    <n v="0"/>
    <m/>
    <n v="1598"/>
    <n v="1"/>
    <s v=""/>
    <n v="0"/>
    <n v="85572.9"/>
    <n v="0"/>
    <n v="0"/>
    <n v="0"/>
    <n v="0"/>
    <n v="0"/>
    <n v="0"/>
    <n v="85572.9"/>
    <n v="1598"/>
    <n v="0"/>
    <n v="0"/>
    <n v="1598"/>
    <n v="53.55"/>
    <n v="85572.9"/>
    <n v="-1711.6291457999998"/>
    <n v="83861.270854199989"/>
    <n v="71275.05"/>
    <n v="14297.85"/>
    <n v="-285.98559569999998"/>
    <n v="14011.8644043"/>
    <n v="85572.9"/>
    <n v="78.006289881494979"/>
    <n v="1097"/>
    <n v="85572.9"/>
    <n v="85572.9"/>
    <n v="0"/>
    <n v="0"/>
    <n v="0"/>
    <n v="14297.85"/>
    <n v="0"/>
    <n v="71275.05"/>
    <n v="85572.900000000009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56"/>
    <n v="14482"/>
    <s v="41947482DRSU"/>
    <s v="482D"/>
    <x v="86"/>
    <s v="14MIP - 20%(RSU)"/>
    <n v="10265"/>
    <n v="10"/>
    <x v="69"/>
    <n v="9260"/>
    <x v="2"/>
    <n v="12000"/>
    <n v="0"/>
    <n v="0"/>
    <s v="41947482DRSU14MIP - 20%(RSU)"/>
    <s v="MIP - 20%(RSU)"/>
    <s v="MIP - 20%(RSU) - 11/04/2014"/>
    <s v="3 years"/>
    <d v="2014-11-04T00:00:00"/>
    <d v="2017-11-04T00:00:00"/>
    <n v="1443"/>
    <n v="0"/>
    <n v="0"/>
    <n v="0"/>
    <n v="0"/>
    <n v="0"/>
    <m/>
    <n v="1443"/>
    <n v="1"/>
    <n v="0"/>
    <n v="0"/>
    <n v="77272.649999999994"/>
    <n v="0"/>
    <n v="0"/>
    <n v="0"/>
    <n v="0"/>
    <n v="0"/>
    <n v="0"/>
    <n v="77272.649999999994"/>
    <n v="1443"/>
    <n v="0"/>
    <n v="0"/>
    <n v="1443"/>
    <n v="53.55"/>
    <n v="77272.649999999994"/>
    <n v="-1545.6075452999999"/>
    <n v="75727.0424547"/>
    <n v="64367.1"/>
    <n v="12905.55"/>
    <n v="-258.13681109999999"/>
    <n v="12647.4131889"/>
    <n v="12647.4131889"/>
    <n v="11.529091329899726"/>
    <n v="697"/>
    <n v="8035.78"/>
    <n v="72402.880000000005"/>
    <n v="4611.6331889000003"/>
    <n v="0"/>
    <n v="0"/>
    <n v="3816.1299999999969"/>
    <n v="4219.6499999999996"/>
    <n v="64367.1"/>
    <n v="72402.87999999999"/>
    <n v="0"/>
    <n v="0"/>
    <n v="0"/>
    <m/>
    <n v="357.4"/>
    <n v="345.87"/>
    <n v="357.41"/>
    <n v="1060.68"/>
    <n v="357.4"/>
    <n v="0"/>
    <n v="334.34"/>
    <n v="334.34"/>
    <n v="357.4"/>
    <n v="1049.1399999999999"/>
    <n v="345.88"/>
    <n v="357.4"/>
    <n v="0"/>
    <n v="345.87"/>
    <n v="0"/>
    <n v="345.87"/>
    <n v="1049.1500000000001"/>
    <n v="0"/>
    <m/>
    <m/>
    <n v="1060.6799999999998"/>
    <n v="1060.6799999999998"/>
    <n v="0"/>
    <n v="0"/>
    <n v="0"/>
    <n v="0"/>
    <n v="0"/>
    <n v="0"/>
    <n v="0"/>
    <m/>
    <n v="0"/>
    <n v="1060.6799999999998"/>
    <n v="4219.6499999999996"/>
  </r>
  <r>
    <n v="1457"/>
    <n v="14492"/>
    <s v="41947492YRSU"/>
    <s v="492Y"/>
    <x v="88"/>
    <s v="14MIP - 20%(RSU)"/>
    <n v="10265"/>
    <n v="180"/>
    <x v="70"/>
    <n v="9260"/>
    <x v="2"/>
    <n v="700000"/>
    <n v="0"/>
    <n v="0"/>
    <s v="41947492YRSU14MIP - 20%(RSU)"/>
    <s v="MIP - 20%(RSU)"/>
    <s v="MIP - 20%(RSU) - 11/04/2014"/>
    <s v="3 years"/>
    <d v="2014-11-04T00:00:00"/>
    <d v="2017-11-04T00:00:00"/>
    <n v="930"/>
    <n v="0"/>
    <n v="0"/>
    <n v="0"/>
    <n v="0"/>
    <n v="0"/>
    <m/>
    <n v="930"/>
    <n v="1"/>
    <s v=""/>
    <n v="0"/>
    <n v="49801.5"/>
    <n v="0"/>
    <n v="0"/>
    <n v="0"/>
    <n v="0"/>
    <n v="0"/>
    <n v="0"/>
    <n v="49801.5"/>
    <n v="930"/>
    <n v="0"/>
    <n v="0"/>
    <n v="930"/>
    <n v="53.55"/>
    <n v="49801.5"/>
    <n v="-996.12960299999997"/>
    <n v="48805.370396999999"/>
    <n v="41501.25"/>
    <n v="8300.25"/>
    <n v="-166.02160050000001"/>
    <n v="8134.2283994999998"/>
    <n v="49801.5"/>
    <n v="45.397903372835003"/>
    <n v="1097"/>
    <n v="49801.5"/>
    <n v="49801.5"/>
    <n v="0"/>
    <n v="0"/>
    <n v="0"/>
    <n v="8300.25"/>
    <n v="0"/>
    <n v="41501.25"/>
    <n v="49801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58"/>
    <n v="14593"/>
    <s v="41947593ERSU"/>
    <s v="593E"/>
    <x v="89"/>
    <s v="14MIP - 20%(RSU)"/>
    <n v="10265"/>
    <n v="180"/>
    <x v="71"/>
    <n v="9260"/>
    <x v="2"/>
    <n v="700000"/>
    <n v="0"/>
    <n v="0"/>
    <s v="41947593ERSU14MIP - 20%(RSU)"/>
    <s v="MIP - 20%(RSU)"/>
    <s v="MIP - 20%(RSU) - 11/04/2014"/>
    <s v="3 years"/>
    <d v="2014-11-04T00:00:00"/>
    <d v="2017-11-04T00:00:00"/>
    <n v="2776"/>
    <n v="0"/>
    <n v="0"/>
    <n v="0"/>
    <n v="0"/>
    <n v="0"/>
    <m/>
    <n v="2776"/>
    <n v="1"/>
    <s v=""/>
    <n v="0"/>
    <n v="148654.79999999999"/>
    <n v="0"/>
    <n v="0"/>
    <n v="0"/>
    <n v="0"/>
    <n v="0"/>
    <n v="0"/>
    <n v="148654.79999999999"/>
    <n v="2776"/>
    <n v="0"/>
    <n v="0"/>
    <n v="2776"/>
    <n v="53.55"/>
    <n v="148654.79999999999"/>
    <n v="-2973.3933095999996"/>
    <n v="145681.40669039998"/>
    <n v="123861.15"/>
    <n v="24793.65"/>
    <n v="-495.92258729999998"/>
    <n v="24297.727412700002"/>
    <n v="148654.79999999999"/>
    <n v="135.5103008204193"/>
    <n v="1097"/>
    <n v="148654.79999999999"/>
    <n v="148654.79999999999"/>
    <n v="0"/>
    <n v="0"/>
    <n v="0"/>
    <n v="24793.65"/>
    <n v="0"/>
    <n v="123861.15"/>
    <n v="148654.79999999999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59"/>
    <n v="14712"/>
    <s v="41947712PRSU"/>
    <s v="712P"/>
    <x v="91"/>
    <s v="14MIP - 20%(RSU)"/>
    <n v="10265"/>
    <n v="10"/>
    <x v="73"/>
    <n v="9260"/>
    <x v="2"/>
    <n v="2000"/>
    <n v="0"/>
    <n v="0"/>
    <s v="41947712PRSU14MIP - 20%(RSU)"/>
    <s v="MIP - 20%(RSU)"/>
    <s v="MIP - 20%(RSU) - 11/04/2014"/>
    <s v="3 years"/>
    <d v="2014-11-04T00:00:00"/>
    <d v="2017-11-04T00:00:00"/>
    <n v="1302"/>
    <n v="0"/>
    <n v="0"/>
    <n v="0"/>
    <n v="0"/>
    <n v="0"/>
    <m/>
    <n v="1302"/>
    <n v="1"/>
    <n v="0"/>
    <n v="0"/>
    <n v="69722.099999999991"/>
    <n v="0"/>
    <n v="0"/>
    <n v="0"/>
    <n v="0"/>
    <n v="0"/>
    <n v="0"/>
    <n v="69722.099999999991"/>
    <n v="1302"/>
    <n v="0"/>
    <n v="0"/>
    <n v="1302"/>
    <n v="53.55"/>
    <n v="69722.099999999991"/>
    <n v="-1394.5814441999999"/>
    <n v="68327.518555799994"/>
    <n v="58101.75"/>
    <n v="11620.35"/>
    <n v="-232.43024069999998"/>
    <n v="11387.919759300001"/>
    <n v="11387.919759300001"/>
    <n v="10.380966052233365"/>
    <n v="697"/>
    <n v="7235.53"/>
    <n v="65337.279999999999"/>
    <n v="4152.3897593000011"/>
    <n v="0"/>
    <n v="0"/>
    <n v="3436.1"/>
    <n v="3799.4300000000003"/>
    <n v="58101.75"/>
    <n v="65337.279999999999"/>
    <n v="0"/>
    <n v="0"/>
    <n v="0"/>
    <m/>
    <n v="321.81"/>
    <n v="311.43"/>
    <n v="321.81"/>
    <n v="955.05"/>
    <n v="321.81"/>
    <n v="0"/>
    <n v="301.05"/>
    <n v="301.05"/>
    <n v="321.81"/>
    <n v="944.67000000000007"/>
    <n v="311.43"/>
    <n v="321.81"/>
    <n v="0"/>
    <n v="311.42"/>
    <n v="0"/>
    <n v="311.42"/>
    <n v="944.66000000000008"/>
    <n v="0"/>
    <m/>
    <m/>
    <n v="955.05"/>
    <n v="955.05"/>
    <n v="0"/>
    <n v="0"/>
    <n v="0"/>
    <n v="0"/>
    <n v="0"/>
    <n v="0"/>
    <n v="0"/>
    <m/>
    <n v="0"/>
    <n v="955.05"/>
    <n v="3799.4300000000003"/>
  </r>
  <r>
    <n v="1460"/>
    <n v="14951"/>
    <s v="41947951TRSU"/>
    <s v="951T"/>
    <x v="100"/>
    <s v="14MIP - 20%(RSU)"/>
    <n v="10265"/>
    <n v="80"/>
    <x v="80"/>
    <n v="9260"/>
    <x v="2"/>
    <n v="190000"/>
    <n v="0"/>
    <n v="0"/>
    <s v="41947951TRSU14MIP - 20%(RSU)"/>
    <s v="MIP - 20%(RSU)"/>
    <s v="MIP - 20%(RSU) - 11/04/2014"/>
    <s v="3 years"/>
    <d v="2014-11-04T00:00:00"/>
    <d v="2017-11-04T00:00:00"/>
    <n v="533"/>
    <n v="0"/>
    <n v="0"/>
    <n v="0"/>
    <n v="0"/>
    <n v="0"/>
    <m/>
    <n v="533"/>
    <n v="1"/>
    <s v=""/>
    <n v="0"/>
    <n v="28542.149999999998"/>
    <n v="0"/>
    <n v="0"/>
    <n v="0"/>
    <n v="0"/>
    <n v="0"/>
    <n v="0"/>
    <n v="28542.149999999998"/>
    <n v="533"/>
    <n v="0"/>
    <n v="0"/>
    <n v="533"/>
    <n v="53.55"/>
    <n v="28542.149999999998"/>
    <n v="-570.90008429999989"/>
    <n v="27971.249915699998"/>
    <n v="23776.2"/>
    <n v="4765.95"/>
    <n v="-95.328531899999987"/>
    <n v="4670.6214681000001"/>
    <n v="28542.149999999998"/>
    <n v="26.018368277119414"/>
    <n v="1097"/>
    <n v="28542.149999999998"/>
    <n v="28542.149999999998"/>
    <n v="0"/>
    <n v="0"/>
    <n v="0"/>
    <n v="1409.2800000000011"/>
    <n v="3356.67"/>
    <n v="23776.2"/>
    <n v="28542.15"/>
    <n v="0"/>
    <n v="0"/>
    <n v="0"/>
    <m/>
    <n v="131.97999999999999"/>
    <n v="127.73"/>
    <n v="131.99"/>
    <n v="391.7"/>
    <n v="131.97999999999999"/>
    <n v="0"/>
    <n v="123.48"/>
    <n v="123.48"/>
    <n v="131.97999999999999"/>
    <n v="387.43999999999994"/>
    <n v="2577.5300000000002"/>
    <n v="0"/>
    <n v="0"/>
    <n v="0"/>
    <n v="0"/>
    <n v="0"/>
    <n v="2577.5300000000002"/>
    <n v="0"/>
    <m/>
    <m/>
    <n v="0"/>
    <n v="0"/>
    <n v="0"/>
    <n v="0"/>
    <n v="0"/>
    <n v="0"/>
    <n v="0"/>
    <n v="0"/>
    <n v="0"/>
    <m/>
    <n v="0"/>
    <n v="0"/>
    <n v="3356.67"/>
  </r>
  <r>
    <n v="1461"/>
    <n v="14957"/>
    <s v="41947957RRSU"/>
    <s v="957R"/>
    <x v="101"/>
    <s v="14MIP - 20%(RSU)"/>
    <n v="10265"/>
    <n v="80"/>
    <x v="81"/>
    <n v="9260"/>
    <x v="2"/>
    <n v="190000"/>
    <n v="0"/>
    <n v="0"/>
    <s v="41947957RRSU14MIP - 20%(RSU)"/>
    <s v="MIP - 20%(RSU)"/>
    <s v="MIP - 20%(RSU) - 11/04/2014"/>
    <s v="3 years"/>
    <d v="2014-11-04T00:00:00"/>
    <d v="2017-11-04T00:00:00"/>
    <n v="555"/>
    <n v="0"/>
    <n v="0"/>
    <n v="0"/>
    <n v="0"/>
    <n v="0"/>
    <m/>
    <n v="555"/>
    <n v="1"/>
    <n v="0"/>
    <n v="0"/>
    <n v="29720.25"/>
    <n v="0"/>
    <n v="0"/>
    <n v="0"/>
    <n v="0"/>
    <n v="0"/>
    <n v="0"/>
    <n v="29720.25"/>
    <n v="555"/>
    <n v="0"/>
    <n v="0"/>
    <n v="555"/>
    <n v="53.55"/>
    <n v="29720.25"/>
    <n v="-594.46444050000002"/>
    <n v="29125.7855595"/>
    <n v="24740.1"/>
    <n v="4980.1499999999996"/>
    <n v="-99.612960299999983"/>
    <n v="4880.5370396999997"/>
    <n v="4880.5370396999997"/>
    <n v="4.4489854509571556"/>
    <n v="697"/>
    <n v="3100.94"/>
    <n v="27841.039999999997"/>
    <n v="1779.5970396999996"/>
    <n v="0"/>
    <n v="0"/>
    <n v="1472.6099999999997"/>
    <n v="1628.33"/>
    <n v="24740.1"/>
    <n v="27841.039999999997"/>
    <n v="0"/>
    <n v="0"/>
    <n v="0"/>
    <m/>
    <n v="137.91999999999999"/>
    <n v="133.47"/>
    <n v="137.91999999999999"/>
    <n v="409.30999999999995"/>
    <n v="137.91999999999999"/>
    <n v="0"/>
    <n v="129.02000000000001"/>
    <n v="129.02000000000001"/>
    <n v="137.91999999999999"/>
    <n v="404.86"/>
    <n v="133.47"/>
    <n v="137.91999999999999"/>
    <n v="0"/>
    <n v="133.47"/>
    <n v="0"/>
    <n v="133.47"/>
    <n v="404.86"/>
    <n v="0"/>
    <m/>
    <m/>
    <n v="409.29999999999995"/>
    <n v="409.29999999999995"/>
    <n v="0"/>
    <n v="0"/>
    <n v="0"/>
    <n v="0"/>
    <n v="0"/>
    <n v="0"/>
    <n v="0"/>
    <m/>
    <n v="0"/>
    <n v="409.29999999999995"/>
    <n v="1628.33"/>
  </r>
  <r>
    <n v="1462"/>
    <n v="15070"/>
    <s v="4194770SlRSU"/>
    <s v="70Sl"/>
    <x v="104"/>
    <s v="14MIP - 20%(RSU)"/>
    <n v="10265"/>
    <n v="80"/>
    <x v="84"/>
    <n v="9260"/>
    <x v="2"/>
    <n v="190000"/>
    <n v="0"/>
    <n v="0"/>
    <s v="4194770SlRSU14MIP - 20%(RSU)"/>
    <s v="MIP - 20%(RSU)"/>
    <s v="MIP - 20%(RSU) - 11/04/2014"/>
    <s v="3 years"/>
    <d v="2014-11-04T00:00:00"/>
    <d v="2017-11-04T00:00:00"/>
    <n v="524"/>
    <n v="0"/>
    <n v="0"/>
    <n v="0"/>
    <n v="0"/>
    <n v="0"/>
    <m/>
    <n v="524"/>
    <n v="1"/>
    <n v="0"/>
    <n v="0"/>
    <n v="28060.199999999997"/>
    <n v="0"/>
    <n v="0"/>
    <n v="0"/>
    <n v="0"/>
    <n v="0"/>
    <n v="0"/>
    <n v="28060.199999999997"/>
    <n v="524"/>
    <n v="0"/>
    <n v="0"/>
    <n v="524"/>
    <n v="53.55"/>
    <n v="28060.199999999997"/>
    <n v="-561.26012039999989"/>
    <n v="27498.939879599999"/>
    <n v="23347.8"/>
    <n v="4712.3999999999996"/>
    <n v="-94.257424799999981"/>
    <n v="4618.1425751999996"/>
    <n v="4618.1425751999996"/>
    <n v="4.2097926847766631"/>
    <n v="697"/>
    <n v="2934.23"/>
    <n v="26282.03"/>
    <n v="1683.9125751999995"/>
    <n v="0"/>
    <n v="0"/>
    <n v="1393.4400000000003"/>
    <n v="1540.79"/>
    <n v="23347.8"/>
    <n v="26282.03"/>
    <n v="0"/>
    <n v="0"/>
    <n v="0"/>
    <m/>
    <n v="130.5"/>
    <n v="126.3"/>
    <n v="130.5"/>
    <n v="387.3"/>
    <n v="130.51"/>
    <n v="0"/>
    <n v="122.08"/>
    <n v="122.08"/>
    <n v="130.5"/>
    <n v="383.09"/>
    <n v="126.3"/>
    <n v="130.5"/>
    <n v="0"/>
    <n v="126.29"/>
    <n v="0"/>
    <n v="126.29"/>
    <n v="383.09000000000003"/>
    <n v="0"/>
    <m/>
    <m/>
    <n v="387.31"/>
    <n v="387.31"/>
    <n v="0"/>
    <n v="0"/>
    <n v="0"/>
    <n v="0"/>
    <n v="0"/>
    <n v="0"/>
    <n v="0"/>
    <m/>
    <n v="0"/>
    <n v="387.31"/>
    <n v="1540.79"/>
  </r>
  <r>
    <n v="1463"/>
    <n v="15155"/>
    <s v="41947155CRSU"/>
    <s v="155C"/>
    <x v="216"/>
    <s v="14MIP - 20%(RSU)"/>
    <n v="10265"/>
    <n v="10"/>
    <x v="0"/>
    <n v="9260"/>
    <x v="2"/>
    <n v="2000"/>
    <n v="0"/>
    <n v="0"/>
    <s v="41947155CRSU14MIP - 20%(RSU)"/>
    <s v="MIP - 20%(RSU)"/>
    <s v="MIP - 20%(RSU) - 11/04/2014"/>
    <s v="3 years"/>
    <d v="2014-11-04T00:00:00"/>
    <d v="2017-11-04T00:00:00"/>
    <n v="609"/>
    <n v="0"/>
    <n v="0"/>
    <n v="0"/>
    <n v="0"/>
    <n v="0"/>
    <m/>
    <n v="609"/>
    <n v="1"/>
    <s v=""/>
    <n v="0"/>
    <n v="32611.949999999997"/>
    <n v="0"/>
    <n v="0"/>
    <n v="0"/>
    <n v="0"/>
    <n v="0"/>
    <n v="0"/>
    <n v="32611.949999999997"/>
    <n v="609"/>
    <n v="0"/>
    <n v="0"/>
    <n v="609"/>
    <n v="53.55"/>
    <n v="32611.949999999997"/>
    <n v="-652.3042238999999"/>
    <n v="31959.645776099998"/>
    <n v="27149.85"/>
    <n v="5462.1"/>
    <n v="-109.2529242"/>
    <n v="5352.8470758000003"/>
    <n v="32611.949999999997"/>
    <n v="29.728304466727437"/>
    <n v="1097"/>
    <n v="32611.949999999997"/>
    <n v="32611.949999999997"/>
    <n v="0"/>
    <n v="0"/>
    <n v="0"/>
    <n v="5462.1"/>
    <n v="0"/>
    <n v="27149.85"/>
    <n v="32611.949999999997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64"/>
    <n v="15207"/>
    <s v="41947207VRSU"/>
    <s v="207V"/>
    <x v="106"/>
    <s v="14MIP - 20%(RSU)"/>
    <n v="10265"/>
    <n v="80"/>
    <x v="86"/>
    <n v="9260"/>
    <x v="2"/>
    <n v="190000"/>
    <n v="0"/>
    <n v="0"/>
    <s v="41947207VRSU14MIP - 20%(RSU)"/>
    <s v="MIP - 20%(RSU)"/>
    <s v="MIP - 20%(RSU) - 11/04/2014"/>
    <s v="3 years"/>
    <d v="2014-11-04T00:00:00"/>
    <d v="2017-11-04T00:00:00"/>
    <n v="1116"/>
    <n v="0"/>
    <n v="0"/>
    <n v="0"/>
    <n v="0"/>
    <n v="0"/>
    <m/>
    <n v="1116"/>
    <n v="1"/>
    <s v=""/>
    <n v="0"/>
    <n v="59761.799999999996"/>
    <n v="0"/>
    <n v="0"/>
    <n v="0"/>
    <n v="0"/>
    <n v="0"/>
    <n v="0"/>
    <n v="59761.799999999996"/>
    <n v="1116"/>
    <n v="0"/>
    <n v="0"/>
    <n v="1116"/>
    <n v="53.55"/>
    <n v="59761.799999999996"/>
    <n v="-1195.3555235999997"/>
    <n v="58566.444476399993"/>
    <n v="49801.5"/>
    <n v="9960.2999999999993"/>
    <n v="-199.22592059999997"/>
    <n v="9761.0740793999994"/>
    <n v="59761.799999999996"/>
    <n v="54.477484047402001"/>
    <n v="1097"/>
    <n v="59761.799999999996"/>
    <n v="59761.799999999996"/>
    <n v="0"/>
    <n v="0"/>
    <n v="0"/>
    <n v="9960.2999999999993"/>
    <n v="0"/>
    <n v="49801.5"/>
    <n v="59761.8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65"/>
    <n v="15232"/>
    <s v="41947232WRSU"/>
    <s v="232W"/>
    <x v="107"/>
    <s v="14MIP - 20%(RSU)"/>
    <n v="10265"/>
    <n v="80"/>
    <x v="87"/>
    <n v="9260"/>
    <x v="2"/>
    <n v="190000"/>
    <n v="0"/>
    <n v="0"/>
    <s v="41947232WRSU14MIP - 20%(RSU)"/>
    <s v="MIP - 20%(RSU)"/>
    <s v="MIP - 20%(RSU) - 11/04/2014"/>
    <s v="3 years"/>
    <d v="2014-11-04T00:00:00"/>
    <d v="2017-11-04T00:00:00"/>
    <n v="1616"/>
    <n v="0"/>
    <n v="0"/>
    <n v="0"/>
    <n v="0"/>
    <n v="0"/>
    <m/>
    <n v="1616"/>
    <n v="1"/>
    <s v=""/>
    <n v="0"/>
    <n v="86536.799999999988"/>
    <n v="0"/>
    <n v="0"/>
    <n v="0"/>
    <n v="0"/>
    <n v="0"/>
    <n v="0"/>
    <n v="86536.799999999988"/>
    <n v="1616"/>
    <n v="0"/>
    <n v="0"/>
    <n v="1616"/>
    <n v="53.55"/>
    <n v="86536.799999999988"/>
    <n v="-1730.9090735999996"/>
    <n v="84805.890926399996"/>
    <n v="72078.3"/>
    <n v="14458.5"/>
    <n v="-289.19891699999999"/>
    <n v="14169.301083"/>
    <n v="86536.799999999988"/>
    <n v="78.884958979033712"/>
    <n v="1097"/>
    <n v="86536.799999999988"/>
    <n v="86536.799999999988"/>
    <n v="0"/>
    <n v="0"/>
    <n v="0"/>
    <n v="14458.5"/>
    <n v="0"/>
    <n v="72078.3"/>
    <n v="86536.8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66"/>
    <n v="15234"/>
    <s v="41947234DRSU"/>
    <s v="234D"/>
    <x v="108"/>
    <s v="14MIP - 20%(RSU)"/>
    <n v="10265"/>
    <n v="80"/>
    <x v="88"/>
    <n v="9260"/>
    <x v="2"/>
    <n v="190000"/>
    <n v="0"/>
    <n v="0"/>
    <s v="41947234DRSU14MIP - 20%(RSU)"/>
    <s v="MIP - 20%(RSU)"/>
    <s v="MIP - 20%(RSU) - 11/04/2014"/>
    <s v="3 years"/>
    <d v="2014-11-04T00:00:00"/>
    <d v="2017-11-04T00:00:00"/>
    <n v="993"/>
    <n v="0"/>
    <n v="0"/>
    <n v="0"/>
    <n v="0"/>
    <n v="0"/>
    <m/>
    <n v="993"/>
    <n v="1"/>
    <n v="0"/>
    <n v="0"/>
    <n v="53175.149999999994"/>
    <n v="0"/>
    <n v="0"/>
    <n v="0"/>
    <n v="0"/>
    <n v="0"/>
    <n v="0"/>
    <n v="53175.149999999994"/>
    <n v="993"/>
    <n v="0"/>
    <n v="0"/>
    <n v="993"/>
    <n v="53.55"/>
    <n v="53175.149999999994"/>
    <n v="-1063.6093502999997"/>
    <n v="52111.540649699993"/>
    <n v="44285.85"/>
    <n v="8889.2999999999993"/>
    <n v="-177.80377859999999"/>
    <n v="8711.4962213999988"/>
    <n v="8711.4962213999988"/>
    <n v="7.9411998371923413"/>
    <n v="697"/>
    <n v="5535.02"/>
    <n v="49820.869999999995"/>
    <n v="3176.4762213999984"/>
    <n v="0"/>
    <n v="0"/>
    <n v="2628.5400000000018"/>
    <n v="2906.48"/>
    <n v="44285.85"/>
    <n v="49820.87"/>
    <n v="0"/>
    <n v="0"/>
    <n v="0"/>
    <m/>
    <n v="246.17"/>
    <n v="238.24"/>
    <n v="246.18"/>
    <n v="730.58999999999992"/>
    <n v="246.17"/>
    <n v="0"/>
    <n v="230.3"/>
    <n v="230.3"/>
    <n v="246.18"/>
    <n v="722.65000000000009"/>
    <n v="238.23"/>
    <n v="246.18"/>
    <n v="0"/>
    <n v="238.24"/>
    <n v="0"/>
    <n v="238.24"/>
    <n v="722.65"/>
    <n v="0"/>
    <m/>
    <m/>
    <n v="730.59"/>
    <n v="730.59"/>
    <n v="0"/>
    <n v="0"/>
    <n v="0"/>
    <n v="0"/>
    <n v="0"/>
    <n v="0"/>
    <n v="0"/>
    <m/>
    <n v="0"/>
    <n v="730.59"/>
    <n v="2906.48"/>
  </r>
  <r>
    <n v="1467"/>
    <n v="15304"/>
    <s v="41947304GRSU"/>
    <s v="304G"/>
    <x v="109"/>
    <s v="14MIP - 20%(RSU)"/>
    <n v="10265"/>
    <n v="180"/>
    <x v="74"/>
    <n v="9260"/>
    <x v="2"/>
    <n v="700000"/>
    <n v="0"/>
    <n v="0"/>
    <s v="41947304GRSU14MIP - 20%(RSU)"/>
    <s v="MIP - 20%(RSU)"/>
    <s v="MIP - 20%(RSU) - 11/04/2014"/>
    <s v="3 years"/>
    <d v="2014-11-04T00:00:00"/>
    <d v="2017-11-04T00:00:00"/>
    <n v="2788"/>
    <n v="0"/>
    <n v="0"/>
    <n v="0"/>
    <n v="0"/>
    <n v="0"/>
    <m/>
    <n v="2788"/>
    <n v="1"/>
    <s v=""/>
    <n v="0"/>
    <n v="149297.4"/>
    <n v="0"/>
    <n v="0"/>
    <n v="0"/>
    <n v="0"/>
    <n v="0"/>
    <n v="0"/>
    <n v="149297.4"/>
    <n v="2788"/>
    <n v="0"/>
    <n v="0"/>
    <n v="2788"/>
    <n v="53.55"/>
    <n v="149297.4"/>
    <n v="-2986.2465947999999"/>
    <n v="146311.15340519999"/>
    <n v="124396.65"/>
    <n v="24900.75"/>
    <n v="-498.06480149999999"/>
    <n v="24402.685198499999"/>
    <n v="149297.4"/>
    <n v="136.09608021877847"/>
    <n v="1097"/>
    <n v="149297.4"/>
    <n v="149297.4"/>
    <n v="0"/>
    <n v="0"/>
    <n v="0"/>
    <n v="24900.75"/>
    <n v="0"/>
    <n v="124396.65"/>
    <n v="149297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68"/>
    <n v="15319"/>
    <s v="41947319HRSU"/>
    <s v="319H"/>
    <x v="110"/>
    <s v="14MIP - 20%(RSU)"/>
    <n v="10265"/>
    <n v="180"/>
    <x v="71"/>
    <n v="9260"/>
    <x v="2"/>
    <n v="700000"/>
    <n v="0"/>
    <n v="0"/>
    <s v="41947319HRSU14MIP - 20%(RSU)"/>
    <s v="MIP - 20%(RSU)"/>
    <s v="MIP - 20%(RSU) - 11/04/2014"/>
    <s v="3 years"/>
    <d v="2014-11-04T00:00:00"/>
    <d v="2017-11-04T00:00:00"/>
    <n v="1664"/>
    <n v="0"/>
    <n v="0"/>
    <n v="0"/>
    <n v="0"/>
    <n v="0"/>
    <m/>
    <n v="1664"/>
    <n v="1"/>
    <s v=""/>
    <n v="0"/>
    <n v="89107.199999999997"/>
    <n v="0"/>
    <n v="0"/>
    <n v="0"/>
    <n v="0"/>
    <n v="0"/>
    <n v="0"/>
    <n v="89107.199999999997"/>
    <n v="1664"/>
    <n v="0"/>
    <n v="0"/>
    <n v="1664"/>
    <n v="53.55"/>
    <n v="89107.199999999997"/>
    <n v="-1782.3222143999999"/>
    <n v="87324.877785599994"/>
    <n v="74220.3"/>
    <n v="14886.9"/>
    <n v="-297.76777379999999"/>
    <n v="14589.132226199999"/>
    <n v="89107.199999999997"/>
    <n v="81.228076572470371"/>
    <n v="1097"/>
    <n v="89107.199999999997"/>
    <n v="89107.199999999997"/>
    <n v="0"/>
    <n v="0"/>
    <n v="0"/>
    <n v="14886.9"/>
    <n v="0"/>
    <n v="74220.3"/>
    <n v="89107.199999999997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69"/>
    <n v="15365"/>
    <s v="41947365PRSU"/>
    <s v="365P"/>
    <x v="112"/>
    <s v="14MIP - 20%(RSU)"/>
    <n v="10265"/>
    <n v="30"/>
    <x v="90"/>
    <n v="9260"/>
    <x v="2"/>
    <n v="10000"/>
    <n v="0"/>
    <n v="0"/>
    <s v="41947365PRSU14MIP - 20%(RSU)"/>
    <s v="MIP - 20%(RSU)"/>
    <s v="MIP - 20%(RSU) - 11/04/2014"/>
    <s v="3 years"/>
    <d v="2014-11-04T00:00:00"/>
    <d v="2017-11-04T00:00:00"/>
    <n v="664"/>
    <n v="0"/>
    <n v="0"/>
    <n v="0"/>
    <n v="0"/>
    <n v="0"/>
    <m/>
    <n v="664"/>
    <n v="1"/>
    <n v="0"/>
    <n v="0"/>
    <n v="35557.199999999997"/>
    <n v="0"/>
    <n v="0"/>
    <n v="0"/>
    <n v="0"/>
    <n v="0"/>
    <n v="0"/>
    <n v="35557.199999999997"/>
    <n v="664"/>
    <n v="0"/>
    <n v="0"/>
    <n v="664"/>
    <n v="53.55"/>
    <n v="35557.199999999997"/>
    <n v="-711.21511439999995"/>
    <n v="34845.984885599995"/>
    <n v="29613.15"/>
    <n v="5944.05"/>
    <n v="-118.89288809999999"/>
    <n v="5825.1571119"/>
    <n v="5825.1571119"/>
    <n v="5.3100794092069279"/>
    <n v="697"/>
    <n v="3701.13"/>
    <n v="33314.28"/>
    <n v="2124.0271118999999"/>
    <n v="0"/>
    <n v="0"/>
    <n v="1757.6400000000026"/>
    <n v="1943.49"/>
    <n v="29613.15"/>
    <n v="33314.280000000006"/>
    <n v="0"/>
    <n v="0"/>
    <n v="0"/>
    <m/>
    <n v="164.61"/>
    <n v="159.30000000000001"/>
    <n v="164.61"/>
    <n v="488.52000000000004"/>
    <n v="164.62"/>
    <n v="0"/>
    <n v="153.99"/>
    <n v="153.99"/>
    <n v="164.61"/>
    <n v="483.22"/>
    <n v="159.30000000000001"/>
    <n v="164.62"/>
    <n v="0"/>
    <n v="159.30000000000001"/>
    <n v="0"/>
    <n v="159.30000000000001"/>
    <n v="483.22"/>
    <n v="0"/>
    <m/>
    <m/>
    <n v="488.53000000000003"/>
    <n v="488.53000000000003"/>
    <n v="0"/>
    <n v="0"/>
    <n v="0"/>
    <n v="0"/>
    <n v="0"/>
    <n v="0"/>
    <n v="0"/>
    <m/>
    <n v="0"/>
    <n v="488.53000000000003"/>
    <n v="1943.49"/>
  </r>
  <r>
    <n v="1470"/>
    <n v="15388"/>
    <s v="41947388GRSU"/>
    <s v="388G"/>
    <x v="114"/>
    <s v="14MIP - 20%(RSU)"/>
    <n v="10265"/>
    <n v="10"/>
    <x v="44"/>
    <n v="9260"/>
    <x v="2"/>
    <n v="2000"/>
    <n v="0"/>
    <n v="0"/>
    <s v="41947388GRSU14MIP - 20%(RSU)"/>
    <s v="MIP - 20%(RSU)"/>
    <s v="MIP - 20%(RSU) - 11/04/2014"/>
    <s v="3 years"/>
    <d v="2014-11-04T00:00:00"/>
    <d v="2017-11-04T00:00:00"/>
    <n v="1430"/>
    <n v="0"/>
    <n v="0"/>
    <n v="0"/>
    <n v="0"/>
    <n v="0"/>
    <m/>
    <n v="1430"/>
    <n v="1"/>
    <s v=""/>
    <n v="0"/>
    <n v="76576.5"/>
    <n v="0"/>
    <n v="0"/>
    <n v="0"/>
    <n v="0"/>
    <n v="0"/>
    <n v="0"/>
    <n v="76576.5"/>
    <n v="1430"/>
    <n v="0"/>
    <n v="0"/>
    <n v="1430"/>
    <n v="53.55"/>
    <n v="76576.5"/>
    <n v="-1531.6831529999999"/>
    <n v="75044.816846999995"/>
    <n v="63778.05"/>
    <n v="12798.45"/>
    <n v="-255.9945969"/>
    <n v="12542.455403100001"/>
    <n v="76576.5"/>
    <n v="69.805378304466728"/>
    <n v="1097"/>
    <n v="76576.5"/>
    <n v="76576.5"/>
    <n v="0"/>
    <n v="0"/>
    <n v="0"/>
    <n v="12798.45"/>
    <n v="0"/>
    <n v="63778.05"/>
    <n v="76576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71"/>
    <n v="15507"/>
    <s v="41947507TRSU"/>
    <s v="507T"/>
    <x v="118"/>
    <s v="14MIP - 20%(RSU)"/>
    <n v="10265"/>
    <n v="80"/>
    <x v="93"/>
    <n v="9260"/>
    <x v="2"/>
    <n v="190000"/>
    <n v="0"/>
    <n v="0"/>
    <s v="41947507TRSU14MIP - 20%(RSU)"/>
    <s v="MIP - 20%(RSU)"/>
    <s v="MIP - 20%(RSU) - 11/04/2014"/>
    <s v="3 years"/>
    <d v="2014-11-04T00:00:00"/>
    <d v="2017-11-04T00:00:00"/>
    <n v="1534"/>
    <n v="0"/>
    <n v="0"/>
    <n v="0"/>
    <n v="0"/>
    <n v="0"/>
    <m/>
    <n v="1534"/>
    <n v="1"/>
    <s v=""/>
    <n v="0"/>
    <n v="82145.7"/>
    <n v="0"/>
    <n v="0"/>
    <n v="0"/>
    <n v="0"/>
    <n v="0"/>
    <n v="0"/>
    <n v="82145.7"/>
    <n v="1534"/>
    <n v="0"/>
    <n v="0"/>
    <n v="1534"/>
    <n v="53.55"/>
    <n v="82145.7"/>
    <n v="-1643.0782913999999"/>
    <n v="80502.621708599996"/>
    <n v="68436.899999999994"/>
    <n v="13708.8"/>
    <n v="-274.20341759999997"/>
    <n v="13434.5965824"/>
    <n v="82145.7"/>
    <n v="74.882133090246128"/>
    <n v="1097"/>
    <n v="82145.7"/>
    <n v="82145.7"/>
    <n v="0"/>
    <n v="0"/>
    <n v="0"/>
    <n v="13708.8"/>
    <n v="0"/>
    <n v="68436.899999999994"/>
    <n v="82145.7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72"/>
    <n v="15748"/>
    <s v="41947748HRSU"/>
    <s v="748H"/>
    <x v="123"/>
    <s v="14MIP - 20%(RSU)"/>
    <n v="10265"/>
    <n v="60"/>
    <x v="97"/>
    <n v="9260"/>
    <x v="2"/>
    <n v="30000"/>
    <n v="0"/>
    <n v="0"/>
    <s v="41947748HRSU14MIP - 20%(RSU)"/>
    <s v="MIP - 20%(RSU)"/>
    <s v="MIP - 20%(RSU) - 11/04/2014"/>
    <s v="3 years"/>
    <d v="2014-11-04T00:00:00"/>
    <d v="2017-11-04T00:00:00"/>
    <n v="496"/>
    <n v="0"/>
    <n v="0"/>
    <n v="0"/>
    <n v="0"/>
    <n v="0"/>
    <m/>
    <n v="496"/>
    <n v="1"/>
    <n v="0"/>
    <n v="0"/>
    <n v="26560.799999999999"/>
    <n v="0"/>
    <n v="0"/>
    <n v="0"/>
    <n v="0"/>
    <n v="0"/>
    <n v="0"/>
    <n v="26560.799999999999"/>
    <n v="496"/>
    <n v="0"/>
    <n v="0"/>
    <n v="496"/>
    <n v="53.55"/>
    <n v="26560.799999999999"/>
    <n v="-531.26912159999995"/>
    <n v="26029.530878400001"/>
    <n v="22116.15"/>
    <n v="4444.6499999999996"/>
    <n v="-88.901889299999993"/>
    <n v="4355.7481106999994"/>
    <n v="4355.7481106999994"/>
    <n v="3.9705999185961707"/>
    <n v="697"/>
    <n v="2767.51"/>
    <n v="24883.660000000003"/>
    <n v="1588.2381106999992"/>
    <n v="0"/>
    <n v="0"/>
    <n v="1314.2700000000009"/>
    <n v="1453.24"/>
    <n v="22116.15"/>
    <n v="24883.660000000003"/>
    <n v="0"/>
    <n v="0"/>
    <n v="0"/>
    <m/>
    <n v="123.09"/>
    <n v="119.12"/>
    <n v="123.08"/>
    <n v="365.29"/>
    <n v="123.09"/>
    <n v="0"/>
    <n v="115.15"/>
    <n v="115.15"/>
    <n v="123.09"/>
    <n v="361.33000000000004"/>
    <n v="119.12"/>
    <n v="123.08"/>
    <n v="0"/>
    <n v="119.12"/>
    <n v="0"/>
    <n v="119.12"/>
    <n v="361.32"/>
    <n v="0"/>
    <m/>
    <m/>
    <n v="365.3"/>
    <n v="365.3"/>
    <n v="0"/>
    <n v="0"/>
    <n v="0"/>
    <n v="0"/>
    <n v="0"/>
    <n v="0"/>
    <n v="0"/>
    <m/>
    <n v="0"/>
    <n v="365.3"/>
    <n v="1453.24"/>
  </r>
  <r>
    <n v="1473"/>
    <n v="16986"/>
    <s v="41947986ARSU"/>
    <s v="986A"/>
    <x v="131"/>
    <s v="14MIP - 20%(RSU)"/>
    <n v="10265"/>
    <n v="303"/>
    <x v="101"/>
    <n v="9260"/>
    <x v="2"/>
    <n v="57000"/>
    <n v="0"/>
    <n v="0"/>
    <s v="41947986ARSU14MIP - 20%(RSU)"/>
    <s v="MIP - 20%(RSU)"/>
    <s v="MIP - 20%(RSU) - 11/04/2014"/>
    <s v="3 years"/>
    <d v="2014-11-04T00:00:00"/>
    <d v="2017-11-04T00:00:00"/>
    <n v="405"/>
    <n v="0"/>
    <n v="0"/>
    <n v="0"/>
    <n v="0"/>
    <n v="0"/>
    <m/>
    <n v="405"/>
    <n v="1"/>
    <n v="0"/>
    <n v="0"/>
    <n v="21687.75"/>
    <n v="0"/>
    <n v="0"/>
    <n v="0"/>
    <n v="0"/>
    <n v="0"/>
    <n v="0"/>
    <n v="21687.75"/>
    <n v="405"/>
    <n v="0"/>
    <n v="0"/>
    <n v="405"/>
    <n v="53.55"/>
    <n v="21687.75"/>
    <n v="-433.79837549999996"/>
    <n v="21253.951624500001"/>
    <n v="18046.349999999999"/>
    <n v="3641.4"/>
    <n v="-72.835282800000002"/>
    <n v="3568.5647171999999"/>
    <n v="3568.5647171999999"/>
    <n v="3.2530216200546946"/>
    <n v="697"/>
    <n v="2267.36"/>
    <n v="20313.71"/>
    <n v="1301.2047171999998"/>
    <n v="0"/>
    <n v="0"/>
    <n v="1076.75"/>
    <n v="1190.6099999999999"/>
    <n v="18046.349999999999"/>
    <n v="20313.71"/>
    <n v="0"/>
    <n v="0"/>
    <n v="0"/>
    <m/>
    <n v="100.84"/>
    <n v="97.59"/>
    <n v="100.85"/>
    <n v="299.27999999999997"/>
    <n v="100.84"/>
    <n v="0"/>
    <n v="94.34"/>
    <n v="94.34"/>
    <n v="100.84"/>
    <n v="296.02"/>
    <n v="97.59"/>
    <n v="100.85"/>
    <n v="0"/>
    <n v="97.59"/>
    <n v="0"/>
    <n v="97.59"/>
    <n v="296.02999999999997"/>
    <n v="0"/>
    <m/>
    <m/>
    <n v="299.27999999999997"/>
    <n v="299.27999999999997"/>
    <n v="0"/>
    <n v="0"/>
    <n v="0"/>
    <n v="0"/>
    <n v="0"/>
    <n v="0"/>
    <n v="0"/>
    <m/>
    <n v="0"/>
    <n v="299.27999999999997"/>
    <n v="1190.6099999999999"/>
  </r>
  <r>
    <n v="1474"/>
    <n v="16987"/>
    <s v="41947987BRSU"/>
    <s v="987B"/>
    <x v="132"/>
    <s v="14MIP - 20%(RSU)"/>
    <n v="10265"/>
    <n v="212"/>
    <x v="102"/>
    <n v="9260"/>
    <x v="2"/>
    <n v="821000"/>
    <n v="0"/>
    <n v="0"/>
    <s v="41947987BRSU14MIP - 20%(RSU)"/>
    <s v="MIP - 20%(RSU)"/>
    <s v="MIP - 20%(RSU) - 11/04/2014"/>
    <s v="3 years"/>
    <d v="2014-11-04T00:00:00"/>
    <d v="2017-11-04T00:00:00"/>
    <n v="1265"/>
    <n v="0"/>
    <n v="0"/>
    <n v="0"/>
    <n v="0"/>
    <n v="0"/>
    <m/>
    <n v="1265"/>
    <n v="1"/>
    <s v=""/>
    <n v="0"/>
    <n v="67740.75"/>
    <n v="0"/>
    <n v="0"/>
    <n v="0"/>
    <n v="0"/>
    <n v="0"/>
    <n v="0"/>
    <n v="67740.75"/>
    <n v="1265"/>
    <n v="0"/>
    <n v="0"/>
    <n v="1265"/>
    <n v="53.55"/>
    <n v="67740.75"/>
    <n v="-1354.9504815"/>
    <n v="66385.799518500004"/>
    <n v="56441.7"/>
    <n v="11299.05"/>
    <n v="-226.00359809999998"/>
    <n v="11073.046401899999"/>
    <n v="67740.75"/>
    <n v="61.750911577028262"/>
    <n v="1097"/>
    <n v="67740.75"/>
    <n v="67740.75"/>
    <n v="0"/>
    <n v="0"/>
    <n v="0"/>
    <n v="11299.05"/>
    <n v="0"/>
    <n v="56441.7"/>
    <n v="67740.7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75"/>
    <n v="16995"/>
    <s v="41947995BRSU"/>
    <s v="995B"/>
    <x v="133"/>
    <s v="14MIP - 20%(RSU)"/>
    <n v="10265"/>
    <n v="212"/>
    <x v="102"/>
    <n v="9260"/>
    <x v="2"/>
    <n v="821000"/>
    <n v="0"/>
    <n v="0"/>
    <s v="41947995BRSU14MIP - 20%(RSU)"/>
    <s v="MIP - 20%(RSU)"/>
    <s v="MIP - 20%(RSU) - 11/04/2014"/>
    <s v="3 years"/>
    <d v="2014-11-04T00:00:00"/>
    <d v="2017-11-04T00:00:00"/>
    <n v="5108"/>
    <n v="0"/>
    <n v="0"/>
    <n v="0"/>
    <n v="0"/>
    <n v="0"/>
    <m/>
    <n v="5108"/>
    <n v="1"/>
    <n v="0"/>
    <n v="0"/>
    <n v="273533.39999999997"/>
    <n v="0"/>
    <n v="0"/>
    <n v="0"/>
    <n v="0"/>
    <n v="0"/>
    <n v="0"/>
    <n v="273533.39999999997"/>
    <n v="5108"/>
    <n v="0"/>
    <n v="0"/>
    <n v="5108"/>
    <n v="53.55"/>
    <n v="273533.39999999997"/>
    <n v="-5471.2150667999986"/>
    <n v="268062.18493319995"/>
    <n v="227908.8"/>
    <n v="45624.6"/>
    <n v="-912.58324919999995"/>
    <n v="44712.016750800001"/>
    <n v="44712.016750800001"/>
    <n v="40.75844735715588"/>
    <n v="697"/>
    <n v="28408.639999999999"/>
    <n v="256317.44"/>
    <n v="16303.376750800002"/>
    <n v="0"/>
    <n v="0"/>
    <n v="13491.049999999992"/>
    <n v="14917.59"/>
    <n v="227908.8"/>
    <n v="256317.43999999997"/>
    <n v="0"/>
    <n v="0"/>
    <n v="0"/>
    <m/>
    <n v="1263.51"/>
    <n v="1222.75"/>
    <n v="1263.51"/>
    <n v="3749.7700000000004"/>
    <n v="1263.52"/>
    <n v="0"/>
    <n v="1181.99"/>
    <n v="1181.99"/>
    <n v="1263.51"/>
    <n v="3709.0200000000004"/>
    <n v="1222.76"/>
    <n v="1263.51"/>
    <n v="0"/>
    <n v="1222.75"/>
    <n v="0"/>
    <n v="1222.75"/>
    <n v="3709.02"/>
    <n v="0"/>
    <m/>
    <m/>
    <n v="3749.7799999999997"/>
    <n v="3749.7799999999997"/>
    <n v="0"/>
    <n v="0"/>
    <n v="0"/>
    <n v="0"/>
    <n v="0"/>
    <n v="0"/>
    <n v="0"/>
    <m/>
    <n v="0"/>
    <n v="3749.7799999999997"/>
    <n v="14917.59"/>
  </r>
  <r>
    <n v="1476"/>
    <n v="16997"/>
    <s v="41947997BRSU"/>
    <s v="997B"/>
    <x v="134"/>
    <s v="14MIP - 20%(RSU)"/>
    <n v="10265"/>
    <n v="10"/>
    <x v="5"/>
    <n v="9260"/>
    <x v="2"/>
    <n v="2000"/>
    <n v="0"/>
    <n v="0"/>
    <s v="41947997BRSU14MIP - 20%(RSU)"/>
    <s v="MIP - 20%(RSU)"/>
    <s v="MIP - 20%(RSU) - 11/04/2014"/>
    <s v="3 years"/>
    <d v="2014-11-04T00:00:00"/>
    <d v="2017-11-04T00:00:00"/>
    <n v="572"/>
    <n v="0"/>
    <n v="0"/>
    <n v="0"/>
    <n v="0"/>
    <n v="0"/>
    <m/>
    <n v="572"/>
    <n v="1"/>
    <s v=""/>
    <n v="0"/>
    <n v="30630.6"/>
    <n v="0"/>
    <n v="0"/>
    <n v="0"/>
    <n v="0"/>
    <n v="0"/>
    <n v="0"/>
    <n v="30630.6"/>
    <n v="572"/>
    <n v="0"/>
    <n v="-572"/>
    <n v="0"/>
    <n v="53.55"/>
    <n v="0"/>
    <n v="0"/>
    <n v="0"/>
    <n v="0"/>
    <n v="0"/>
    <n v="0"/>
    <n v="0"/>
    <n v="0"/>
    <n v="0"/>
    <n v="1097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77"/>
    <n v="17010"/>
    <s v="4194710DaRSU"/>
    <s v="10Da"/>
    <x v="135"/>
    <s v="14MIP - 20%(RSU)"/>
    <n v="10265"/>
    <n v="10"/>
    <x v="103"/>
    <n v="9260"/>
    <x v="2"/>
    <n v="2000"/>
    <n v="0"/>
    <n v="0"/>
    <s v="4194710DaRSU14MIP - 20%(RSU)"/>
    <s v="MIP - 20%(RSU)"/>
    <s v="MIP - 20%(RSU) - 11/04/2014"/>
    <s v="3 years"/>
    <d v="2014-11-04T00:00:00"/>
    <d v="2017-11-04T00:00:00"/>
    <n v="1176"/>
    <n v="0"/>
    <n v="0"/>
    <n v="0"/>
    <n v="0"/>
    <n v="0"/>
    <m/>
    <n v="1176"/>
    <n v="1"/>
    <n v="0"/>
    <n v="0"/>
    <n v="62974.799999999996"/>
    <n v="0"/>
    <n v="0"/>
    <n v="0"/>
    <n v="0"/>
    <n v="0"/>
    <n v="0"/>
    <n v="62974.799999999996"/>
    <n v="1176"/>
    <n v="0"/>
    <n v="0"/>
    <n v="1176"/>
    <n v="53.55"/>
    <n v="62974.799999999996"/>
    <n v="-1259.6219495999999"/>
    <n v="61715.178050399998"/>
    <n v="52479"/>
    <n v="10495.8"/>
    <n v="-209.93699159999997"/>
    <n v="10285.8630084"/>
    <n v="10285.8630084"/>
    <n v="9.3763564342752961"/>
    <n v="697"/>
    <n v="6535.32"/>
    <n v="59014.32"/>
    <n v="3750.5430084"/>
    <n v="0"/>
    <n v="0"/>
    <n v="3103.5700000000011"/>
    <n v="3431.75"/>
    <n v="52479"/>
    <n v="59014.32"/>
    <n v="0"/>
    <n v="0"/>
    <n v="0"/>
    <m/>
    <n v="290.67"/>
    <n v="281.29000000000002"/>
    <n v="290.67"/>
    <n v="862.63000000000011"/>
    <n v="290.67"/>
    <n v="0"/>
    <n v="271.91000000000003"/>
    <n v="271.91000000000003"/>
    <n v="290.67"/>
    <n v="853.25"/>
    <n v="281.29000000000002"/>
    <n v="290.66000000000003"/>
    <n v="0"/>
    <n v="281.3"/>
    <n v="0"/>
    <n v="281.3"/>
    <n v="853.25"/>
    <n v="0"/>
    <m/>
    <m/>
    <n v="862.62000000000012"/>
    <n v="862.62000000000012"/>
    <n v="0"/>
    <n v="0"/>
    <n v="0"/>
    <n v="0"/>
    <n v="0"/>
    <n v="0"/>
    <n v="0"/>
    <m/>
    <n v="0"/>
    <n v="862.62000000000012"/>
    <n v="3431.75"/>
  </r>
  <r>
    <n v="1478"/>
    <n v="17017"/>
    <s v="4194717ElRSU"/>
    <s v="17El"/>
    <x v="136"/>
    <s v="14MIP - 20%(RSU)"/>
    <n v="10265"/>
    <n v="212"/>
    <x v="102"/>
    <n v="9260"/>
    <x v="2"/>
    <n v="824000"/>
    <n v="0"/>
    <n v="0"/>
    <s v="4194717ElRSU14MIP - 20%(RSU)"/>
    <s v="MIP - 20%(RSU)"/>
    <s v="MIP - 20%(RSU) - 11/04/2014"/>
    <s v="3 years"/>
    <d v="2014-11-04T00:00:00"/>
    <d v="2017-11-04T00:00:00"/>
    <n v="738"/>
    <n v="0"/>
    <n v="0"/>
    <n v="0"/>
    <n v="0"/>
    <n v="0"/>
    <m/>
    <n v="738"/>
    <n v="1"/>
    <n v="0"/>
    <n v="0"/>
    <n v="39519.9"/>
    <n v="0"/>
    <n v="0"/>
    <n v="0"/>
    <n v="0"/>
    <n v="0"/>
    <n v="0"/>
    <n v="39519.9"/>
    <n v="738"/>
    <n v="0"/>
    <n v="0"/>
    <n v="738"/>
    <n v="53.55"/>
    <n v="39519.9"/>
    <n v="-790.47703979999994"/>
    <n v="38729.422960200005"/>
    <n v="32933.25"/>
    <n v="6586.65"/>
    <n v="-131.74617329999998"/>
    <n v="6454.9038266999996"/>
    <n v="6454.9038266999996"/>
    <n v="5.8841420480401094"/>
    <n v="697"/>
    <n v="4101.25"/>
    <n v="37034.5"/>
    <n v="2353.6538266999996"/>
    <n v="0"/>
    <n v="0"/>
    <n v="1947.6500000000026"/>
    <n v="2153.6"/>
    <n v="32933.25"/>
    <n v="37034.5"/>
    <n v="0"/>
    <n v="0"/>
    <n v="0"/>
    <m/>
    <n v="182.41"/>
    <n v="176.52"/>
    <n v="182.41"/>
    <n v="541.34"/>
    <n v="182.41"/>
    <n v="0"/>
    <n v="170.64"/>
    <n v="170.64"/>
    <n v="182.41"/>
    <n v="535.45999999999992"/>
    <n v="176.52"/>
    <n v="182.41"/>
    <n v="0"/>
    <n v="176.53"/>
    <n v="0"/>
    <n v="176.53"/>
    <n v="535.46"/>
    <n v="0"/>
    <m/>
    <m/>
    <n v="541.34"/>
    <n v="541.34"/>
    <n v="0"/>
    <n v="0"/>
    <n v="0"/>
    <n v="0"/>
    <n v="0"/>
    <n v="0"/>
    <n v="0"/>
    <m/>
    <n v="0"/>
    <n v="541.34"/>
    <n v="2153.6"/>
  </r>
  <r>
    <n v="1479"/>
    <n v="17041"/>
    <s v="4194741LiRSU"/>
    <s v="41Li"/>
    <x v="139"/>
    <s v="14MIP - 20%(RSU)"/>
    <n v="10265"/>
    <n v="212"/>
    <x v="106"/>
    <n v="9260"/>
    <x v="2"/>
    <n v="824000"/>
    <n v="0"/>
    <n v="0"/>
    <s v="4194741LiRSU14MIP - 20%(RSU)"/>
    <s v="MIP - 20%(RSU)"/>
    <s v="MIP - 20%(RSU) - 11/04/2014"/>
    <s v="3 years"/>
    <d v="2014-11-04T00:00:00"/>
    <d v="2017-11-04T00:00:00"/>
    <n v="336"/>
    <n v="0"/>
    <n v="0"/>
    <n v="0"/>
    <n v="0"/>
    <n v="0"/>
    <m/>
    <n v="336"/>
    <n v="1"/>
    <n v="0"/>
    <n v="0"/>
    <n v="17992.8"/>
    <n v="0"/>
    <n v="0"/>
    <n v="0"/>
    <n v="0"/>
    <n v="0"/>
    <n v="0"/>
    <n v="17992.8"/>
    <n v="336"/>
    <n v="0"/>
    <n v="0"/>
    <n v="336"/>
    <n v="53.55"/>
    <n v="17992.8"/>
    <n v="-359.89198559999994"/>
    <n v="17632.9080144"/>
    <n v="14994"/>
    <n v="2998.8"/>
    <n v="-59.9819976"/>
    <n v="2938.8180024000003"/>
    <n v="2938.8180024000003"/>
    <n v="2.6789589812215135"/>
    <n v="697"/>
    <n v="1867.23"/>
    <n v="16861.23"/>
    <n v="1071.5880024000003"/>
    <n v="0"/>
    <n v="0"/>
    <n v="886.73999999999978"/>
    <n v="980.49"/>
    <n v="14994"/>
    <n v="16861.23"/>
    <n v="0"/>
    <n v="0"/>
    <n v="0"/>
    <m/>
    <n v="83.04"/>
    <n v="80.37"/>
    <n v="83.05"/>
    <n v="246.46000000000004"/>
    <n v="83.05"/>
    <n v="0"/>
    <n v="77.69"/>
    <n v="77.69"/>
    <n v="83.04"/>
    <n v="243.78000000000003"/>
    <n v="80.37"/>
    <n v="83.05"/>
    <n v="0"/>
    <n v="80.37"/>
    <n v="0"/>
    <n v="80.37"/>
    <n v="243.79000000000002"/>
    <n v="0"/>
    <m/>
    <m/>
    <n v="246.45999999999998"/>
    <n v="246.45999999999998"/>
    <n v="0"/>
    <n v="0"/>
    <n v="0"/>
    <n v="0"/>
    <n v="0"/>
    <n v="0"/>
    <n v="0"/>
    <m/>
    <n v="0"/>
    <n v="246.45999999999998"/>
    <n v="980.49"/>
  </r>
  <r>
    <n v="1480"/>
    <n v="17042"/>
    <s v="4194742MaRSU"/>
    <s v="42Ma"/>
    <x v="140"/>
    <s v="14MIP - 20%(RSU)"/>
    <n v="10265"/>
    <n v="10"/>
    <x v="107"/>
    <n v="9260"/>
    <x v="2"/>
    <n v="2000"/>
    <n v="0"/>
    <n v="0"/>
    <s v="4194742MaRSU14MIP - 20%(RSU)"/>
    <s v="MIP - 20%(RSU)"/>
    <s v="MIP - 20%(RSU) - 11/04/2014"/>
    <s v="3 years"/>
    <d v="2014-11-04T00:00:00"/>
    <d v="2017-11-04T00:00:00"/>
    <n v="3657"/>
    <n v="0"/>
    <n v="0"/>
    <n v="0"/>
    <n v="0"/>
    <n v="0"/>
    <m/>
    <n v="3657"/>
    <n v="1"/>
    <n v="0"/>
    <n v="0"/>
    <n v="195832.34999999998"/>
    <n v="0"/>
    <n v="0"/>
    <n v="0"/>
    <n v="0"/>
    <n v="0"/>
    <n v="0"/>
    <n v="195832.34999999998"/>
    <n v="3657"/>
    <n v="0"/>
    <n v="0"/>
    <n v="3657"/>
    <n v="53.55"/>
    <n v="195832.34999999998"/>
    <n v="-3917.0386646999991"/>
    <n v="191915.31133529998"/>
    <n v="163166.85"/>
    <n v="32665.5"/>
    <n v="-653.37533099999996"/>
    <n v="32012.124669000001"/>
    <n v="32012.124669000001"/>
    <n v="29.181517474020055"/>
    <n v="697"/>
    <n v="20339.52"/>
    <n v="183506.37"/>
    <n v="11672.604669"/>
    <n v="0"/>
    <n v="0"/>
    <n v="9659.0799999999981"/>
    <n v="10680.44"/>
    <n v="163166.85"/>
    <n v="183506.37"/>
    <n v="0"/>
    <n v="0"/>
    <n v="0"/>
    <m/>
    <n v="904.63"/>
    <n v="875.44"/>
    <n v="904.63"/>
    <n v="2684.7000000000003"/>
    <n v="904.63"/>
    <n v="0"/>
    <n v="846.26"/>
    <n v="846.26"/>
    <n v="904.63"/>
    <n v="2655.52"/>
    <n v="875.45"/>
    <n v="904.62"/>
    <n v="0"/>
    <n v="875.45"/>
    <n v="0"/>
    <n v="875.45"/>
    <n v="2655.5200000000004"/>
    <n v="0"/>
    <m/>
    <m/>
    <n v="2684.7"/>
    <n v="2684.7"/>
    <n v="0"/>
    <n v="0"/>
    <n v="0"/>
    <n v="0"/>
    <n v="0"/>
    <n v="0"/>
    <n v="0"/>
    <m/>
    <n v="0"/>
    <n v="2684.7"/>
    <n v="10680.44"/>
  </r>
  <r>
    <n v="1481"/>
    <n v="17057"/>
    <s v="4194757RaRSU"/>
    <s v="57Ra"/>
    <x v="142"/>
    <s v="14MIP - 20%(RSU)"/>
    <n v="10265"/>
    <n v="212"/>
    <x v="109"/>
    <n v="9260"/>
    <x v="2"/>
    <n v="821000"/>
    <n v="0"/>
    <n v="0"/>
    <s v="4194757RaRSU14MIP - 20%(RSU)"/>
    <s v="MIP - 20%(RSU)"/>
    <s v="MIP - 20%(RSU) - 11/04/2014"/>
    <s v="3 years"/>
    <d v="2014-11-04T00:00:00"/>
    <d v="2017-11-04T00:00:00"/>
    <n v="639"/>
    <n v="0"/>
    <n v="0"/>
    <n v="0"/>
    <n v="0"/>
    <n v="0"/>
    <m/>
    <n v="639"/>
    <n v="1"/>
    <s v=""/>
    <n v="0"/>
    <n v="34218.449999999997"/>
    <n v="0"/>
    <n v="0"/>
    <n v="0"/>
    <n v="0"/>
    <n v="0"/>
    <n v="0"/>
    <n v="34218.449999999997"/>
    <n v="639"/>
    <n v="0"/>
    <n v="0"/>
    <n v="639"/>
    <n v="53.55"/>
    <n v="34218.449999999997"/>
    <n v="-684.43743689999985"/>
    <n v="33534.012563099997"/>
    <n v="28488.6"/>
    <n v="5729.85"/>
    <n v="-114.6084597"/>
    <n v="5615.2415403000005"/>
    <n v="34218.449999999997"/>
    <n v="31.192752962625338"/>
    <n v="1097"/>
    <n v="34218.449999999997"/>
    <n v="34218.449999999997"/>
    <n v="0"/>
    <n v="0"/>
    <n v="0"/>
    <n v="5729.85"/>
    <n v="0"/>
    <n v="28488.6"/>
    <n v="34218.449999999997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82"/>
    <n v="17084"/>
    <s v="4194784ViRSU"/>
    <s v="84Vi"/>
    <x v="149"/>
    <s v="14MIP - 20%(RSU)"/>
    <n v="10265"/>
    <n v="212"/>
    <x v="102"/>
    <n v="9260"/>
    <x v="2"/>
    <n v="821000"/>
    <n v="0"/>
    <n v="0"/>
    <s v="4194784ViRSU14MIP - 20%(RSU)"/>
    <s v="MIP - 20%(RSU)"/>
    <s v="MIP - 20%(RSU) - 11/04/2014"/>
    <s v="3 years"/>
    <d v="2014-11-04T00:00:00"/>
    <d v="2017-11-04T00:00:00"/>
    <n v="393"/>
    <n v="0"/>
    <n v="0"/>
    <n v="0"/>
    <n v="0"/>
    <n v="0"/>
    <m/>
    <n v="393"/>
    <n v="1"/>
    <n v="0"/>
    <n v="0"/>
    <n v="21045.149999999998"/>
    <n v="0"/>
    <n v="0"/>
    <n v="0"/>
    <n v="0"/>
    <n v="0"/>
    <n v="0"/>
    <n v="21045.149999999998"/>
    <n v="393"/>
    <n v="0"/>
    <n v="0"/>
    <n v="393"/>
    <n v="53.55"/>
    <n v="21045.149999999998"/>
    <n v="-420.94509029999995"/>
    <n v="20624.204909699998"/>
    <n v="17510.849999999999"/>
    <n v="3534.3"/>
    <n v="-70.693068600000004"/>
    <n v="3463.6069314000001"/>
    <n v="3463.6069314000001"/>
    <n v="3.157344513582498"/>
    <n v="697"/>
    <n v="2200.67"/>
    <n v="19711.519999999997"/>
    <n v="1262.9369314"/>
    <n v="0"/>
    <n v="0"/>
    <n v="1045.079999999999"/>
    <n v="1155.5899999999999"/>
    <n v="17510.849999999999"/>
    <n v="19711.519999999997"/>
    <n v="0"/>
    <n v="0"/>
    <n v="0"/>
    <m/>
    <n v="97.88"/>
    <n v="94.72"/>
    <n v="97.88"/>
    <n v="290.48"/>
    <n v="97.87"/>
    <n v="0"/>
    <n v="91.57"/>
    <n v="91.57"/>
    <n v="97.88"/>
    <n v="287.32"/>
    <n v="94.72"/>
    <n v="97.87"/>
    <n v="0"/>
    <n v="94.72"/>
    <n v="0"/>
    <n v="94.72"/>
    <n v="287.31"/>
    <n v="0"/>
    <m/>
    <m/>
    <n v="290.48"/>
    <n v="290.48"/>
    <n v="0"/>
    <n v="0"/>
    <n v="0"/>
    <n v="0"/>
    <n v="0"/>
    <n v="0"/>
    <n v="0"/>
    <m/>
    <n v="0"/>
    <n v="290.48"/>
    <n v="1155.5899999999999"/>
  </r>
  <r>
    <n v="1483"/>
    <n v="17089"/>
    <s v="4194789WeRSU"/>
    <s v="89We"/>
    <x v="150"/>
    <s v="14MIP - 20%(RSU)"/>
    <n v="10265"/>
    <n v="212"/>
    <x v="113"/>
    <n v="9260"/>
    <x v="2"/>
    <n v="824000"/>
    <n v="0"/>
    <n v="0"/>
    <s v="4194789WeRSU14MIP - 20%(RSU)"/>
    <s v="MIP - 20%(RSU)"/>
    <s v="MIP - 20%(RSU) - 11/04/2014"/>
    <s v="3 years"/>
    <d v="2014-11-04T00:00:00"/>
    <d v="2017-11-04T00:00:00"/>
    <n v="417"/>
    <n v="0"/>
    <n v="0"/>
    <n v="0"/>
    <n v="0"/>
    <n v="0"/>
    <m/>
    <n v="417"/>
    <n v="1"/>
    <n v="0"/>
    <n v="0"/>
    <n v="22330.35"/>
    <n v="0"/>
    <n v="0"/>
    <n v="0"/>
    <n v="0"/>
    <n v="0"/>
    <n v="0"/>
    <n v="22330.35"/>
    <n v="417"/>
    <n v="0"/>
    <n v="0"/>
    <n v="417"/>
    <n v="53.55"/>
    <n v="22330.35"/>
    <n v="-446.65166069999992"/>
    <n v="21883.698339299997"/>
    <n v="18581.849999999999"/>
    <n v="3748.5"/>
    <n v="-74.977497"/>
    <n v="3673.5225030000001"/>
    <n v="3673.5225030000001"/>
    <n v="3.3486987265268917"/>
    <n v="697"/>
    <n v="2334.04"/>
    <n v="20915.89"/>
    <n v="1339.4825030000002"/>
    <n v="0"/>
    <n v="0"/>
    <n v="1108.4199999999996"/>
    <n v="1225.6199999999999"/>
    <n v="18581.849999999999"/>
    <n v="20915.89"/>
    <n v="0"/>
    <n v="0"/>
    <n v="0"/>
    <m/>
    <n v="103.81"/>
    <n v="100.46"/>
    <n v="103.81"/>
    <n v="308.08"/>
    <n v="103.81"/>
    <n v="0"/>
    <n v="97.11"/>
    <n v="97.11"/>
    <n v="103.81"/>
    <n v="304.73"/>
    <n v="100.46"/>
    <n v="103.81"/>
    <n v="0"/>
    <n v="100.46"/>
    <n v="0"/>
    <n v="100.46"/>
    <n v="304.72999999999996"/>
    <n v="0"/>
    <m/>
    <m/>
    <n v="308.08"/>
    <n v="308.08"/>
    <n v="0"/>
    <n v="0"/>
    <n v="0"/>
    <n v="0"/>
    <n v="0"/>
    <n v="0"/>
    <n v="0"/>
    <m/>
    <n v="0"/>
    <n v="308.08"/>
    <n v="1225.6199999999999"/>
  </r>
  <r>
    <n v="1484"/>
    <n v="17130"/>
    <s v="41947130ERSU"/>
    <s v="130E"/>
    <x v="152"/>
    <s v="14MIP - 20%(RSU)"/>
    <n v="10265"/>
    <n v="10"/>
    <x v="114"/>
    <n v="9260"/>
    <x v="2"/>
    <n v="2000"/>
    <n v="0"/>
    <n v="0"/>
    <s v="41947130ERSU14MIP - 20%(RSU)"/>
    <s v="MIP - 20%(RSU)"/>
    <s v="MIP - 20%(RSU) - 11/04/2014"/>
    <s v="3 years"/>
    <d v="2014-11-04T00:00:00"/>
    <d v="2017-11-04T00:00:00"/>
    <n v="754"/>
    <n v="0"/>
    <n v="0"/>
    <n v="0"/>
    <n v="0"/>
    <n v="0"/>
    <m/>
    <n v="754"/>
    <n v="1"/>
    <n v="0"/>
    <n v="0"/>
    <n v="40376.699999999997"/>
    <n v="0"/>
    <n v="0"/>
    <n v="0"/>
    <n v="0"/>
    <n v="0"/>
    <n v="0"/>
    <n v="40376.699999999997"/>
    <n v="754"/>
    <n v="0"/>
    <n v="0"/>
    <n v="754"/>
    <n v="53.55"/>
    <n v="40376.699999999997"/>
    <n v="-807.61475339999993"/>
    <n v="39569.0852466"/>
    <n v="33629.4"/>
    <n v="6747.3"/>
    <n v="-134.9594946"/>
    <n v="6612.3405054000004"/>
    <n v="6612.3405054000004"/>
    <n v="6.0276577077484053"/>
    <n v="697"/>
    <n v="4201.28"/>
    <n v="37830.68"/>
    <n v="2411.0605054000007"/>
    <n v="0"/>
    <n v="0"/>
    <n v="1995.1500000000015"/>
    <n v="2206.13"/>
    <n v="33629.4"/>
    <n v="37830.68"/>
    <n v="0"/>
    <n v="0"/>
    <n v="0"/>
    <m/>
    <n v="186.86"/>
    <n v="180.83"/>
    <n v="186.86"/>
    <n v="554.55000000000007"/>
    <n v="186.86"/>
    <n v="0"/>
    <n v="174.8"/>
    <n v="174.8"/>
    <n v="186.86"/>
    <n v="548.52"/>
    <n v="180.83"/>
    <n v="186.85"/>
    <n v="0"/>
    <n v="180.83"/>
    <n v="0"/>
    <n v="180.83"/>
    <n v="548.51"/>
    <n v="0"/>
    <m/>
    <m/>
    <n v="554.55000000000007"/>
    <n v="554.55000000000007"/>
    <n v="0"/>
    <n v="0"/>
    <n v="0"/>
    <n v="0"/>
    <n v="0"/>
    <n v="0"/>
    <n v="0"/>
    <m/>
    <n v="0"/>
    <n v="554.55000000000007"/>
    <n v="2206.13"/>
  </r>
  <r>
    <n v="1485"/>
    <n v="17279"/>
    <s v="41947279CRSU"/>
    <s v="279C"/>
    <x v="154"/>
    <s v="14MIP - 20%(RSU)"/>
    <n v="10265"/>
    <n v="10"/>
    <x v="116"/>
    <n v="9260"/>
    <x v="2"/>
    <n v="2000"/>
    <n v="0"/>
    <n v="0"/>
    <s v="41947279CRSU14MIP - 20%(RSU)"/>
    <s v="MIP - 20%(RSU)"/>
    <s v="MIP - 20%(RSU) - 11/04/2014"/>
    <s v="3 years"/>
    <d v="2014-11-04T00:00:00"/>
    <d v="2017-11-04T00:00:00"/>
    <n v="7769"/>
    <n v="0"/>
    <n v="0"/>
    <n v="0"/>
    <n v="0"/>
    <n v="0"/>
    <m/>
    <n v="7769"/>
    <n v="1"/>
    <s v=""/>
    <n v="0"/>
    <n v="416029.94999999995"/>
    <n v="0"/>
    <n v="0"/>
    <n v="0"/>
    <n v="0"/>
    <n v="0"/>
    <n v="0"/>
    <n v="416029.94999999995"/>
    <n v="7769"/>
    <n v="0"/>
    <n v="0"/>
    <n v="7769"/>
    <n v="53.55"/>
    <n v="416029.94999999995"/>
    <n v="-8321.4310598999982"/>
    <n v="407708.51894009998"/>
    <n v="346682.7"/>
    <n v="69347.25"/>
    <n v="-1387.0836944999999"/>
    <n v="67960.166305499995"/>
    <n v="416029.94999999995"/>
    <n v="379.24334548769366"/>
    <n v="1097"/>
    <n v="416029.94999999995"/>
    <n v="416029.94999999995"/>
    <n v="0"/>
    <n v="0"/>
    <n v="0"/>
    <n v="69347.25"/>
    <n v="0"/>
    <n v="346682.7"/>
    <n v="416029.9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86"/>
    <n v="18246"/>
    <s v="41947246HRSU"/>
    <s v="246H"/>
    <x v="164"/>
    <s v="14MIP - 20%(RSU)"/>
    <n v="10265"/>
    <n v="10"/>
    <x v="120"/>
    <n v="9260"/>
    <x v="2"/>
    <n v="2000"/>
    <n v="0"/>
    <n v="0"/>
    <s v="41947246HRSU14MIP - 20%(RSU)"/>
    <s v="MIP - 20%(RSU)"/>
    <s v="MIP - 20%(RSU) - 11/04/2014"/>
    <s v="3 years"/>
    <d v="2014-11-04T00:00:00"/>
    <d v="2017-11-04T00:00:00"/>
    <n v="7038"/>
    <n v="0"/>
    <n v="0"/>
    <n v="0"/>
    <n v="0"/>
    <n v="0"/>
    <m/>
    <n v="7038"/>
    <n v="1"/>
    <s v=""/>
    <n v="0"/>
    <n v="376884.89999999997"/>
    <n v="0"/>
    <n v="0"/>
    <n v="0"/>
    <n v="0"/>
    <n v="0"/>
    <n v="0"/>
    <n v="376884.89999999997"/>
    <n v="7038"/>
    <n v="0"/>
    <n v="0"/>
    <n v="7038"/>
    <n v="53.55"/>
    <n v="376884.89999999997"/>
    <n v="-7538.4517697999991"/>
    <n v="369346.44823019998"/>
    <n v="314070.75"/>
    <n v="62814.15"/>
    <n v="-1256.4086282999999"/>
    <n v="61557.741371700002"/>
    <n v="376884.89999999997"/>
    <n v="343.5596171376481"/>
    <n v="1097"/>
    <n v="376884.89999999997"/>
    <n v="376884.89999999997"/>
    <n v="0"/>
    <n v="0"/>
    <n v="0"/>
    <n v="62814.15"/>
    <n v="0"/>
    <n v="314070.75"/>
    <n v="376884.9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87"/>
    <n v="18547"/>
    <s v="41947547MRSU"/>
    <s v="547M"/>
    <x v="167"/>
    <s v="14MIP - 20%(RSU)"/>
    <n v="10265"/>
    <n v="10"/>
    <x v="121"/>
    <n v="9260"/>
    <x v="2"/>
    <n v="2000"/>
    <n v="0"/>
    <n v="0"/>
    <s v="41947547MRSU14MIP - 20%(RSU)"/>
    <s v="MIP - 20%(RSU)"/>
    <s v="MIP - 20%(RSU) - 11/04/2014"/>
    <s v="3 years"/>
    <d v="2014-11-04T00:00:00"/>
    <d v="2017-11-04T00:00:00"/>
    <n v="782"/>
    <n v="0"/>
    <n v="0"/>
    <n v="0"/>
    <n v="0"/>
    <n v="0"/>
    <m/>
    <n v="782"/>
    <n v="1"/>
    <n v="0"/>
    <n v="0"/>
    <n v="41876.1"/>
    <n v="0"/>
    <n v="0"/>
    <n v="0"/>
    <n v="0"/>
    <n v="0"/>
    <n v="0"/>
    <n v="41876.1"/>
    <n v="782"/>
    <n v="0"/>
    <n v="0"/>
    <n v="782"/>
    <n v="53.55"/>
    <n v="41876.1"/>
    <n v="-837.60575219999998"/>
    <n v="41038.494247800001"/>
    <n v="34861.050000000003"/>
    <n v="7015.05"/>
    <n v="-140.3150301"/>
    <n v="6874.7349699000006"/>
    <n v="6874.7349699000006"/>
    <n v="6.2668504739288977"/>
    <n v="697"/>
    <n v="4367.99"/>
    <n v="39229.040000000001"/>
    <n v="2506.7449699000008"/>
    <n v="0"/>
    <n v="0"/>
    <n v="2074.3300000000063"/>
    <n v="2293.66"/>
    <n v="34861.050000000003"/>
    <n v="39229.040000000008"/>
    <n v="0"/>
    <n v="0"/>
    <n v="0"/>
    <m/>
    <n v="194.27"/>
    <n v="188.01"/>
    <n v="194.27"/>
    <n v="576.54999999999995"/>
    <n v="194.27"/>
    <n v="0"/>
    <n v="181.74"/>
    <n v="181.74"/>
    <n v="194.27"/>
    <n v="570.28"/>
    <n v="188.01"/>
    <n v="194.27"/>
    <n v="0"/>
    <n v="188"/>
    <n v="0"/>
    <n v="188"/>
    <n v="570.28"/>
    <n v="0"/>
    <m/>
    <m/>
    <n v="576.54999999999995"/>
    <n v="576.54999999999995"/>
    <n v="0"/>
    <n v="0"/>
    <n v="0"/>
    <n v="0"/>
    <n v="0"/>
    <n v="0"/>
    <n v="0"/>
    <m/>
    <n v="0"/>
    <n v="576.54999999999995"/>
    <n v="2293.66"/>
  </r>
  <r>
    <n v="1488"/>
    <n v="18912"/>
    <s v="41947912SRSU"/>
    <s v="912S"/>
    <x v="176"/>
    <s v="14MIP - 20%(RSU)"/>
    <n v="10265"/>
    <n v="10"/>
    <x v="127"/>
    <n v="9260"/>
    <x v="2"/>
    <n v="2000"/>
    <n v="0"/>
    <n v="0"/>
    <s v="41947912SRSU14MIP - 20%(RSU)"/>
    <s v="MIP - 20%(RSU)"/>
    <s v="MIP - 20%(RSU) - 11/04/2014"/>
    <s v="3 years"/>
    <d v="2014-11-04T00:00:00"/>
    <d v="2017-11-04T00:00:00"/>
    <n v="754"/>
    <n v="0"/>
    <n v="0"/>
    <n v="0"/>
    <n v="0"/>
    <n v="0"/>
    <m/>
    <n v="754"/>
    <n v="1"/>
    <s v=""/>
    <n v="0"/>
    <n v="40376.699999999997"/>
    <n v="0"/>
    <n v="0"/>
    <n v="0"/>
    <n v="0"/>
    <n v="0"/>
    <n v="0"/>
    <n v="40376.699999999997"/>
    <n v="754"/>
    <n v="0"/>
    <n v="0"/>
    <n v="754"/>
    <n v="53.55"/>
    <n v="40376.699999999997"/>
    <n v="-807.61475339999993"/>
    <n v="39569.0852466"/>
    <n v="33629.4"/>
    <n v="6747.3"/>
    <n v="-134.9594946"/>
    <n v="6612.3405054000004"/>
    <n v="40376.699999999997"/>
    <n v="36.806472196900636"/>
    <n v="1097"/>
    <n v="40376.699999999997"/>
    <n v="40376.699999999997"/>
    <n v="0"/>
    <n v="0"/>
    <n v="0"/>
    <n v="6747.3"/>
    <n v="0"/>
    <n v="33629.4"/>
    <n v="40376.70000000000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89"/>
    <n v="19149"/>
    <s v="41947149HRSU"/>
    <s v="149H"/>
    <x v="180"/>
    <s v="14MIP - 20%(RSU)"/>
    <n v="10265"/>
    <n v="80"/>
    <x v="130"/>
    <n v="9260"/>
    <x v="2"/>
    <n v="190000"/>
    <n v="0"/>
    <n v="0"/>
    <s v="41947149HRSU14MIP - 20%(RSU)"/>
    <s v="MIP - 20%(RSU)"/>
    <s v="MIP - 20%(RSU) - 11/04/2014"/>
    <s v="3 years"/>
    <d v="2014-11-04T00:00:00"/>
    <d v="2017-11-04T00:00:00"/>
    <n v="1467"/>
    <n v="0"/>
    <n v="0"/>
    <n v="0"/>
    <n v="0"/>
    <n v="0"/>
    <m/>
    <n v="1467"/>
    <n v="1"/>
    <s v=""/>
    <n v="0"/>
    <n v="78557.849999999991"/>
    <n v="0"/>
    <n v="0"/>
    <n v="0"/>
    <n v="0"/>
    <n v="0"/>
    <n v="0"/>
    <n v="78557.849999999991"/>
    <n v="1467"/>
    <n v="0"/>
    <n v="0"/>
    <n v="1467"/>
    <n v="53.55"/>
    <n v="78557.849999999991"/>
    <n v="-1571.3141156999998"/>
    <n v="76986.535884299985"/>
    <n v="65438.1"/>
    <n v="13119.75"/>
    <n v="-262.42123950000001"/>
    <n v="12857.3287605"/>
    <n v="78557.849999999991"/>
    <n v="71.611531449407465"/>
    <n v="1097"/>
    <n v="78557.849999999991"/>
    <n v="78557.849999999991"/>
    <n v="0"/>
    <n v="0"/>
    <n v="0"/>
    <n v="13119.75"/>
    <n v="0"/>
    <n v="65438.1"/>
    <n v="78557.85000000000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490"/>
    <n v="10005"/>
    <s v="423125McERSU"/>
    <s v="5McE"/>
    <x v="0"/>
    <s v="15MIP - 20%(RSU)"/>
    <n v="10265"/>
    <n v="10"/>
    <x v="0"/>
    <n v="9260"/>
    <x v="2"/>
    <n v="2000"/>
    <n v="0"/>
    <n v="0"/>
    <s v="423125McERSU15MIP - 20%(RSU)"/>
    <s v="MIP - 20%(RSU)"/>
    <s v="MIP - 20%(RSU) - 11/04/2015"/>
    <s v="3 years"/>
    <d v="2015-11-04T00:00:00"/>
    <d v="2018-11-04T00:00:00"/>
    <n v="656"/>
    <n v="0"/>
    <n v="0"/>
    <n v="0"/>
    <n v="0"/>
    <n v="0"/>
    <m/>
    <n v="656"/>
    <n v="1"/>
    <s v=""/>
    <n v="0"/>
    <n v="41531.360000000001"/>
    <n v="0"/>
    <n v="0"/>
    <n v="0"/>
    <n v="0"/>
    <n v="0"/>
    <n v="0"/>
    <n v="41531.360000000001"/>
    <n v="656"/>
    <n v="0"/>
    <n v="0"/>
    <n v="656"/>
    <n v="63.31"/>
    <n v="41531.360000000001"/>
    <n v="-830.71026271999995"/>
    <n v="40700.64973728"/>
    <n v="34567.26"/>
    <n v="6964.1"/>
    <n v="-139.29592819999999"/>
    <n v="6824.8040718000002"/>
    <n v="41531.360000000001"/>
    <n v="37.859033728350049"/>
    <n v="1097"/>
    <n v="41531.360000000001"/>
    <n v="41531.360000000001"/>
    <n v="0"/>
    <n v="0"/>
    <n v="0"/>
    <n v="0"/>
    <n v="6964.1"/>
    <n v="34567.26"/>
    <n v="41531.360000000001"/>
    <n v="0"/>
    <n v="0"/>
    <n v="0"/>
    <m/>
    <n v="0"/>
    <n v="6964.1"/>
    <n v="0"/>
    <n v="6964.1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6964.1"/>
  </r>
  <r>
    <n v="1491"/>
    <n v="10070"/>
    <s v="4231270HaRSU"/>
    <s v="70Ha"/>
    <x v="3"/>
    <s v="15MIP - 20%(RSU)"/>
    <n v="10265"/>
    <n v="20"/>
    <x v="3"/>
    <n v="9260"/>
    <x v="2"/>
    <n v="107000"/>
    <n v="0"/>
    <n v="0"/>
    <s v="4231270HaRSU15MIP - 20%(RSU)"/>
    <s v="MIP - 20%(RSU)"/>
    <s v="MIP - 20%(RSU) - 11/04/2015"/>
    <s v="3 years"/>
    <d v="2015-11-04T00:00:00"/>
    <d v="2018-11-04T00:00:00"/>
    <n v="3282"/>
    <n v="0"/>
    <n v="0"/>
    <n v="0"/>
    <n v="0"/>
    <n v="0"/>
    <m/>
    <n v="3282"/>
    <n v="1"/>
    <s v=""/>
    <n v="0"/>
    <n v="207783.42"/>
    <n v="0"/>
    <n v="0"/>
    <n v="0"/>
    <n v="0"/>
    <n v="0"/>
    <n v="0"/>
    <n v="207783.42"/>
    <n v="3282"/>
    <n v="0"/>
    <n v="0"/>
    <n v="3282"/>
    <n v="63.31"/>
    <n v="207783.42"/>
    <n v="-4156.0839668400004"/>
    <n v="203627.33603316001"/>
    <n v="173152.85"/>
    <n v="34630.57"/>
    <n v="-692.68066113999998"/>
    <n v="33937.889338859997"/>
    <n v="207783.42"/>
    <n v="189.41059252506838"/>
    <n v="1097"/>
    <n v="207783.42"/>
    <n v="207783.42"/>
    <n v="0"/>
    <n v="0"/>
    <n v="0"/>
    <n v="0"/>
    <n v="34630.57"/>
    <n v="173152.85"/>
    <n v="207783.42"/>
    <n v="0"/>
    <n v="0"/>
    <n v="0"/>
    <m/>
    <n v="0"/>
    <n v="34630.57"/>
    <n v="0"/>
    <n v="34630.57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34630.57"/>
  </r>
  <r>
    <n v="1492"/>
    <n v="10105"/>
    <s v="42312105ARSU"/>
    <s v="105A"/>
    <x v="5"/>
    <s v="15MIP - 20%(RSU)"/>
    <n v="10265"/>
    <n v="10"/>
    <x v="5"/>
    <n v="9260"/>
    <x v="2"/>
    <n v="2000"/>
    <n v="0"/>
    <n v="0"/>
    <s v="42312105ARSU15MIP - 20%(RSU)"/>
    <s v="MIP - 20%(RSU)"/>
    <s v="MIP - 20%(RSU) - 11/04/2015"/>
    <s v="3 years"/>
    <d v="2015-11-04T00:00:00"/>
    <d v="2018-11-04T00:00:00"/>
    <n v="1665"/>
    <n v="0"/>
    <n v="0"/>
    <n v="0"/>
    <n v="0"/>
    <n v="0"/>
    <m/>
    <n v="1665"/>
    <n v="1"/>
    <s v=""/>
    <n v="0"/>
    <n v="105411.15000000001"/>
    <n v="0"/>
    <n v="0"/>
    <n v="0"/>
    <n v="0"/>
    <n v="0"/>
    <n v="0"/>
    <n v="105411.15000000001"/>
    <n v="1665"/>
    <n v="0"/>
    <n v="0"/>
    <n v="1665"/>
    <n v="63.31"/>
    <n v="105411.15000000001"/>
    <n v="-2108.4338223"/>
    <n v="103302.71617770001"/>
    <n v="87810.97"/>
    <n v="17600.18"/>
    <n v="-352.03880035999998"/>
    <n v="17248.141199640002"/>
    <n v="105411.15000000001"/>
    <n v="96.090382862351873"/>
    <n v="1097"/>
    <n v="105411.15000000001"/>
    <n v="105411.15000000001"/>
    <n v="0"/>
    <n v="0"/>
    <n v="0"/>
    <n v="0"/>
    <n v="17600.18"/>
    <n v="87810.97"/>
    <n v="105411.15"/>
    <n v="0"/>
    <n v="0"/>
    <n v="0"/>
    <m/>
    <n v="0"/>
    <n v="17600.18"/>
    <n v="0"/>
    <n v="17600.18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17600.18"/>
  </r>
  <r>
    <n v="1493"/>
    <n v="10106"/>
    <s v="42312106GRSU"/>
    <s v="106G"/>
    <x v="6"/>
    <s v="15MIP - 20%(RSU)"/>
    <n v="10265"/>
    <n v="30"/>
    <x v="6"/>
    <n v="9260"/>
    <x v="2"/>
    <n v="10000"/>
    <n v="0"/>
    <n v="0"/>
    <s v="42312106GRSU15MIP - 20%(RSU)"/>
    <s v="MIP - 20%(RSU)"/>
    <s v="MIP - 20%(RSU) - 11/04/2015"/>
    <s v="3 years"/>
    <d v="2015-11-04T00:00:00"/>
    <d v="2018-11-04T00:00:00"/>
    <n v="213"/>
    <n v="0"/>
    <n v="0"/>
    <n v="0"/>
    <n v="0"/>
    <n v="0"/>
    <m/>
    <n v="213"/>
    <n v="1"/>
    <n v="0"/>
    <n v="0"/>
    <n v="13485.03"/>
    <n v="0"/>
    <n v="0"/>
    <n v="0"/>
    <n v="0"/>
    <n v="0"/>
    <n v="0"/>
    <n v="13485.03"/>
    <n v="213"/>
    <n v="0"/>
    <n v="0"/>
    <n v="213"/>
    <n v="63.31"/>
    <n v="13485.03"/>
    <n v="-269.72757006000001"/>
    <n v="13215.30242994"/>
    <n v="11205.87"/>
    <n v="2279.16"/>
    <n v="-45.587758319999992"/>
    <n v="2233.5722416799999"/>
    <n v="2233.5722416799999"/>
    <n v="2.0360731464721971"/>
    <n v="332"/>
    <n v="675.98"/>
    <n v="11881.85"/>
    <n v="1557.5922416799999"/>
    <n v="0"/>
    <n v="0"/>
    <n v="0"/>
    <n v="675.98"/>
    <n v="11205.87"/>
    <n v="11881.85"/>
    <n v="0"/>
    <n v="0"/>
    <n v="0"/>
    <m/>
    <n v="0"/>
    <n v="54.97"/>
    <n v="63.12"/>
    <n v="118.09"/>
    <n v="63.12"/>
    <n v="0"/>
    <n v="59.05"/>
    <n v="59.05"/>
    <n v="63.11"/>
    <n v="185.27999999999997"/>
    <n v="61.09"/>
    <n v="63.12"/>
    <n v="0"/>
    <n v="61.08"/>
    <n v="0"/>
    <n v="61.08"/>
    <n v="185.29000000000002"/>
    <n v="0"/>
    <m/>
    <m/>
    <n v="187.32"/>
    <n v="187.32"/>
    <n v="0"/>
    <n v="0"/>
    <n v="0"/>
    <n v="0"/>
    <n v="0"/>
    <n v="0"/>
    <n v="0"/>
    <m/>
    <n v="0"/>
    <n v="187.32"/>
    <n v="675.98"/>
  </r>
  <r>
    <n v="1494"/>
    <n v="10153"/>
    <s v="42312153PRSU"/>
    <s v="153P"/>
    <x v="9"/>
    <s v="15MIP - 20%(RSU)"/>
    <n v="10265"/>
    <n v="212"/>
    <x v="8"/>
    <n v="9260"/>
    <x v="2"/>
    <n v="821000"/>
    <n v="0"/>
    <n v="0"/>
    <s v="42312153PRSU15MIP - 20%(RSU)"/>
    <s v="MIP - 20%(RSU)"/>
    <s v="MIP - 20%(RSU) - 11/04/2015"/>
    <s v="3 years"/>
    <d v="2015-11-04T00:00:00"/>
    <d v="2018-11-04T00:00:00"/>
    <n v="447"/>
    <n v="0"/>
    <n v="0"/>
    <n v="0"/>
    <n v="0"/>
    <n v="0"/>
    <m/>
    <n v="447"/>
    <n v="1"/>
    <n v="0"/>
    <n v="0"/>
    <n v="28299.57"/>
    <n v="0"/>
    <n v="0"/>
    <n v="0"/>
    <n v="0"/>
    <n v="0"/>
    <n v="0"/>
    <n v="28299.57"/>
    <n v="447"/>
    <n v="0"/>
    <n v="0"/>
    <n v="447"/>
    <n v="63.31"/>
    <n v="28299.57"/>
    <n v="-566.04799914"/>
    <n v="27733.522000860001"/>
    <n v="23551.32"/>
    <n v="4748.25"/>
    <n v="-94.974496500000001"/>
    <n v="4653.2755035"/>
    <n v="4653.2755035"/>
    <n v="4.24181905515041"/>
    <n v="332"/>
    <n v="1408.28"/>
    <n v="24959.599999999999"/>
    <n v="3244.9955035000003"/>
    <n v="0"/>
    <n v="0"/>
    <n v="0"/>
    <n v="1408.28"/>
    <n v="23551.32"/>
    <n v="24959.599999999999"/>
    <n v="0"/>
    <n v="0"/>
    <n v="0"/>
    <m/>
    <n v="0"/>
    <n v="114.53"/>
    <n v="131.5"/>
    <n v="246.03"/>
    <n v="131.49"/>
    <n v="0"/>
    <n v="123.01"/>
    <n v="123.01"/>
    <n v="131.5"/>
    <n v="386"/>
    <n v="127.26"/>
    <n v="131.49"/>
    <n v="0"/>
    <n v="127.26"/>
    <n v="0"/>
    <n v="127.26"/>
    <n v="386.01"/>
    <n v="0"/>
    <m/>
    <m/>
    <n v="390.24"/>
    <n v="390.24"/>
    <n v="0"/>
    <n v="0"/>
    <n v="0"/>
    <n v="0"/>
    <n v="0"/>
    <n v="0"/>
    <n v="0"/>
    <m/>
    <n v="0"/>
    <n v="390.24"/>
    <n v="1408.28"/>
  </r>
  <r>
    <n v="1495"/>
    <n v="10219"/>
    <s v="42312219HRSU"/>
    <s v="219H"/>
    <x v="11"/>
    <s v="15MIP - 20%(RSU)"/>
    <n v="10265"/>
    <n v="10"/>
    <x v="5"/>
    <n v="9260"/>
    <x v="2"/>
    <n v="2000"/>
    <n v="0"/>
    <n v="0"/>
    <s v="42312219HRSU15MIP - 20%(RSU)"/>
    <s v="MIP - 20%(RSU)"/>
    <s v="MIP - 20%(RSU) - 11/04/2015"/>
    <s v="3 years"/>
    <d v="2015-11-04T00:00:00"/>
    <d v="2018-11-04T00:00:00"/>
    <n v="1108"/>
    <n v="0"/>
    <n v="0"/>
    <n v="0"/>
    <n v="0"/>
    <n v="0"/>
    <m/>
    <n v="1108"/>
    <n v="1"/>
    <s v=""/>
    <n v="0"/>
    <n v="70147.48"/>
    <n v="0"/>
    <n v="0"/>
    <n v="0"/>
    <n v="0"/>
    <n v="0"/>
    <n v="0"/>
    <n v="70147.48"/>
    <n v="1108"/>
    <n v="0"/>
    <n v="0"/>
    <n v="1108"/>
    <n v="63.31"/>
    <n v="70147.48"/>
    <n v="-1403.0898949599998"/>
    <n v="68744.390105040002"/>
    <n v="58435.13"/>
    <n v="11712.35"/>
    <n v="-234.27042470000001"/>
    <n v="11478.0795753"/>
    <n v="70147.48"/>
    <n v="63.944831358249772"/>
    <n v="1097"/>
    <n v="70147.48"/>
    <n v="70147.48"/>
    <n v="0"/>
    <n v="0"/>
    <n v="0"/>
    <n v="0"/>
    <n v="11712.35"/>
    <n v="58435.13"/>
    <n v="70147.48"/>
    <n v="0"/>
    <n v="0"/>
    <n v="0"/>
    <m/>
    <n v="0"/>
    <n v="11712.35"/>
    <n v="0"/>
    <n v="11712.35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11712.35"/>
  </r>
  <r>
    <n v="1496"/>
    <n v="10239"/>
    <s v="42312239FRSU"/>
    <s v="239F"/>
    <x v="12"/>
    <s v="15MIP - 20%(RSU)"/>
    <n v="10265"/>
    <n v="180"/>
    <x v="9"/>
    <n v="9260"/>
    <x v="2"/>
    <n v="700000"/>
    <n v="0"/>
    <n v="0"/>
    <s v="42312239FRSU15MIP - 20%(RSU)"/>
    <s v="MIP - 20%(RSU)"/>
    <s v="MIP - 20%(RSU) - 11/04/2015"/>
    <s v="3 years"/>
    <d v="2015-11-04T00:00:00"/>
    <d v="2018-11-04T00:00:00"/>
    <n v="951"/>
    <n v="0"/>
    <n v="0"/>
    <n v="0"/>
    <n v="0"/>
    <n v="0"/>
    <m/>
    <n v="951"/>
    <n v="1"/>
    <n v="0"/>
    <n v="0"/>
    <n v="60207.810000000005"/>
    <n v="0"/>
    <n v="0"/>
    <n v="0"/>
    <n v="0"/>
    <n v="0"/>
    <n v="0"/>
    <n v="60207.810000000005"/>
    <n v="951"/>
    <n v="0"/>
    <n v="0"/>
    <n v="951"/>
    <n v="63.31"/>
    <n v="60207.810000000005"/>
    <n v="-1204.27661562"/>
    <n v="59003.533384380004"/>
    <n v="50141.52"/>
    <n v="10066.290000000001"/>
    <n v="-201.34593258000001"/>
    <n v="9864.9440674200014"/>
    <n v="9864.9440674200014"/>
    <n v="8.9926563969188713"/>
    <n v="332"/>
    <n v="2985.56"/>
    <n v="53127.079999999994"/>
    <n v="6879.3840674200019"/>
    <n v="0"/>
    <n v="0"/>
    <n v="0"/>
    <n v="2985.5599999999995"/>
    <n v="50141.52"/>
    <n v="53127.079999999994"/>
    <n v="0"/>
    <n v="0"/>
    <n v="0"/>
    <m/>
    <n v="0"/>
    <n v="242.8"/>
    <n v="278.77"/>
    <n v="521.56999999999994"/>
    <n v="278.77999999999997"/>
    <n v="0"/>
    <n v="260.77999999999997"/>
    <n v="260.77999999999997"/>
    <n v="278.77999999999997"/>
    <n v="818.33999999999992"/>
    <n v="269.77999999999997"/>
    <n v="278.77"/>
    <n v="0"/>
    <n v="269.77999999999997"/>
    <n v="0"/>
    <n v="269.77999999999997"/>
    <n v="818.32999999999993"/>
    <n v="0"/>
    <m/>
    <m/>
    <n v="827.31999999999994"/>
    <n v="827.31999999999994"/>
    <n v="0"/>
    <n v="0"/>
    <n v="0"/>
    <n v="0"/>
    <n v="0"/>
    <n v="0"/>
    <n v="0"/>
    <m/>
    <n v="0"/>
    <n v="827.31999999999994"/>
    <n v="2985.5599999999995"/>
  </r>
  <r>
    <n v="1497"/>
    <n v="10366"/>
    <s v="42312366BRSU"/>
    <s v="366B"/>
    <x v="14"/>
    <s v="15MIP - 20%(RSU)"/>
    <n v="10265"/>
    <n v="50"/>
    <x v="11"/>
    <n v="9260"/>
    <x v="2"/>
    <n v="9000"/>
    <n v="0"/>
    <n v="0"/>
    <s v="42312366BRSU15MIP - 20%(RSU)"/>
    <s v="MIP - 20%(RSU)"/>
    <s v="MIP - 20%(RSU) - 11/04/2015"/>
    <s v="3 years"/>
    <d v="2015-11-04T00:00:00"/>
    <d v="2018-11-04T00:00:00"/>
    <n v="168"/>
    <n v="0"/>
    <n v="0"/>
    <n v="0"/>
    <n v="0"/>
    <n v="0"/>
    <m/>
    <n v="168"/>
    <n v="1"/>
    <n v="0"/>
    <n v="0"/>
    <n v="10636.08"/>
    <n v="0"/>
    <n v="0"/>
    <n v="0"/>
    <n v="0"/>
    <n v="0"/>
    <n v="0"/>
    <n v="10636.08"/>
    <n v="168"/>
    <n v="0"/>
    <n v="0"/>
    <n v="168"/>
    <n v="63.31"/>
    <n v="10636.08"/>
    <n v="-212.74287215999999"/>
    <n v="10423.337127839999"/>
    <n v="8863.4"/>
    <n v="1772.68"/>
    <n v="-35.457145359999998"/>
    <n v="1737.2228546400002"/>
    <n v="1737.2228546400002"/>
    <n v="1.5836124472561532"/>
    <n v="332"/>
    <n v="525.76"/>
    <n v="9389.16"/>
    <n v="1211.4628546400002"/>
    <n v="0"/>
    <n v="0"/>
    <n v="0"/>
    <n v="525.76"/>
    <n v="8863.4"/>
    <n v="9389.16"/>
    <n v="0"/>
    <n v="0"/>
    <n v="0"/>
    <m/>
    <n v="0"/>
    <n v="42.76"/>
    <n v="49.09"/>
    <n v="91.85"/>
    <n v="49.09"/>
    <n v="0"/>
    <n v="45.93"/>
    <n v="45.93"/>
    <n v="49.09"/>
    <n v="144.11000000000001"/>
    <n v="47.51"/>
    <n v="49.09"/>
    <n v="0"/>
    <n v="47.51"/>
    <n v="0"/>
    <n v="47.51"/>
    <n v="144.10999999999999"/>
    <n v="0"/>
    <m/>
    <m/>
    <n v="145.69"/>
    <n v="145.69"/>
    <n v="0"/>
    <n v="0"/>
    <n v="0"/>
    <n v="0"/>
    <n v="0"/>
    <n v="0"/>
    <n v="0"/>
    <m/>
    <n v="0"/>
    <n v="145.69"/>
    <n v="525.76"/>
  </r>
  <r>
    <n v="1498"/>
    <n v="10401"/>
    <s v="42312401SRSU"/>
    <s v="401S"/>
    <x v="19"/>
    <s v="15MIP - 20%(RSU)"/>
    <n v="10265"/>
    <n v="10"/>
    <x v="14"/>
    <n v="9260"/>
    <x v="2"/>
    <n v="2000"/>
    <n v="0"/>
    <n v="0"/>
    <s v="42312401SRSU15MIP - 20%(RSU)"/>
    <s v="MIP - 20%(RSU)"/>
    <s v="MIP - 20%(RSU) - 11/04/2015"/>
    <s v="3 years"/>
    <d v="2015-11-04T00:00:00"/>
    <d v="2018-11-04T00:00:00"/>
    <n v="200"/>
    <n v="0"/>
    <n v="0"/>
    <n v="0"/>
    <n v="0"/>
    <n v="0"/>
    <m/>
    <n v="200"/>
    <n v="1"/>
    <n v="0"/>
    <n v="0"/>
    <n v="12662"/>
    <n v="0"/>
    <n v="0"/>
    <n v="0"/>
    <n v="0"/>
    <n v="0"/>
    <n v="0"/>
    <n v="12662"/>
    <n v="200"/>
    <n v="0"/>
    <n v="0"/>
    <n v="200"/>
    <n v="63.31"/>
    <n v="12662"/>
    <n v="-253.26532399999999"/>
    <n v="12408.734676"/>
    <n v="10509.46"/>
    <n v="2152.54"/>
    <n v="-43.055105079999997"/>
    <n v="2109.48489492"/>
    <n v="2109.48489492"/>
    <n v="1.9229579716681859"/>
    <n v="332"/>
    <n v="638.41999999999996"/>
    <n v="11147.88"/>
    <n v="1471.0648949199999"/>
    <n v="0"/>
    <n v="0"/>
    <n v="0"/>
    <n v="638.41999999999996"/>
    <n v="10509.46"/>
    <n v="11147.88"/>
    <n v="0"/>
    <n v="0"/>
    <n v="0"/>
    <m/>
    <n v="0"/>
    <n v="51.92"/>
    <n v="59.61"/>
    <n v="111.53"/>
    <n v="59.61"/>
    <n v="0"/>
    <n v="55.77"/>
    <n v="55.77"/>
    <n v="59.61"/>
    <n v="174.99"/>
    <n v="57.69"/>
    <n v="59.61"/>
    <n v="0"/>
    <n v="57.69"/>
    <n v="0"/>
    <n v="57.69"/>
    <n v="174.99"/>
    <n v="0"/>
    <m/>
    <m/>
    <n v="176.91"/>
    <n v="176.91"/>
    <n v="0"/>
    <n v="0"/>
    <n v="0"/>
    <n v="0"/>
    <n v="0"/>
    <n v="0"/>
    <n v="0"/>
    <m/>
    <n v="0"/>
    <n v="176.91"/>
    <n v="638.41999999999996"/>
  </r>
  <r>
    <n v="1499"/>
    <n v="10552"/>
    <s v="42312552BRSU"/>
    <s v="552B"/>
    <x v="24"/>
    <s v="15MIP - 20%(RSU)"/>
    <n v="10265"/>
    <n v="30"/>
    <x v="19"/>
    <n v="9260"/>
    <x v="2"/>
    <n v="10000"/>
    <n v="0"/>
    <n v="0"/>
    <s v="42312552BRSU15MIP - 20%(RSU)"/>
    <s v="MIP - 20%(RSU)"/>
    <s v="MIP - 20%(RSU) - 11/04/2015"/>
    <s v="3 years"/>
    <d v="2015-11-04T00:00:00"/>
    <d v="2018-11-04T00:00:00"/>
    <n v="465"/>
    <n v="0"/>
    <n v="0"/>
    <n v="0"/>
    <n v="0"/>
    <n v="0"/>
    <m/>
    <n v="465"/>
    <n v="1"/>
    <s v=""/>
    <n v="0"/>
    <n v="29439.15"/>
    <n v="0"/>
    <n v="0"/>
    <n v="0"/>
    <n v="0"/>
    <n v="0"/>
    <n v="0"/>
    <n v="29439.15"/>
    <n v="465"/>
    <n v="0"/>
    <n v="0"/>
    <n v="465"/>
    <n v="63.31"/>
    <n v="29439.15"/>
    <n v="-588.84187829999996"/>
    <n v="28850.3081217"/>
    <n v="24500.97"/>
    <n v="4938.18"/>
    <n v="-98.773476360000004"/>
    <n v="4839.4065236400002"/>
    <n v="29439.15"/>
    <n v="26.83605287146764"/>
    <n v="1097"/>
    <n v="29439.15"/>
    <n v="29439.15"/>
    <n v="0"/>
    <n v="0"/>
    <n v="0"/>
    <n v="0"/>
    <n v="4938.18"/>
    <n v="24500.97"/>
    <n v="29439.15"/>
    <n v="0"/>
    <n v="0"/>
    <n v="0"/>
    <m/>
    <n v="0"/>
    <n v="4938.18"/>
    <n v="0"/>
    <n v="4938.18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4938.18"/>
  </r>
  <r>
    <n v="1500"/>
    <n v="10606"/>
    <s v="42312606ARSU"/>
    <s v="606A"/>
    <x v="26"/>
    <s v="15MIP - 20%(RSU)"/>
    <n v="10265"/>
    <n v="10"/>
    <x v="21"/>
    <n v="9260"/>
    <x v="2"/>
    <n v="2000"/>
    <n v="0"/>
    <n v="0"/>
    <s v="42312606ARSU15MIP - 20%(RSU)"/>
    <s v="MIP - 20%(RSU)"/>
    <s v="MIP - 20%(RSU) - 11/04/2015"/>
    <s v="3 years"/>
    <d v="2015-11-04T00:00:00"/>
    <d v="2018-11-04T00:00:00"/>
    <n v="2597"/>
    <n v="0"/>
    <n v="0"/>
    <n v="0"/>
    <n v="0"/>
    <n v="0"/>
    <m/>
    <n v="2597"/>
    <n v="1"/>
    <s v=""/>
    <n v="0"/>
    <n v="164416.07"/>
    <n v="0"/>
    <n v="0"/>
    <n v="0"/>
    <n v="0"/>
    <n v="0"/>
    <n v="0"/>
    <n v="164416.07"/>
    <n v="2597"/>
    <n v="0"/>
    <n v="0"/>
    <n v="2597"/>
    <n v="63.31"/>
    <n v="164416.07"/>
    <n v="-3288.6502321399998"/>
    <n v="161127.41976786"/>
    <n v="137002.84"/>
    <n v="27413.23"/>
    <n v="-548.31942645999993"/>
    <n v="26864.910573540001"/>
    <n v="164416.07"/>
    <n v="149.87791248860529"/>
    <n v="1097"/>
    <n v="164416.07"/>
    <n v="164416.07"/>
    <n v="0"/>
    <n v="0"/>
    <n v="0"/>
    <n v="0"/>
    <n v="27413.23"/>
    <n v="137002.84"/>
    <n v="164416.07"/>
    <n v="0"/>
    <n v="0"/>
    <n v="0"/>
    <m/>
    <n v="0"/>
    <n v="27413.23"/>
    <n v="0"/>
    <n v="27413.23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27413.23"/>
  </r>
  <r>
    <n v="1501"/>
    <n v="10859"/>
    <s v="42312859CRSU"/>
    <s v="859C"/>
    <x v="29"/>
    <s v="15MIP - 20%(RSU)"/>
    <n v="10265"/>
    <n v="10"/>
    <x v="12"/>
    <n v="9260"/>
    <x v="2"/>
    <n v="2000"/>
    <n v="0"/>
    <n v="0"/>
    <s v="42312859CRSU15MIP - 20%(RSU)"/>
    <s v="MIP - 20%(RSU)"/>
    <s v="MIP - 20%(RSU) - 11/04/2015"/>
    <s v="3 years"/>
    <d v="2015-11-04T00:00:00"/>
    <d v="2018-11-04T00:00:00"/>
    <n v="1644"/>
    <n v="0"/>
    <n v="0"/>
    <n v="0"/>
    <n v="0"/>
    <n v="0"/>
    <m/>
    <n v="1644"/>
    <n v="1"/>
    <n v="0"/>
    <n v="0"/>
    <n v="104081.64"/>
    <n v="0"/>
    <n v="0"/>
    <n v="0"/>
    <n v="0"/>
    <n v="0"/>
    <n v="0"/>
    <n v="104081.64"/>
    <n v="1644"/>
    <n v="0"/>
    <n v="0"/>
    <n v="1644"/>
    <n v="63.31"/>
    <n v="104081.64"/>
    <n v="-2081.8409632799999"/>
    <n v="101999.79903672"/>
    <n v="86734.7"/>
    <n v="17346.939999999999"/>
    <n v="-346.97349387999998"/>
    <n v="16999.966506119999"/>
    <n v="16999.966506119999"/>
    <n v="15.496778948149498"/>
    <n v="332"/>
    <n v="5144.93"/>
    <n v="91879.63"/>
    <n v="11855.036506119999"/>
    <n v="0"/>
    <n v="0"/>
    <n v="0"/>
    <n v="5144.93"/>
    <n v="86734.7"/>
    <n v="91879.63"/>
    <n v="0"/>
    <n v="0"/>
    <n v="0"/>
    <m/>
    <n v="0"/>
    <n v="418.41"/>
    <n v="480.4"/>
    <n v="898.81"/>
    <n v="480.4"/>
    <n v="0"/>
    <n v="449.41"/>
    <n v="449.41"/>
    <n v="480.4"/>
    <n v="1410.21"/>
    <n v="464.9"/>
    <n v="480.4"/>
    <n v="0"/>
    <n v="464.91"/>
    <n v="0"/>
    <n v="464.91"/>
    <n v="1410.21"/>
    <n v="0"/>
    <m/>
    <m/>
    <n v="1425.6999999999998"/>
    <n v="1425.6999999999998"/>
    <n v="0"/>
    <n v="0"/>
    <n v="0"/>
    <n v="0"/>
    <n v="0"/>
    <n v="0"/>
    <n v="0"/>
    <m/>
    <n v="0"/>
    <n v="1425.6999999999998"/>
    <n v="5144.93"/>
  </r>
  <r>
    <n v="1502"/>
    <n v="11128"/>
    <s v="42312128SRSU"/>
    <s v="128S"/>
    <x v="31"/>
    <s v="15MIP - 20%(RSU)"/>
    <n v="10265"/>
    <n v="70"/>
    <x v="25"/>
    <n v="9260"/>
    <x v="2"/>
    <n v="170000"/>
    <n v="0"/>
    <n v="0"/>
    <s v="42312128SRSU15MIP - 20%(RSU)"/>
    <s v="MIP - 20%(RSU)"/>
    <s v="MIP - 20%(RSU) - 11/04/2015"/>
    <s v="3 years"/>
    <d v="2015-11-04T00:00:00"/>
    <d v="2018-11-04T00:00:00"/>
    <n v="929"/>
    <n v="0"/>
    <n v="0"/>
    <n v="0"/>
    <n v="0"/>
    <n v="0"/>
    <m/>
    <n v="929"/>
    <n v="1"/>
    <s v=""/>
    <n v="0"/>
    <n v="58814.990000000005"/>
    <n v="0"/>
    <n v="0"/>
    <n v="0"/>
    <n v="0"/>
    <n v="0"/>
    <n v="0"/>
    <n v="58814.990000000005"/>
    <n v="929"/>
    <n v="0"/>
    <n v="0"/>
    <n v="929"/>
    <n v="63.31"/>
    <n v="58814.990000000005"/>
    <n v="-1176.41742998"/>
    <n v="57638.572570020006"/>
    <n v="49001.94"/>
    <n v="9813.0499999999993"/>
    <n v="-196.28062609999998"/>
    <n v="9616.7693738999988"/>
    <n v="58814.990000000005"/>
    <n v="53.614393801276215"/>
    <n v="1097"/>
    <n v="58814.990000000005"/>
    <n v="58814.990000000005"/>
    <n v="0"/>
    <n v="0"/>
    <n v="0"/>
    <n v="0"/>
    <n v="9813.0499999999993"/>
    <n v="49001.94"/>
    <n v="58814.990000000005"/>
    <n v="0"/>
    <n v="0"/>
    <n v="0"/>
    <m/>
    <n v="0"/>
    <n v="9813.0499999999993"/>
    <n v="0"/>
    <n v="9813.0499999999993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9813.0499999999993"/>
  </r>
  <r>
    <n v="1503"/>
    <n v="11197"/>
    <s v="42312197KRSU"/>
    <s v="197K"/>
    <x v="33"/>
    <s v="15MIP - 20%(RSU)"/>
    <n v="10265"/>
    <n v="30"/>
    <x v="27"/>
    <n v="9260"/>
    <x v="2"/>
    <n v="10000"/>
    <n v="0"/>
    <n v="0"/>
    <s v="42312197KRSU15MIP - 20%(RSU)"/>
    <s v="MIP - 20%(RSU)"/>
    <s v="MIP - 20%(RSU) - 11/04/2015"/>
    <s v="3 years"/>
    <d v="2015-11-04T00:00:00"/>
    <d v="2018-11-04T00:00:00"/>
    <n v="216"/>
    <n v="0"/>
    <n v="0"/>
    <n v="0"/>
    <n v="0"/>
    <n v="0"/>
    <m/>
    <n v="216"/>
    <n v="1"/>
    <s v=""/>
    <n v="0"/>
    <n v="13674.960000000001"/>
    <n v="0"/>
    <n v="0"/>
    <n v="0"/>
    <n v="0"/>
    <n v="0"/>
    <n v="0"/>
    <n v="13674.960000000001"/>
    <n v="216"/>
    <n v="0"/>
    <n v="0"/>
    <n v="216"/>
    <n v="63.31"/>
    <n v="13674.960000000001"/>
    <n v="-273.52654991999998"/>
    <n v="13401.433450080001"/>
    <n v="11395.8"/>
    <n v="2279.16"/>
    <n v="-45.587758319999992"/>
    <n v="2233.5722416799999"/>
    <n v="13674.960000000001"/>
    <n v="12.465779398359162"/>
    <n v="1097"/>
    <n v="13674.960000000001"/>
    <n v="13674.960000000001"/>
    <n v="0"/>
    <n v="0"/>
    <n v="0"/>
    <n v="0"/>
    <n v="2279.16"/>
    <n v="11395.8"/>
    <n v="13674.96"/>
    <n v="0"/>
    <n v="0"/>
    <n v="0"/>
    <m/>
    <n v="0"/>
    <n v="2279.16"/>
    <n v="0"/>
    <n v="2279.16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2279.16"/>
  </r>
  <r>
    <n v="1504"/>
    <n v="11408"/>
    <s v="42312408MRSU"/>
    <s v="408M"/>
    <x v="41"/>
    <s v="15MIP - 20%(RSU)"/>
    <n v="10265"/>
    <n v="20"/>
    <x v="33"/>
    <n v="9260"/>
    <x v="2"/>
    <n v="107000"/>
    <n v="0"/>
    <n v="0"/>
    <s v="42312408MRSU15MIP - 20%(RSU)"/>
    <s v="MIP - 20%(RSU)"/>
    <s v="MIP - 20%(RSU) - 11/04/2015"/>
    <s v="3 years"/>
    <d v="2015-11-04T00:00:00"/>
    <d v="2018-11-04T00:00:00"/>
    <n v="834"/>
    <n v="0"/>
    <n v="0"/>
    <n v="0"/>
    <n v="0"/>
    <n v="0"/>
    <m/>
    <n v="834"/>
    <n v="1"/>
    <s v=""/>
    <n v="0"/>
    <n v="52800.54"/>
    <n v="0"/>
    <n v="0"/>
    <n v="0"/>
    <n v="0"/>
    <n v="0"/>
    <n v="0"/>
    <n v="52800.54"/>
    <n v="834"/>
    <n v="0"/>
    <n v="0"/>
    <n v="834"/>
    <n v="63.31"/>
    <n v="52800.54"/>
    <n v="-1056.1164010800001"/>
    <n v="51744.423598920002"/>
    <n v="44000.45"/>
    <n v="8800.09"/>
    <n v="-176.01940017999999"/>
    <n v="8624.070599820001"/>
    <n v="52800.54"/>
    <n v="48.131759343664541"/>
    <n v="1097"/>
    <n v="52800.54"/>
    <n v="52800.54"/>
    <n v="0"/>
    <n v="0"/>
    <n v="0"/>
    <n v="0"/>
    <n v="8800.09"/>
    <n v="44000.45"/>
    <n v="52800.539999999994"/>
    <n v="0"/>
    <n v="0"/>
    <n v="0"/>
    <m/>
    <n v="0"/>
    <n v="8800.09"/>
    <n v="0"/>
    <n v="8800.09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8800.09"/>
  </r>
  <r>
    <n v="1505"/>
    <n v="11473"/>
    <s v="42312473HRSU"/>
    <s v="473H"/>
    <x v="43"/>
    <s v="15MIP - 20%(RSU)"/>
    <n v="10265"/>
    <n v="20"/>
    <x v="34"/>
    <n v="9260"/>
    <x v="2"/>
    <n v="107000"/>
    <n v="0"/>
    <n v="0"/>
    <s v="42312473HRSU15MIP - 20%(RSU)"/>
    <s v="MIP - 20%(RSU)"/>
    <s v="MIP - 20%(RSU) - 11/04/2015"/>
    <s v="3 years"/>
    <d v="2015-11-04T00:00:00"/>
    <d v="2018-11-04T00:00:00"/>
    <n v="776"/>
    <n v="0"/>
    <n v="0"/>
    <n v="0"/>
    <n v="0"/>
    <n v="0"/>
    <m/>
    <n v="776"/>
    <n v="1"/>
    <s v=""/>
    <n v="0"/>
    <n v="49128.560000000005"/>
    <n v="0"/>
    <n v="0"/>
    <n v="0"/>
    <n v="0"/>
    <n v="0"/>
    <n v="0"/>
    <n v="49128.560000000005"/>
    <n v="776"/>
    <n v="0"/>
    <n v="0"/>
    <n v="776"/>
    <n v="63.31"/>
    <n v="49128.560000000005"/>
    <n v="-982.66945712000006"/>
    <n v="48145.890542880006"/>
    <n v="40898.26"/>
    <n v="8230.2999999999993"/>
    <n v="-164.62246059999998"/>
    <n v="8065.6775393999997"/>
    <n v="49128.560000000005"/>
    <n v="44.78446672743847"/>
    <n v="1097"/>
    <n v="49128.560000000005"/>
    <n v="49128.560000000005"/>
    <n v="0"/>
    <n v="0"/>
    <n v="0"/>
    <n v="0"/>
    <n v="8230.2999999999993"/>
    <n v="40898.26"/>
    <n v="49128.56"/>
    <n v="0"/>
    <n v="0"/>
    <n v="0"/>
    <m/>
    <n v="0"/>
    <n v="8230.2999999999993"/>
    <n v="0"/>
    <n v="8230.2999999999993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8230.2999999999993"/>
  </r>
  <r>
    <n v="1506"/>
    <n v="11885"/>
    <s v="42312885YRSU"/>
    <s v="885Y"/>
    <x v="45"/>
    <s v="15MIP - 20%(RSU)"/>
    <n v="10265"/>
    <n v="212"/>
    <x v="36"/>
    <n v="9260"/>
    <x v="2"/>
    <n v="824000"/>
    <n v="0"/>
    <n v="0"/>
    <s v="42312885YRSU15MIP - 20%(RSU)"/>
    <s v="MIP - 20%(RSU)"/>
    <s v="MIP - 20%(RSU) - 11/04/2015"/>
    <s v="3 years"/>
    <d v="2015-11-04T00:00:00"/>
    <d v="2018-11-04T00:00:00"/>
    <n v="155"/>
    <n v="0"/>
    <n v="0"/>
    <n v="0"/>
    <n v="0"/>
    <n v="0"/>
    <m/>
    <n v="155"/>
    <n v="1"/>
    <s v=""/>
    <n v="0"/>
    <n v="9813.0500000000011"/>
    <n v="0"/>
    <n v="0"/>
    <n v="0"/>
    <n v="0"/>
    <n v="0"/>
    <n v="0"/>
    <n v="9813.0500000000011"/>
    <n v="155"/>
    <n v="0"/>
    <n v="0"/>
    <n v="155"/>
    <n v="63.31"/>
    <n v="9813.0500000000011"/>
    <n v="-196.28062610000001"/>
    <n v="9616.7693739000006"/>
    <n v="8166.99"/>
    <n v="1646.06"/>
    <n v="-32.924492119999996"/>
    <n v="1613.13550788"/>
    <n v="9813.0500000000011"/>
    <n v="8.9453509571558811"/>
    <n v="1097"/>
    <n v="9813.0500000000011"/>
    <n v="9813.0500000000011"/>
    <n v="0"/>
    <n v="0"/>
    <n v="0"/>
    <n v="0"/>
    <n v="1646.06"/>
    <n v="8166.99"/>
    <n v="9813.0499999999993"/>
    <n v="0"/>
    <n v="0"/>
    <n v="0"/>
    <m/>
    <n v="0"/>
    <n v="1646.06"/>
    <n v="0"/>
    <n v="1646.06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1646.06"/>
  </r>
  <r>
    <n v="1507"/>
    <n v="11899"/>
    <s v="42312899ERSU"/>
    <s v="899E"/>
    <x v="47"/>
    <s v="15MIP - 20%(RSU)"/>
    <n v="10265"/>
    <n v="50"/>
    <x v="38"/>
    <n v="9260"/>
    <x v="2"/>
    <n v="91000"/>
    <n v="0"/>
    <n v="0"/>
    <s v="42312899ERSU15MIP - 20%(RSU)"/>
    <s v="MIP - 20%(RSU)"/>
    <s v="MIP - 20%(RSU) - 11/04/2015"/>
    <s v="3 years"/>
    <d v="2015-11-04T00:00:00"/>
    <d v="2018-11-04T00:00:00"/>
    <n v="858"/>
    <n v="0"/>
    <n v="0"/>
    <n v="0"/>
    <n v="0"/>
    <n v="0"/>
    <m/>
    <n v="858"/>
    <n v="1"/>
    <s v=""/>
    <n v="0"/>
    <n v="54319.98"/>
    <n v="0"/>
    <n v="0"/>
    <n v="0"/>
    <n v="0"/>
    <n v="0"/>
    <n v="0"/>
    <n v="54319.98"/>
    <n v="858"/>
    <n v="0"/>
    <n v="0"/>
    <n v="858"/>
    <n v="63.31"/>
    <n v="54319.98"/>
    <n v="-1086.5082399600001"/>
    <n v="53233.471760040004"/>
    <n v="45266.65"/>
    <n v="9053.33"/>
    <n v="-181.08470665999999"/>
    <n v="8872.24529334"/>
    <n v="54319.98"/>
    <n v="49.516845943482224"/>
    <n v="1097"/>
    <n v="54319.98"/>
    <n v="54319.98"/>
    <n v="0"/>
    <n v="0"/>
    <n v="0"/>
    <n v="0"/>
    <n v="9053.33"/>
    <n v="45266.65"/>
    <n v="54319.98"/>
    <n v="0"/>
    <n v="0"/>
    <n v="0"/>
    <m/>
    <n v="0"/>
    <n v="9053.33"/>
    <n v="0"/>
    <n v="9053.33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9053.33"/>
  </r>
  <r>
    <n v="1508"/>
    <n v="11983"/>
    <s v="42312983SRSU"/>
    <s v="983S"/>
    <x v="49"/>
    <s v="15MIP - 20%(RSU)"/>
    <n v="10265"/>
    <n v="50"/>
    <x v="40"/>
    <n v="9260"/>
    <x v="2"/>
    <n v="91000"/>
    <n v="0"/>
    <n v="0"/>
    <s v="42312983SRSU15MIP - 20%(RSU)"/>
    <s v="MIP - 20%(RSU)"/>
    <s v="MIP - 20%(RSU) - 11/04/2015"/>
    <s v="3 years"/>
    <d v="2015-11-04T00:00:00"/>
    <d v="2018-11-04T00:00:00"/>
    <n v="621"/>
    <n v="0"/>
    <n v="0"/>
    <n v="0"/>
    <n v="0"/>
    <n v="0"/>
    <m/>
    <n v="621"/>
    <n v="1"/>
    <s v=""/>
    <n v="0"/>
    <n v="39315.51"/>
    <n v="0"/>
    <n v="0"/>
    <n v="0"/>
    <n v="0"/>
    <n v="0"/>
    <n v="0"/>
    <n v="39315.51"/>
    <n v="621"/>
    <n v="0"/>
    <n v="0"/>
    <n v="621"/>
    <n v="63.31"/>
    <n v="39315.51"/>
    <n v="-786.38883102"/>
    <n v="38529.121168980004"/>
    <n v="32731.27"/>
    <n v="6584.24"/>
    <n v="-131.69796847999999"/>
    <n v="6452.5420315199999"/>
    <n v="39315.51"/>
    <n v="35.839115770282589"/>
    <n v="1097"/>
    <n v="39315.51"/>
    <n v="39315.51"/>
    <n v="0"/>
    <n v="0"/>
    <n v="0"/>
    <n v="0"/>
    <n v="6584.24"/>
    <n v="32731.27"/>
    <n v="39315.51"/>
    <n v="0"/>
    <n v="0"/>
    <n v="0"/>
    <m/>
    <n v="0"/>
    <n v="6584.24"/>
    <n v="0"/>
    <n v="6584.24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6584.24"/>
  </r>
  <r>
    <n v="1509"/>
    <n v="12499"/>
    <s v="42312499SRSU"/>
    <s v="499S"/>
    <x v="56"/>
    <s v="15MIP - 20%(RSU)"/>
    <n v="10265"/>
    <n v="10"/>
    <x v="47"/>
    <n v="9260"/>
    <x v="2"/>
    <n v="2000"/>
    <n v="0"/>
    <n v="0"/>
    <s v="42312499SRSU15MIP - 20%(RSU)"/>
    <s v="MIP - 20%(RSU)"/>
    <s v="MIP - 20%(RSU) - 11/04/2015"/>
    <s v="3 years"/>
    <d v="2015-11-04T00:00:00"/>
    <d v="2018-11-04T00:00:00"/>
    <n v="5330"/>
    <n v="0"/>
    <n v="0"/>
    <n v="0"/>
    <n v="0"/>
    <n v="0"/>
    <m/>
    <n v="5330"/>
    <n v="1"/>
    <n v="0"/>
    <n v="0"/>
    <n v="337442.3"/>
    <n v="0"/>
    <n v="0"/>
    <n v="0"/>
    <n v="0"/>
    <n v="0"/>
    <n v="0"/>
    <n v="337442.3"/>
    <n v="5330"/>
    <n v="0"/>
    <n v="0"/>
    <n v="5330"/>
    <n v="63.31"/>
    <n v="337442.3"/>
    <n v="-6749.5208845999996"/>
    <n v="330692.77911539999"/>
    <n v="281159.71000000002"/>
    <n v="56282.59"/>
    <n v="-1125.7643651799999"/>
    <n v="55156.825634819994"/>
    <n v="55156.825634819994"/>
    <n v="50.279695200382854"/>
    <n v="332"/>
    <n v="16692.86"/>
    <n v="297852.57"/>
    <n v="38463.965634819993"/>
    <n v="0"/>
    <n v="0"/>
    <n v="0"/>
    <n v="16692.86"/>
    <n v="281159.71000000002"/>
    <n v="297852.57"/>
    <n v="0"/>
    <n v="0"/>
    <n v="0"/>
    <m/>
    <n v="0"/>
    <n v="1357.55"/>
    <n v="1558.67"/>
    <n v="2916.2200000000003"/>
    <n v="1558.67"/>
    <n v="0"/>
    <n v="1458.11"/>
    <n v="1458.11"/>
    <n v="1558.67"/>
    <n v="4575.45"/>
    <n v="1508.4"/>
    <n v="1558.67"/>
    <n v="0"/>
    <n v="1508.39"/>
    <n v="0"/>
    <n v="1508.39"/>
    <n v="4575.46"/>
    <n v="0"/>
    <m/>
    <m/>
    <n v="4625.7300000000005"/>
    <n v="4625.7300000000005"/>
    <n v="0"/>
    <n v="0"/>
    <n v="0"/>
    <n v="0"/>
    <n v="0"/>
    <n v="0"/>
    <n v="0"/>
    <m/>
    <n v="0"/>
    <n v="4625.7300000000005"/>
    <n v="16692.86"/>
  </r>
  <r>
    <n v="1510"/>
    <n v="12665"/>
    <s v="42312665GRSU"/>
    <s v="665G"/>
    <x v="57"/>
    <s v="15MIP - 20%(RSU)"/>
    <n v="10265"/>
    <n v="10"/>
    <x v="5"/>
    <n v="9260"/>
    <x v="2"/>
    <n v="2000"/>
    <n v="0"/>
    <n v="0"/>
    <s v="42312665GRSU15MIP - 20%(RSU)"/>
    <s v="MIP - 20%(RSU)"/>
    <s v="MIP - 20%(RSU) - 11/04/2015"/>
    <s v="3 years"/>
    <d v="2015-11-04T00:00:00"/>
    <d v="2018-11-04T00:00:00"/>
    <n v="5559"/>
    <n v="0"/>
    <n v="0"/>
    <n v="0"/>
    <n v="0"/>
    <n v="0"/>
    <m/>
    <n v="5559"/>
    <n v="1"/>
    <s v=""/>
    <n v="0"/>
    <n v="351940.29000000004"/>
    <n v="0"/>
    <n v="0"/>
    <n v="0"/>
    <n v="0"/>
    <n v="0"/>
    <n v="0"/>
    <n v="351940.29000000004"/>
    <n v="5559"/>
    <n v="0"/>
    <n v="0"/>
    <n v="5559"/>
    <n v="63.31"/>
    <n v="351940.29000000004"/>
    <n v="-7039.5096805800003"/>
    <n v="344900.78031942004"/>
    <n v="293251.92"/>
    <n v="58688.37"/>
    <n v="-1173.88477674"/>
    <n v="57514.485223260002"/>
    <n v="351940.29000000004"/>
    <n v="320.82068368277123"/>
    <n v="1097"/>
    <n v="351940.29000000004"/>
    <n v="351940.29000000004"/>
    <n v="0"/>
    <n v="0"/>
    <n v="0"/>
    <n v="0"/>
    <n v="58688.37"/>
    <n v="293251.92"/>
    <n v="351940.29"/>
    <n v="0"/>
    <n v="0"/>
    <n v="0"/>
    <m/>
    <n v="0"/>
    <n v="58688.37"/>
    <n v="0"/>
    <n v="58688.37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58688.37"/>
  </r>
  <r>
    <n v="1511"/>
    <n v="13369"/>
    <s v="42312369KRSU"/>
    <s v="369K"/>
    <x v="64"/>
    <s v="15MIP - 20%(RSU)"/>
    <n v="10265"/>
    <n v="10"/>
    <x v="52"/>
    <n v="9260"/>
    <x v="2"/>
    <n v="2000"/>
    <n v="0"/>
    <n v="0"/>
    <s v="42312369KRSU15MIP - 20%(RSU)"/>
    <s v="MIP - 20%(RSU)"/>
    <s v="MIP - 20%(RSU) - 11/04/2015"/>
    <s v="3 years"/>
    <d v="2015-11-04T00:00:00"/>
    <d v="2018-11-04T00:00:00"/>
    <n v="2244"/>
    <n v="0"/>
    <n v="0"/>
    <n v="0"/>
    <n v="0"/>
    <n v="0"/>
    <m/>
    <n v="2244"/>
    <n v="1"/>
    <s v=""/>
    <n v="0"/>
    <n v="142067.64000000001"/>
    <n v="0"/>
    <n v="0"/>
    <n v="0"/>
    <n v="0"/>
    <n v="0"/>
    <n v="0"/>
    <n v="142067.64000000001"/>
    <n v="2244"/>
    <n v="0"/>
    <n v="0"/>
    <n v="2244"/>
    <n v="63.31"/>
    <n v="142067.64000000001"/>
    <n v="-2841.6369352800002"/>
    <n v="139226.00306472002"/>
    <n v="118389.7"/>
    <n v="23677.94"/>
    <n v="-473.60615587999996"/>
    <n v="23204.333844119999"/>
    <n v="142067.64000000001"/>
    <n v="129.50559708295353"/>
    <n v="1097"/>
    <n v="142067.64000000001"/>
    <n v="142067.64000000001"/>
    <n v="0"/>
    <n v="0"/>
    <n v="0"/>
    <n v="0"/>
    <n v="23677.94"/>
    <n v="118389.7"/>
    <n v="142067.63999999998"/>
    <n v="0"/>
    <n v="0"/>
    <n v="0"/>
    <m/>
    <n v="0"/>
    <n v="23677.94"/>
    <n v="0"/>
    <n v="23677.94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23677.94"/>
  </r>
  <r>
    <n v="1512"/>
    <n v="13497"/>
    <s v="42312497GRSU"/>
    <s v="497G"/>
    <x v="69"/>
    <s v="15MIP - 20%(RSU)"/>
    <n v="10265"/>
    <n v="10"/>
    <x v="57"/>
    <n v="9260"/>
    <x v="2"/>
    <n v="12000"/>
    <n v="0"/>
    <n v="0"/>
    <s v="42312497GRSU15MIP - 20%(RSU)"/>
    <s v="MIP - 20%(RSU)"/>
    <s v="MIP - 20%(RSU) - 11/04/2015"/>
    <s v="3 years"/>
    <d v="2015-11-04T00:00:00"/>
    <d v="2018-11-04T00:00:00"/>
    <n v="856"/>
    <n v="0"/>
    <n v="0"/>
    <n v="0"/>
    <n v="0"/>
    <n v="0"/>
    <m/>
    <n v="856"/>
    <n v="1"/>
    <s v=""/>
    <n v="0"/>
    <n v="54193.36"/>
    <n v="0"/>
    <n v="0"/>
    <n v="0"/>
    <n v="0"/>
    <n v="0"/>
    <n v="0"/>
    <n v="54193.36"/>
    <n v="856"/>
    <n v="0"/>
    <n v="0"/>
    <n v="856"/>
    <n v="63.31"/>
    <n v="54193.36"/>
    <n v="-1083.9755867199999"/>
    <n v="53109.38441328"/>
    <n v="45140.03"/>
    <n v="9053.33"/>
    <n v="-181.08470665999999"/>
    <n v="8872.24529334"/>
    <n v="54193.36"/>
    <n v="49.401422060164087"/>
    <n v="1097"/>
    <n v="54193.36"/>
    <n v="54193.36"/>
    <n v="0"/>
    <n v="0"/>
    <n v="0"/>
    <n v="0"/>
    <n v="9053.33"/>
    <n v="45140.03"/>
    <n v="54193.36"/>
    <n v="0"/>
    <n v="0"/>
    <n v="0"/>
    <m/>
    <n v="0"/>
    <n v="9053.33"/>
    <n v="0"/>
    <n v="9053.33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9053.33"/>
  </r>
  <r>
    <n v="1513"/>
    <n v="14162"/>
    <s v="42312162RRSU"/>
    <s v="162R"/>
    <x v="76"/>
    <s v="15MIP - 20%(RSU)"/>
    <n v="10265"/>
    <n v="80"/>
    <x v="62"/>
    <n v="9260"/>
    <x v="2"/>
    <n v="190000"/>
    <n v="0"/>
    <n v="0"/>
    <s v="42312162RRSU15MIP - 20%(RSU)"/>
    <s v="MIP - 20%(RSU)"/>
    <s v="MIP - 20%(RSU) - 11/04/2015"/>
    <s v="3 years"/>
    <d v="2015-11-04T00:00:00"/>
    <d v="2018-11-04T00:00:00"/>
    <n v="300"/>
    <n v="0"/>
    <n v="0"/>
    <n v="0"/>
    <n v="0"/>
    <n v="0"/>
    <m/>
    <n v="300"/>
    <n v="1"/>
    <s v=""/>
    <n v="0"/>
    <n v="18993"/>
    <n v="0"/>
    <n v="0"/>
    <n v="0"/>
    <n v="0"/>
    <n v="0"/>
    <n v="0"/>
    <n v="18993"/>
    <n v="300"/>
    <n v="0"/>
    <n v="0"/>
    <n v="300"/>
    <n v="63.31"/>
    <n v="18993"/>
    <n v="-379.897986"/>
    <n v="18613.102014"/>
    <n v="15827.5"/>
    <n v="3165.5"/>
    <n v="-63.316330999999998"/>
    <n v="3102.183669"/>
    <n v="18993"/>
    <n v="17.313582497721058"/>
    <n v="1097"/>
    <n v="18993"/>
    <n v="18993"/>
    <n v="0"/>
    <n v="0"/>
    <n v="0"/>
    <n v="0"/>
    <n v="3165.5"/>
    <n v="15827.5"/>
    <n v="18993"/>
    <n v="0"/>
    <n v="0"/>
    <n v="0"/>
    <m/>
    <n v="0"/>
    <n v="3165.5"/>
    <n v="0"/>
    <n v="3165.5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3165.5"/>
  </r>
  <r>
    <n v="1514"/>
    <n v="14370"/>
    <s v="42312370SRSU"/>
    <s v="370S"/>
    <x v="82"/>
    <s v="15MIP - 20%(RSU)"/>
    <n v="10265"/>
    <n v="10"/>
    <x v="66"/>
    <n v="9260"/>
    <x v="2"/>
    <n v="2000"/>
    <n v="0"/>
    <n v="0"/>
    <s v="42312370SRSU15MIP - 20%(RSU)"/>
    <s v="MIP - 20%(RSU)"/>
    <s v="MIP - 20%(RSU) - 11/04/2015"/>
    <s v="3 years"/>
    <d v="2015-11-04T00:00:00"/>
    <d v="2018-11-04T00:00:00"/>
    <n v="244"/>
    <n v="0"/>
    <n v="0"/>
    <n v="0"/>
    <n v="0"/>
    <n v="0"/>
    <m/>
    <n v="244"/>
    <n v="1"/>
    <n v="0"/>
    <n v="0"/>
    <n v="15447.640000000001"/>
    <n v="0"/>
    <n v="0"/>
    <n v="0"/>
    <n v="0"/>
    <n v="0"/>
    <n v="0"/>
    <n v="15447.640000000001"/>
    <n v="244"/>
    <n v="0"/>
    <n v="0"/>
    <n v="244"/>
    <n v="63.31"/>
    <n v="15447.640000000001"/>
    <n v="-308.98369528000001"/>
    <n v="15138.656304720002"/>
    <n v="12851.93"/>
    <n v="2595.71"/>
    <n v="-51.919391419999997"/>
    <n v="2543.79060858"/>
    <n v="2543.79060858"/>
    <n v="2.3188610834822243"/>
    <n v="332"/>
    <n v="769.86"/>
    <n v="13621.79"/>
    <n v="1773.9306085799999"/>
    <n v="0"/>
    <n v="0"/>
    <n v="0"/>
    <n v="769.8599999999999"/>
    <n v="12851.93"/>
    <n v="13621.79"/>
    <n v="0"/>
    <n v="0"/>
    <n v="0"/>
    <m/>
    <n v="0"/>
    <n v="62.61"/>
    <n v="71.88"/>
    <n v="134.49"/>
    <n v="71.89"/>
    <n v="0"/>
    <n v="67.25"/>
    <n v="67.25"/>
    <n v="71.88"/>
    <n v="211.01999999999998"/>
    <n v="69.569999999999993"/>
    <n v="71.88"/>
    <n v="0"/>
    <n v="69.569999999999993"/>
    <n v="0"/>
    <n v="69.569999999999993"/>
    <n v="211.01999999999998"/>
    <n v="0"/>
    <m/>
    <m/>
    <n v="213.32999999999998"/>
    <n v="213.32999999999998"/>
    <n v="0"/>
    <n v="0"/>
    <n v="0"/>
    <n v="0"/>
    <n v="0"/>
    <n v="0"/>
    <n v="0"/>
    <m/>
    <n v="0"/>
    <n v="213.32999999999998"/>
    <n v="769.8599999999999"/>
  </r>
  <r>
    <n v="1515"/>
    <n v="14383"/>
    <s v="42312383KRSU"/>
    <s v="383K"/>
    <x v="83"/>
    <s v="15MIP - 20%(RSU)"/>
    <n v="10265"/>
    <n v="80"/>
    <x v="67"/>
    <n v="9260"/>
    <x v="2"/>
    <n v="190000"/>
    <n v="0"/>
    <n v="0"/>
    <s v="42312383KRSU15MIP - 20%(RSU)"/>
    <s v="MIP - 20%(RSU)"/>
    <s v="MIP - 20%(RSU) - 11/04/2015"/>
    <s v="3 years"/>
    <d v="2015-11-04T00:00:00"/>
    <d v="2018-11-04T00:00:00"/>
    <n v="1517"/>
    <n v="0"/>
    <n v="0"/>
    <n v="0"/>
    <n v="0"/>
    <n v="0"/>
    <m/>
    <n v="1517"/>
    <n v="1"/>
    <n v="0"/>
    <n v="0"/>
    <n v="96041.27"/>
    <n v="0"/>
    <n v="0"/>
    <n v="0"/>
    <n v="0"/>
    <n v="0"/>
    <n v="0"/>
    <n v="96041.27"/>
    <n v="1517"/>
    <n v="0"/>
    <n v="0"/>
    <n v="1517"/>
    <n v="63.31"/>
    <n v="96041.27"/>
    <n v="-1921.0174825399999"/>
    <n v="94120.252517460001"/>
    <n v="80023.839999999997"/>
    <n v="16017.43"/>
    <n v="-320.38063485999999"/>
    <n v="15697.049365140001"/>
    <n v="15697.049365140001"/>
    <n v="14.309069612707384"/>
    <n v="332"/>
    <n v="4750.6099999999997"/>
    <n v="84774.45"/>
    <n v="10946.439365140002"/>
    <n v="0"/>
    <n v="0"/>
    <n v="0"/>
    <n v="4750.6099999999988"/>
    <n v="80023.839999999997"/>
    <n v="84774.45"/>
    <n v="0"/>
    <n v="0"/>
    <n v="0"/>
    <m/>
    <n v="0"/>
    <n v="386.34"/>
    <n v="443.59"/>
    <n v="829.93"/>
    <n v="443.58"/>
    <n v="0"/>
    <n v="414.96"/>
    <n v="414.96"/>
    <n v="443.58"/>
    <n v="1302.1199999999999"/>
    <n v="429.27"/>
    <n v="443.58"/>
    <n v="0"/>
    <n v="429.28"/>
    <n v="0"/>
    <n v="429.28"/>
    <n v="1302.1299999999999"/>
    <n v="0"/>
    <m/>
    <m/>
    <n v="1316.4299999999998"/>
    <n v="1316.4299999999998"/>
    <n v="0"/>
    <n v="0"/>
    <n v="0"/>
    <n v="0"/>
    <n v="0"/>
    <n v="0"/>
    <n v="0"/>
    <m/>
    <n v="0"/>
    <n v="1316.4299999999998"/>
    <n v="4750.6099999999988"/>
  </r>
  <r>
    <n v="1516"/>
    <n v="14468"/>
    <s v="42312468RRSU"/>
    <s v="468R"/>
    <x v="84"/>
    <s v="15MIP - 20%(RSU)"/>
    <n v="10265"/>
    <n v="80"/>
    <x v="68"/>
    <n v="9260"/>
    <x v="2"/>
    <n v="190000"/>
    <n v="0"/>
    <n v="0"/>
    <s v="42312468RRSU15MIP - 20%(RSU)"/>
    <s v="MIP - 20%(RSU)"/>
    <s v="MIP - 20%(RSU) - 11/04/2015"/>
    <s v="3 years"/>
    <d v="2015-11-04T00:00:00"/>
    <d v="2018-11-04T00:00:00"/>
    <n v="1234"/>
    <n v="0"/>
    <n v="0"/>
    <n v="0"/>
    <n v="0"/>
    <n v="0"/>
    <m/>
    <n v="1234"/>
    <n v="1"/>
    <s v=""/>
    <n v="0"/>
    <n v="78124.540000000008"/>
    <n v="0"/>
    <n v="0"/>
    <n v="0"/>
    <n v="0"/>
    <n v="0"/>
    <n v="0"/>
    <n v="78124.540000000008"/>
    <n v="1234"/>
    <n v="0"/>
    <n v="0"/>
    <n v="1234"/>
    <n v="63.31"/>
    <n v="78124.540000000008"/>
    <n v="-1562.64704908"/>
    <n v="76561.89295092001"/>
    <n v="65082.68"/>
    <n v="13041.86"/>
    <n v="-260.86328371999997"/>
    <n v="12780.99671628"/>
    <n v="78124.540000000008"/>
    <n v="71.216536007292618"/>
    <n v="1097"/>
    <n v="78124.540000000008"/>
    <n v="78124.540000000008"/>
    <n v="0"/>
    <n v="0"/>
    <n v="0"/>
    <n v="0"/>
    <n v="13041.86"/>
    <n v="65082.68"/>
    <n v="78124.540000000008"/>
    <n v="0"/>
    <n v="0"/>
    <n v="0"/>
    <m/>
    <n v="0"/>
    <n v="13041.86"/>
    <n v="0"/>
    <n v="13041.86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13041.86"/>
  </r>
  <r>
    <n v="1517"/>
    <n v="14482"/>
    <s v="42312482DRSU"/>
    <s v="482D"/>
    <x v="86"/>
    <s v="15MIP - 20%(RSU)"/>
    <n v="10265"/>
    <n v="10"/>
    <x v="69"/>
    <n v="9260"/>
    <x v="2"/>
    <n v="12000"/>
    <n v="0"/>
    <n v="0"/>
    <s v="42312482DRSU15MIP - 20%(RSU)"/>
    <s v="MIP - 20%(RSU)"/>
    <s v="MIP - 20%(RSU) - 11/04/2015"/>
    <s v="3 years"/>
    <d v="2015-11-04T00:00:00"/>
    <d v="2018-11-04T00:00:00"/>
    <n v="1121"/>
    <n v="0"/>
    <n v="0"/>
    <n v="0"/>
    <n v="0"/>
    <n v="0"/>
    <m/>
    <n v="1121"/>
    <n v="1"/>
    <n v="0"/>
    <n v="0"/>
    <n v="70970.510000000009"/>
    <n v="0"/>
    <n v="0"/>
    <n v="0"/>
    <n v="0"/>
    <n v="0"/>
    <n v="0"/>
    <n v="70970.510000000009"/>
    <n v="1121"/>
    <n v="0"/>
    <n v="0"/>
    <n v="1121"/>
    <n v="63.31"/>
    <n v="70970.510000000009"/>
    <n v="-1419.5521410200001"/>
    <n v="69550.957858980008"/>
    <n v="59131.54"/>
    <n v="11838.97"/>
    <n v="-236.80307793999998"/>
    <n v="11602.16692206"/>
    <n v="11602.16692206"/>
    <n v="10.576268844175022"/>
    <n v="332"/>
    <n v="3511.32"/>
    <n v="62642.86"/>
    <n v="8090.84692206"/>
    <n v="0"/>
    <n v="0"/>
    <n v="0"/>
    <n v="3511.32"/>
    <n v="59131.54"/>
    <n v="62642.86"/>
    <n v="0"/>
    <n v="0"/>
    <n v="0"/>
    <m/>
    <n v="0"/>
    <n v="285.56"/>
    <n v="327.86"/>
    <n v="613.42000000000007"/>
    <n v="327.87"/>
    <n v="0"/>
    <n v="306.70999999999998"/>
    <n v="306.70999999999998"/>
    <n v="327.86"/>
    <n v="962.43999999999994"/>
    <n v="317.29000000000002"/>
    <n v="327.87"/>
    <n v="0"/>
    <n v="317.27999999999997"/>
    <n v="0"/>
    <n v="317.27999999999997"/>
    <n v="962.44"/>
    <n v="0"/>
    <m/>
    <m/>
    <n v="973.02"/>
    <n v="973.02"/>
    <n v="0"/>
    <n v="0"/>
    <n v="0"/>
    <n v="0"/>
    <n v="0"/>
    <n v="0"/>
    <n v="0"/>
    <m/>
    <n v="0"/>
    <n v="973.02"/>
    <n v="3511.32"/>
  </r>
  <r>
    <n v="1518"/>
    <n v="14492"/>
    <s v="42312492YRSU"/>
    <s v="492Y"/>
    <x v="88"/>
    <s v="15MIP - 20%(RSU)"/>
    <n v="10265"/>
    <n v="180"/>
    <x v="70"/>
    <n v="9260"/>
    <x v="2"/>
    <n v="700000"/>
    <n v="0"/>
    <n v="0"/>
    <s v="42312492YRSU15MIP - 20%(RSU)"/>
    <s v="MIP - 20%(RSU)"/>
    <s v="MIP - 20%(RSU) - 11/04/2015"/>
    <s v="3 years"/>
    <d v="2015-11-04T00:00:00"/>
    <d v="2018-11-04T00:00:00"/>
    <n v="686"/>
    <n v="0"/>
    <n v="0"/>
    <n v="0"/>
    <n v="0"/>
    <n v="0"/>
    <m/>
    <n v="686"/>
    <n v="1"/>
    <s v=""/>
    <n v="0"/>
    <n v="43430.66"/>
    <n v="0"/>
    <n v="0"/>
    <n v="0"/>
    <n v="0"/>
    <n v="0"/>
    <n v="0"/>
    <n v="43430.66"/>
    <n v="686"/>
    <n v="0"/>
    <n v="0"/>
    <n v="686"/>
    <n v="63.31"/>
    <n v="43430.66"/>
    <n v="-868.70006132000003"/>
    <n v="42561.959938680004"/>
    <n v="36150.01"/>
    <n v="7280.65"/>
    <n v="-145.6275613"/>
    <n v="7135.0224386999998"/>
    <n v="43430.66"/>
    <n v="39.590391978122156"/>
    <n v="1097"/>
    <n v="43430.66"/>
    <n v="43430.66"/>
    <n v="0"/>
    <n v="0"/>
    <n v="0"/>
    <n v="0"/>
    <n v="7280.65"/>
    <n v="36150.01"/>
    <n v="43430.66"/>
    <n v="0"/>
    <n v="0"/>
    <n v="0"/>
    <m/>
    <n v="0"/>
    <n v="7280.65"/>
    <n v="0"/>
    <n v="7280.65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7280.65"/>
  </r>
  <r>
    <n v="1519"/>
    <n v="14593"/>
    <s v="42312593ERSU"/>
    <s v="593E"/>
    <x v="89"/>
    <s v="15MIP - 20%(RSU)"/>
    <n v="10265"/>
    <n v="180"/>
    <x v="71"/>
    <n v="9260"/>
    <x v="2"/>
    <n v="700000"/>
    <n v="0"/>
    <n v="0"/>
    <s v="42312593ERSU15MIP - 20%(RSU)"/>
    <s v="MIP - 20%(RSU)"/>
    <s v="MIP - 20%(RSU) - 11/04/2015"/>
    <s v="3 years"/>
    <d v="2015-11-04T00:00:00"/>
    <d v="2018-11-04T00:00:00"/>
    <n v="2034"/>
    <n v="0"/>
    <n v="0"/>
    <n v="0"/>
    <n v="0"/>
    <n v="0"/>
    <m/>
    <n v="2034"/>
    <n v="1"/>
    <s v=""/>
    <n v="0"/>
    <n v="128772.54000000001"/>
    <n v="0"/>
    <n v="0"/>
    <n v="0"/>
    <n v="0"/>
    <n v="0"/>
    <n v="0"/>
    <n v="128772.54000000001"/>
    <n v="2034"/>
    <n v="0"/>
    <n v="0"/>
    <n v="2034"/>
    <n v="63.31"/>
    <n v="128772.54000000001"/>
    <n v="-2575.7083450800001"/>
    <n v="126196.83165492001"/>
    <n v="107310.45"/>
    <n v="21462.09"/>
    <n v="-429.28472417999996"/>
    <n v="21032.805275819999"/>
    <n v="128772.54000000001"/>
    <n v="117.38608933454877"/>
    <n v="1097"/>
    <n v="128772.54000000001"/>
    <n v="128772.54000000001"/>
    <n v="0"/>
    <n v="0"/>
    <n v="0"/>
    <n v="0"/>
    <n v="21462.09"/>
    <n v="107310.45"/>
    <n v="128772.54"/>
    <n v="0"/>
    <n v="0"/>
    <n v="0"/>
    <m/>
    <n v="0"/>
    <n v="21462.09"/>
    <n v="0"/>
    <n v="21462.09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21462.09"/>
  </r>
  <r>
    <n v="1520"/>
    <n v="14712"/>
    <s v="42312712PRSU"/>
    <s v="712P"/>
    <x v="91"/>
    <s v="15MIP - 20%(RSU)"/>
    <n v="10265"/>
    <n v="10"/>
    <x v="73"/>
    <n v="9260"/>
    <x v="2"/>
    <n v="2000"/>
    <n v="0"/>
    <n v="0"/>
    <s v="42312712PRSU15MIP - 20%(RSU)"/>
    <s v="MIP - 20%(RSU)"/>
    <s v="MIP - 20%(RSU) - 11/04/2015"/>
    <s v="3 years"/>
    <d v="2015-11-04T00:00:00"/>
    <d v="2018-11-04T00:00:00"/>
    <n v="956"/>
    <n v="0"/>
    <n v="0"/>
    <n v="0"/>
    <n v="0"/>
    <n v="0"/>
    <m/>
    <n v="956"/>
    <n v="1"/>
    <n v="0"/>
    <n v="0"/>
    <n v="60524.36"/>
    <n v="0"/>
    <n v="0"/>
    <n v="0"/>
    <n v="0"/>
    <n v="0"/>
    <n v="0"/>
    <n v="60524.36"/>
    <n v="956"/>
    <n v="0"/>
    <n v="0"/>
    <n v="956"/>
    <n v="63.31"/>
    <n v="60524.36"/>
    <n v="-1210.6082487199999"/>
    <n v="59313.751751280004"/>
    <n v="50394.76"/>
    <n v="10129.6"/>
    <n v="-202.61225919999998"/>
    <n v="9926.9877408000011"/>
    <n v="9926.9877408000011"/>
    <n v="9.0492139843208754"/>
    <n v="332"/>
    <n v="3004.34"/>
    <n v="53399.100000000006"/>
    <n v="6922.647740800001"/>
    <n v="0"/>
    <n v="0"/>
    <n v="0"/>
    <n v="3004.34"/>
    <n v="50394.76"/>
    <n v="53399.100000000006"/>
    <n v="0"/>
    <n v="0"/>
    <n v="0"/>
    <m/>
    <n v="0"/>
    <n v="244.33"/>
    <n v="280.52"/>
    <n v="524.85"/>
    <n v="280.52999999999997"/>
    <n v="0"/>
    <n v="262.43"/>
    <n v="262.43"/>
    <n v="280.52"/>
    <n v="823.48"/>
    <n v="271.48"/>
    <n v="280.52"/>
    <n v="0"/>
    <n v="271.48"/>
    <n v="0"/>
    <n v="271.48"/>
    <n v="823.48"/>
    <n v="0"/>
    <m/>
    <m/>
    <n v="832.53"/>
    <n v="832.53"/>
    <n v="0"/>
    <n v="0"/>
    <n v="0"/>
    <n v="0"/>
    <n v="0"/>
    <n v="0"/>
    <n v="0"/>
    <m/>
    <n v="0"/>
    <n v="832.53"/>
    <n v="3004.34"/>
  </r>
  <r>
    <n v="1521"/>
    <n v="14938"/>
    <s v="42312938SRSU"/>
    <s v="938S"/>
    <x v="99"/>
    <s v="15MIP - 20%(RSU)"/>
    <n v="10265"/>
    <n v="180"/>
    <x v="74"/>
    <n v="9260"/>
    <x v="2"/>
    <n v="700000"/>
    <n v="0"/>
    <n v="0"/>
    <s v="42312938SRSU15MIP - 20%(RSU)"/>
    <s v="MIP - 20%(RSU)"/>
    <s v="MIP - 20%(RSU) - 11/04/2015"/>
    <s v="3 years"/>
    <d v="2015-11-04T00:00:00"/>
    <d v="2018-11-04T00:00:00"/>
    <n v="666"/>
    <n v="0"/>
    <n v="0"/>
    <n v="0"/>
    <n v="0"/>
    <n v="0"/>
    <m/>
    <n v="666"/>
    <n v="1"/>
    <s v=""/>
    <n v="0"/>
    <n v="42164.46"/>
    <n v="0"/>
    <n v="0"/>
    <n v="0"/>
    <n v="0"/>
    <n v="0"/>
    <n v="0"/>
    <n v="42164.46"/>
    <n v="666"/>
    <n v="0"/>
    <n v="0"/>
    <n v="666"/>
    <n v="63.31"/>
    <n v="42164.46"/>
    <n v="-843.3735289199999"/>
    <n v="41321.086471080002"/>
    <n v="35137.050000000003"/>
    <n v="7027.41"/>
    <n v="-140.56225481999999"/>
    <n v="6886.8477451799999"/>
    <n v="42164.46"/>
    <n v="38.436153144940747"/>
    <n v="1097"/>
    <n v="42164.46"/>
    <n v="42164.46"/>
    <n v="0"/>
    <n v="0"/>
    <n v="0"/>
    <n v="0"/>
    <n v="7027.41"/>
    <n v="35137.050000000003"/>
    <n v="42164.460000000006"/>
    <n v="0"/>
    <n v="0"/>
    <n v="0"/>
    <m/>
    <n v="0"/>
    <n v="7027.41"/>
    <n v="0"/>
    <n v="7027.41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7027.41"/>
  </r>
  <r>
    <n v="1522"/>
    <n v="14951"/>
    <s v="42312951TRSU"/>
    <s v="951T"/>
    <x v="100"/>
    <s v="15MIP - 20%(RSU)"/>
    <n v="10265"/>
    <n v="80"/>
    <x v="80"/>
    <n v="9260"/>
    <x v="2"/>
    <n v="190000"/>
    <n v="0"/>
    <n v="0"/>
    <s v="42312951TRSU15MIP - 20%(RSU)"/>
    <s v="MIP - 20%(RSU)"/>
    <s v="MIP - 20%(RSU) - 11/04/2015"/>
    <s v="3 years"/>
    <d v="2015-11-04T00:00:00"/>
    <d v="2018-11-04T00:00:00"/>
    <n v="196"/>
    <n v="0"/>
    <n v="0"/>
    <n v="0"/>
    <n v="0"/>
    <n v="0"/>
    <m/>
    <n v="196"/>
    <n v="1"/>
    <s v=""/>
    <n v="0"/>
    <n v="12408.76"/>
    <n v="0"/>
    <n v="0"/>
    <n v="0"/>
    <n v="0"/>
    <n v="0"/>
    <n v="0"/>
    <n v="12408.76"/>
    <n v="196"/>
    <n v="0"/>
    <n v="0"/>
    <n v="196"/>
    <n v="63.31"/>
    <n v="12408.76"/>
    <n v="-248.20001751999999"/>
    <n v="12160.559982480001"/>
    <n v="10319.530000000001"/>
    <n v="2089.23"/>
    <n v="-41.788778459999996"/>
    <n v="2047.44122154"/>
    <n v="12408.76"/>
    <n v="11.311540565177758"/>
    <n v="1097"/>
    <n v="12408.76"/>
    <n v="12408.76"/>
    <n v="0"/>
    <n v="0"/>
    <n v="0"/>
    <n v="0"/>
    <n v="2089.23"/>
    <n v="10319.530000000001"/>
    <n v="12408.76"/>
    <n v="0"/>
    <n v="0"/>
    <n v="0"/>
    <m/>
    <n v="0"/>
    <n v="50.39"/>
    <n v="57.86"/>
    <n v="108.25"/>
    <n v="57.86"/>
    <n v="0"/>
    <n v="54.13"/>
    <n v="54.13"/>
    <n v="57.85"/>
    <n v="169.84"/>
    <n v="1811.14"/>
    <n v="0"/>
    <n v="0"/>
    <n v="0"/>
    <n v="0"/>
    <n v="0"/>
    <n v="1811.14"/>
    <n v="0"/>
    <m/>
    <m/>
    <n v="0"/>
    <n v="0"/>
    <n v="0"/>
    <n v="0"/>
    <n v="0"/>
    <n v="0"/>
    <n v="0"/>
    <n v="0"/>
    <n v="0"/>
    <m/>
    <n v="0"/>
    <n v="0"/>
    <n v="2089.23"/>
  </r>
  <r>
    <n v="1523"/>
    <n v="14957"/>
    <s v="42312957RRSU"/>
    <s v="957R"/>
    <x v="101"/>
    <s v="15MIP - 20%(RSU)"/>
    <n v="10265"/>
    <n v="80"/>
    <x v="81"/>
    <n v="9260"/>
    <x v="2"/>
    <n v="190000"/>
    <n v="0"/>
    <n v="0"/>
    <s v="42312957RRSU15MIP - 20%(RSU)"/>
    <s v="MIP - 20%(RSU)"/>
    <s v="MIP - 20%(RSU) - 11/04/2015"/>
    <s v="3 years"/>
    <d v="2015-11-04T00:00:00"/>
    <d v="2018-11-04T00:00:00"/>
    <n v="407"/>
    <n v="0"/>
    <n v="0"/>
    <n v="0"/>
    <n v="0"/>
    <n v="0"/>
    <m/>
    <n v="407"/>
    <n v="1"/>
    <n v="0"/>
    <n v="0"/>
    <n v="25767.170000000002"/>
    <n v="0"/>
    <n v="0"/>
    <n v="0"/>
    <n v="0"/>
    <n v="0"/>
    <n v="0"/>
    <n v="25767.170000000002"/>
    <n v="407"/>
    <n v="0"/>
    <n v="0"/>
    <n v="407"/>
    <n v="63.31"/>
    <n v="25767.170000000002"/>
    <n v="-515.39493433999996"/>
    <n v="25251.775065660004"/>
    <n v="21462.09"/>
    <n v="4305.08"/>
    <n v="-86.110210159999994"/>
    <n v="4218.96978984"/>
    <n v="4218.96978984"/>
    <n v="3.8459159433363719"/>
    <n v="332"/>
    <n v="1276.8399999999999"/>
    <n v="22738.93"/>
    <n v="2942.1297898399998"/>
    <n v="0"/>
    <n v="0"/>
    <n v="0"/>
    <n v="1276.8399999999999"/>
    <n v="21462.09"/>
    <n v="22738.93"/>
    <n v="0"/>
    <n v="0"/>
    <n v="0"/>
    <m/>
    <n v="0"/>
    <n v="103.84"/>
    <n v="119.22"/>
    <n v="223.06"/>
    <n v="119.23"/>
    <n v="0"/>
    <n v="111.53"/>
    <n v="111.53"/>
    <n v="119.22"/>
    <n v="349.98"/>
    <n v="115.38"/>
    <n v="119.22"/>
    <n v="0"/>
    <n v="115.38"/>
    <n v="0"/>
    <n v="115.38"/>
    <n v="349.98"/>
    <n v="0"/>
    <m/>
    <m/>
    <n v="353.82"/>
    <n v="353.82"/>
    <n v="0"/>
    <n v="0"/>
    <n v="0"/>
    <n v="0"/>
    <n v="0"/>
    <n v="0"/>
    <n v="0"/>
    <m/>
    <n v="0"/>
    <n v="353.82"/>
    <n v="1276.8399999999999"/>
  </r>
  <r>
    <n v="1524"/>
    <n v="15070"/>
    <s v="4231270SlRSU"/>
    <s v="70Sl"/>
    <x v="104"/>
    <s v="15MIP - 20%(RSU)"/>
    <n v="10265"/>
    <n v="80"/>
    <x v="84"/>
    <n v="9260"/>
    <x v="2"/>
    <n v="190000"/>
    <n v="0"/>
    <n v="0"/>
    <s v="4231270SlRSU15MIP - 20%(RSU)"/>
    <s v="MIP - 20%(RSU)"/>
    <s v="MIP - 20%(RSU) - 11/04/2015"/>
    <s v="3 years"/>
    <d v="2015-11-04T00:00:00"/>
    <d v="2018-11-04T00:00:00"/>
    <n v="384"/>
    <n v="0"/>
    <n v="0"/>
    <n v="0"/>
    <n v="0"/>
    <n v="0"/>
    <m/>
    <n v="384"/>
    <n v="1"/>
    <n v="0"/>
    <n v="0"/>
    <n v="24311.040000000001"/>
    <n v="0"/>
    <n v="0"/>
    <n v="0"/>
    <n v="0"/>
    <n v="0"/>
    <n v="0"/>
    <n v="24311.040000000001"/>
    <n v="384"/>
    <n v="0"/>
    <n v="0"/>
    <n v="384"/>
    <n v="63.31"/>
    <n v="24311.040000000001"/>
    <n v="-486.26942207999997"/>
    <n v="23824.770577920001"/>
    <n v="20259.2"/>
    <n v="4051.84"/>
    <n v="-81.044903680000004"/>
    <n v="3970.7950963200001"/>
    <n v="3970.7950963200001"/>
    <n v="3.6196855937283501"/>
    <n v="332"/>
    <n v="1201.74"/>
    <n v="21460.940000000002"/>
    <n v="2769.0550963200003"/>
    <n v="0"/>
    <n v="0"/>
    <n v="0"/>
    <n v="1201.7399999999998"/>
    <n v="20259.2"/>
    <n v="21460.940000000002"/>
    <n v="0"/>
    <n v="0"/>
    <n v="0"/>
    <m/>
    <n v="0"/>
    <n v="97.73"/>
    <n v="112.21"/>
    <n v="209.94"/>
    <n v="112.21"/>
    <n v="0"/>
    <n v="104.97"/>
    <n v="104.97"/>
    <n v="112.21"/>
    <n v="329.39"/>
    <n v="108.59"/>
    <n v="112.21"/>
    <n v="0"/>
    <n v="108.59"/>
    <n v="0"/>
    <n v="108.59"/>
    <n v="329.39"/>
    <n v="0"/>
    <m/>
    <m/>
    <n v="333.02"/>
    <n v="333.02"/>
    <n v="0"/>
    <n v="0"/>
    <n v="0"/>
    <n v="0"/>
    <n v="0"/>
    <n v="0"/>
    <n v="0"/>
    <m/>
    <n v="0"/>
    <n v="333.02"/>
    <n v="1201.7399999999998"/>
  </r>
  <r>
    <n v="1525"/>
    <n v="15207"/>
    <s v="42312207VRSU"/>
    <s v="207V"/>
    <x v="106"/>
    <s v="15MIP - 20%(RSU)"/>
    <n v="10265"/>
    <n v="80"/>
    <x v="86"/>
    <n v="9260"/>
    <x v="2"/>
    <n v="190000"/>
    <n v="0"/>
    <n v="0"/>
    <s v="42312207VRSU15MIP - 20%(RSU)"/>
    <s v="MIP - 20%(RSU)"/>
    <s v="MIP - 20%(RSU) - 11/04/2015"/>
    <s v="3 years"/>
    <d v="2015-11-04T00:00:00"/>
    <d v="2018-11-04T00:00:00"/>
    <n v="704"/>
    <n v="0"/>
    <n v="0"/>
    <n v="0"/>
    <n v="0"/>
    <n v="0"/>
    <m/>
    <n v="704"/>
    <n v="1"/>
    <s v=""/>
    <n v="0"/>
    <n v="44570.240000000005"/>
    <n v="0"/>
    <n v="0"/>
    <n v="0"/>
    <n v="0"/>
    <n v="0"/>
    <n v="0"/>
    <n v="44570.240000000005"/>
    <n v="704"/>
    <n v="0"/>
    <n v="0"/>
    <n v="704"/>
    <n v="63.31"/>
    <n v="44570.240000000005"/>
    <n v="-891.49394048000011"/>
    <n v="43678.746059520003"/>
    <n v="37099.660000000003"/>
    <n v="7470.58"/>
    <n v="-149.42654116"/>
    <n v="7321.15345884"/>
    <n v="44570.240000000005"/>
    <n v="40.629206927985422"/>
    <n v="1097"/>
    <n v="44570.240000000005"/>
    <n v="44570.240000000005"/>
    <n v="0"/>
    <n v="0"/>
    <n v="0"/>
    <n v="0"/>
    <n v="7470.58"/>
    <n v="37099.660000000003"/>
    <n v="44570.240000000005"/>
    <n v="0"/>
    <n v="0"/>
    <n v="0"/>
    <m/>
    <n v="0"/>
    <n v="7470.58"/>
    <n v="0"/>
    <n v="7470.58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7470.58"/>
  </r>
  <r>
    <n v="1526"/>
    <n v="15232"/>
    <s v="42312232WRSU"/>
    <s v="232W"/>
    <x v="107"/>
    <s v="15MIP - 20%(RSU)"/>
    <n v="10265"/>
    <n v="80"/>
    <x v="87"/>
    <n v="9260"/>
    <x v="2"/>
    <n v="190000"/>
    <n v="0"/>
    <n v="0"/>
    <s v="42312232WRSU15MIP - 20%(RSU)"/>
    <s v="MIP - 20%(RSU)"/>
    <s v="MIP - 20%(RSU) - 11/04/2015"/>
    <s v="3 years"/>
    <d v="2015-11-04T00:00:00"/>
    <d v="2018-11-04T00:00:00"/>
    <n v="1185"/>
    <n v="0"/>
    <n v="0"/>
    <n v="0"/>
    <n v="0"/>
    <n v="0"/>
    <m/>
    <n v="1185"/>
    <n v="1"/>
    <s v=""/>
    <n v="0"/>
    <n v="75022.350000000006"/>
    <n v="0"/>
    <n v="0"/>
    <n v="0"/>
    <n v="0"/>
    <n v="0"/>
    <n v="0"/>
    <n v="75022.350000000006"/>
    <n v="1185"/>
    <n v="0"/>
    <n v="0"/>
    <n v="1185"/>
    <n v="63.31"/>
    <n v="75022.350000000006"/>
    <n v="-1500.5970447"/>
    <n v="73521.752955300006"/>
    <n v="62486.97"/>
    <n v="12535.38"/>
    <n v="-250.73267075999996"/>
    <n v="12284.647329239999"/>
    <n v="75022.350000000006"/>
    <n v="68.388650865998187"/>
    <n v="1097"/>
    <n v="75022.350000000006"/>
    <n v="75022.350000000006"/>
    <n v="0"/>
    <n v="0"/>
    <n v="0"/>
    <n v="0"/>
    <n v="12535.38"/>
    <n v="62486.97"/>
    <n v="75022.350000000006"/>
    <n v="0"/>
    <n v="0"/>
    <n v="0"/>
    <m/>
    <n v="0"/>
    <n v="12535.38"/>
    <n v="0"/>
    <n v="12535.38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12535.38"/>
  </r>
  <r>
    <n v="1527"/>
    <n v="15234"/>
    <s v="42312234DRSU"/>
    <s v="234D"/>
    <x v="108"/>
    <s v="15MIP - 20%(RSU)"/>
    <n v="10265"/>
    <n v="80"/>
    <x v="88"/>
    <n v="9260"/>
    <x v="2"/>
    <n v="190000"/>
    <n v="0"/>
    <n v="0"/>
    <s v="42312234DRSU15MIP - 20%(RSU)"/>
    <s v="MIP - 20%(RSU)"/>
    <s v="MIP - 20%(RSU) - 11/04/2015"/>
    <s v="3 years"/>
    <d v="2015-11-04T00:00:00"/>
    <d v="2018-11-04T00:00:00"/>
    <n v="728"/>
    <n v="0"/>
    <n v="0"/>
    <n v="0"/>
    <n v="0"/>
    <n v="0"/>
    <m/>
    <n v="728"/>
    <n v="1"/>
    <n v="0"/>
    <n v="0"/>
    <n v="46089.68"/>
    <n v="0"/>
    <n v="0"/>
    <n v="0"/>
    <n v="0"/>
    <n v="0"/>
    <n v="0"/>
    <n v="46089.68"/>
    <n v="728"/>
    <n v="0"/>
    <n v="0"/>
    <n v="728"/>
    <n v="63.31"/>
    <n v="46089.68"/>
    <n v="-921.8857793599999"/>
    <n v="45167.794220640004"/>
    <n v="38365.86"/>
    <n v="7723.82"/>
    <n v="-154.49184763999997"/>
    <n v="7569.3281523599999"/>
    <n v="7569.3281523599999"/>
    <n v="6.9000256630446675"/>
    <n v="332"/>
    <n v="2290.81"/>
    <n v="40656.67"/>
    <n v="5278.5181523600004"/>
    <n v="0"/>
    <n v="0"/>
    <n v="0"/>
    <n v="2290.8099999999995"/>
    <n v="38365.86"/>
    <n v="40656.67"/>
    <n v="0"/>
    <n v="0"/>
    <n v="0"/>
    <m/>
    <n v="0"/>
    <n v="186.3"/>
    <n v="213.9"/>
    <n v="400.20000000000005"/>
    <n v="213.9"/>
    <n v="0"/>
    <n v="200.1"/>
    <n v="200.1"/>
    <n v="213.9"/>
    <n v="627.9"/>
    <n v="207"/>
    <n v="213.91"/>
    <n v="0"/>
    <n v="207"/>
    <n v="0"/>
    <n v="207"/>
    <n v="627.91"/>
    <n v="0"/>
    <m/>
    <m/>
    <n v="634.79999999999995"/>
    <n v="634.79999999999995"/>
    <n v="0"/>
    <n v="0"/>
    <n v="0"/>
    <n v="0"/>
    <n v="0"/>
    <n v="0"/>
    <n v="0"/>
    <m/>
    <n v="0"/>
    <n v="634.79999999999995"/>
    <n v="2290.8099999999995"/>
  </r>
  <r>
    <n v="1528"/>
    <n v="15304"/>
    <s v="42312304GRSU"/>
    <s v="304G"/>
    <x v="109"/>
    <s v="15MIP - 20%(RSU)"/>
    <n v="10265"/>
    <n v="180"/>
    <x v="74"/>
    <n v="9260"/>
    <x v="2"/>
    <n v="700000"/>
    <n v="0"/>
    <n v="0"/>
    <s v="42312304GRSU15MIP - 20%(RSU)"/>
    <s v="MIP - 20%(RSU)"/>
    <s v="MIP - 20%(RSU) - 11/04/2015"/>
    <s v="3 years"/>
    <d v="2015-11-04T00:00:00"/>
    <d v="2018-11-04T00:00:00"/>
    <n v="2153"/>
    <n v="0"/>
    <n v="0"/>
    <n v="0"/>
    <n v="0"/>
    <n v="0"/>
    <m/>
    <n v="2153"/>
    <n v="1"/>
    <s v=""/>
    <n v="0"/>
    <n v="136306.43"/>
    <n v="0"/>
    <n v="0"/>
    <n v="0"/>
    <n v="0"/>
    <n v="0"/>
    <n v="0"/>
    <n v="136306.43"/>
    <n v="2153"/>
    <n v="0"/>
    <n v="0"/>
    <n v="2153"/>
    <n v="63.31"/>
    <n v="136306.43"/>
    <n v="-2726.4012128599998"/>
    <n v="133580.02878714001"/>
    <n v="113578.14"/>
    <n v="22728.29"/>
    <n v="-454.61125657999997"/>
    <n v="22273.678743420001"/>
    <n v="136306.43"/>
    <n v="124.25381039197812"/>
    <n v="1097"/>
    <n v="136306.43"/>
    <n v="136306.43"/>
    <n v="0"/>
    <n v="0"/>
    <n v="0"/>
    <n v="0"/>
    <n v="22728.29"/>
    <n v="113578.14"/>
    <n v="136306.43"/>
    <n v="0"/>
    <n v="0"/>
    <n v="0"/>
    <m/>
    <n v="0"/>
    <n v="22728.29"/>
    <n v="0"/>
    <n v="22728.29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22728.29"/>
  </r>
  <r>
    <n v="1529"/>
    <n v="15319"/>
    <s v="42312319HRSU"/>
    <s v="319H"/>
    <x v="110"/>
    <s v="15MIP - 20%(RSU)"/>
    <n v="10265"/>
    <n v="180"/>
    <x v="71"/>
    <n v="9260"/>
    <x v="2"/>
    <n v="700000"/>
    <n v="0"/>
    <n v="0"/>
    <s v="42312319HRSU15MIP - 20%(RSU)"/>
    <s v="MIP - 20%(RSU)"/>
    <s v="MIP - 20%(RSU) - 11/04/2015"/>
    <s v="3 years"/>
    <d v="2015-11-04T00:00:00"/>
    <d v="2018-11-04T00:00:00"/>
    <n v="1220"/>
    <n v="0"/>
    <n v="0"/>
    <n v="0"/>
    <n v="0"/>
    <n v="0"/>
    <m/>
    <n v="1220"/>
    <n v="1"/>
    <s v=""/>
    <n v="0"/>
    <n v="77238.2"/>
    <n v="0"/>
    <n v="0"/>
    <n v="0"/>
    <n v="0"/>
    <n v="0"/>
    <n v="0"/>
    <n v="77238.2"/>
    <n v="1220"/>
    <n v="0"/>
    <n v="0"/>
    <n v="1220"/>
    <n v="63.31"/>
    <n v="77238.2"/>
    <n v="-1544.9184763999999"/>
    <n v="75693.281523600002"/>
    <n v="64322.96"/>
    <n v="12915.24"/>
    <n v="-258.33063047999997"/>
    <n v="12656.909369519999"/>
    <n v="77238.2"/>
    <n v="70.408568824065625"/>
    <n v="1097"/>
    <n v="77238.2"/>
    <n v="77238.2"/>
    <n v="0"/>
    <n v="0"/>
    <n v="0"/>
    <n v="0"/>
    <n v="12915.24"/>
    <n v="64322.96"/>
    <n v="77238.2"/>
    <n v="0"/>
    <n v="0"/>
    <n v="0"/>
    <m/>
    <n v="0"/>
    <n v="12915.24"/>
    <n v="0"/>
    <n v="12915.24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12915.24"/>
  </r>
  <r>
    <n v="1530"/>
    <n v="15331"/>
    <s v="42312331FRSU"/>
    <s v="331F"/>
    <x v="111"/>
    <s v="15MIP - 20%(RSU)"/>
    <n v="10265"/>
    <n v="10"/>
    <x v="89"/>
    <n v="9260"/>
    <x v="2"/>
    <n v="2000"/>
    <n v="0"/>
    <n v="0"/>
    <s v="42312331FRSU15MIP - 20%(RSU)"/>
    <s v="MIP - 20%(RSU)"/>
    <s v="MIP - 20%(RSU) - 11/04/2015"/>
    <s v="3 years"/>
    <d v="2015-11-04T00:00:00"/>
    <d v="2018-11-04T00:00:00"/>
    <n v="1130"/>
    <n v="0"/>
    <n v="0"/>
    <n v="0"/>
    <n v="0"/>
    <n v="0"/>
    <m/>
    <n v="1130"/>
    <n v="1"/>
    <s v=""/>
    <n v="0"/>
    <n v="71540.3"/>
    <n v="0"/>
    <n v="0"/>
    <n v="0"/>
    <n v="0"/>
    <n v="0"/>
    <n v="0"/>
    <n v="71540.3"/>
    <n v="1130"/>
    <n v="0"/>
    <n v="0"/>
    <n v="1130"/>
    <n v="63.31"/>
    <n v="71540.3"/>
    <n v="-1430.9490805999999"/>
    <n v="70109.350919400007"/>
    <n v="59574.71"/>
    <n v="11965.59"/>
    <n v="-239.33573117999998"/>
    <n v="11726.254268820001"/>
    <n v="71540.3"/>
    <n v="65.214494074749325"/>
    <n v="1097"/>
    <n v="71540.3"/>
    <n v="71540.3"/>
    <n v="0"/>
    <n v="0"/>
    <n v="0"/>
    <n v="0"/>
    <n v="11965.59"/>
    <n v="59574.71"/>
    <n v="71540.3"/>
    <n v="0"/>
    <n v="0"/>
    <n v="0"/>
    <m/>
    <n v="0"/>
    <n v="11965.59"/>
    <n v="0"/>
    <n v="11965.59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11965.59"/>
  </r>
  <r>
    <n v="1531"/>
    <n v="15365"/>
    <s v="42312365PRSU"/>
    <s v="365P"/>
    <x v="112"/>
    <s v="15MIP - 20%(RSU)"/>
    <n v="10265"/>
    <n v="30"/>
    <x v="90"/>
    <n v="9260"/>
    <x v="2"/>
    <n v="10000"/>
    <n v="0"/>
    <n v="0"/>
    <s v="42312365PRSU15MIP - 20%(RSU)"/>
    <s v="MIP - 20%(RSU)"/>
    <s v="MIP - 20%(RSU) - 11/04/2015"/>
    <s v="3 years"/>
    <d v="2015-11-04T00:00:00"/>
    <d v="2018-11-04T00:00:00"/>
    <n v="1130"/>
    <n v="0"/>
    <n v="0"/>
    <n v="0"/>
    <n v="0"/>
    <n v="0"/>
    <m/>
    <n v="1130"/>
    <n v="1"/>
    <n v="0"/>
    <n v="0"/>
    <n v="71540.3"/>
    <n v="0"/>
    <n v="0"/>
    <n v="0"/>
    <n v="0"/>
    <n v="0"/>
    <n v="0"/>
    <n v="71540.3"/>
    <n v="1130"/>
    <n v="0"/>
    <n v="0"/>
    <n v="1130"/>
    <n v="63.31"/>
    <n v="71540.3"/>
    <n v="-1430.9490805999999"/>
    <n v="70109.350919400007"/>
    <n v="59574.71"/>
    <n v="11965.59"/>
    <n v="-239.33573117999998"/>
    <n v="11726.254268820001"/>
    <n v="11726.254268820001"/>
    <n v="10.689384018979034"/>
    <n v="332"/>
    <n v="3548.88"/>
    <n v="63123.59"/>
    <n v="8177.3742688200009"/>
    <n v="0"/>
    <n v="0"/>
    <n v="0"/>
    <n v="3548.88"/>
    <n v="59574.71"/>
    <n v="63123.59"/>
    <n v="0"/>
    <n v="0"/>
    <n v="0"/>
    <m/>
    <n v="0"/>
    <n v="288.61"/>
    <n v="331.37"/>
    <n v="619.98"/>
    <n v="331.38"/>
    <n v="0"/>
    <n v="309.99"/>
    <n v="309.99"/>
    <n v="331.37"/>
    <n v="972.74"/>
    <n v="320.68"/>
    <n v="331.37"/>
    <n v="0"/>
    <n v="320.68"/>
    <n v="0"/>
    <n v="320.68"/>
    <n v="972.73"/>
    <n v="0"/>
    <m/>
    <m/>
    <n v="983.43000000000006"/>
    <n v="983.43000000000006"/>
    <n v="0"/>
    <n v="0"/>
    <n v="0"/>
    <n v="0"/>
    <n v="0"/>
    <n v="0"/>
    <n v="0"/>
    <m/>
    <n v="0"/>
    <n v="983.43000000000006"/>
    <n v="3548.88"/>
  </r>
  <r>
    <n v="1532"/>
    <n v="15388"/>
    <s v="42312388GRSU"/>
    <s v="388G"/>
    <x v="114"/>
    <s v="15MIP - 20%(RSU)"/>
    <n v="10265"/>
    <n v="10"/>
    <x v="44"/>
    <n v="9260"/>
    <x v="2"/>
    <n v="2000"/>
    <n v="0"/>
    <n v="0"/>
    <s v="42312388GRSU15MIP - 20%(RSU)"/>
    <s v="MIP - 20%(RSU)"/>
    <s v="MIP - 20%(RSU) - 11/04/2015"/>
    <s v="3 years"/>
    <d v="2015-11-04T00:00:00"/>
    <d v="2018-11-04T00:00:00"/>
    <n v="1034"/>
    <n v="0"/>
    <n v="0"/>
    <n v="0"/>
    <n v="0"/>
    <n v="0"/>
    <m/>
    <n v="1034"/>
    <n v="1"/>
    <s v=""/>
    <n v="0"/>
    <n v="65462.54"/>
    <n v="0"/>
    <n v="0"/>
    <n v="0"/>
    <n v="0"/>
    <n v="0"/>
    <n v="0"/>
    <n v="65462.54"/>
    <n v="1034"/>
    <n v="0"/>
    <n v="0"/>
    <n v="1034"/>
    <n v="63.31"/>
    <n v="65462.54"/>
    <n v="-1309.38172508"/>
    <n v="64153.158274920002"/>
    <n v="54509.91"/>
    <n v="10952.63"/>
    <n v="-219.07450525999997"/>
    <n v="10733.55549474"/>
    <n v="65462.54"/>
    <n v="59.674147675478579"/>
    <n v="1097"/>
    <n v="65462.54"/>
    <n v="65462.54"/>
    <n v="0"/>
    <n v="0"/>
    <n v="0"/>
    <n v="0"/>
    <n v="10952.63"/>
    <n v="54509.91"/>
    <n v="65462.54"/>
    <n v="0"/>
    <n v="0"/>
    <n v="0"/>
    <m/>
    <n v="0"/>
    <n v="10952.63"/>
    <n v="0"/>
    <n v="10952.63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10952.63"/>
  </r>
  <r>
    <n v="1533"/>
    <n v="15416"/>
    <s v="42312416WRSU"/>
    <s v="416W"/>
    <x v="116"/>
    <s v="15MIP - 20%(RSU)"/>
    <n v="10265"/>
    <n v="80"/>
    <x v="92"/>
    <n v="9260"/>
    <x v="2"/>
    <n v="190000"/>
    <n v="0"/>
    <n v="0"/>
    <s v="42312416WRSU15MIP - 20%(RSU)"/>
    <s v="MIP - 20%(RSU)"/>
    <s v="MIP - 20%(RSU) - 11/04/2015"/>
    <s v="3 years"/>
    <d v="2015-11-04T00:00:00"/>
    <d v="2018-11-04T00:00:00"/>
    <n v="359"/>
    <n v="0"/>
    <n v="0"/>
    <n v="0"/>
    <n v="0"/>
    <n v="0"/>
    <m/>
    <n v="359"/>
    <n v="1"/>
    <n v="0"/>
    <n v="0"/>
    <n v="22728.29"/>
    <n v="0"/>
    <n v="0"/>
    <n v="0"/>
    <n v="0"/>
    <n v="0"/>
    <n v="0"/>
    <n v="22728.29"/>
    <n v="359"/>
    <n v="0"/>
    <n v="0"/>
    <n v="359"/>
    <n v="63.31"/>
    <n v="22728.29"/>
    <n v="-454.61125657999997"/>
    <n v="22273.678743420001"/>
    <n v="18929.689999999999"/>
    <n v="3798.6"/>
    <n v="-75.979597200000001"/>
    <n v="3722.6204027999997"/>
    <n v="3722.6204027999997"/>
    <n v="3.3934552441203278"/>
    <n v="332"/>
    <n v="1126.6300000000001"/>
    <n v="20056.32"/>
    <n v="2595.9904027999996"/>
    <n v="0"/>
    <n v="0"/>
    <n v="0"/>
    <n v="1126.6300000000001"/>
    <n v="18929.689999999999"/>
    <n v="20056.32"/>
    <n v="0"/>
    <n v="0"/>
    <n v="0"/>
    <m/>
    <n v="0"/>
    <n v="91.62"/>
    <n v="105.2"/>
    <n v="196.82"/>
    <n v="105.2"/>
    <n v="0"/>
    <n v="98.41"/>
    <n v="98.41"/>
    <n v="105.19"/>
    <n v="308.8"/>
    <n v="101.81"/>
    <n v="105.2"/>
    <n v="0"/>
    <n v="101.8"/>
    <n v="0"/>
    <n v="101.8"/>
    <n v="308.81"/>
    <n v="0"/>
    <m/>
    <m/>
    <n v="312.2"/>
    <n v="312.2"/>
    <n v="0"/>
    <n v="0"/>
    <n v="0"/>
    <n v="0"/>
    <n v="0"/>
    <n v="0"/>
    <n v="0"/>
    <m/>
    <n v="0"/>
    <n v="312.2"/>
    <n v="1126.6300000000001"/>
  </r>
  <r>
    <n v="1534"/>
    <n v="15507"/>
    <s v="42312507TRSU"/>
    <s v="507T"/>
    <x v="118"/>
    <s v="15MIP - 20%(RSU)"/>
    <n v="10265"/>
    <n v="80"/>
    <x v="93"/>
    <n v="9260"/>
    <x v="2"/>
    <n v="190000"/>
    <n v="0"/>
    <n v="0"/>
    <s v="42312507TRSU15MIP - 20%(RSU)"/>
    <s v="MIP - 20%(RSU)"/>
    <s v="MIP - 20%(RSU) - 11/04/2015"/>
    <s v="3 years"/>
    <d v="2015-11-04T00:00:00"/>
    <d v="2018-11-04T00:00:00"/>
    <n v="1125"/>
    <n v="0"/>
    <n v="0"/>
    <n v="0"/>
    <n v="0"/>
    <n v="0"/>
    <m/>
    <n v="1125"/>
    <n v="1"/>
    <s v=""/>
    <n v="0"/>
    <n v="71223.75"/>
    <n v="0"/>
    <n v="0"/>
    <n v="0"/>
    <n v="0"/>
    <n v="0"/>
    <n v="0"/>
    <n v="71223.75"/>
    <n v="1125"/>
    <n v="0"/>
    <n v="0"/>
    <n v="1125"/>
    <n v="63.31"/>
    <n v="71223.75"/>
    <n v="-1424.6174475"/>
    <n v="69799.132552499999"/>
    <n v="59321.47"/>
    <n v="11902.28"/>
    <n v="-238.06940456000001"/>
    <n v="11664.210595440001"/>
    <n v="71223.75"/>
    <n v="64.925934366453959"/>
    <n v="1097"/>
    <n v="71223.75"/>
    <n v="71223.75"/>
    <n v="0"/>
    <n v="0"/>
    <n v="0"/>
    <n v="0"/>
    <n v="11902.28"/>
    <n v="59321.47"/>
    <n v="71223.75"/>
    <n v="0"/>
    <n v="0"/>
    <n v="0"/>
    <m/>
    <n v="0"/>
    <n v="11902.28"/>
    <n v="0"/>
    <n v="11902.28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11902.28"/>
  </r>
  <r>
    <n v="1535"/>
    <n v="15748"/>
    <s v="42312748HRSU"/>
    <s v="748H"/>
    <x v="123"/>
    <s v="15MIP - 20%(RSU)"/>
    <n v="10265"/>
    <n v="60"/>
    <x v="97"/>
    <n v="9260"/>
    <x v="2"/>
    <n v="30000"/>
    <n v="0"/>
    <n v="0"/>
    <s v="42312748HRSU15MIP - 20%(RSU)"/>
    <s v="MIP - 20%(RSU)"/>
    <s v="MIP - 20%(RSU) - 11/04/2015"/>
    <s v="3 years"/>
    <d v="2015-11-04T00:00:00"/>
    <d v="2018-11-04T00:00:00"/>
    <n v="730"/>
    <n v="0"/>
    <n v="0"/>
    <n v="0"/>
    <n v="0"/>
    <n v="0"/>
    <m/>
    <n v="730"/>
    <n v="1"/>
    <n v="0"/>
    <n v="0"/>
    <n v="46216.3"/>
    <n v="0"/>
    <n v="0"/>
    <n v="0"/>
    <n v="0"/>
    <n v="0"/>
    <n v="0"/>
    <n v="46216.3"/>
    <n v="730"/>
    <n v="0"/>
    <n v="0"/>
    <n v="730"/>
    <n v="63.31"/>
    <n v="46216.3"/>
    <n v="-924.41843259999996"/>
    <n v="45291.8815674"/>
    <n v="38492.480000000003"/>
    <n v="7723.82"/>
    <n v="-154.49184763999997"/>
    <n v="7569.3281523599999"/>
    <n v="7569.3281523599999"/>
    <n v="6.9000256630446675"/>
    <n v="332"/>
    <n v="2290.81"/>
    <n v="40783.29"/>
    <n v="5278.5181523600004"/>
    <n v="0"/>
    <n v="0"/>
    <n v="0"/>
    <n v="2290.8099999999995"/>
    <n v="38492.480000000003"/>
    <n v="40783.29"/>
    <n v="0"/>
    <n v="0"/>
    <n v="0"/>
    <m/>
    <n v="0"/>
    <n v="186.3"/>
    <n v="213.9"/>
    <n v="400.20000000000005"/>
    <n v="213.9"/>
    <n v="0"/>
    <n v="200.1"/>
    <n v="200.1"/>
    <n v="213.9"/>
    <n v="627.9"/>
    <n v="207"/>
    <n v="213.91"/>
    <n v="0"/>
    <n v="207"/>
    <n v="0"/>
    <n v="207"/>
    <n v="627.91"/>
    <n v="0"/>
    <m/>
    <m/>
    <n v="634.79999999999995"/>
    <n v="634.79999999999995"/>
    <n v="0"/>
    <n v="0"/>
    <n v="0"/>
    <n v="0"/>
    <n v="0"/>
    <n v="0"/>
    <n v="0"/>
    <m/>
    <n v="0"/>
    <n v="634.79999999999995"/>
    <n v="2290.8099999999995"/>
  </r>
  <r>
    <n v="1536"/>
    <n v="16986"/>
    <s v="42312986ARSU"/>
    <s v="986A"/>
    <x v="131"/>
    <s v="15MIP - 20%(RSU)"/>
    <n v="10265"/>
    <n v="303"/>
    <x v="101"/>
    <n v="9260"/>
    <x v="2"/>
    <n v="57000"/>
    <n v="0"/>
    <n v="0"/>
    <s v="42312986ARSU15MIP - 20%(RSU)"/>
    <s v="MIP - 20%(RSU)"/>
    <s v="MIP - 20%(RSU) - 11/04/2015"/>
    <s v="3 years"/>
    <d v="2015-11-04T00:00:00"/>
    <d v="2018-11-04T00:00:00"/>
    <n v="593"/>
    <n v="0"/>
    <n v="0"/>
    <n v="0"/>
    <n v="0"/>
    <n v="0"/>
    <m/>
    <n v="593"/>
    <n v="1"/>
    <n v="0"/>
    <n v="0"/>
    <n v="37542.83"/>
    <n v="0"/>
    <n v="0"/>
    <n v="0"/>
    <n v="0"/>
    <n v="0"/>
    <n v="0"/>
    <n v="37542.83"/>
    <n v="593"/>
    <n v="0"/>
    <n v="0"/>
    <n v="593"/>
    <n v="63.31"/>
    <n v="37542.83"/>
    <n v="-750.93168565999997"/>
    <n v="36791.898314340004"/>
    <n v="31275.14"/>
    <n v="6267.69"/>
    <n v="-125.36633537999998"/>
    <n v="6142.3236646199994"/>
    <n v="6142.3236646199994"/>
    <n v="5.5992011527985408"/>
    <n v="332"/>
    <n v="1858.93"/>
    <n v="33134.07"/>
    <n v="4283.3936646199991"/>
    <n v="0"/>
    <n v="0"/>
    <n v="0"/>
    <n v="1858.9299999999998"/>
    <n v="31275.14"/>
    <n v="33134.07"/>
    <n v="0"/>
    <n v="0"/>
    <n v="0"/>
    <m/>
    <n v="0"/>
    <n v="151.18"/>
    <n v="173.57"/>
    <n v="324.75"/>
    <n v="173.58"/>
    <n v="0"/>
    <n v="162.38"/>
    <n v="162.38"/>
    <n v="173.57"/>
    <n v="509.53000000000003"/>
    <n v="167.98"/>
    <n v="173.57"/>
    <n v="0"/>
    <n v="167.98"/>
    <n v="0"/>
    <n v="167.98"/>
    <n v="509.53"/>
    <n v="0"/>
    <m/>
    <m/>
    <n v="515.12"/>
    <n v="515.12"/>
    <n v="0"/>
    <n v="0"/>
    <n v="0"/>
    <n v="0"/>
    <n v="0"/>
    <n v="0"/>
    <n v="0"/>
    <m/>
    <n v="0"/>
    <n v="515.12"/>
    <n v="1858.9299999999998"/>
  </r>
  <r>
    <n v="1537"/>
    <n v="16987"/>
    <s v="42312987BRSU"/>
    <s v="987B"/>
    <x v="132"/>
    <s v="15MIP - 20%(RSU)"/>
    <n v="10265"/>
    <n v="212"/>
    <x v="102"/>
    <n v="9260"/>
    <x v="2"/>
    <n v="821000"/>
    <n v="0"/>
    <n v="0"/>
    <s v="42312987BRSU15MIP - 20%(RSU)"/>
    <s v="MIP - 20%(RSU)"/>
    <s v="MIP - 20%(RSU) - 11/04/2015"/>
    <s v="3 years"/>
    <d v="2015-11-04T00:00:00"/>
    <d v="2018-11-04T00:00:00"/>
    <n v="1390"/>
    <n v="0"/>
    <n v="0"/>
    <n v="0"/>
    <n v="0"/>
    <n v="0"/>
    <m/>
    <n v="1390"/>
    <n v="1"/>
    <s v=""/>
    <n v="0"/>
    <n v="88000.900000000009"/>
    <n v="0"/>
    <n v="0"/>
    <n v="0"/>
    <n v="0"/>
    <n v="0"/>
    <n v="0"/>
    <n v="88000.900000000009"/>
    <n v="1390"/>
    <n v="0"/>
    <n v="0"/>
    <n v="1390"/>
    <n v="63.31"/>
    <n v="88000.900000000009"/>
    <n v="-1760.1940018"/>
    <n v="86240.705998200006"/>
    <n v="73312.98"/>
    <n v="14687.92"/>
    <n v="-293.78777583999999"/>
    <n v="14394.132224159999"/>
    <n v="88000.900000000009"/>
    <n v="80.219598906107578"/>
    <n v="1097"/>
    <n v="88000.900000000009"/>
    <n v="88000.900000000009"/>
    <n v="0"/>
    <n v="0"/>
    <n v="0"/>
    <n v="0"/>
    <n v="14687.92"/>
    <n v="73312.98"/>
    <n v="88000.9"/>
    <n v="0"/>
    <n v="0"/>
    <n v="0"/>
    <m/>
    <n v="0"/>
    <n v="14687.92"/>
    <n v="0"/>
    <n v="14687.92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14687.92"/>
  </r>
  <r>
    <n v="1538"/>
    <n v="17010"/>
    <s v="4231210DaRSU"/>
    <s v="10Da"/>
    <x v="135"/>
    <s v="15MIP - 20%(RSU)"/>
    <n v="10265"/>
    <n v="10"/>
    <x v="103"/>
    <n v="9260"/>
    <x v="2"/>
    <n v="2000"/>
    <n v="0"/>
    <n v="0"/>
    <s v="4231210DaRSU15MIP - 20%(RSU)"/>
    <s v="MIP - 20%(RSU)"/>
    <s v="MIP - 20%(RSU) - 11/04/2015"/>
    <s v="3 years"/>
    <d v="2015-11-04T00:00:00"/>
    <d v="2018-11-04T00:00:00"/>
    <n v="575"/>
    <n v="0"/>
    <n v="0"/>
    <n v="0"/>
    <n v="0"/>
    <n v="0"/>
    <m/>
    <n v="575"/>
    <n v="1"/>
    <n v="0"/>
    <n v="0"/>
    <n v="36403.25"/>
    <n v="0"/>
    <n v="0"/>
    <n v="0"/>
    <n v="0"/>
    <n v="0"/>
    <n v="0"/>
    <n v="36403.25"/>
    <n v="575"/>
    <n v="0"/>
    <n v="0"/>
    <n v="575"/>
    <n v="63.31"/>
    <n v="36403.25"/>
    <n v="-728.13780650000001"/>
    <n v="35675.112193499997"/>
    <n v="30325.49"/>
    <n v="6077.76"/>
    <n v="-121.56735551999999"/>
    <n v="5956.1926444800001"/>
    <n v="5956.1926444800001"/>
    <n v="5.4295283905925249"/>
    <n v="332"/>
    <n v="1802.6"/>
    <n v="32128.09"/>
    <n v="4153.5926444800007"/>
    <n v="0"/>
    <n v="0"/>
    <n v="0"/>
    <n v="1802.6"/>
    <n v="30325.49"/>
    <n v="32128.09"/>
    <n v="0"/>
    <n v="0"/>
    <n v="0"/>
    <m/>
    <n v="0"/>
    <n v="146.6"/>
    <n v="168.31"/>
    <n v="314.90999999999997"/>
    <n v="168.32"/>
    <n v="0"/>
    <n v="157.44999999999999"/>
    <n v="157.44999999999999"/>
    <n v="168.32"/>
    <n v="494.09"/>
    <n v="162.88999999999999"/>
    <n v="168.31"/>
    <n v="0"/>
    <n v="162.88999999999999"/>
    <n v="0"/>
    <n v="162.88999999999999"/>
    <n v="494.09"/>
    <n v="0"/>
    <m/>
    <m/>
    <n v="499.51"/>
    <n v="499.51"/>
    <n v="0"/>
    <n v="0"/>
    <n v="0"/>
    <n v="0"/>
    <n v="0"/>
    <n v="0"/>
    <n v="0"/>
    <m/>
    <n v="0"/>
    <n v="499.51"/>
    <n v="1802.6"/>
  </r>
  <r>
    <n v="1539"/>
    <n v="17041"/>
    <s v="4231241LiRSU"/>
    <s v="41Li"/>
    <x v="139"/>
    <s v="15MIP - 20%(RSU)"/>
    <n v="10265"/>
    <n v="212"/>
    <x v="106"/>
    <n v="9260"/>
    <x v="2"/>
    <n v="824000"/>
    <n v="0"/>
    <n v="0"/>
    <s v="4231241LiRSU15MIP - 20%(RSU)"/>
    <s v="MIP - 20%(RSU)"/>
    <s v="MIP - 20%(RSU) - 11/04/2015"/>
    <s v="3 years"/>
    <d v="2015-11-04T00:00:00"/>
    <d v="2018-11-04T00:00:00"/>
    <n v="246"/>
    <n v="0"/>
    <n v="0"/>
    <n v="0"/>
    <n v="0"/>
    <n v="0"/>
    <m/>
    <n v="246"/>
    <n v="1"/>
    <n v="0"/>
    <n v="0"/>
    <n v="15574.26"/>
    <n v="0"/>
    <n v="0"/>
    <n v="0"/>
    <n v="0"/>
    <n v="0"/>
    <n v="0"/>
    <n v="15574.26"/>
    <n v="246"/>
    <n v="0"/>
    <n v="0"/>
    <n v="246"/>
    <n v="63.31"/>
    <n v="15574.26"/>
    <n v="-311.51634852000001"/>
    <n v="15262.743651480001"/>
    <n v="12978.55"/>
    <n v="2595.71"/>
    <n v="-51.919391419999997"/>
    <n v="2543.79060858"/>
    <n v="2543.79060858"/>
    <n v="2.3188610834822243"/>
    <n v="332"/>
    <n v="769.86"/>
    <n v="13748.41"/>
    <n v="1773.9306085799999"/>
    <n v="0"/>
    <n v="0"/>
    <n v="0"/>
    <n v="769.8599999999999"/>
    <n v="12978.55"/>
    <n v="13748.41"/>
    <n v="0"/>
    <n v="0"/>
    <n v="0"/>
    <m/>
    <n v="0"/>
    <n v="62.61"/>
    <n v="71.88"/>
    <n v="134.49"/>
    <n v="71.89"/>
    <n v="0"/>
    <n v="67.25"/>
    <n v="67.25"/>
    <n v="71.88"/>
    <n v="211.01999999999998"/>
    <n v="69.569999999999993"/>
    <n v="71.88"/>
    <n v="0"/>
    <n v="69.569999999999993"/>
    <n v="0"/>
    <n v="69.569999999999993"/>
    <n v="211.01999999999998"/>
    <n v="0"/>
    <m/>
    <m/>
    <n v="213.32999999999998"/>
    <n v="213.32999999999998"/>
    <n v="0"/>
    <n v="0"/>
    <n v="0"/>
    <n v="0"/>
    <n v="0"/>
    <n v="0"/>
    <n v="0"/>
    <m/>
    <n v="0"/>
    <n v="213.32999999999998"/>
    <n v="769.8599999999999"/>
  </r>
  <r>
    <n v="1540"/>
    <n v="17042"/>
    <s v="4231242MaRSU"/>
    <s v="42Ma"/>
    <x v="140"/>
    <s v="15MIP - 20%(RSU)"/>
    <n v="10265"/>
    <n v="10"/>
    <x v="107"/>
    <n v="9260"/>
    <x v="2"/>
    <n v="2000"/>
    <n v="0"/>
    <n v="0"/>
    <s v="4231242MaRSU15MIP - 20%(RSU)"/>
    <s v="MIP - 20%(RSU)"/>
    <s v="MIP - 20%(RSU) - 11/04/2015"/>
    <s v="3 years"/>
    <d v="2015-11-04T00:00:00"/>
    <d v="2018-11-04T00:00:00"/>
    <n v="2680"/>
    <n v="0"/>
    <n v="0"/>
    <n v="0"/>
    <n v="0"/>
    <n v="0"/>
    <m/>
    <n v="2680"/>
    <n v="1"/>
    <n v="0"/>
    <n v="0"/>
    <n v="169670.80000000002"/>
    <n v="0"/>
    <n v="0"/>
    <n v="0"/>
    <n v="0"/>
    <n v="0"/>
    <n v="0"/>
    <n v="169670.80000000002"/>
    <n v="2680"/>
    <n v="0"/>
    <n v="0"/>
    <n v="2680"/>
    <n v="63.31"/>
    <n v="169670.80000000002"/>
    <n v="-3393.7553416000001"/>
    <n v="166277.04465840003"/>
    <n v="141371.23000000001"/>
    <n v="28299.57"/>
    <n v="-566.04799914"/>
    <n v="27733.522000860001"/>
    <n v="27733.522000860001"/>
    <n v="25.281241568696444"/>
    <n v="332"/>
    <n v="8393.3700000000008"/>
    <n v="149764.6"/>
    <n v="19340.152000859998"/>
    <n v="0"/>
    <n v="0"/>
    <n v="0"/>
    <n v="8393.369999999999"/>
    <n v="141371.23000000001"/>
    <n v="149764.6"/>
    <n v="0"/>
    <n v="0"/>
    <n v="0"/>
    <m/>
    <n v="0"/>
    <n v="682.59"/>
    <n v="783.72"/>
    <n v="1466.31"/>
    <n v="783.72"/>
    <n v="0"/>
    <n v="733.16"/>
    <n v="733.16"/>
    <n v="783.71"/>
    <n v="2300.59"/>
    <n v="758.44"/>
    <n v="783.72"/>
    <n v="0"/>
    <n v="758.44"/>
    <n v="0"/>
    <n v="758.44"/>
    <n v="2300.6000000000004"/>
    <n v="0"/>
    <m/>
    <m/>
    <n v="2325.87"/>
    <n v="2325.87"/>
    <n v="0"/>
    <n v="0"/>
    <n v="0"/>
    <n v="0"/>
    <n v="0"/>
    <n v="0"/>
    <n v="0"/>
    <m/>
    <n v="0"/>
    <n v="2325.87"/>
    <n v="8393.369999999999"/>
  </r>
  <r>
    <n v="1541"/>
    <n v="17057"/>
    <s v="4231257RaRSU"/>
    <s v="57Ra"/>
    <x v="142"/>
    <s v="15MIP - 20%(RSU)"/>
    <n v="10265"/>
    <n v="212"/>
    <x v="109"/>
    <n v="9260"/>
    <x v="2"/>
    <n v="821000"/>
    <n v="0"/>
    <n v="0"/>
    <s v="4231257RaRSU15MIP - 20%(RSU)"/>
    <s v="MIP - 20%(RSU)"/>
    <s v="MIP - 20%(RSU) - 11/04/2015"/>
    <s v="3 years"/>
    <d v="2015-11-04T00:00:00"/>
    <d v="2018-11-04T00:00:00"/>
    <n v="460"/>
    <n v="0"/>
    <n v="0"/>
    <n v="0"/>
    <n v="0"/>
    <n v="0"/>
    <m/>
    <n v="460"/>
    <n v="1"/>
    <s v=""/>
    <n v="0"/>
    <n v="29122.600000000002"/>
    <n v="0"/>
    <n v="0"/>
    <n v="0"/>
    <n v="0"/>
    <n v="0"/>
    <n v="0"/>
    <n v="29122.600000000002"/>
    <n v="460"/>
    <n v="0"/>
    <n v="0"/>
    <n v="460"/>
    <n v="63.31"/>
    <n v="29122.600000000002"/>
    <n v="-582.51024519999999"/>
    <n v="28540.089754800003"/>
    <n v="24247.73"/>
    <n v="4874.87"/>
    <n v="-97.507149739999988"/>
    <n v="4777.3628502599995"/>
    <n v="29122.600000000002"/>
    <n v="26.547493163172291"/>
    <n v="1097"/>
    <n v="29122.600000000002"/>
    <n v="29122.600000000002"/>
    <n v="0"/>
    <n v="0"/>
    <n v="0"/>
    <n v="0"/>
    <n v="4874.87"/>
    <n v="24247.73"/>
    <n v="29122.6"/>
    <n v="0"/>
    <n v="0"/>
    <n v="0"/>
    <m/>
    <n v="0"/>
    <n v="4874.87"/>
    <n v="0"/>
    <n v="4874.87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4874.87"/>
  </r>
  <r>
    <n v="1542"/>
    <n v="17058"/>
    <s v="4231258ReRSU"/>
    <s v="58Re"/>
    <x v="143"/>
    <s v="15MIP - 20%(RSU)"/>
    <n v="10265"/>
    <n v="212"/>
    <x v="110"/>
    <n v="9260"/>
    <x v="2"/>
    <n v="821000"/>
    <n v="0"/>
    <n v="0"/>
    <s v="4231258ReRSU15MIP - 20%(RSU)"/>
    <s v="MIP - 20%(RSU)"/>
    <s v="MIP - 20%(RSU) - 11/04/2015"/>
    <s v="3 years"/>
    <d v="2015-11-04T00:00:00"/>
    <d v="2018-11-04T00:00:00"/>
    <n v="240"/>
    <n v="0"/>
    <n v="0"/>
    <n v="0"/>
    <n v="0"/>
    <n v="0"/>
    <m/>
    <n v="240"/>
    <n v="1"/>
    <s v=""/>
    <n v="0"/>
    <n v="15194.400000000001"/>
    <n v="0"/>
    <n v="0"/>
    <n v="0"/>
    <n v="0"/>
    <n v="0"/>
    <n v="0"/>
    <n v="15194.400000000001"/>
    <n v="240"/>
    <n v="0"/>
    <n v="0"/>
    <n v="240"/>
    <n v="63.31"/>
    <n v="15194.400000000001"/>
    <n v="-303.9183888"/>
    <n v="14890.481611200001"/>
    <n v="12662"/>
    <n v="2532.4"/>
    <n v="-50.653064799999996"/>
    <n v="2481.7469352000003"/>
    <n v="15194.400000000001"/>
    <n v="13.850865998176847"/>
    <n v="1097"/>
    <n v="15194.400000000001"/>
    <n v="15194.400000000001"/>
    <n v="0"/>
    <n v="0"/>
    <n v="0"/>
    <n v="0"/>
    <n v="2532.4"/>
    <n v="12662"/>
    <n v="15194.4"/>
    <n v="0"/>
    <n v="0"/>
    <n v="0"/>
    <m/>
    <n v="0"/>
    <n v="2532.4"/>
    <n v="0"/>
    <n v="2532.4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2532.4"/>
  </r>
  <r>
    <n v="1543"/>
    <n v="17062"/>
    <s v="4231262RoRSU"/>
    <s v="62Ro"/>
    <x v="145"/>
    <s v="15MIP - 20%(RSU)"/>
    <n v="10265"/>
    <n v="212"/>
    <x v="109"/>
    <n v="9260"/>
    <x v="2"/>
    <n v="821000"/>
    <n v="0"/>
    <n v="0"/>
    <s v="4231262RoRSU15MIP - 20%(RSU)"/>
    <s v="MIP - 20%(RSU)"/>
    <s v="MIP - 20%(RSU) - 11/04/2015"/>
    <s v="3 years"/>
    <d v="2015-11-04T00:00:00"/>
    <d v="2018-11-04T00:00:00"/>
    <n v="426"/>
    <n v="0"/>
    <n v="0"/>
    <n v="0"/>
    <n v="0"/>
    <n v="0"/>
    <m/>
    <n v="426"/>
    <n v="1"/>
    <s v=""/>
    <n v="0"/>
    <n v="26970.06"/>
    <n v="0"/>
    <n v="0"/>
    <n v="0"/>
    <n v="0"/>
    <n v="0"/>
    <n v="0"/>
    <n v="26970.06"/>
    <n v="426"/>
    <n v="0"/>
    <n v="0"/>
    <n v="426"/>
    <n v="63.31"/>
    <n v="26970.06"/>
    <n v="-539.45514012000001"/>
    <n v="26430.604859880001"/>
    <n v="22475.05"/>
    <n v="4495.01"/>
    <n v="-89.909190019999997"/>
    <n v="4405.1008099800001"/>
    <n v="26970.06"/>
    <n v="24.585287146763903"/>
    <n v="1097"/>
    <n v="26970.06"/>
    <n v="26970.06"/>
    <n v="0"/>
    <n v="0"/>
    <n v="0"/>
    <n v="0"/>
    <n v="4495.01"/>
    <n v="22475.05"/>
    <n v="26970.059999999998"/>
    <n v="0"/>
    <n v="0"/>
    <n v="0"/>
    <m/>
    <n v="0"/>
    <n v="4495.01"/>
    <n v="0"/>
    <n v="4495.01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4495.01"/>
  </r>
  <r>
    <n v="1544"/>
    <n v="17064"/>
    <s v="4231264SaRSU"/>
    <s v="64Sa"/>
    <x v="147"/>
    <s v="15MIP - 20%(RSU)"/>
    <n v="10265"/>
    <n v="212"/>
    <x v="105"/>
    <n v="9260"/>
    <x v="2"/>
    <n v="821000"/>
    <n v="0"/>
    <n v="0"/>
    <s v="4231264SaRSU15MIP - 20%(RSU)"/>
    <s v="MIP - 20%(RSU)"/>
    <s v="MIP - 20%(RSU) - 11/04/2015"/>
    <s v="3 years"/>
    <d v="2015-11-04T00:00:00"/>
    <d v="2018-11-04T00:00:00"/>
    <n v="512"/>
    <n v="0"/>
    <n v="0"/>
    <n v="0"/>
    <n v="0"/>
    <n v="0"/>
    <m/>
    <n v="512"/>
    <n v="1"/>
    <n v="0"/>
    <n v="0"/>
    <n v="32414.720000000001"/>
    <n v="0"/>
    <n v="0"/>
    <n v="0"/>
    <n v="0"/>
    <n v="0"/>
    <n v="0"/>
    <n v="32414.720000000001"/>
    <n v="512"/>
    <n v="0"/>
    <n v="0"/>
    <n v="512"/>
    <n v="63.31"/>
    <n v="32414.720000000001"/>
    <n v="-648.35922944000004"/>
    <n v="31766.360770560001"/>
    <n v="26970.06"/>
    <n v="5444.66"/>
    <n v="-108.90408932"/>
    <n v="5335.7559106799999"/>
    <n v="5335.7559106799999"/>
    <n v="4.8639525165724704"/>
    <n v="332"/>
    <n v="1614.83"/>
    <n v="28584.89"/>
    <n v="3720.92591068"/>
    <n v="0"/>
    <n v="0"/>
    <n v="0"/>
    <n v="1614.83"/>
    <n v="26970.06"/>
    <n v="28584.89"/>
    <n v="0"/>
    <n v="0"/>
    <n v="0"/>
    <m/>
    <n v="0"/>
    <n v="131.33000000000001"/>
    <n v="150.78"/>
    <n v="282.11"/>
    <n v="150.78"/>
    <n v="0"/>
    <n v="141.06"/>
    <n v="141.06"/>
    <n v="150.78"/>
    <n v="442.62"/>
    <n v="145.91999999999999"/>
    <n v="150.78"/>
    <n v="0"/>
    <n v="145.91999999999999"/>
    <n v="0"/>
    <n v="145.91999999999999"/>
    <n v="442.62"/>
    <n v="0"/>
    <m/>
    <m/>
    <n v="447.48"/>
    <n v="447.48"/>
    <n v="0"/>
    <n v="0"/>
    <n v="0"/>
    <n v="0"/>
    <n v="0"/>
    <n v="0"/>
    <n v="0"/>
    <m/>
    <n v="0"/>
    <n v="447.48"/>
    <n v="1614.83"/>
  </r>
  <r>
    <n v="1545"/>
    <n v="17084"/>
    <s v="4231284ViRSU"/>
    <s v="84Vi"/>
    <x v="149"/>
    <s v="15MIP - 20%(RSU)"/>
    <n v="10265"/>
    <n v="212"/>
    <x v="102"/>
    <n v="9260"/>
    <x v="2"/>
    <n v="821000"/>
    <n v="0"/>
    <n v="0"/>
    <s v="4231284ViRSU15MIP - 20%(RSU)"/>
    <s v="MIP - 20%(RSU)"/>
    <s v="MIP - 20%(RSU) - 11/04/2015"/>
    <s v="3 years"/>
    <d v="2015-11-04T00:00:00"/>
    <d v="2018-11-04T00:00:00"/>
    <n v="288"/>
    <n v="0"/>
    <n v="0"/>
    <n v="0"/>
    <n v="0"/>
    <n v="0"/>
    <m/>
    <n v="288"/>
    <n v="1"/>
    <n v="0"/>
    <n v="0"/>
    <n v="18233.28"/>
    <n v="0"/>
    <n v="0"/>
    <n v="0"/>
    <n v="0"/>
    <n v="0"/>
    <n v="0"/>
    <n v="18233.28"/>
    <n v="288"/>
    <n v="0"/>
    <n v="0"/>
    <n v="288"/>
    <n v="63.31"/>
    <n v="18233.28"/>
    <n v="-364.70206655999993"/>
    <n v="17868.577933439999"/>
    <n v="15194.4"/>
    <n v="3038.88"/>
    <n v="-60.783677759999996"/>
    <n v="2978.0963222400001"/>
    <n v="2978.0963222400001"/>
    <n v="2.7147641952962625"/>
    <n v="332"/>
    <n v="901.3"/>
    <n v="16095.699999999999"/>
    <n v="2076.7963222400003"/>
    <n v="0"/>
    <n v="0"/>
    <n v="0"/>
    <n v="901.3"/>
    <n v="15194.4"/>
    <n v="16095.699999999999"/>
    <n v="0"/>
    <n v="0"/>
    <n v="0"/>
    <m/>
    <n v="0"/>
    <n v="73.3"/>
    <n v="84.16"/>
    <n v="157.45999999999998"/>
    <n v="84.15"/>
    <n v="0"/>
    <n v="78.73"/>
    <n v="78.73"/>
    <n v="84.16"/>
    <n v="247.04"/>
    <n v="81.44"/>
    <n v="84.16"/>
    <n v="0"/>
    <n v="81.44"/>
    <n v="0"/>
    <n v="81.44"/>
    <n v="247.04"/>
    <n v="0"/>
    <m/>
    <m/>
    <n v="249.76"/>
    <n v="249.76"/>
    <n v="0"/>
    <n v="0"/>
    <n v="0"/>
    <n v="0"/>
    <n v="0"/>
    <n v="0"/>
    <n v="0"/>
    <m/>
    <n v="0"/>
    <n v="249.76"/>
    <n v="901.3"/>
  </r>
  <r>
    <n v="1546"/>
    <n v="17130"/>
    <s v="42312130ERSU"/>
    <s v="130E"/>
    <x v="152"/>
    <s v="15MIP - 20%(RSU)"/>
    <n v="10265"/>
    <n v="10"/>
    <x v="114"/>
    <n v="9260"/>
    <x v="2"/>
    <n v="2000"/>
    <n v="0"/>
    <n v="0"/>
    <s v="42312130ERSU15MIP - 20%(RSU)"/>
    <s v="MIP - 20%(RSU)"/>
    <s v="MIP - 20%(RSU) - 11/04/2015"/>
    <s v="3 years"/>
    <d v="2015-11-04T00:00:00"/>
    <d v="2018-11-04T00:00:00"/>
    <n v="276"/>
    <n v="0"/>
    <n v="0"/>
    <n v="0"/>
    <n v="0"/>
    <n v="0"/>
    <m/>
    <n v="276"/>
    <n v="1"/>
    <n v="0"/>
    <n v="0"/>
    <n v="17473.560000000001"/>
    <n v="0"/>
    <n v="0"/>
    <n v="0"/>
    <n v="0"/>
    <n v="0"/>
    <n v="0"/>
    <n v="17473.560000000001"/>
    <n v="276"/>
    <n v="0"/>
    <n v="0"/>
    <n v="276"/>
    <n v="63.31"/>
    <n v="17473.560000000001"/>
    <n v="-349.50614711999998"/>
    <n v="17124.053852880003"/>
    <n v="14561.3"/>
    <n v="2912.26"/>
    <n v="-58.251024520000001"/>
    <n v="2854.0089754800001"/>
    <n v="2854.0089754800001"/>
    <n v="2.6016490204922516"/>
    <n v="332"/>
    <n v="863.75"/>
    <n v="15425.05"/>
    <n v="1990.2589754800001"/>
    <n v="0"/>
    <n v="0"/>
    <n v="0"/>
    <n v="863.75"/>
    <n v="14561.3"/>
    <n v="15425.05"/>
    <n v="0"/>
    <n v="0"/>
    <n v="0"/>
    <m/>
    <n v="0"/>
    <n v="70.239999999999995"/>
    <n v="80.66"/>
    <n v="150.89999999999998"/>
    <n v="80.650000000000006"/>
    <n v="0"/>
    <n v="75.44"/>
    <n v="75.44"/>
    <n v="80.66"/>
    <n v="236.75"/>
    <n v="78.05"/>
    <n v="80.650000000000006"/>
    <n v="0"/>
    <n v="78.05"/>
    <n v="0"/>
    <n v="78.05"/>
    <n v="236.75"/>
    <n v="0"/>
    <m/>
    <m/>
    <n v="239.35000000000002"/>
    <n v="239.35000000000002"/>
    <n v="0"/>
    <n v="0"/>
    <n v="0"/>
    <n v="0"/>
    <n v="0"/>
    <n v="0"/>
    <n v="0"/>
    <m/>
    <n v="0"/>
    <n v="239.35000000000002"/>
    <n v="863.75"/>
  </r>
  <r>
    <n v="1547"/>
    <n v="17279"/>
    <s v="42312279CRSU"/>
    <s v="279C"/>
    <x v="154"/>
    <s v="15MIP - 20%(RSU)"/>
    <n v="10265"/>
    <n v="10"/>
    <x v="116"/>
    <n v="9260"/>
    <x v="2"/>
    <n v="2000"/>
    <n v="0"/>
    <n v="0"/>
    <s v="42312279CRSU15MIP - 20%(RSU)"/>
    <s v="MIP - 20%(RSU)"/>
    <s v="MIP - 20%(RSU) - 11/04/2015"/>
    <s v="3 years"/>
    <d v="2015-11-04T00:00:00"/>
    <d v="2018-11-04T00:00:00"/>
    <n v="5724"/>
    <n v="0"/>
    <n v="0"/>
    <n v="0"/>
    <n v="0"/>
    <n v="0"/>
    <m/>
    <n v="5724"/>
    <n v="1"/>
    <s v=""/>
    <n v="0"/>
    <n v="362386.44"/>
    <n v="0"/>
    <n v="0"/>
    <n v="0"/>
    <n v="0"/>
    <n v="0"/>
    <n v="0"/>
    <n v="362386.44"/>
    <n v="5724"/>
    <n v="0"/>
    <n v="0"/>
    <n v="5724"/>
    <n v="63.31"/>
    <n v="362386.44"/>
    <n v="-7248.4535728799992"/>
    <n v="355137.98642711999"/>
    <n v="301988.7"/>
    <n v="60397.74"/>
    <n v="-1208.0755954799999"/>
    <n v="59189.664404520001"/>
    <n v="362386.44"/>
    <n v="330.34315405651779"/>
    <n v="1097"/>
    <n v="362386.44"/>
    <n v="362386.44"/>
    <n v="0"/>
    <n v="0"/>
    <n v="0"/>
    <n v="0"/>
    <n v="60397.74"/>
    <n v="301988.7"/>
    <n v="362386.44"/>
    <n v="0"/>
    <n v="0"/>
    <n v="0"/>
    <m/>
    <n v="0"/>
    <n v="60397.74"/>
    <n v="0"/>
    <n v="60397.74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60397.74"/>
  </r>
  <r>
    <n v="1548"/>
    <n v="18245"/>
    <s v="42312245ERSU"/>
    <s v="245E"/>
    <x v="163"/>
    <s v="15MIP - 20%(RSU)"/>
    <n v="10265"/>
    <n v="180"/>
    <x v="119"/>
    <n v="9260"/>
    <x v="2"/>
    <n v="700000"/>
    <n v="0"/>
    <n v="0"/>
    <s v="42312245ERSU15MIP - 20%(RSU)"/>
    <s v="MIP - 20%(RSU)"/>
    <s v="MIP - 20%(RSU) - 11/04/2015"/>
    <s v="3 years"/>
    <d v="2015-11-04T00:00:00"/>
    <d v="2018-11-04T00:00:00"/>
    <n v="532"/>
    <n v="0"/>
    <n v="0"/>
    <n v="0"/>
    <n v="0"/>
    <n v="0"/>
    <m/>
    <n v="532"/>
    <n v="1"/>
    <n v="0"/>
    <n v="0"/>
    <n v="33680.92"/>
    <n v="0"/>
    <n v="0"/>
    <n v="0"/>
    <n v="0"/>
    <n v="0"/>
    <n v="0"/>
    <n v="33680.92"/>
    <n v="532"/>
    <n v="0"/>
    <n v="0"/>
    <n v="532"/>
    <n v="63.31"/>
    <n v="33680.92"/>
    <n v="-673.68576183999994"/>
    <n v="33007.234238159996"/>
    <n v="28046.33"/>
    <n v="5634.59"/>
    <n v="-112.70306918"/>
    <n v="5521.8869308200001"/>
    <n v="5521.8869308200001"/>
    <n v="5.0336252787784872"/>
    <n v="332"/>
    <n v="1671.16"/>
    <n v="29717.49"/>
    <n v="3850.7269308200002"/>
    <n v="0"/>
    <n v="0"/>
    <n v="0"/>
    <n v="1671.1599999999999"/>
    <n v="28046.33"/>
    <n v="29717.49"/>
    <n v="0"/>
    <n v="0"/>
    <n v="0"/>
    <m/>
    <n v="0"/>
    <n v="135.91"/>
    <n v="156.04"/>
    <n v="291.95"/>
    <n v="156.04"/>
    <n v="0"/>
    <n v="145.97999999999999"/>
    <n v="145.97999999999999"/>
    <n v="156.04"/>
    <n v="458.05999999999995"/>
    <n v="151.01"/>
    <n v="156.04"/>
    <n v="0"/>
    <n v="151.01"/>
    <n v="0"/>
    <n v="151.01"/>
    <n v="458.05999999999995"/>
    <n v="0"/>
    <m/>
    <m/>
    <n v="463.09"/>
    <n v="463.09"/>
    <n v="0"/>
    <n v="0"/>
    <n v="0"/>
    <n v="0"/>
    <n v="0"/>
    <n v="0"/>
    <n v="0"/>
    <m/>
    <n v="0"/>
    <n v="463.09"/>
    <n v="1671.1599999999999"/>
  </r>
  <r>
    <n v="1549"/>
    <n v="18246"/>
    <s v="42312246HRSU"/>
    <s v="246H"/>
    <x v="164"/>
    <s v="15MIP - 20%(RSU)"/>
    <n v="10265"/>
    <n v="10"/>
    <x v="120"/>
    <n v="9260"/>
    <x v="2"/>
    <n v="2000"/>
    <n v="0"/>
    <n v="0"/>
    <s v="42312246HRSU15MIP - 20%(RSU)"/>
    <s v="MIP - 20%(RSU)"/>
    <s v="MIP - 20%(RSU) - 11/04/2015"/>
    <s v="3 years"/>
    <d v="2015-11-04T00:00:00"/>
    <d v="2018-11-04T00:00:00"/>
    <n v="7518"/>
    <n v="0"/>
    <n v="0"/>
    <n v="0"/>
    <n v="0"/>
    <n v="0"/>
    <m/>
    <n v="7518"/>
    <n v="1"/>
    <s v=""/>
    <n v="0"/>
    <n v="475964.58"/>
    <n v="0"/>
    <n v="0"/>
    <n v="0"/>
    <n v="0"/>
    <n v="0"/>
    <n v="0"/>
    <n v="475964.58"/>
    <n v="7518"/>
    <n v="0"/>
    <n v="0"/>
    <n v="7518"/>
    <n v="63.31"/>
    <n v="475964.58"/>
    <n v="-9520.2435291599995"/>
    <n v="466444.33647084003"/>
    <n v="396637.15"/>
    <n v="79327.429999999993"/>
    <n v="-1586.7072548599997"/>
    <n v="77740.722745139996"/>
    <n v="475964.58"/>
    <n v="433.87837739288972"/>
    <n v="1097"/>
    <n v="475964.58"/>
    <n v="475964.58"/>
    <n v="0"/>
    <n v="0"/>
    <n v="0"/>
    <n v="0"/>
    <n v="79327.429999999993"/>
    <n v="396637.15"/>
    <n v="475964.58"/>
    <n v="0"/>
    <n v="0"/>
    <n v="0"/>
    <m/>
    <n v="0"/>
    <n v="79327.429999999993"/>
    <n v="0"/>
    <n v="79327.429999999993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79327.429999999993"/>
  </r>
  <r>
    <n v="1550"/>
    <n v="18547"/>
    <s v="42312547MRSU"/>
    <s v="547M"/>
    <x v="167"/>
    <s v="15MIP - 20%(RSU)"/>
    <n v="10265"/>
    <n v="10"/>
    <x v="121"/>
    <n v="9260"/>
    <x v="2"/>
    <n v="2000"/>
    <n v="0"/>
    <n v="0"/>
    <s v="42312547MRSU15MIP - 20%(RSU)"/>
    <s v="MIP - 20%(RSU)"/>
    <s v="MIP - 20%(RSU) - 11/04/2015"/>
    <s v="3 years"/>
    <d v="2015-11-04T00:00:00"/>
    <d v="2018-11-04T00:00:00"/>
    <n v="579"/>
    <n v="0"/>
    <n v="0"/>
    <n v="0"/>
    <n v="0"/>
    <n v="0"/>
    <m/>
    <n v="579"/>
    <n v="1"/>
    <n v="0"/>
    <n v="0"/>
    <n v="36656.49"/>
    <n v="0"/>
    <n v="0"/>
    <n v="0"/>
    <n v="0"/>
    <n v="0"/>
    <n v="0"/>
    <n v="36656.49"/>
    <n v="579"/>
    <n v="0"/>
    <n v="0"/>
    <n v="579"/>
    <n v="63.31"/>
    <n v="36656.49"/>
    <n v="-733.2031129799999"/>
    <n v="35923.286887019996"/>
    <n v="30515.42"/>
    <n v="6141.07"/>
    <n v="-122.83368213999999"/>
    <n v="6018.2363178599999"/>
    <n v="6018.2363178599999"/>
    <n v="5.4860859779945308"/>
    <n v="332"/>
    <n v="1821.38"/>
    <n v="32336.799999999999"/>
    <n v="4196.8563178599998"/>
    <n v="0"/>
    <n v="0"/>
    <n v="0"/>
    <n v="1821.3799999999999"/>
    <n v="30515.42"/>
    <n v="32336.799999999999"/>
    <n v="0"/>
    <n v="0"/>
    <n v="0"/>
    <m/>
    <n v="0"/>
    <n v="148.12"/>
    <n v="170.07"/>
    <n v="318.19"/>
    <n v="170.07"/>
    <n v="0"/>
    <n v="159.1"/>
    <n v="159.1"/>
    <n v="170.07"/>
    <n v="499.23999999999995"/>
    <n v="164.58"/>
    <n v="170.07"/>
    <n v="0"/>
    <n v="164.58"/>
    <n v="0"/>
    <n v="164.58"/>
    <n v="499.23"/>
    <n v="0"/>
    <m/>
    <m/>
    <n v="504.72"/>
    <n v="504.72"/>
    <n v="0"/>
    <n v="0"/>
    <n v="0"/>
    <n v="0"/>
    <n v="0"/>
    <n v="0"/>
    <n v="0"/>
    <m/>
    <n v="0"/>
    <n v="504.72"/>
    <n v="1821.3799999999999"/>
  </r>
  <r>
    <n v="1551"/>
    <n v="18912"/>
    <s v="42312912SRSU"/>
    <s v="912S"/>
    <x v="176"/>
    <s v="15MIP - 20%(RSU)"/>
    <n v="10265"/>
    <n v="10"/>
    <x v="127"/>
    <n v="9260"/>
    <x v="2"/>
    <n v="2000"/>
    <n v="0"/>
    <n v="0"/>
    <s v="42312912SRSU15MIP - 20%(RSU)"/>
    <s v="MIP - 20%(RSU)"/>
    <s v="MIP - 20%(RSU) - 11/04/2015"/>
    <s v="3 years"/>
    <d v="2015-11-04T00:00:00"/>
    <d v="2018-11-04T00:00:00"/>
    <n v="554"/>
    <n v="0"/>
    <n v="0"/>
    <n v="0"/>
    <n v="0"/>
    <n v="0"/>
    <m/>
    <n v="554"/>
    <n v="1"/>
    <s v=""/>
    <n v="0"/>
    <n v="35073.74"/>
    <n v="0"/>
    <n v="0"/>
    <n v="0"/>
    <n v="0"/>
    <n v="0"/>
    <n v="0"/>
    <n v="35073.74"/>
    <n v="554"/>
    <n v="0"/>
    <n v="0"/>
    <n v="554"/>
    <n v="63.31"/>
    <n v="35073.74"/>
    <n v="-701.54494747999991"/>
    <n v="34372.195052520001"/>
    <n v="29185.91"/>
    <n v="5887.83"/>
    <n v="-117.76837565999999"/>
    <n v="5770.06162434"/>
    <n v="35073.74"/>
    <n v="31.972415679124886"/>
    <n v="1097"/>
    <n v="35073.74"/>
    <n v="35073.74"/>
    <n v="0"/>
    <n v="0"/>
    <n v="0"/>
    <n v="0"/>
    <n v="5887.83"/>
    <n v="29185.91"/>
    <n v="35073.74"/>
    <n v="0"/>
    <n v="0"/>
    <n v="0"/>
    <m/>
    <n v="0"/>
    <n v="5887.83"/>
    <n v="0"/>
    <n v="5887.83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5887.83"/>
  </r>
  <r>
    <n v="1552"/>
    <n v="19149"/>
    <s v="42312149HRSU"/>
    <s v="149H"/>
    <x v="180"/>
    <s v="15MIP - 20%(RSU)"/>
    <n v="10265"/>
    <n v="80"/>
    <x v="130"/>
    <n v="9260"/>
    <x v="2"/>
    <n v="190000"/>
    <n v="0"/>
    <n v="0"/>
    <s v="42312149HRSU15MIP - 20%(RSU)"/>
    <s v="MIP - 20%(RSU)"/>
    <s v="MIP - 20%(RSU) - 11/04/2015"/>
    <s v="3 years"/>
    <d v="2015-11-04T00:00:00"/>
    <d v="2018-11-04T00:00:00"/>
    <n v="1076"/>
    <n v="0"/>
    <n v="0"/>
    <n v="0"/>
    <n v="0"/>
    <n v="0"/>
    <m/>
    <n v="1076"/>
    <n v="1"/>
    <s v=""/>
    <n v="0"/>
    <n v="68121.56"/>
    <n v="0"/>
    <n v="0"/>
    <n v="0"/>
    <n v="0"/>
    <n v="0"/>
    <n v="0"/>
    <n v="68121.56"/>
    <n v="1076"/>
    <n v="0"/>
    <n v="0"/>
    <n v="1076"/>
    <n v="63.31"/>
    <n v="68121.56"/>
    <n v="-1362.5674431199998"/>
    <n v="66758.992556879995"/>
    <n v="56725.760000000002"/>
    <n v="11395.8"/>
    <n v="-227.93879159999997"/>
    <n v="11167.8612084"/>
    <n v="68121.56"/>
    <n v="62.098049225159521"/>
    <n v="1097"/>
    <n v="68121.56"/>
    <n v="68121.56"/>
    <n v="0"/>
    <n v="0"/>
    <n v="0"/>
    <n v="0"/>
    <n v="11395.8"/>
    <n v="56725.760000000002"/>
    <n v="68121.56"/>
    <n v="0"/>
    <n v="0"/>
    <n v="0"/>
    <m/>
    <n v="0"/>
    <n v="11395.8"/>
    <n v="0"/>
    <n v="11395.8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11395.8"/>
  </r>
  <r>
    <n v="1553"/>
    <n v="19160"/>
    <s v="42312160SRSU"/>
    <s v="160S"/>
    <x v="181"/>
    <s v="15MIP - 20%(RSU)"/>
    <n v="10265"/>
    <n v="212"/>
    <x v="131"/>
    <n v="9260"/>
    <x v="2"/>
    <n v="827000"/>
    <n v="0"/>
    <n v="0"/>
    <s v="42312160SRSU15MIP - 20%(RSU)"/>
    <s v="MIP - 20%(RSU)"/>
    <s v="MIP - 20%(RSU) - 11/04/2015"/>
    <s v="3 years"/>
    <d v="2015-11-04T00:00:00"/>
    <d v="2018-11-04T00:00:00"/>
    <n v="286"/>
    <n v="0"/>
    <n v="0"/>
    <n v="0"/>
    <n v="0"/>
    <n v="0"/>
    <m/>
    <n v="286"/>
    <n v="1"/>
    <s v=""/>
    <n v="0"/>
    <n v="18106.66"/>
    <n v="0"/>
    <n v="0"/>
    <n v="0"/>
    <n v="0"/>
    <n v="0"/>
    <n v="0"/>
    <n v="18106.66"/>
    <n v="286"/>
    <n v="0"/>
    <n v="0"/>
    <n v="286"/>
    <n v="63.31"/>
    <n v="18106.66"/>
    <n v="-362.16941331999999"/>
    <n v="17744.49058668"/>
    <n v="15067.78"/>
    <n v="3038.88"/>
    <n v="-60.783677759999996"/>
    <n v="2978.0963222400001"/>
    <n v="18106.66"/>
    <n v="16.505615314494076"/>
    <n v="1097"/>
    <n v="18106.66"/>
    <n v="18106.66"/>
    <n v="0"/>
    <n v="0"/>
    <n v="0"/>
    <n v="0"/>
    <n v="3038.88"/>
    <n v="15067.78"/>
    <n v="18106.66"/>
    <n v="0"/>
    <n v="0"/>
    <n v="0"/>
    <m/>
    <n v="0"/>
    <n v="3038.88"/>
    <n v="0"/>
    <n v="3038.88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3038.88"/>
  </r>
  <r>
    <n v="1554"/>
    <n v="10005"/>
    <s v="412195McERSU"/>
    <s v="5McE"/>
    <x v="0"/>
    <s v="12MIP - 50%(RSU)"/>
    <n v="10265"/>
    <n v="10"/>
    <x v="0"/>
    <n v="9260"/>
    <x v="2"/>
    <n v="2000"/>
    <n v="0"/>
    <n v="0"/>
    <s v="412195McERSU12MIP - 50%(RSU)"/>
    <s v="MIP - 50%(RSU)"/>
    <s v="MIP - 50%(RSU) - 11/06/2012"/>
    <s v="3 years"/>
    <d v="2012-11-06T00:00:00"/>
    <d v="2015-11-06T00:00:00"/>
    <n v="948"/>
    <n v="0"/>
    <n v="0"/>
    <n v="0"/>
    <n v="0"/>
    <n v="0"/>
    <m/>
    <n v="948"/>
    <n v="1"/>
    <s v=""/>
    <n v="0"/>
    <n v="33701.399999999994"/>
    <n v="0"/>
    <n v="0"/>
    <n v="0"/>
    <n v="0"/>
    <n v="0"/>
    <n v="0"/>
    <n v="33701.399999999994"/>
    <n v="948"/>
    <n v="-948"/>
    <n v="0"/>
    <n v="0"/>
    <n v="35.549999999999997"/>
    <n v="0"/>
    <n v="0"/>
    <n v="0"/>
    <n v="28084.5"/>
    <n v="5616.9"/>
    <n v="-112.34923379999999"/>
    <n v="5504.5507662"/>
    <n v="33701.399999999994"/>
    <n v="30.721422060164077"/>
    <n v="1097"/>
    <n v="33701.399999999994"/>
    <n v="33701.399999999994"/>
    <n v="0"/>
    <n v="5616.9"/>
    <n v="0"/>
    <n v="0"/>
    <n v="0"/>
    <n v="28084.5"/>
    <n v="33701.4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555"/>
    <n v="10028"/>
    <s v="4121928BeRSU"/>
    <s v="28Be"/>
    <x v="218"/>
    <s v="12MIP - 50%(RSU)"/>
    <n v="10265"/>
    <n v="10"/>
    <x v="0"/>
    <n v="9260"/>
    <x v="2"/>
    <n v="2000"/>
    <n v="0"/>
    <n v="0"/>
    <s v="4121928BeRSU12MIP - 50%(RSU)"/>
    <s v="MIP - 50%(RSU)"/>
    <s v="MIP - 50%(RSU) - 11/06/2012"/>
    <s v="3 years"/>
    <d v="2012-11-06T00:00:00"/>
    <d v="2015-11-06T00:00:00"/>
    <n v="20034"/>
    <n v="0"/>
    <n v="0"/>
    <n v="0"/>
    <n v="0"/>
    <n v="0"/>
    <m/>
    <n v="20034"/>
    <n v="1"/>
    <s v=""/>
    <n v="0"/>
    <n v="712208.7"/>
    <n v="0"/>
    <n v="0"/>
    <n v="0"/>
    <n v="0"/>
    <n v="0"/>
    <n v="0"/>
    <n v="712208.7"/>
    <n v="20034"/>
    <n v="-20034"/>
    <n v="0"/>
    <n v="0"/>
    <n v="35.549999999999997"/>
    <n v="0"/>
    <n v="0"/>
    <n v="0"/>
    <n v="593507.25"/>
    <n v="118701.45"/>
    <n v="-2374.2664028999998"/>
    <n v="116327.1835971"/>
    <n v="712208.7"/>
    <n v="649.23309024612581"/>
    <n v="1097"/>
    <n v="712208.7"/>
    <n v="712208.7"/>
    <n v="0"/>
    <n v="118701.45"/>
    <n v="0"/>
    <n v="0"/>
    <n v="0"/>
    <n v="593507.25"/>
    <n v="712208.7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556"/>
    <n v="10070"/>
    <s v="4121970HaRSU"/>
    <s v="70Ha"/>
    <x v="3"/>
    <s v="12MIP - 50%(RSU)"/>
    <n v="10265"/>
    <n v="20"/>
    <x v="3"/>
    <n v="9260"/>
    <x v="2"/>
    <n v="107000"/>
    <n v="0"/>
    <n v="0"/>
    <s v="4121970HaRSU12MIP - 50%(RSU)"/>
    <s v="MIP - 50%(RSU)"/>
    <s v="MIP - 50%(RSU) - 11/06/2012"/>
    <s v="3 years"/>
    <d v="2012-11-06T00:00:00"/>
    <d v="2015-11-06T00:00:00"/>
    <n v="4752"/>
    <n v="0"/>
    <n v="0"/>
    <n v="0"/>
    <n v="0"/>
    <n v="0"/>
    <m/>
    <n v="4752"/>
    <n v="1"/>
    <s v=""/>
    <n v="0"/>
    <n v="168933.59999999998"/>
    <n v="0"/>
    <n v="0"/>
    <n v="0"/>
    <n v="0"/>
    <n v="0"/>
    <n v="0"/>
    <n v="168933.59999999998"/>
    <n v="4752"/>
    <n v="-4752"/>
    <n v="0"/>
    <n v="0"/>
    <n v="35.549999999999997"/>
    <n v="0"/>
    <n v="0"/>
    <n v="0"/>
    <n v="140778"/>
    <n v="28155.599999999999"/>
    <n v="-563.16831119999995"/>
    <n v="27592.431688799999"/>
    <n v="168933.59999999998"/>
    <n v="153.99598906107565"/>
    <n v="1097"/>
    <n v="168933.59999999998"/>
    <n v="168933.59999999998"/>
    <n v="0"/>
    <n v="28155.599999999999"/>
    <n v="0"/>
    <n v="0"/>
    <n v="0"/>
    <n v="140778"/>
    <n v="168933.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557"/>
    <n v="10106"/>
    <s v="41219106GRSU"/>
    <s v="106G"/>
    <x v="6"/>
    <s v="12MIP - 50%(RSU)"/>
    <n v="10265"/>
    <n v="30"/>
    <x v="6"/>
    <n v="9260"/>
    <x v="2"/>
    <n v="10000"/>
    <n v="0"/>
    <n v="0"/>
    <s v="41219106GRSU12MIP - 50%(RSU)"/>
    <s v="MIP - 50%(RSU)"/>
    <s v="MIP - 50%(RSU) - 11/06/2012"/>
    <s v="3 years"/>
    <d v="2012-11-06T00:00:00"/>
    <d v="2015-11-06T00:00:00"/>
    <n v="298"/>
    <n v="0"/>
    <n v="0"/>
    <n v="0"/>
    <n v="0"/>
    <n v="0"/>
    <m/>
    <n v="298"/>
    <n v="1"/>
    <n v="0"/>
    <n v="0"/>
    <n v="10593.9"/>
    <n v="0"/>
    <n v="0"/>
    <n v="0"/>
    <n v="0"/>
    <n v="0"/>
    <n v="0"/>
    <n v="10593.9"/>
    <n v="298"/>
    <n v="-298"/>
    <n v="0"/>
    <n v="0"/>
    <n v="35.549999999999997"/>
    <n v="0"/>
    <n v="0"/>
    <n v="0"/>
    <n v="8816.4"/>
    <n v="1777.5"/>
    <n v="-35.553554999999996"/>
    <n v="1741.946445"/>
    <n v="10593.9"/>
    <n v="9.6571558796718318"/>
    <n v="1097"/>
    <n v="10593.9"/>
    <n v="10593.9"/>
    <n v="0"/>
    <n v="522.24"/>
    <n v="580.13"/>
    <n v="581.44000000000005"/>
    <n v="93.690000000000012"/>
    <n v="8816.4"/>
    <n v="10593.9"/>
    <n v="0"/>
    <n v="0"/>
    <n v="0"/>
    <m/>
    <n v="49.27"/>
    <n v="45.06"/>
    <n v="0"/>
    <n v="94.330000000000013"/>
    <n v="0"/>
    <n v="-0.64"/>
    <n v="0"/>
    <n v="-0.64"/>
    <n v="0"/>
    <n v="-0.64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93.690000000000012"/>
  </r>
  <r>
    <n v="1558"/>
    <n v="10107"/>
    <s v="41219107CRSU"/>
    <s v="107C"/>
    <x v="7"/>
    <s v="12MIP - 50%(RSU)"/>
    <n v="10265"/>
    <n v="10"/>
    <x v="7"/>
    <n v="9260"/>
    <x v="2"/>
    <n v="12000"/>
    <n v="0"/>
    <n v="0"/>
    <s v="41219107CRSU12MIP - 50%(RSU)"/>
    <s v="MIP - 50%(RSU)"/>
    <s v="MIP - 50%(RSU) - 11/06/2012"/>
    <s v="3 years"/>
    <d v="2012-11-06T00:00:00"/>
    <d v="2015-11-06T00:00:00"/>
    <n v="2615"/>
    <n v="0"/>
    <n v="0"/>
    <n v="0"/>
    <n v="0"/>
    <n v="0"/>
    <m/>
    <n v="2615"/>
    <n v="1"/>
    <n v="0"/>
    <n v="0"/>
    <n v="92963.249999999985"/>
    <n v="0"/>
    <n v="0"/>
    <n v="0"/>
    <n v="0"/>
    <n v="0"/>
    <n v="0"/>
    <n v="92963.249999999985"/>
    <n v="2615"/>
    <n v="-2615"/>
    <n v="0"/>
    <n v="0"/>
    <n v="35.549999999999997"/>
    <n v="0"/>
    <n v="0"/>
    <n v="0"/>
    <n v="77463.45"/>
    <n v="15499.8"/>
    <n v="-310.02699959999995"/>
    <n v="15189.773000399999"/>
    <n v="92963.249999999985"/>
    <n v="84.74316317228805"/>
    <n v="1097"/>
    <n v="92963.249999999985"/>
    <n v="92963.249999999985"/>
    <n v="0"/>
    <n v="4559.12"/>
    <n v="5058.7299999999996"/>
    <n v="5059.8899999999994"/>
    <n v="822.06"/>
    <n v="77463.45"/>
    <n v="92963.25"/>
    <n v="0"/>
    <n v="0"/>
    <n v="0"/>
    <m/>
    <n v="429.64"/>
    <n v="392.91"/>
    <n v="0"/>
    <n v="822.55"/>
    <n v="0"/>
    <n v="-0.49"/>
    <n v="0"/>
    <n v="-0.49"/>
    <n v="0"/>
    <n v="-0.49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822.06"/>
  </r>
  <r>
    <n v="1559"/>
    <n v="10137"/>
    <s v="41219137WRSU"/>
    <s v="137W"/>
    <x v="213"/>
    <s v="12MIP - 50%(RSU)"/>
    <n v="10265"/>
    <n v="10"/>
    <x v="0"/>
    <n v="9260"/>
    <x v="2"/>
    <n v="2000"/>
    <n v="0"/>
    <n v="0"/>
    <s v="41219137WRSU12MIP - 50%(RSU)"/>
    <s v="MIP - 50%(RSU)"/>
    <s v="MIP - 50%(RSU) - 11/06/2012"/>
    <s v="3 years"/>
    <d v="2012-11-06T00:00:00"/>
    <d v="2015-11-06T00:00:00"/>
    <n v="645"/>
    <n v="0"/>
    <n v="0"/>
    <n v="0"/>
    <n v="0"/>
    <n v="0"/>
    <m/>
    <n v="645"/>
    <n v="1"/>
    <s v=""/>
    <n v="0"/>
    <n v="22929.749999999996"/>
    <n v="0"/>
    <n v="0"/>
    <n v="0"/>
    <n v="0"/>
    <n v="0"/>
    <n v="0"/>
    <n v="22929.749999999996"/>
    <n v="645"/>
    <n v="-645"/>
    <n v="0"/>
    <n v="0"/>
    <n v="35.549999999999997"/>
    <n v="0"/>
    <n v="0"/>
    <n v="0"/>
    <n v="19125.900000000001"/>
    <n v="3803.85"/>
    <n v="-76.084607699999992"/>
    <n v="3727.7653922999998"/>
    <n v="22929.749999999996"/>
    <n v="20.90223336371923"/>
    <n v="1097"/>
    <n v="22929.749999999996"/>
    <n v="22929.749999999996"/>
    <n v="0"/>
    <n v="1118.3600000000001"/>
    <n v="2684.82"/>
    <n v="0"/>
    <n v="0.67"/>
    <n v="19125.900000000001"/>
    <n v="22929.75"/>
    <n v="0"/>
    <n v="0"/>
    <n v="0"/>
    <m/>
    <n v="0"/>
    <n v="0"/>
    <n v="0"/>
    <n v="0"/>
    <n v="0"/>
    <n v="0.67"/>
    <n v="0"/>
    <n v="0.67"/>
    <n v="0"/>
    <n v="0.67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.67"/>
  </r>
  <r>
    <n v="1560"/>
    <n v="10219"/>
    <s v="41219219HRSU"/>
    <s v="219H"/>
    <x v="11"/>
    <s v="12MIP - 50%(RSU)"/>
    <n v="10265"/>
    <n v="10"/>
    <x v="5"/>
    <n v="9260"/>
    <x v="2"/>
    <n v="2000"/>
    <n v="0"/>
    <n v="0"/>
    <s v="41219219HRSU12MIP - 50%(RSU)"/>
    <s v="MIP - 50%(RSU)"/>
    <s v="MIP - 50%(RSU) - 11/06/2012"/>
    <s v="3 years"/>
    <d v="2012-11-06T00:00:00"/>
    <d v="2015-11-06T00:00:00"/>
    <n v="1810"/>
    <n v="0"/>
    <n v="0"/>
    <n v="0"/>
    <n v="0"/>
    <n v="0"/>
    <m/>
    <n v="1810"/>
    <n v="1"/>
    <s v=""/>
    <n v="0"/>
    <n v="64345.499999999993"/>
    <n v="0"/>
    <n v="0"/>
    <n v="0"/>
    <n v="0"/>
    <n v="0"/>
    <n v="0"/>
    <n v="64345.499999999993"/>
    <n v="1810"/>
    <n v="-1810"/>
    <n v="0"/>
    <n v="0"/>
    <n v="35.549999999999997"/>
    <n v="0"/>
    <n v="0"/>
    <n v="0"/>
    <n v="53609.4"/>
    <n v="10736.1"/>
    <n v="-214.74347219999999"/>
    <n v="10521.356527800001"/>
    <n v="64345.499999999993"/>
    <n v="58.65587967183226"/>
    <n v="1097"/>
    <n v="64345.499999999993"/>
    <n v="64345.499999999993"/>
    <n v="0"/>
    <n v="10736.1"/>
    <n v="0"/>
    <n v="0"/>
    <n v="0"/>
    <n v="53609.4"/>
    <n v="64345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561"/>
    <n v="10366"/>
    <s v="41219366BRSU"/>
    <s v="366B"/>
    <x v="14"/>
    <s v="12MIP - 50%(RSU)"/>
    <n v="10265"/>
    <n v="50"/>
    <x v="11"/>
    <n v="9260"/>
    <x v="2"/>
    <n v="9000"/>
    <n v="0"/>
    <n v="0"/>
    <s v="41219366BRSU12MIP - 50%(RSU)"/>
    <s v="MIP - 50%(RSU)"/>
    <s v="MIP - 50%(RSU) - 11/06/2012"/>
    <s v="3 years"/>
    <d v="2012-11-06T00:00:00"/>
    <d v="2015-11-06T00:00:00"/>
    <n v="239"/>
    <n v="0"/>
    <n v="0"/>
    <n v="0"/>
    <n v="0"/>
    <n v="0"/>
    <m/>
    <n v="239"/>
    <n v="1"/>
    <n v="0"/>
    <n v="0"/>
    <n v="8496.4499999999989"/>
    <n v="0"/>
    <n v="0"/>
    <n v="0"/>
    <n v="0"/>
    <n v="0"/>
    <n v="0"/>
    <n v="8496.4499999999989"/>
    <n v="239"/>
    <n v="-239"/>
    <n v="0"/>
    <n v="0"/>
    <n v="35.549999999999997"/>
    <n v="0"/>
    <n v="0"/>
    <n v="0"/>
    <n v="7074.45"/>
    <n v="1422"/>
    <n v="-28.442843999999997"/>
    <n v="1393.5571560000001"/>
    <n v="8496.4499999999989"/>
    <n v="7.7451686417502268"/>
    <n v="1097"/>
    <n v="8496.4499999999989"/>
    <n v="8496.4499999999989"/>
    <n v="0"/>
    <n v="417.66000000000008"/>
    <n v="464.09"/>
    <n v="463.18"/>
    <n v="77.069999999999993"/>
    <n v="7074.45"/>
    <n v="8496.4500000000007"/>
    <n v="0"/>
    <n v="0"/>
    <n v="0"/>
    <m/>
    <n v="39.409999999999997"/>
    <n v="36.049999999999997"/>
    <n v="0"/>
    <n v="75.459999999999994"/>
    <n v="0"/>
    <n v="1.61"/>
    <n v="0"/>
    <n v="1.61"/>
    <n v="0"/>
    <n v="1.61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77.069999999999993"/>
  </r>
  <r>
    <n v="1562"/>
    <n v="10401"/>
    <s v="41219401SRSU"/>
    <s v="401S"/>
    <x v="19"/>
    <s v="12MIP - 50%(RSU)"/>
    <n v="10265"/>
    <n v="10"/>
    <x v="14"/>
    <n v="9260"/>
    <x v="2"/>
    <n v="2000"/>
    <n v="0"/>
    <n v="0"/>
    <s v="41219401SRSU12MIP - 50%(RSU)"/>
    <s v="MIP - 50%(RSU)"/>
    <s v="MIP - 50%(RSU) - 11/06/2012"/>
    <s v="3 years"/>
    <d v="2012-11-06T00:00:00"/>
    <d v="2015-11-06T00:00:00"/>
    <n v="282"/>
    <n v="0"/>
    <n v="0"/>
    <n v="0"/>
    <n v="0"/>
    <n v="0"/>
    <m/>
    <n v="282"/>
    <n v="1"/>
    <n v="0"/>
    <n v="0"/>
    <n v="10025.099999999999"/>
    <n v="0"/>
    <n v="0"/>
    <n v="0"/>
    <n v="0"/>
    <n v="0"/>
    <n v="0"/>
    <n v="10025.099999999999"/>
    <n v="282"/>
    <n v="-282"/>
    <n v="0"/>
    <n v="0"/>
    <n v="35.549999999999997"/>
    <n v="0"/>
    <n v="0"/>
    <n v="0"/>
    <n v="8354.25"/>
    <n v="1670.85"/>
    <n v="-33.420341699999994"/>
    <n v="1637.4296583"/>
    <n v="10025.099999999999"/>
    <n v="9.1386508659981747"/>
    <n v="1097"/>
    <n v="10025.099999999999"/>
    <n v="10025.099999999999"/>
    <n v="0"/>
    <n v="490.86999999999995"/>
    <n v="545.33000000000004"/>
    <n v="541.71"/>
    <n v="92.94"/>
    <n v="8354.25"/>
    <n v="10025.1"/>
    <n v="0"/>
    <n v="0"/>
    <n v="0"/>
    <m/>
    <n v="46.32"/>
    <n v="42.35"/>
    <n v="0"/>
    <n v="88.67"/>
    <n v="0"/>
    <n v="4.2699999999999996"/>
    <n v="0"/>
    <n v="4.2699999999999996"/>
    <n v="0"/>
    <n v="4.2699999999999996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92.94"/>
  </r>
  <r>
    <n v="1563"/>
    <n v="10418"/>
    <s v="41219418HRSU"/>
    <s v="418H"/>
    <x v="214"/>
    <s v="12MIP - 50%(RSU)"/>
    <n v="10265"/>
    <n v="10"/>
    <x v="0"/>
    <n v="9260"/>
    <x v="2"/>
    <n v="2000"/>
    <n v="0"/>
    <n v="0"/>
    <s v="41219418HRSU12MIP - 50%(RSU)"/>
    <s v="MIP - 50%(RSU)"/>
    <s v="MIP - 50%(RSU) - 11/06/2012"/>
    <s v="3 years"/>
    <d v="2012-11-06T00:00:00"/>
    <d v="2015-11-06T00:00:00"/>
    <n v="830"/>
    <n v="0"/>
    <n v="0"/>
    <n v="0"/>
    <n v="0"/>
    <n v="0"/>
    <m/>
    <n v="830"/>
    <n v="1"/>
    <s v=""/>
    <n v="0"/>
    <n v="29506.499999999996"/>
    <n v="0"/>
    <n v="0"/>
    <n v="0"/>
    <n v="0"/>
    <n v="0"/>
    <n v="0"/>
    <n v="29506.499999999996"/>
    <n v="830"/>
    <n v="-830"/>
    <n v="0"/>
    <n v="0"/>
    <n v="35.549999999999997"/>
    <n v="0"/>
    <n v="0"/>
    <n v="0"/>
    <n v="24565.05"/>
    <n v="4941.45"/>
    <n v="-98.838882899999987"/>
    <n v="4842.6111171000002"/>
    <n v="29506.499999999996"/>
    <n v="26.897447584320872"/>
    <n v="1097"/>
    <n v="29506.499999999996"/>
    <n v="29506.499999999996"/>
    <n v="0"/>
    <n v="4941.45"/>
    <n v="0"/>
    <n v="0"/>
    <n v="0"/>
    <n v="24565.05"/>
    <n v="29506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564"/>
    <n v="10473"/>
    <s v="41219473GRSU"/>
    <s v="473G"/>
    <x v="22"/>
    <s v="12MIP - 50%(RSU)"/>
    <n v="10265"/>
    <n v="60"/>
    <x v="17"/>
    <n v="9260"/>
    <x v="2"/>
    <n v="30000"/>
    <n v="0"/>
    <n v="0"/>
    <s v="41219473GRSU12MIP - 50%(RSU)"/>
    <s v="MIP - 50%(RSU)"/>
    <s v="MIP - 50%(RSU) - 11/06/2012"/>
    <s v="3 years"/>
    <d v="2012-11-06T00:00:00"/>
    <d v="2015-11-06T00:00:00"/>
    <n v="2928"/>
    <n v="0"/>
    <n v="0"/>
    <n v="0"/>
    <n v="0"/>
    <n v="0"/>
    <m/>
    <n v="2928"/>
    <n v="1"/>
    <s v=""/>
    <n v="0"/>
    <n v="104090.4"/>
    <n v="0"/>
    <n v="0"/>
    <n v="0"/>
    <n v="0"/>
    <n v="0"/>
    <n v="0"/>
    <n v="104090.4"/>
    <n v="2928"/>
    <n v="-2928"/>
    <n v="0"/>
    <n v="0"/>
    <n v="35.549999999999997"/>
    <n v="0"/>
    <n v="0"/>
    <n v="0"/>
    <n v="86742"/>
    <n v="17348.400000000001"/>
    <n v="-347.00269680000002"/>
    <n v="17001.397303200003"/>
    <n v="104090.4"/>
    <n v="94.886417502278931"/>
    <n v="1097"/>
    <n v="104090.4"/>
    <n v="104090.4"/>
    <n v="0"/>
    <n v="5102.95"/>
    <n v="5662.07"/>
    <n v="5660.07"/>
    <n v="923.31"/>
    <n v="86742"/>
    <n v="104090.4"/>
    <n v="0"/>
    <n v="0"/>
    <n v="0"/>
    <m/>
    <n v="480.88"/>
    <n v="439.77"/>
    <n v="0"/>
    <n v="920.65"/>
    <n v="0"/>
    <n v="2.66"/>
    <n v="0"/>
    <n v="2.66"/>
    <n v="0"/>
    <n v="2.66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923.31"/>
  </r>
  <r>
    <n v="1565"/>
    <n v="10606"/>
    <s v="41219606ARSU"/>
    <s v="606A"/>
    <x v="26"/>
    <s v="12MIP - 50%(RSU)"/>
    <n v="10265"/>
    <n v="10"/>
    <x v="21"/>
    <n v="9260"/>
    <x v="2"/>
    <n v="2000"/>
    <n v="0"/>
    <n v="0"/>
    <s v="41219606ARSU12MIP - 50%(RSU)"/>
    <s v="MIP - 50%(RSU)"/>
    <s v="MIP - 50%(RSU) - 11/06/2012"/>
    <s v="3 years"/>
    <d v="2012-11-06T00:00:00"/>
    <d v="2015-11-06T00:00:00"/>
    <n v="3759"/>
    <n v="0"/>
    <n v="0"/>
    <n v="0"/>
    <n v="0"/>
    <n v="0"/>
    <m/>
    <n v="3759"/>
    <n v="1"/>
    <s v=""/>
    <n v="0"/>
    <n v="133632.44999999998"/>
    <n v="0"/>
    <n v="0"/>
    <n v="0"/>
    <n v="0"/>
    <n v="0"/>
    <n v="0"/>
    <n v="133632.44999999998"/>
    <n v="3759"/>
    <n v="-3759"/>
    <n v="0"/>
    <n v="0"/>
    <n v="35.549999999999997"/>
    <n v="0"/>
    <n v="0"/>
    <n v="0"/>
    <n v="111378.15"/>
    <n v="22254.3"/>
    <n v="-445.13050859999998"/>
    <n v="21809.1694914"/>
    <n v="133632.44999999998"/>
    <n v="121.8162716499544"/>
    <n v="1097"/>
    <n v="133632.44999999998"/>
    <n v="133632.44999999998"/>
    <n v="0"/>
    <n v="22254.3"/>
    <n v="0"/>
    <n v="0"/>
    <n v="0"/>
    <n v="111378.15"/>
    <n v="133632.44999999998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566"/>
    <n v="10859"/>
    <s v="41219859CRSU"/>
    <s v="859C"/>
    <x v="29"/>
    <s v="12MIP - 50%(RSU)"/>
    <n v="10265"/>
    <n v="10"/>
    <x v="12"/>
    <n v="9260"/>
    <x v="2"/>
    <n v="2000"/>
    <n v="0"/>
    <n v="0"/>
    <s v="41219859CRSU12MIP - 50%(RSU)"/>
    <s v="MIP - 50%(RSU)"/>
    <s v="MIP - 50%(RSU) - 11/06/2012"/>
    <s v="3 years"/>
    <d v="2012-11-06T00:00:00"/>
    <d v="2015-11-06T00:00:00"/>
    <n v="1777"/>
    <n v="0"/>
    <n v="0"/>
    <n v="0"/>
    <n v="0"/>
    <n v="0"/>
    <m/>
    <n v="1777"/>
    <n v="1"/>
    <n v="0"/>
    <n v="0"/>
    <n v="63172.35"/>
    <n v="0"/>
    <n v="0"/>
    <n v="0"/>
    <n v="0"/>
    <n v="0"/>
    <n v="0"/>
    <n v="63172.35"/>
    <n v="1777"/>
    <n v="-1777"/>
    <n v="0"/>
    <n v="0"/>
    <n v="35.549999999999997"/>
    <n v="0"/>
    <n v="0"/>
    <n v="0"/>
    <n v="52649.55"/>
    <n v="10522.8"/>
    <n v="-210.47704559999997"/>
    <n v="10312.322954399999"/>
    <n v="63172.35"/>
    <n v="57.586463081130354"/>
    <n v="1097"/>
    <n v="63172.35"/>
    <n v="63172.35"/>
    <n v="0"/>
    <n v="3094.97"/>
    <n v="3434.37"/>
    <n v="3435.8500000000004"/>
    <n v="557.61"/>
    <n v="52649.55"/>
    <n v="63172.350000000006"/>
    <n v="0"/>
    <n v="0"/>
    <n v="0"/>
    <m/>
    <n v="291.69"/>
    <n v="266.74"/>
    <n v="0"/>
    <n v="558.43000000000006"/>
    <n v="0"/>
    <n v="-0.82"/>
    <n v="0"/>
    <n v="-0.82"/>
    <n v="0"/>
    <n v="-0.82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557.61"/>
  </r>
  <r>
    <n v="1567"/>
    <n v="11128"/>
    <s v="41219128SRSU"/>
    <s v="128S"/>
    <x v="31"/>
    <s v="12MIP - 50%(RSU)"/>
    <n v="10265"/>
    <n v="70"/>
    <x v="25"/>
    <n v="9260"/>
    <x v="2"/>
    <n v="170000"/>
    <n v="0"/>
    <n v="0"/>
    <s v="41219128SRSU12MIP - 50%(RSU)"/>
    <s v="MIP - 50%(RSU)"/>
    <s v="MIP - 50%(RSU) - 11/06/2012"/>
    <s v="3 years"/>
    <d v="2012-11-06T00:00:00"/>
    <d v="2015-11-06T00:00:00"/>
    <n v="1345"/>
    <n v="0"/>
    <n v="0"/>
    <n v="0"/>
    <n v="0"/>
    <n v="0"/>
    <m/>
    <n v="1345"/>
    <n v="1"/>
    <s v=""/>
    <n v="0"/>
    <n v="47814.749999999993"/>
    <n v="0"/>
    <n v="0"/>
    <n v="0"/>
    <n v="0"/>
    <n v="0"/>
    <n v="0"/>
    <n v="47814.749999999993"/>
    <n v="1345"/>
    <n v="-1345"/>
    <n v="0"/>
    <n v="0"/>
    <n v="35.549999999999997"/>
    <n v="0"/>
    <n v="0"/>
    <n v="0"/>
    <n v="39851.550000000003"/>
    <n v="7963.2"/>
    <n v="-159.27992639999999"/>
    <n v="7803.9200736000003"/>
    <n v="47814.749999999993"/>
    <n v="43.586827711941652"/>
    <n v="1097"/>
    <n v="47814.749999999993"/>
    <n v="47814.749999999993"/>
    <n v="0"/>
    <n v="7963.2"/>
    <n v="0"/>
    <n v="0"/>
    <n v="0"/>
    <n v="39851.550000000003"/>
    <n v="47814.7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568"/>
    <n v="11408"/>
    <s v="41219408MRSU"/>
    <s v="408M"/>
    <x v="41"/>
    <s v="12MIP - 50%(RSU)"/>
    <n v="10265"/>
    <n v="20"/>
    <x v="33"/>
    <n v="9260"/>
    <x v="2"/>
    <n v="107000"/>
    <n v="0"/>
    <n v="0"/>
    <s v="41219408MRSU12MIP - 50%(RSU)"/>
    <s v="MIP - 50%(RSU)"/>
    <s v="MIP - 50%(RSU) - 11/06/2012"/>
    <s v="3 years"/>
    <d v="2012-11-06T00:00:00"/>
    <d v="2015-11-06T00:00:00"/>
    <n v="1225"/>
    <n v="0"/>
    <n v="0"/>
    <n v="0"/>
    <n v="0"/>
    <n v="0"/>
    <m/>
    <n v="1225"/>
    <n v="1"/>
    <s v=""/>
    <n v="0"/>
    <n v="43548.75"/>
    <n v="0"/>
    <n v="0"/>
    <n v="0"/>
    <n v="0"/>
    <n v="0"/>
    <n v="0"/>
    <n v="43548.75"/>
    <n v="1225"/>
    <n v="-1225"/>
    <n v="0"/>
    <n v="0"/>
    <n v="35.549999999999997"/>
    <n v="0"/>
    <n v="0"/>
    <n v="0"/>
    <n v="36296.550000000003"/>
    <n v="7252.2"/>
    <n v="-145.05850439999998"/>
    <n v="7107.1414955999999"/>
    <n v="43548.75"/>
    <n v="39.698040109389247"/>
    <n v="1097"/>
    <n v="43548.75"/>
    <n v="43548.75"/>
    <n v="0"/>
    <n v="7252.2"/>
    <n v="0"/>
    <n v="0"/>
    <n v="0"/>
    <n v="36296.550000000003"/>
    <n v="43548.7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569"/>
    <n v="11473"/>
    <s v="41219473HRSU"/>
    <s v="473H"/>
    <x v="43"/>
    <s v="12MIP - 50%(RSU)"/>
    <n v="10265"/>
    <n v="20"/>
    <x v="34"/>
    <n v="9260"/>
    <x v="2"/>
    <n v="107000"/>
    <n v="0"/>
    <n v="0"/>
    <s v="41219473HRSU12MIP - 50%(RSU)"/>
    <s v="MIP - 50%(RSU)"/>
    <s v="MIP - 50%(RSU) - 11/06/2012"/>
    <s v="3 years"/>
    <d v="2012-11-06T00:00:00"/>
    <d v="2015-11-06T00:00:00"/>
    <n v="562"/>
    <n v="0"/>
    <n v="0"/>
    <n v="0"/>
    <n v="0"/>
    <n v="0"/>
    <m/>
    <n v="562"/>
    <n v="1"/>
    <s v=""/>
    <n v="0"/>
    <n v="19979.099999999999"/>
    <n v="0"/>
    <n v="0"/>
    <n v="0"/>
    <n v="0"/>
    <n v="0"/>
    <n v="0"/>
    <n v="19979.099999999999"/>
    <n v="562"/>
    <n v="-562"/>
    <n v="0"/>
    <n v="0"/>
    <n v="35.549999999999997"/>
    <n v="0"/>
    <n v="0"/>
    <n v="0"/>
    <n v="16637.400000000001"/>
    <n v="3341.7"/>
    <n v="-66.840683399999989"/>
    <n v="3274.8593166000001"/>
    <n v="19979.099999999999"/>
    <n v="18.212488605287145"/>
    <n v="1097"/>
    <n v="19979.099999999999"/>
    <n v="19979.099999999999"/>
    <n v="0"/>
    <n v="982.4"/>
    <n v="1090.6500000000001"/>
    <n v="1267.98"/>
    <n v="0.67"/>
    <n v="16637.400000000001"/>
    <n v="19979.100000000002"/>
    <n v="0"/>
    <n v="0"/>
    <n v="0"/>
    <m/>
    <n v="0"/>
    <n v="0"/>
    <n v="0"/>
    <n v="0"/>
    <n v="0"/>
    <n v="0.67"/>
    <n v="0"/>
    <n v="0.67"/>
    <n v="0"/>
    <n v="0.67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.67"/>
  </r>
  <r>
    <n v="1570"/>
    <n v="11899"/>
    <s v="41219899ERSU"/>
    <s v="899E"/>
    <x v="47"/>
    <s v="12MIP - 50%(RSU)"/>
    <n v="10265"/>
    <n v="50"/>
    <x v="38"/>
    <n v="9260"/>
    <x v="2"/>
    <n v="91000"/>
    <n v="0"/>
    <n v="0"/>
    <s v="41219899ERSU12MIP - 50%(RSU)"/>
    <s v="MIP - 50%(RSU)"/>
    <s v="MIP - 50%(RSU) - 11/06/2012"/>
    <s v="3 years"/>
    <d v="2012-11-06T00:00:00"/>
    <d v="2015-11-06T00:00:00"/>
    <n v="1265"/>
    <n v="0"/>
    <n v="0"/>
    <n v="0"/>
    <n v="0"/>
    <n v="0"/>
    <m/>
    <n v="1265"/>
    <n v="1"/>
    <s v=""/>
    <n v="0"/>
    <n v="44970.75"/>
    <n v="0"/>
    <n v="0"/>
    <n v="0"/>
    <n v="0"/>
    <n v="0"/>
    <n v="0"/>
    <n v="44970.75"/>
    <n v="1265"/>
    <n v="-1265"/>
    <n v="0"/>
    <n v="0"/>
    <n v="35.549999999999997"/>
    <n v="0"/>
    <n v="0"/>
    <n v="0"/>
    <n v="37469.699999999997"/>
    <n v="7501.05"/>
    <n v="-150.03600209999999"/>
    <n v="7351.0139979000005"/>
    <n v="44970.75"/>
    <n v="40.994302643573384"/>
    <n v="1097"/>
    <n v="44970.75"/>
    <n v="44970.75"/>
    <n v="0"/>
    <n v="7501.05"/>
    <n v="0"/>
    <n v="0"/>
    <n v="0"/>
    <n v="37469.699999999997"/>
    <n v="44970.7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571"/>
    <n v="11983"/>
    <s v="41219983SRSU"/>
    <s v="983S"/>
    <x v="49"/>
    <s v="12MIP - 50%(RSU)"/>
    <n v="10265"/>
    <n v="50"/>
    <x v="40"/>
    <n v="9260"/>
    <x v="2"/>
    <n v="91000"/>
    <n v="0"/>
    <n v="0"/>
    <s v="41219983SRSU12MIP - 50%(RSU)"/>
    <s v="MIP - 50%(RSU)"/>
    <s v="MIP - 50%(RSU) - 11/06/2012"/>
    <s v="3 years"/>
    <d v="2012-11-06T00:00:00"/>
    <d v="2015-11-06T00:00:00"/>
    <n v="599"/>
    <n v="0"/>
    <n v="0"/>
    <n v="0"/>
    <n v="0"/>
    <n v="0"/>
    <m/>
    <n v="599"/>
    <n v="1"/>
    <s v=""/>
    <n v="0"/>
    <n v="21294.449999999997"/>
    <n v="0"/>
    <n v="0"/>
    <n v="0"/>
    <n v="0"/>
    <n v="0"/>
    <n v="0"/>
    <n v="21294.449999999997"/>
    <n v="599"/>
    <n v="-599"/>
    <n v="0"/>
    <n v="0"/>
    <n v="35.549999999999997"/>
    <n v="0"/>
    <n v="0"/>
    <n v="0"/>
    <n v="17739.45"/>
    <n v="3555"/>
    <n v="-71.107109999999992"/>
    <n v="3483.8928900000001"/>
    <n v="21294.449999999997"/>
    <n v="19.411531449407473"/>
    <n v="1097"/>
    <n v="21294.449999999997"/>
    <n v="21294.449999999997"/>
    <n v="0"/>
    <n v="1045.1500000000001"/>
    <n v="1160.25"/>
    <n v="1349.6"/>
    <n v="0"/>
    <n v="17739.45"/>
    <n v="21294.4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572"/>
    <n v="12499"/>
    <s v="41219499SRSU"/>
    <s v="499S"/>
    <x v="56"/>
    <s v="12MIP - 50%(RSU)"/>
    <n v="10265"/>
    <n v="10"/>
    <x v="47"/>
    <n v="9260"/>
    <x v="2"/>
    <n v="2000"/>
    <n v="0"/>
    <n v="0"/>
    <s v="41219499SRSU12MIP - 50%(RSU)"/>
    <s v="MIP - 50%(RSU)"/>
    <s v="MIP - 50%(RSU) - 11/06/2012"/>
    <s v="3 years"/>
    <d v="2012-11-06T00:00:00"/>
    <d v="2015-11-06T00:00:00"/>
    <n v="7345"/>
    <n v="0"/>
    <n v="0"/>
    <n v="0"/>
    <n v="0"/>
    <n v="0"/>
    <m/>
    <n v="7345"/>
    <n v="1"/>
    <n v="0"/>
    <n v="0"/>
    <n v="261114.74999999997"/>
    <n v="0"/>
    <n v="0"/>
    <n v="0"/>
    <n v="0"/>
    <n v="0"/>
    <n v="0"/>
    <n v="261114.74999999997"/>
    <n v="7345"/>
    <n v="-7345"/>
    <n v="0"/>
    <n v="0"/>
    <n v="35.549999999999997"/>
    <n v="0"/>
    <n v="0"/>
    <n v="0"/>
    <n v="217601.55"/>
    <n v="43513.2"/>
    <n v="-870.35102639999991"/>
    <n v="42642.848973599997"/>
    <n v="261114.74999999997"/>
    <n v="238.0262078395624"/>
    <n v="1097"/>
    <n v="261114.74999999997"/>
    <n v="261114.74999999997"/>
    <n v="0"/>
    <n v="12800.2"/>
    <n v="14201.58"/>
    <n v="14203.91"/>
    <n v="2307.5100000000002"/>
    <n v="217601.55"/>
    <n v="261114.75"/>
    <n v="0"/>
    <n v="0"/>
    <n v="0"/>
    <m/>
    <n v="1206.1600000000001"/>
    <n v="1103.02"/>
    <n v="0"/>
    <n v="2309.1800000000003"/>
    <n v="0"/>
    <n v="-1.67"/>
    <n v="0"/>
    <n v="-1.67"/>
    <n v="0"/>
    <n v="-1.67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2307.5100000000002"/>
  </r>
  <r>
    <n v="1573"/>
    <n v="12627"/>
    <s v="41219627MRSU"/>
    <s v="627M"/>
    <x v="217"/>
    <s v="12MIP - 50%(RSU)"/>
    <n v="10265"/>
    <n v="20"/>
    <x v="3"/>
    <n v="9260"/>
    <x v="2"/>
    <n v="107000"/>
    <n v="0"/>
    <n v="0"/>
    <s v="41219627MRSU12MIP - 50%(RSU)"/>
    <s v="MIP - 50%(RSU)"/>
    <s v="MIP - 50%(RSU) - 11/06/2012"/>
    <s v="3 years"/>
    <d v="2012-11-06T00:00:00"/>
    <d v="2015-11-06T00:00:00"/>
    <n v="11245"/>
    <n v="0"/>
    <n v="0"/>
    <n v="0"/>
    <n v="0"/>
    <n v="0"/>
    <m/>
    <n v="11245"/>
    <n v="1"/>
    <s v=""/>
    <n v="0"/>
    <n v="399759.74999999994"/>
    <n v="0"/>
    <n v="0"/>
    <n v="0"/>
    <n v="0"/>
    <n v="0"/>
    <n v="0"/>
    <n v="399759.74999999994"/>
    <n v="11245"/>
    <n v="-11245"/>
    <n v="0"/>
    <n v="0"/>
    <n v="35.549999999999997"/>
    <n v="0"/>
    <n v="0"/>
    <n v="0"/>
    <n v="333139.05"/>
    <n v="66620.7"/>
    <n v="-1332.5472413999998"/>
    <n v="65288.152758599994"/>
    <n v="399759.74999999994"/>
    <n v="364.4118049225159"/>
    <n v="1097"/>
    <n v="399759.74999999994"/>
    <n v="399759.74999999994"/>
    <n v="0"/>
    <n v="66620.7"/>
    <n v="0"/>
    <n v="0"/>
    <n v="0"/>
    <n v="333139.05"/>
    <n v="399759.7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574"/>
    <n v="12665"/>
    <s v="41219665GRSU"/>
    <s v="665G"/>
    <x v="57"/>
    <s v="12MIP - 50%(RSU)"/>
    <n v="10265"/>
    <n v="10"/>
    <x v="5"/>
    <n v="9260"/>
    <x v="2"/>
    <n v="2000"/>
    <n v="0"/>
    <n v="0"/>
    <s v="41219665GRSU12MIP - 50%(RSU)"/>
    <s v="MIP - 50%(RSU)"/>
    <s v="MIP - 50%(RSU) - 11/06/2012"/>
    <s v="3 years"/>
    <d v="2012-11-06T00:00:00"/>
    <d v="2015-11-06T00:00:00"/>
    <n v="8048"/>
    <n v="0"/>
    <n v="0"/>
    <n v="0"/>
    <n v="0"/>
    <n v="0"/>
    <m/>
    <n v="8048"/>
    <n v="1"/>
    <s v=""/>
    <n v="0"/>
    <n v="286106.39999999997"/>
    <n v="0"/>
    <n v="0"/>
    <n v="0"/>
    <n v="0"/>
    <n v="0"/>
    <n v="0"/>
    <n v="286106.39999999997"/>
    <n v="8048"/>
    <n v="-8048"/>
    <n v="0"/>
    <n v="0"/>
    <n v="35.549999999999997"/>
    <n v="0"/>
    <n v="0"/>
    <n v="0"/>
    <n v="238433.85"/>
    <n v="47672.55"/>
    <n v="-953.54634510000005"/>
    <n v="46719.0036549"/>
    <n v="286106.39999999997"/>
    <n v="260.80802187784866"/>
    <n v="1097"/>
    <n v="286106.39999999997"/>
    <n v="286106.39999999997"/>
    <n v="0"/>
    <n v="47672.55"/>
    <n v="0"/>
    <n v="0"/>
    <n v="0"/>
    <n v="238433.85"/>
    <n v="286106.40000000002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575"/>
    <n v="13369"/>
    <s v="41219369KRSU"/>
    <s v="369K"/>
    <x v="64"/>
    <s v="12MIP - 50%(RSU)"/>
    <n v="10265"/>
    <n v="10"/>
    <x v="52"/>
    <n v="9260"/>
    <x v="2"/>
    <n v="2000"/>
    <n v="0"/>
    <n v="0"/>
    <s v="41219369KRSU12MIP - 50%(RSU)"/>
    <s v="MIP - 50%(RSU)"/>
    <s v="MIP - 50%(RSU) - 11/06/2012"/>
    <s v="3 years"/>
    <d v="2012-11-06T00:00:00"/>
    <d v="2015-11-06T00:00:00"/>
    <n v="2842"/>
    <n v="0"/>
    <n v="0"/>
    <n v="0"/>
    <n v="0"/>
    <n v="0"/>
    <m/>
    <n v="2842"/>
    <n v="1"/>
    <s v=""/>
    <n v="0"/>
    <n v="101033.09999999999"/>
    <n v="0"/>
    <n v="0"/>
    <n v="0"/>
    <n v="0"/>
    <n v="0"/>
    <n v="0"/>
    <n v="101033.09999999999"/>
    <n v="2842"/>
    <n v="-2842"/>
    <n v="0"/>
    <n v="0"/>
    <n v="35.549999999999997"/>
    <n v="0"/>
    <n v="0"/>
    <n v="0"/>
    <n v="84217.95"/>
    <n v="16815.150000000001"/>
    <n v="-336.33663030000002"/>
    <n v="16478.813369700001"/>
    <n v="101033.09999999999"/>
    <n v="92.099453053783037"/>
    <n v="1097"/>
    <n v="101033.09999999999"/>
    <n v="101033.09999999999"/>
    <n v="0"/>
    <n v="16815.150000000001"/>
    <n v="0"/>
    <n v="0"/>
    <n v="0"/>
    <n v="84217.95"/>
    <n v="101033.1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576"/>
    <n v="13497"/>
    <s v="41219497GRSU"/>
    <s v="497G"/>
    <x v="69"/>
    <s v="12MIP - 50%(RSU)"/>
    <n v="10265"/>
    <n v="10"/>
    <x v="57"/>
    <n v="9260"/>
    <x v="2"/>
    <n v="12000"/>
    <n v="0"/>
    <n v="0"/>
    <s v="41219497GRSU12MIP - 50%(RSU)"/>
    <s v="MIP - 50%(RSU)"/>
    <s v="MIP - 50%(RSU) - 11/06/2012"/>
    <s v="3 years"/>
    <d v="2012-11-06T00:00:00"/>
    <d v="2015-11-06T00:00:00"/>
    <n v="1216"/>
    <n v="0"/>
    <n v="0"/>
    <n v="0"/>
    <n v="0"/>
    <n v="0"/>
    <m/>
    <n v="1216"/>
    <n v="1"/>
    <s v=""/>
    <n v="0"/>
    <n v="43228.799999999996"/>
    <n v="0"/>
    <n v="0"/>
    <n v="0"/>
    <n v="0"/>
    <n v="0"/>
    <n v="0"/>
    <n v="43228.799999999996"/>
    <n v="1216"/>
    <n v="-1216"/>
    <n v="0"/>
    <n v="0"/>
    <n v="35.549999999999997"/>
    <n v="0"/>
    <n v="0"/>
    <n v="0"/>
    <n v="36012.15"/>
    <n v="7216.65"/>
    <n v="-144.34743329999998"/>
    <n v="7072.3025666999993"/>
    <n v="43228.799999999996"/>
    <n v="39.406381039197811"/>
    <n v="1097"/>
    <n v="43228.799999999996"/>
    <n v="43228.799999999996"/>
    <n v="0"/>
    <n v="7216.65"/>
    <n v="0"/>
    <n v="0"/>
    <n v="0"/>
    <n v="36012.15"/>
    <n v="43228.800000000003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577"/>
    <n v="14162"/>
    <s v="41219162RRSU"/>
    <s v="162R"/>
    <x v="76"/>
    <s v="12MIP - 50%(RSU)"/>
    <n v="10265"/>
    <n v="80"/>
    <x v="62"/>
    <n v="9260"/>
    <x v="2"/>
    <n v="190000"/>
    <n v="0"/>
    <n v="0"/>
    <s v="41219162RRSU12MIP - 50%(RSU)"/>
    <s v="MIP - 50%(RSU)"/>
    <s v="MIP - 50%(RSU) - 11/06/2012"/>
    <s v="3 years"/>
    <d v="2012-11-06T00:00:00"/>
    <d v="2015-11-06T00:00:00"/>
    <n v="433"/>
    <n v="0"/>
    <n v="0"/>
    <n v="0"/>
    <n v="0"/>
    <n v="0"/>
    <m/>
    <n v="433"/>
    <n v="1"/>
    <s v=""/>
    <n v="0"/>
    <n v="15393.15"/>
    <n v="0"/>
    <n v="0"/>
    <n v="0"/>
    <n v="0"/>
    <n v="0"/>
    <n v="0"/>
    <n v="15393.15"/>
    <n v="433"/>
    <n v="-433"/>
    <n v="0"/>
    <n v="0"/>
    <n v="35.549999999999997"/>
    <n v="0"/>
    <n v="0"/>
    <n v="0"/>
    <n v="12833.55"/>
    <n v="2559.6"/>
    <n v="-51.197119199999996"/>
    <n v="2508.4028807999998"/>
    <n v="15393.15"/>
    <n v="14.032041932543299"/>
    <n v="1097"/>
    <n v="15393.15"/>
    <n v="15393.15"/>
    <n v="0"/>
    <n v="2559.6"/>
    <n v="0"/>
    <n v="0"/>
    <n v="0"/>
    <n v="12833.55"/>
    <n v="15393.1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578"/>
    <n v="14383"/>
    <s v="41219383KRSU"/>
    <s v="383K"/>
    <x v="83"/>
    <s v="12MIP - 50%(RSU)"/>
    <n v="10265"/>
    <n v="80"/>
    <x v="67"/>
    <n v="9260"/>
    <x v="2"/>
    <n v="190000"/>
    <n v="0"/>
    <n v="0"/>
    <s v="41219383KRSU12MIP - 50%(RSU)"/>
    <s v="MIP - 50%(RSU)"/>
    <s v="MIP - 50%(RSU) - 11/06/2012"/>
    <s v="3 years"/>
    <d v="2012-11-06T00:00:00"/>
    <d v="2015-11-06T00:00:00"/>
    <n v="1642"/>
    <n v="0"/>
    <n v="0"/>
    <n v="0"/>
    <n v="0"/>
    <n v="0"/>
    <m/>
    <n v="1642"/>
    <n v="1"/>
    <n v="0"/>
    <n v="0"/>
    <n v="58373.1"/>
    <n v="0"/>
    <n v="0"/>
    <n v="0"/>
    <n v="0"/>
    <n v="0"/>
    <n v="0"/>
    <n v="58373.1"/>
    <n v="1642"/>
    <n v="-1642"/>
    <n v="0"/>
    <n v="0"/>
    <n v="35.549999999999997"/>
    <n v="0"/>
    <n v="0"/>
    <n v="0"/>
    <n v="48667.95"/>
    <n v="9705.15"/>
    <n v="-194.12241029999998"/>
    <n v="9511.0275896999992"/>
    <n v="58373.1"/>
    <n v="53.211577028258887"/>
    <n v="1097"/>
    <n v="58373.1"/>
    <n v="58373.1"/>
    <n v="0"/>
    <n v="2854.43"/>
    <n v="3167.5"/>
    <n v="3170.1899999999996"/>
    <n v="513.03"/>
    <n v="48667.95"/>
    <n v="58373.1"/>
    <n v="0"/>
    <n v="0"/>
    <n v="0"/>
    <m/>
    <n v="269.02"/>
    <n v="246.02"/>
    <n v="0"/>
    <n v="515.04"/>
    <n v="0"/>
    <n v="-2.0099999999999998"/>
    <n v="0"/>
    <n v="-2.0099999999999998"/>
    <n v="0"/>
    <n v="-2.0099999999999998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513.03"/>
  </r>
  <r>
    <n v="1579"/>
    <n v="14468"/>
    <s v="41219468RRSU"/>
    <s v="468R"/>
    <x v="84"/>
    <s v="12MIP - 50%(RSU)"/>
    <n v="10265"/>
    <n v="80"/>
    <x v="68"/>
    <n v="9260"/>
    <x v="2"/>
    <n v="190000"/>
    <n v="0"/>
    <n v="0"/>
    <s v="41219468RRSU12MIP - 50%(RSU)"/>
    <s v="MIP - 50%(RSU)"/>
    <s v="MIP - 50%(RSU) - 11/06/2012"/>
    <s v="3 years"/>
    <d v="2012-11-06T00:00:00"/>
    <d v="2015-11-06T00:00:00"/>
    <n v="1303"/>
    <n v="0"/>
    <n v="0"/>
    <n v="0"/>
    <n v="0"/>
    <n v="0"/>
    <m/>
    <n v="1303"/>
    <n v="1"/>
    <s v=""/>
    <n v="0"/>
    <n v="46321.649999999994"/>
    <n v="0"/>
    <n v="0"/>
    <n v="0"/>
    <n v="0"/>
    <n v="0"/>
    <n v="0"/>
    <n v="46321.649999999994"/>
    <n v="1303"/>
    <n v="-1303"/>
    <n v="0"/>
    <n v="0"/>
    <n v="35.549999999999997"/>
    <n v="0"/>
    <n v="0"/>
    <n v="0"/>
    <n v="38607.300000000003"/>
    <n v="7714.35"/>
    <n v="-154.30242870000001"/>
    <n v="7560.0475713000005"/>
    <n v="46321.649999999994"/>
    <n v="42.22575205104831"/>
    <n v="1097"/>
    <n v="46321.649999999994"/>
    <n v="46321.649999999994"/>
    <n v="0"/>
    <n v="7714.35"/>
    <n v="0"/>
    <n v="0"/>
    <n v="0"/>
    <n v="38607.300000000003"/>
    <n v="46321.6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580"/>
    <n v="14482"/>
    <s v="41219482DRSU"/>
    <s v="482D"/>
    <x v="86"/>
    <s v="12MIP - 50%(RSU)"/>
    <n v="10265"/>
    <n v="10"/>
    <x v="69"/>
    <n v="9260"/>
    <x v="2"/>
    <n v="12000"/>
    <n v="0"/>
    <n v="0"/>
    <s v="41219482DRSU12MIP - 50%(RSU)"/>
    <s v="MIP - 50%(RSU)"/>
    <s v="MIP - 50%(RSU) - 11/06/2012"/>
    <s v="3 years"/>
    <d v="2012-11-06T00:00:00"/>
    <d v="2015-11-06T00:00:00"/>
    <n v="1072"/>
    <n v="0"/>
    <n v="0"/>
    <n v="0"/>
    <n v="0"/>
    <n v="0"/>
    <m/>
    <n v="1072"/>
    <n v="1"/>
    <n v="0"/>
    <n v="0"/>
    <n v="38109.599999999999"/>
    <n v="0"/>
    <n v="0"/>
    <n v="0"/>
    <n v="0"/>
    <n v="0"/>
    <n v="0"/>
    <n v="38109.599999999999"/>
    <n v="1072"/>
    <n v="-1072"/>
    <n v="0"/>
    <n v="0"/>
    <n v="35.549999999999997"/>
    <n v="0"/>
    <n v="0"/>
    <n v="0"/>
    <n v="31746.15"/>
    <n v="6363.45"/>
    <n v="-127.2817269"/>
    <n v="6236.1682731000001"/>
    <n v="38109.599999999999"/>
    <n v="34.739835916134915"/>
    <n v="1097"/>
    <n v="38109.599999999999"/>
    <n v="38109.599999999999"/>
    <n v="0"/>
    <n v="1871.35"/>
    <n v="2076.87"/>
    <n v="2077.4899999999998"/>
    <n v="337.74"/>
    <n v="31746.15"/>
    <n v="38109.599999999999"/>
    <n v="0"/>
    <n v="0"/>
    <n v="0"/>
    <m/>
    <n v="176.39"/>
    <n v="161.31"/>
    <n v="0"/>
    <n v="337.7"/>
    <n v="0"/>
    <n v="0.04"/>
    <n v="0"/>
    <n v="0.04"/>
    <n v="0"/>
    <n v="0.04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337.74"/>
  </r>
  <r>
    <n v="1581"/>
    <n v="14492"/>
    <s v="41219492YRSU"/>
    <s v="492Y"/>
    <x v="88"/>
    <s v="12MIP - 50%(RSU)"/>
    <n v="10265"/>
    <n v="180"/>
    <x v="70"/>
    <n v="9260"/>
    <x v="2"/>
    <n v="700000"/>
    <n v="0"/>
    <n v="0"/>
    <s v="41219492YRSU12MIP - 50%(RSU)"/>
    <s v="MIP - 50%(RSU)"/>
    <s v="MIP - 50%(RSU) - 11/06/2012"/>
    <s v="3 years"/>
    <d v="2012-11-06T00:00:00"/>
    <d v="2015-11-06T00:00:00"/>
    <n v="987"/>
    <n v="0"/>
    <n v="0"/>
    <n v="0"/>
    <n v="0"/>
    <n v="0"/>
    <m/>
    <n v="987"/>
    <n v="1"/>
    <s v=""/>
    <n v="0"/>
    <n v="35087.85"/>
    <n v="0"/>
    <n v="0"/>
    <n v="0"/>
    <n v="0"/>
    <n v="0"/>
    <n v="0"/>
    <n v="35087.85"/>
    <n v="987"/>
    <n v="-987"/>
    <n v="0"/>
    <n v="0"/>
    <n v="35.549999999999997"/>
    <n v="0"/>
    <n v="0"/>
    <n v="0"/>
    <n v="29257.65"/>
    <n v="5830.2"/>
    <n v="-116.6156604"/>
    <n v="5713.5843396"/>
    <n v="35087.85"/>
    <n v="31.985278030993619"/>
    <n v="1097"/>
    <n v="35087.85"/>
    <n v="35087.85"/>
    <n v="0"/>
    <n v="5830.2"/>
    <n v="0"/>
    <n v="0"/>
    <n v="0"/>
    <n v="29257.65"/>
    <n v="35087.8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582"/>
    <n v="14593"/>
    <s v="41219593ERSU"/>
    <s v="593E"/>
    <x v="89"/>
    <s v="12MIP - 50%(RSU)"/>
    <n v="10265"/>
    <n v="180"/>
    <x v="71"/>
    <n v="9260"/>
    <x v="2"/>
    <n v="700000"/>
    <n v="0"/>
    <n v="0"/>
    <s v="41219593ERSU12MIP - 50%(RSU)"/>
    <s v="MIP - 50%(RSU)"/>
    <s v="MIP - 50%(RSU) - 11/06/2012"/>
    <s v="3 years"/>
    <d v="2012-11-06T00:00:00"/>
    <d v="2015-11-06T00:00:00"/>
    <n v="2945"/>
    <n v="0"/>
    <n v="0"/>
    <n v="0"/>
    <n v="0"/>
    <n v="0"/>
    <m/>
    <n v="2945"/>
    <n v="1"/>
    <s v=""/>
    <n v="0"/>
    <n v="104694.74999999999"/>
    <n v="0"/>
    <n v="0"/>
    <n v="0"/>
    <n v="0"/>
    <n v="0"/>
    <n v="0"/>
    <n v="104694.74999999999"/>
    <n v="2945"/>
    <n v="-2945"/>
    <n v="0"/>
    <n v="0"/>
    <n v="35.549999999999997"/>
    <n v="0"/>
    <n v="0"/>
    <n v="0"/>
    <n v="87239.7"/>
    <n v="17455.05"/>
    <n v="-349.13591009999999"/>
    <n v="17105.914089899998"/>
    <n v="104694.74999999999"/>
    <n v="95.43732907930719"/>
    <n v="1097"/>
    <n v="104694.74999999999"/>
    <n v="104694.74999999999"/>
    <n v="0"/>
    <n v="17455.05"/>
    <n v="0"/>
    <n v="0"/>
    <n v="0"/>
    <n v="87239.7"/>
    <n v="104694.7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583"/>
    <n v="14712"/>
    <s v="41219712PRSU"/>
    <s v="712P"/>
    <x v="91"/>
    <s v="12MIP - 50%(RSU)"/>
    <n v="10265"/>
    <n v="10"/>
    <x v="73"/>
    <n v="9260"/>
    <x v="2"/>
    <n v="2000"/>
    <n v="0"/>
    <n v="0"/>
    <s v="41219712PRSU12MIP - 50%(RSU)"/>
    <s v="MIP - 50%(RSU)"/>
    <s v="MIP - 50%(RSU) - 11/06/2012"/>
    <s v="3 years"/>
    <d v="2012-11-06T00:00:00"/>
    <d v="2015-11-06T00:00:00"/>
    <n v="696"/>
    <n v="0"/>
    <n v="0"/>
    <n v="0"/>
    <n v="0"/>
    <n v="0"/>
    <m/>
    <n v="696"/>
    <n v="1"/>
    <n v="0"/>
    <n v="0"/>
    <n v="24742.799999999999"/>
    <n v="0"/>
    <n v="0"/>
    <n v="0"/>
    <n v="0"/>
    <n v="0"/>
    <n v="0"/>
    <n v="24742.799999999999"/>
    <n v="696"/>
    <n v="-696"/>
    <n v="0"/>
    <n v="0"/>
    <n v="35.549999999999997"/>
    <n v="0"/>
    <n v="0"/>
    <n v="0"/>
    <n v="20619"/>
    <n v="4123.8"/>
    <n v="-82.484247600000003"/>
    <n v="4041.3157524000003"/>
    <n v="24742.799999999999"/>
    <n v="22.554968094804011"/>
    <n v="1097"/>
    <n v="24742.799999999999"/>
    <n v="24742.799999999999"/>
    <n v="0"/>
    <n v="1212.48"/>
    <n v="1345.91"/>
    <n v="1349.3200000000002"/>
    <n v="216.09"/>
    <n v="20619"/>
    <n v="24742.799999999999"/>
    <n v="0"/>
    <n v="0"/>
    <n v="0"/>
    <m/>
    <n v="114.31"/>
    <n v="104.53"/>
    <n v="0"/>
    <n v="218.84"/>
    <n v="0"/>
    <n v="-2.75"/>
    <n v="0"/>
    <n v="-2.75"/>
    <n v="0"/>
    <n v="-2.75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216.09"/>
  </r>
  <r>
    <n v="1584"/>
    <n v="14796"/>
    <s v="41219796KRSU"/>
    <s v="796K"/>
    <x v="94"/>
    <s v="12MIP - 50%(RSU)"/>
    <n v="10265"/>
    <n v="80"/>
    <x v="76"/>
    <n v="9260"/>
    <x v="2"/>
    <n v="190000"/>
    <n v="0"/>
    <n v="0"/>
    <s v="41219796KRSU12MIP - 50%(RSU)"/>
    <s v="MIP - 50%(RSU)"/>
    <s v="MIP - 50%(RSU) - 11/06/2012"/>
    <s v="3 years"/>
    <d v="2012-11-06T00:00:00"/>
    <d v="2015-11-06T00:00:00"/>
    <n v="407"/>
    <n v="0"/>
    <n v="0"/>
    <n v="0"/>
    <n v="0"/>
    <n v="0"/>
    <m/>
    <n v="407"/>
    <n v="1"/>
    <s v=""/>
    <n v="0"/>
    <n v="14468.849999999999"/>
    <n v="0"/>
    <n v="0"/>
    <n v="0"/>
    <n v="0"/>
    <n v="0"/>
    <n v="0"/>
    <n v="14468.849999999999"/>
    <n v="407"/>
    <n v="-407"/>
    <n v="0"/>
    <n v="0"/>
    <n v="35.549999999999997"/>
    <n v="0"/>
    <n v="0"/>
    <n v="0"/>
    <n v="12051.45"/>
    <n v="2417.4"/>
    <n v="-48.352834799999997"/>
    <n v="2369.0471652000001"/>
    <n v="14468.849999999999"/>
    <n v="13.189471285323609"/>
    <n v="1097"/>
    <n v="14468.849999999999"/>
    <n v="14468.849999999999"/>
    <n v="0"/>
    <n v="2362.69"/>
    <n v="0"/>
    <n v="0"/>
    <n v="54.71"/>
    <n v="12051.45"/>
    <n v="14468.85"/>
    <n v="0"/>
    <n v="0"/>
    <n v="0"/>
    <m/>
    <n v="0"/>
    <n v="0"/>
    <n v="0"/>
    <n v="0"/>
    <n v="0"/>
    <n v="54.71"/>
    <n v="0"/>
    <n v="54.71"/>
    <n v="0"/>
    <n v="54.71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54.71"/>
  </r>
  <r>
    <n v="1585"/>
    <n v="14859"/>
    <s v="41219859ARSU"/>
    <s v="859A"/>
    <x v="96"/>
    <s v="12MIP - 50%(RSU)"/>
    <n v="10265"/>
    <n v="80"/>
    <x v="77"/>
    <n v="9260"/>
    <x v="2"/>
    <n v="190000"/>
    <n v="0"/>
    <n v="0"/>
    <s v="41219859ARSU12MIP - 50%(RSU)"/>
    <s v="MIP - 50%(RSU)"/>
    <s v="MIP - 50%(RSU) - 11/06/2012"/>
    <s v="3 years"/>
    <d v="2012-11-06T00:00:00"/>
    <d v="2015-11-06T00:00:00"/>
    <n v="1032"/>
    <n v="0"/>
    <n v="0"/>
    <n v="0"/>
    <n v="0"/>
    <n v="0"/>
    <m/>
    <n v="1032"/>
    <n v="1"/>
    <n v="0"/>
    <n v="0"/>
    <n v="36687.599999999999"/>
    <n v="0"/>
    <n v="0"/>
    <n v="0"/>
    <n v="0"/>
    <n v="0"/>
    <n v="0"/>
    <n v="36687.599999999999"/>
    <n v="1032"/>
    <n v="-1032"/>
    <n v="0"/>
    <n v="0"/>
    <n v="35.549999999999997"/>
    <n v="0"/>
    <n v="0"/>
    <n v="0"/>
    <n v="30573"/>
    <n v="6114.6"/>
    <n v="-122.30422919999999"/>
    <n v="5992.2957708000004"/>
    <n v="36687.599999999999"/>
    <n v="33.44357338195077"/>
    <n v="1097"/>
    <n v="36687.599999999999"/>
    <n v="36687.599999999999"/>
    <n v="0"/>
    <n v="1798.15"/>
    <n v="1995.64"/>
    <n v="1998.9399999999998"/>
    <n v="321.87"/>
    <n v="30573"/>
    <n v="36687.599999999999"/>
    <n v="0"/>
    <n v="0"/>
    <n v="0"/>
    <m/>
    <n v="169.49"/>
    <n v="155"/>
    <n v="0"/>
    <n v="324.49"/>
    <n v="0"/>
    <n v="-2.62"/>
    <n v="0"/>
    <n v="-2.62"/>
    <n v="0"/>
    <n v="-2.62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321.87"/>
  </r>
  <r>
    <n v="1586"/>
    <n v="14951"/>
    <s v="41219951TRSU"/>
    <s v="951T"/>
    <x v="100"/>
    <s v="12MIP - 50%(RSU)"/>
    <n v="10265"/>
    <n v="80"/>
    <x v="80"/>
    <n v="9260"/>
    <x v="2"/>
    <n v="190000"/>
    <n v="0"/>
    <n v="0"/>
    <s v="41219951TRSU12MIP - 50%(RSU)"/>
    <s v="MIP - 50%(RSU)"/>
    <s v="MIP - 50%(RSU) - 11/06/2012"/>
    <s v="3 years"/>
    <d v="2012-11-06T00:00:00"/>
    <d v="2015-11-06T00:00:00"/>
    <n v="1123"/>
    <n v="0"/>
    <n v="0"/>
    <n v="0"/>
    <n v="0"/>
    <n v="0"/>
    <m/>
    <n v="1123"/>
    <n v="1"/>
    <s v=""/>
    <n v="0"/>
    <n v="39922.649999999994"/>
    <n v="0"/>
    <n v="0"/>
    <n v="0"/>
    <n v="0"/>
    <n v="0"/>
    <n v="0"/>
    <n v="39922.649999999994"/>
    <n v="1123"/>
    <n v="-1123"/>
    <n v="0"/>
    <n v="0"/>
    <n v="35.549999999999997"/>
    <n v="0"/>
    <n v="0"/>
    <n v="0"/>
    <n v="33274.800000000003"/>
    <n v="6647.85"/>
    <n v="-132.97029570000001"/>
    <n v="6514.8797043000004"/>
    <n v="39922.649999999994"/>
    <n v="36.392570647219685"/>
    <n v="1097"/>
    <n v="39922.649999999994"/>
    <n v="39922.649999999994"/>
    <n v="0"/>
    <n v="1955.02"/>
    <n v="2169.69"/>
    <n v="2165.75"/>
    <n v="357.39000000000004"/>
    <n v="33274.800000000003"/>
    <n v="39922.65"/>
    <n v="0"/>
    <n v="0"/>
    <n v="0"/>
    <m/>
    <n v="184.27"/>
    <n v="168.52"/>
    <n v="0"/>
    <n v="352.79"/>
    <n v="0"/>
    <n v="4.5999999999999996"/>
    <n v="0"/>
    <n v="4.5999999999999996"/>
    <n v="0"/>
    <n v="4.5999999999999996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357.39000000000004"/>
  </r>
  <r>
    <n v="1587"/>
    <n v="14957"/>
    <s v="41219957RRSU"/>
    <s v="957R"/>
    <x v="101"/>
    <s v="12MIP - 50%(RSU)"/>
    <n v="10265"/>
    <n v="80"/>
    <x v="81"/>
    <n v="9260"/>
    <x v="2"/>
    <n v="190000"/>
    <n v="0"/>
    <n v="0"/>
    <s v="41219957RRSU12MIP - 50%(RSU)"/>
    <s v="MIP - 50%(RSU)"/>
    <s v="MIP - 50%(RSU) - 11/06/2012"/>
    <s v="3 years"/>
    <d v="2012-11-06T00:00:00"/>
    <d v="2015-11-06T00:00:00"/>
    <n v="537"/>
    <n v="0"/>
    <n v="0"/>
    <n v="0"/>
    <n v="0"/>
    <n v="0"/>
    <m/>
    <n v="537"/>
    <n v="1"/>
    <n v="0"/>
    <n v="0"/>
    <n v="19090.349999999999"/>
    <n v="0"/>
    <n v="0"/>
    <n v="0"/>
    <n v="0"/>
    <n v="0"/>
    <n v="0"/>
    <n v="19090.349999999999"/>
    <n v="537"/>
    <n v="-537"/>
    <n v="0"/>
    <n v="0"/>
    <n v="35.549999999999997"/>
    <n v="0"/>
    <n v="0"/>
    <n v="0"/>
    <n v="15926.4"/>
    <n v="3163.95"/>
    <n v="-63.285327899999992"/>
    <n v="3100.6646720999997"/>
    <n v="19090.349999999999"/>
    <n v="17.402324521422059"/>
    <n v="1097"/>
    <n v="19090.349999999999"/>
    <n v="19090.349999999999"/>
    <n v="0"/>
    <n v="930.1099999999999"/>
    <n v="1032.6199999999999"/>
    <n v="1034.2399999999998"/>
    <n v="166.98"/>
    <n v="15926.4"/>
    <n v="19090.349999999999"/>
    <n v="0"/>
    <n v="0"/>
    <n v="0"/>
    <m/>
    <n v="87.71"/>
    <n v="80.2"/>
    <n v="0"/>
    <n v="167.91"/>
    <n v="0"/>
    <n v="-0.93"/>
    <n v="0"/>
    <n v="-0.93"/>
    <n v="0"/>
    <n v="-0.93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166.98"/>
  </r>
  <r>
    <n v="1588"/>
    <n v="15070"/>
    <s v="4121970SlRSU"/>
    <s v="70Sl"/>
    <x v="104"/>
    <s v="12MIP - 50%(RSU)"/>
    <n v="10265"/>
    <n v="80"/>
    <x v="84"/>
    <n v="9260"/>
    <x v="2"/>
    <n v="190000"/>
    <n v="0"/>
    <n v="0"/>
    <s v="4121970SlRSU12MIP - 50%(RSU)"/>
    <s v="MIP - 50%(RSU)"/>
    <s v="MIP - 50%(RSU) - 11/06/2012"/>
    <s v="3 years"/>
    <d v="2012-11-06T00:00:00"/>
    <d v="2015-11-06T00:00:00"/>
    <n v="497"/>
    <n v="0"/>
    <n v="0"/>
    <n v="0"/>
    <n v="0"/>
    <n v="0"/>
    <m/>
    <n v="497"/>
    <n v="1"/>
    <n v="0"/>
    <n v="0"/>
    <n v="17668.349999999999"/>
    <n v="0"/>
    <n v="0"/>
    <n v="0"/>
    <n v="0"/>
    <n v="0"/>
    <n v="0"/>
    <n v="17668.349999999999"/>
    <n v="497"/>
    <n v="-497"/>
    <n v="0"/>
    <n v="0"/>
    <n v="35.549999999999997"/>
    <n v="0"/>
    <n v="0"/>
    <n v="0"/>
    <n v="14753.25"/>
    <n v="2915.1"/>
    <n v="-58.307830199999998"/>
    <n v="2856.7921698"/>
    <n v="17668.349999999999"/>
    <n v="16.106061987237922"/>
    <n v="1097"/>
    <n v="17668.349999999999"/>
    <n v="17668.349999999999"/>
    <n v="0"/>
    <n v="856.90000000000009"/>
    <n v="951.42"/>
    <n v="955.64999999999986"/>
    <n v="151.13"/>
    <n v="14753.25"/>
    <n v="17668.349999999999"/>
    <n v="0"/>
    <n v="0"/>
    <n v="0"/>
    <m/>
    <n v="80.8"/>
    <n v="73.900000000000006"/>
    <n v="0"/>
    <n v="154.69999999999999"/>
    <n v="0"/>
    <n v="-3.57"/>
    <n v="0"/>
    <n v="-3.57"/>
    <n v="0"/>
    <n v="-3.57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151.13"/>
  </r>
  <r>
    <n v="1589"/>
    <n v="15155"/>
    <s v="41219155CRSU"/>
    <s v="155C"/>
    <x v="216"/>
    <s v="12MIP - 50%(RSU)"/>
    <n v="10265"/>
    <n v="10"/>
    <x v="0"/>
    <n v="9260"/>
    <x v="2"/>
    <n v="2000"/>
    <n v="0"/>
    <n v="0"/>
    <s v="41219155CRSU12MIP - 50%(RSU)"/>
    <s v="MIP - 50%(RSU)"/>
    <s v="MIP - 50%(RSU) - 11/06/2012"/>
    <s v="3 years"/>
    <d v="2012-11-06T00:00:00"/>
    <d v="2015-11-06T00:00:00"/>
    <n v="1292"/>
    <n v="0"/>
    <n v="0"/>
    <n v="0"/>
    <n v="0"/>
    <n v="0"/>
    <m/>
    <n v="1292"/>
    <n v="1"/>
    <s v=""/>
    <n v="0"/>
    <n v="45930.6"/>
    <n v="0"/>
    <n v="0"/>
    <n v="0"/>
    <n v="0"/>
    <n v="0"/>
    <n v="0"/>
    <n v="45930.6"/>
    <n v="1292"/>
    <n v="-1292"/>
    <n v="0"/>
    <n v="0"/>
    <n v="35.549999999999997"/>
    <n v="0"/>
    <n v="0"/>
    <n v="0"/>
    <n v="38251.800000000003"/>
    <n v="7678.8"/>
    <n v="-153.59135760000001"/>
    <n v="7525.2086423999999"/>
    <n v="45930.6"/>
    <n v="41.869279854147678"/>
    <n v="1097"/>
    <n v="45930.6"/>
    <n v="45930.6"/>
    <n v="0"/>
    <n v="7678.8"/>
    <n v="0"/>
    <n v="0"/>
    <n v="0"/>
    <n v="38251.800000000003"/>
    <n v="45930.60000000000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590"/>
    <n v="15207"/>
    <s v="41219207VRSU"/>
    <s v="207V"/>
    <x v="106"/>
    <s v="12MIP - 50%(RSU)"/>
    <n v="10265"/>
    <n v="80"/>
    <x v="86"/>
    <n v="9260"/>
    <x v="2"/>
    <n v="190000"/>
    <n v="0"/>
    <n v="0"/>
    <s v="41219207VRSU12MIP - 50%(RSU)"/>
    <s v="MIP - 50%(RSU)"/>
    <s v="MIP - 50%(RSU) - 11/06/2012"/>
    <s v="3 years"/>
    <d v="2012-11-06T00:00:00"/>
    <d v="2015-11-06T00:00:00"/>
    <n v="1186"/>
    <n v="0"/>
    <n v="0"/>
    <n v="0"/>
    <n v="0"/>
    <n v="0"/>
    <m/>
    <n v="1186"/>
    <n v="1"/>
    <s v=""/>
    <n v="0"/>
    <n v="42162.299999999996"/>
    <n v="0"/>
    <n v="0"/>
    <n v="0"/>
    <n v="0"/>
    <n v="0"/>
    <n v="0"/>
    <n v="42162.299999999996"/>
    <n v="1186"/>
    <n v="-1186"/>
    <n v="0"/>
    <n v="0"/>
    <n v="35.549999999999997"/>
    <n v="0"/>
    <n v="0"/>
    <n v="0"/>
    <n v="35158.949999999997"/>
    <n v="7003.35"/>
    <n v="-140.08100669999999"/>
    <n v="6863.2689933000001"/>
    <n v="42162.299999999996"/>
    <n v="38.434184138559708"/>
    <n v="1097"/>
    <n v="42162.299999999996"/>
    <n v="42162.299999999996"/>
    <n v="0"/>
    <n v="7003.35"/>
    <n v="0"/>
    <n v="0"/>
    <n v="0"/>
    <n v="35158.949999999997"/>
    <n v="42162.29999999999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591"/>
    <n v="15232"/>
    <s v="41219232WRSU"/>
    <s v="232W"/>
    <x v="107"/>
    <s v="12MIP - 50%(RSU)"/>
    <n v="10265"/>
    <n v="80"/>
    <x v="87"/>
    <n v="9260"/>
    <x v="2"/>
    <n v="190000"/>
    <n v="0"/>
    <n v="0"/>
    <s v="41219232WRSU12MIP - 50%(RSU)"/>
    <s v="MIP - 50%(RSU)"/>
    <s v="MIP - 50%(RSU) - 11/06/2012"/>
    <s v="3 years"/>
    <d v="2012-11-06T00:00:00"/>
    <d v="2015-11-06T00:00:00"/>
    <n v="1714"/>
    <n v="0"/>
    <n v="0"/>
    <n v="0"/>
    <n v="0"/>
    <n v="0"/>
    <m/>
    <n v="1714"/>
    <n v="1"/>
    <s v=""/>
    <n v="0"/>
    <n v="60932.7"/>
    <n v="0"/>
    <n v="0"/>
    <n v="0"/>
    <n v="0"/>
    <n v="0"/>
    <n v="0"/>
    <n v="60932.7"/>
    <n v="1714"/>
    <n v="-1714"/>
    <n v="0"/>
    <n v="0"/>
    <n v="35.549999999999997"/>
    <n v="0"/>
    <n v="0"/>
    <n v="0"/>
    <n v="50765.4"/>
    <n v="10167.299999999999"/>
    <n v="-203.36633459999999"/>
    <n v="9963.9336653999999"/>
    <n v="60932.7"/>
    <n v="55.544849589790331"/>
    <n v="1097"/>
    <n v="60932.7"/>
    <n v="60932.7"/>
    <n v="0"/>
    <n v="2990.38"/>
    <n v="7176.24"/>
    <n v="0"/>
    <n v="0.68"/>
    <n v="50765.4"/>
    <n v="60932.7"/>
    <n v="0"/>
    <n v="0"/>
    <n v="0"/>
    <m/>
    <n v="0"/>
    <n v="0"/>
    <n v="0"/>
    <n v="0"/>
    <n v="0"/>
    <n v="0.68"/>
    <n v="0"/>
    <n v="0.68"/>
    <n v="0"/>
    <n v="0.68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.68"/>
  </r>
  <r>
    <n v="1592"/>
    <n v="15234"/>
    <s v="41219234DRSU"/>
    <s v="234D"/>
    <x v="108"/>
    <s v="12MIP - 50%(RSU)"/>
    <n v="10265"/>
    <n v="80"/>
    <x v="88"/>
    <n v="9260"/>
    <x v="2"/>
    <n v="190000"/>
    <n v="0"/>
    <n v="0"/>
    <s v="41219234DRSU12MIP - 50%(RSU)"/>
    <s v="MIP - 50%(RSU)"/>
    <s v="MIP - 50%(RSU) - 11/06/2012"/>
    <s v="3 years"/>
    <d v="2012-11-06T00:00:00"/>
    <d v="2015-11-06T00:00:00"/>
    <n v="1032"/>
    <n v="0"/>
    <n v="0"/>
    <n v="0"/>
    <n v="0"/>
    <n v="0"/>
    <m/>
    <n v="1032"/>
    <n v="1"/>
    <n v="0"/>
    <n v="0"/>
    <n v="36687.599999999999"/>
    <n v="0"/>
    <n v="0"/>
    <n v="0"/>
    <n v="0"/>
    <n v="0"/>
    <n v="0"/>
    <n v="36687.599999999999"/>
    <n v="1032"/>
    <n v="-1032"/>
    <n v="0"/>
    <n v="0"/>
    <n v="35.549999999999997"/>
    <n v="0"/>
    <n v="0"/>
    <n v="0"/>
    <n v="30573"/>
    <n v="6114.6"/>
    <n v="-122.30422919999999"/>
    <n v="5992.2957708000004"/>
    <n v="36687.599999999999"/>
    <n v="33.44357338195077"/>
    <n v="1097"/>
    <n v="36687.599999999999"/>
    <n v="36687.599999999999"/>
    <n v="0"/>
    <n v="1798.15"/>
    <n v="1995.64"/>
    <n v="1998.9399999999998"/>
    <n v="321.87"/>
    <n v="30573"/>
    <n v="36687.599999999999"/>
    <n v="0"/>
    <n v="0"/>
    <n v="0"/>
    <m/>
    <n v="169.49"/>
    <n v="155"/>
    <n v="0"/>
    <n v="324.49"/>
    <n v="0"/>
    <n v="-2.62"/>
    <n v="0"/>
    <n v="-2.62"/>
    <n v="0"/>
    <n v="-2.62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321.87"/>
  </r>
  <r>
    <n v="1593"/>
    <n v="15304"/>
    <s v="41219304GRSU"/>
    <s v="304G"/>
    <x v="109"/>
    <s v="12MIP - 50%(RSU)"/>
    <n v="10265"/>
    <n v="180"/>
    <x v="74"/>
    <n v="9260"/>
    <x v="2"/>
    <n v="700000"/>
    <n v="0"/>
    <n v="0"/>
    <s v="41219304GRSU12MIP - 50%(RSU)"/>
    <s v="MIP - 50%(RSU)"/>
    <s v="MIP - 50%(RSU) - 11/06/2012"/>
    <s v="3 years"/>
    <d v="2012-11-06T00:00:00"/>
    <d v="2015-11-06T00:00:00"/>
    <n v="2898"/>
    <n v="0"/>
    <n v="0"/>
    <n v="0"/>
    <n v="0"/>
    <n v="0"/>
    <m/>
    <n v="2898"/>
    <n v="1"/>
    <s v=""/>
    <n v="0"/>
    <n v="103023.9"/>
    <n v="0"/>
    <n v="0"/>
    <n v="0"/>
    <n v="0"/>
    <n v="0"/>
    <n v="0"/>
    <n v="103023.9"/>
    <n v="2898"/>
    <n v="-2898"/>
    <n v="0"/>
    <n v="0"/>
    <n v="35.549999999999997"/>
    <n v="0"/>
    <n v="0"/>
    <n v="0"/>
    <n v="85853.25"/>
    <n v="17170.650000000001"/>
    <n v="-343.44734130000001"/>
    <n v="16827.2026587"/>
    <n v="103023.9"/>
    <n v="93.914220601640835"/>
    <n v="1097"/>
    <n v="103023.9"/>
    <n v="103023.9"/>
    <n v="0"/>
    <n v="17170.650000000001"/>
    <n v="0"/>
    <n v="0"/>
    <n v="0"/>
    <n v="85853.25"/>
    <n v="103023.9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594"/>
    <n v="15319"/>
    <s v="41219319HRSU"/>
    <s v="319H"/>
    <x v="110"/>
    <s v="12MIP - 50%(RSU)"/>
    <n v="10265"/>
    <n v="180"/>
    <x v="71"/>
    <n v="9260"/>
    <x v="2"/>
    <n v="700000"/>
    <n v="0"/>
    <n v="0"/>
    <s v="41219319HRSU12MIP - 50%(RSU)"/>
    <s v="MIP - 50%(RSU)"/>
    <s v="MIP - 50%(RSU) - 11/06/2012"/>
    <s v="3 years"/>
    <d v="2012-11-06T00:00:00"/>
    <d v="2015-11-06T00:00:00"/>
    <n v="1765"/>
    <n v="0"/>
    <n v="0"/>
    <n v="0"/>
    <n v="0"/>
    <n v="0"/>
    <m/>
    <n v="1765"/>
    <n v="1"/>
    <s v=""/>
    <n v="0"/>
    <n v="62745.749999999993"/>
    <n v="0"/>
    <n v="0"/>
    <n v="0"/>
    <n v="0"/>
    <n v="0"/>
    <n v="0"/>
    <n v="62745.749999999993"/>
    <n v="1765"/>
    <n v="-1765"/>
    <n v="0"/>
    <n v="0"/>
    <n v="35.549999999999997"/>
    <n v="0"/>
    <n v="0"/>
    <n v="0"/>
    <n v="52294.05"/>
    <n v="10451.700000000001"/>
    <n v="-209.0549034"/>
    <n v="10242.645096600001"/>
    <n v="62745.749999999993"/>
    <n v="57.197584320875109"/>
    <n v="1097"/>
    <n v="62745.749999999993"/>
    <n v="62745.749999999993"/>
    <n v="0"/>
    <n v="10451.700000000001"/>
    <n v="0"/>
    <n v="0"/>
    <n v="0"/>
    <n v="52294.05"/>
    <n v="62745.7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595"/>
    <n v="15388"/>
    <s v="41219388GRSU"/>
    <s v="388G"/>
    <x v="114"/>
    <s v="12MIP - 50%(RSU)"/>
    <n v="10265"/>
    <n v="10"/>
    <x v="44"/>
    <n v="9260"/>
    <x v="2"/>
    <n v="2000"/>
    <n v="0"/>
    <n v="0"/>
    <s v="41219388GRSU12MIP - 50%(RSU)"/>
    <s v="MIP - 50%(RSU)"/>
    <s v="MIP - 50%(RSU) - 11/06/2012"/>
    <s v="3 years"/>
    <d v="2012-11-06T00:00:00"/>
    <d v="2015-11-06T00:00:00"/>
    <n v="1510"/>
    <n v="0"/>
    <n v="0"/>
    <n v="0"/>
    <n v="0"/>
    <n v="0"/>
    <m/>
    <n v="1510"/>
    <n v="1"/>
    <s v=""/>
    <n v="0"/>
    <n v="53680.499999999993"/>
    <n v="0"/>
    <n v="0"/>
    <n v="0"/>
    <n v="0"/>
    <n v="0"/>
    <n v="0"/>
    <n v="53680.499999999993"/>
    <n v="1510"/>
    <n v="-1510"/>
    <n v="0"/>
    <n v="0"/>
    <n v="35.549999999999997"/>
    <n v="0"/>
    <n v="0"/>
    <n v="0"/>
    <n v="44721.9"/>
    <n v="8958.6"/>
    <n v="-179.1899172"/>
    <n v="8779.410082800001"/>
    <n v="53680.499999999993"/>
    <n v="48.933910665451222"/>
    <n v="1097"/>
    <n v="53680.499999999993"/>
    <n v="53680.499999999993"/>
    <n v="0"/>
    <n v="8958.6"/>
    <n v="0"/>
    <n v="0"/>
    <n v="0"/>
    <n v="44721.9"/>
    <n v="53680.5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596"/>
    <n v="15507"/>
    <s v="41219507TRSU"/>
    <s v="507T"/>
    <x v="118"/>
    <s v="12MIP - 50%(RSU)"/>
    <n v="10265"/>
    <n v="80"/>
    <x v="93"/>
    <n v="9260"/>
    <x v="2"/>
    <n v="190000"/>
    <n v="0"/>
    <n v="0"/>
    <s v="41219507TRSU12MIP - 50%(RSU)"/>
    <s v="MIP - 50%(RSU)"/>
    <s v="MIP - 50%(RSU) - 11/06/2012"/>
    <s v="3 years"/>
    <d v="2012-11-06T00:00:00"/>
    <d v="2015-11-06T00:00:00"/>
    <n v="1627"/>
    <n v="0"/>
    <n v="0"/>
    <n v="0"/>
    <n v="0"/>
    <n v="0"/>
    <m/>
    <n v="1627"/>
    <n v="1"/>
    <s v=""/>
    <n v="0"/>
    <n v="57839.85"/>
    <n v="0"/>
    <n v="0"/>
    <n v="0"/>
    <n v="0"/>
    <n v="0"/>
    <n v="0"/>
    <n v="57839.85"/>
    <n v="1627"/>
    <n v="-1627"/>
    <n v="0"/>
    <n v="0"/>
    <n v="35.549999999999997"/>
    <n v="0"/>
    <n v="0"/>
    <n v="0"/>
    <n v="48205.8"/>
    <n v="9634.0499999999993"/>
    <n v="-192.70026809999999"/>
    <n v="9441.3497318999998"/>
    <n v="57839.85"/>
    <n v="52.725478577939832"/>
    <n v="1097"/>
    <n v="57839.85"/>
    <n v="57839.85"/>
    <n v="0"/>
    <n v="9634.0499999999993"/>
    <n v="0"/>
    <n v="0"/>
    <n v="0"/>
    <n v="48205.8"/>
    <n v="57839.850000000006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597"/>
    <n v="15518"/>
    <s v="41219518MRSU"/>
    <s v="518M"/>
    <x v="119"/>
    <s v="12MIP - 50%(RSU)"/>
    <n v="10265"/>
    <n v="10"/>
    <x v="73"/>
    <n v="9260"/>
    <x v="2"/>
    <n v="2000"/>
    <n v="0"/>
    <n v="0"/>
    <s v="41219518MRSU12MIP - 50%(RSU)"/>
    <s v="MIP - 50%(RSU)"/>
    <s v="MIP - 50%(RSU) - 11/06/2012"/>
    <s v="3 years"/>
    <d v="2012-11-06T00:00:00"/>
    <d v="2015-11-06T00:00:00"/>
    <n v="340"/>
    <n v="0"/>
    <n v="0"/>
    <n v="0"/>
    <n v="0"/>
    <n v="0"/>
    <m/>
    <n v="340"/>
    <n v="1"/>
    <s v=""/>
    <n v="0"/>
    <n v="12086.999999999998"/>
    <n v="0"/>
    <n v="0"/>
    <n v="0"/>
    <n v="0"/>
    <n v="0"/>
    <n v="0"/>
    <n v="12086.999999999998"/>
    <n v="340"/>
    <n v="-340"/>
    <n v="0"/>
    <n v="0"/>
    <n v="35.549999999999997"/>
    <n v="0"/>
    <n v="0"/>
    <n v="0"/>
    <n v="10060.65"/>
    <n v="2026.35"/>
    <n v="-40.531052699999996"/>
    <n v="1985.8189473"/>
    <n v="12086.999999999998"/>
    <n v="11.018231540565177"/>
    <n v="1097"/>
    <n v="12086.999999999998"/>
    <n v="12086.999999999998"/>
    <n v="0"/>
    <n v="2026.35"/>
    <n v="0"/>
    <n v="0"/>
    <n v="0"/>
    <n v="10060.65"/>
    <n v="12087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598"/>
    <n v="15594"/>
    <s v="41219594RRSU"/>
    <s v="594R"/>
    <x v="219"/>
    <s v="12MIP - 50%(RSU)"/>
    <n v="10265"/>
    <n v="10"/>
    <x v="0"/>
    <n v="9260"/>
    <x v="2"/>
    <n v="2000"/>
    <n v="0"/>
    <n v="0"/>
    <s v="41219594RRSU12MIP - 50%(RSU)"/>
    <s v="MIP - 50%(RSU)"/>
    <s v="MIP - 50%(RSU) - 11/06/2012"/>
    <s v="3 years"/>
    <d v="2012-11-06T00:00:00"/>
    <d v="2015-11-06T00:00:00"/>
    <n v="2024"/>
    <n v="0"/>
    <n v="0"/>
    <n v="0"/>
    <n v="0"/>
    <n v="0"/>
    <m/>
    <n v="2024"/>
    <n v="1"/>
    <s v=""/>
    <n v="0"/>
    <n v="71953.2"/>
    <n v="0"/>
    <n v="0"/>
    <n v="0"/>
    <n v="0"/>
    <n v="0"/>
    <n v="0"/>
    <n v="71953.2"/>
    <n v="2024"/>
    <n v="-2024"/>
    <n v="0"/>
    <n v="0"/>
    <n v="35.549999999999997"/>
    <n v="0"/>
    <n v="0"/>
    <n v="0"/>
    <n v="59972.85"/>
    <n v="11980.35"/>
    <n v="-239.6309607"/>
    <n v="11740.7190393"/>
    <n v="71953.2"/>
    <n v="65.590884229717403"/>
    <n v="1097"/>
    <n v="71953.2"/>
    <n v="71953.2"/>
    <n v="0"/>
    <n v="11980.35"/>
    <n v="0"/>
    <n v="0"/>
    <n v="0"/>
    <n v="59972.85"/>
    <n v="71953.2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599"/>
    <n v="15748"/>
    <s v="41219748HRSU"/>
    <s v="748H"/>
    <x v="123"/>
    <s v="12MIP - 50%(RSU)"/>
    <n v="10265"/>
    <n v="60"/>
    <x v="97"/>
    <n v="9260"/>
    <x v="2"/>
    <n v="30000"/>
    <n v="0"/>
    <n v="0"/>
    <s v="41219748HRSU12MIP - 50%(RSU)"/>
    <s v="MIP - 50%(RSU)"/>
    <s v="MIP - 50%(RSU) - 11/06/2012"/>
    <s v="3 years"/>
    <d v="2012-11-06T00:00:00"/>
    <d v="2015-11-06T00:00:00"/>
    <n v="254"/>
    <n v="0"/>
    <n v="0"/>
    <n v="0"/>
    <n v="0"/>
    <n v="0"/>
    <m/>
    <n v="254"/>
    <n v="1"/>
    <n v="0"/>
    <n v="0"/>
    <n v="9029.6999999999989"/>
    <n v="0"/>
    <n v="0"/>
    <n v="0"/>
    <n v="0"/>
    <n v="0"/>
    <n v="0"/>
    <n v="9029.6999999999989"/>
    <n v="254"/>
    <n v="-254"/>
    <n v="0"/>
    <n v="0"/>
    <n v="35.549999999999997"/>
    <n v="0"/>
    <n v="0"/>
    <n v="0"/>
    <n v="7536.6"/>
    <n v="1493.1"/>
    <n v="-29.864986199999997"/>
    <n v="1463.2350137999999"/>
    <n v="9029.6999999999989"/>
    <n v="8.2312670920692792"/>
    <n v="1097"/>
    <n v="9029.6999999999989"/>
    <n v="9029.6999999999989"/>
    <n v="0"/>
    <n v="438.58000000000004"/>
    <n v="487.31"/>
    <n v="493.17"/>
    <n v="74.040000000000006"/>
    <n v="7536.6"/>
    <n v="9029.7000000000007"/>
    <n v="0"/>
    <n v="0"/>
    <n v="0"/>
    <m/>
    <n v="41.39"/>
    <n v="37.85"/>
    <n v="0"/>
    <n v="79.240000000000009"/>
    <n v="0"/>
    <n v="-5.2"/>
    <n v="0"/>
    <n v="-5.2"/>
    <n v="0"/>
    <n v="-5.2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74.040000000000006"/>
  </r>
  <r>
    <n v="1600"/>
    <n v="17010"/>
    <s v="4121910DaRSU"/>
    <s v="10Da"/>
    <x v="135"/>
    <s v="12MIP - 50%(RSU)"/>
    <n v="10265"/>
    <n v="10"/>
    <x v="103"/>
    <n v="9260"/>
    <x v="2"/>
    <n v="2000"/>
    <n v="0"/>
    <n v="0"/>
    <s v="4121910DaRSU12MIP - 50%(RSU)"/>
    <s v="MIP - 50%(RSU)"/>
    <s v="MIP - 50%(RSU) - 11/06/2012"/>
    <s v="3 years"/>
    <d v="2012-11-06T00:00:00"/>
    <d v="2015-11-06T00:00:00"/>
    <n v="1107"/>
    <n v="0"/>
    <n v="0"/>
    <n v="0"/>
    <n v="0"/>
    <n v="0"/>
    <m/>
    <n v="1107"/>
    <n v="1"/>
    <n v="0"/>
    <n v="0"/>
    <n v="39353.85"/>
    <n v="0"/>
    <n v="0"/>
    <n v="0"/>
    <n v="0"/>
    <n v="0"/>
    <n v="0"/>
    <n v="39353.85"/>
    <n v="1107"/>
    <n v="-1107"/>
    <n v="0"/>
    <n v="0"/>
    <n v="35.549999999999997"/>
    <n v="0"/>
    <n v="0"/>
    <n v="0"/>
    <n v="32812.65"/>
    <n v="6541.2"/>
    <n v="-130.83708239999999"/>
    <n v="6410.3629175999995"/>
    <n v="39353.85"/>
    <n v="35.874065633546032"/>
    <n v="1097"/>
    <n v="39353.85"/>
    <n v="39353.85"/>
    <n v="0"/>
    <n v="1923.6399999999999"/>
    <n v="2134.87"/>
    <n v="2136.64"/>
    <n v="346.05"/>
    <n v="32812.65"/>
    <n v="39353.85"/>
    <n v="0"/>
    <n v="0"/>
    <n v="0"/>
    <m/>
    <n v="181.32"/>
    <n v="165.81"/>
    <n v="0"/>
    <n v="347.13"/>
    <n v="0"/>
    <n v="-1.08"/>
    <n v="0"/>
    <n v="-1.08"/>
    <n v="0"/>
    <n v="-1.08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346.05"/>
  </r>
  <r>
    <n v="1601"/>
    <n v="17042"/>
    <s v="4121942MaRSU"/>
    <s v="42Ma"/>
    <x v="140"/>
    <s v="12MIP - 50%(RSU)"/>
    <n v="10265"/>
    <n v="10"/>
    <x v="107"/>
    <n v="9260"/>
    <x v="2"/>
    <n v="2000"/>
    <n v="0"/>
    <n v="0"/>
    <s v="4121942MaRSU12MIP - 50%(RSU)"/>
    <s v="MIP - 50%(RSU)"/>
    <s v="MIP - 50%(RSU) - 11/06/2012"/>
    <s v="3 years"/>
    <d v="2012-11-06T00:00:00"/>
    <d v="2015-11-06T00:00:00"/>
    <n v="3879"/>
    <n v="0"/>
    <n v="0"/>
    <n v="0"/>
    <n v="0"/>
    <n v="0"/>
    <m/>
    <n v="3879"/>
    <n v="1"/>
    <n v="0"/>
    <n v="0"/>
    <n v="137898.44999999998"/>
    <n v="0"/>
    <n v="0"/>
    <n v="0"/>
    <n v="0"/>
    <n v="0"/>
    <n v="0"/>
    <n v="137898.44999999998"/>
    <n v="3879"/>
    <n v="-3879"/>
    <n v="0"/>
    <n v="0"/>
    <n v="35.549999999999997"/>
    <n v="0"/>
    <n v="0"/>
    <n v="0"/>
    <n v="114933.15"/>
    <n v="22965.3"/>
    <n v="-459.35193059999995"/>
    <n v="22505.948069399998"/>
    <n v="137898.44999999998"/>
    <n v="125.70505925250681"/>
    <n v="1097"/>
    <n v="137898.44999999998"/>
    <n v="137898.44999999998"/>
    <n v="0"/>
    <n v="6755.35"/>
    <n v="7495.28"/>
    <n v="7490.6399999999994"/>
    <n v="1224.03"/>
    <n v="114933.15"/>
    <n v="137898.44999999998"/>
    <n v="0"/>
    <n v="0"/>
    <n v="0"/>
    <m/>
    <n v="636.58000000000004"/>
    <n v="582.15"/>
    <n v="0"/>
    <n v="1218.73"/>
    <n v="0"/>
    <n v="5.3"/>
    <n v="0"/>
    <n v="5.3"/>
    <n v="0"/>
    <n v="5.3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1224.03"/>
  </r>
  <r>
    <n v="1602"/>
    <n v="17130"/>
    <s v="41219130ERSU"/>
    <s v="130E"/>
    <x v="152"/>
    <s v="12MIP - 50%(RSU)"/>
    <n v="10265"/>
    <n v="10"/>
    <x v="114"/>
    <n v="9260"/>
    <x v="2"/>
    <n v="2000"/>
    <n v="0"/>
    <n v="0"/>
    <s v="41219130ERSU12MIP - 50%(RSU)"/>
    <s v="MIP - 50%(RSU)"/>
    <s v="MIP - 50%(RSU) - 11/06/2012"/>
    <s v="3 years"/>
    <d v="2012-11-06T00:00:00"/>
    <d v="2015-11-06T00:00:00"/>
    <n v="784"/>
    <n v="0"/>
    <n v="0"/>
    <n v="0"/>
    <n v="0"/>
    <n v="0"/>
    <m/>
    <n v="784"/>
    <n v="1"/>
    <n v="0"/>
    <n v="0"/>
    <n v="27871.199999999997"/>
    <n v="0"/>
    <n v="0"/>
    <n v="0"/>
    <n v="0"/>
    <n v="0"/>
    <n v="0"/>
    <n v="27871.199999999997"/>
    <n v="784"/>
    <n v="-784"/>
    <n v="0"/>
    <n v="0"/>
    <n v="35.549999999999997"/>
    <n v="0"/>
    <n v="0"/>
    <n v="0"/>
    <n v="23249.7"/>
    <n v="4621.5"/>
    <n v="-92.439242999999991"/>
    <n v="4529.0607570000002"/>
    <n v="27871.199999999997"/>
    <n v="25.406745670009112"/>
    <n v="1097"/>
    <n v="27871.199999999997"/>
    <n v="27871.199999999997"/>
    <n v="0"/>
    <n v="1358.9"/>
    <n v="1508.34"/>
    <n v="1506.4299999999998"/>
    <n v="247.83"/>
    <n v="23249.7"/>
    <n v="27871.200000000001"/>
    <n v="0"/>
    <n v="0"/>
    <n v="0"/>
    <m/>
    <n v="128.11000000000001"/>
    <n v="117.15"/>
    <n v="0"/>
    <n v="245.26000000000002"/>
    <n v="0"/>
    <n v="2.57"/>
    <n v="0"/>
    <n v="2.57"/>
    <n v="0"/>
    <n v="2.57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247.83"/>
  </r>
  <r>
    <n v="1603"/>
    <n v="17279"/>
    <s v="41219279CRSU"/>
    <s v="279C"/>
    <x v="154"/>
    <s v="12MIP - 50%(RSU)"/>
    <n v="10265"/>
    <n v="10"/>
    <x v="116"/>
    <n v="9260"/>
    <x v="2"/>
    <n v="2000"/>
    <n v="0"/>
    <n v="0"/>
    <s v="41219279CRSU12MIP - 50%(RSU)"/>
    <s v="MIP - 50%(RSU)"/>
    <s v="MIP - 50%(RSU) - 11/06/2012"/>
    <s v="3 years"/>
    <d v="2012-11-06T00:00:00"/>
    <d v="2015-11-06T00:00:00"/>
    <n v="0"/>
    <n v="0"/>
    <n v="0"/>
    <n v="0"/>
    <n v="0"/>
    <n v="0"/>
    <m/>
    <n v="0"/>
    <n v="1"/>
    <s v=""/>
    <n v="0"/>
    <n v="0"/>
    <n v="0"/>
    <n v="0"/>
    <n v="0"/>
    <n v="0"/>
    <n v="0"/>
    <n v="0"/>
    <n v="0"/>
    <n v="0"/>
    <n v="0"/>
    <n v="0"/>
    <n v="0"/>
    <n v="35.549999999999997"/>
    <n v="0"/>
    <n v="0"/>
    <n v="0"/>
    <n v="0"/>
    <n v="0"/>
    <n v="0"/>
    <n v="0"/>
    <n v="0"/>
    <n v="0"/>
    <n v="1097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604"/>
    <n v="17922"/>
    <s v="41219922GRSU"/>
    <s v="922G"/>
    <x v="160"/>
    <s v="12MIP - 50%(RSU)"/>
    <n v="10265"/>
    <n v="10"/>
    <x v="1"/>
    <n v="9260"/>
    <x v="2"/>
    <n v="2000"/>
    <n v="0"/>
    <n v="0"/>
    <s v="41219922GRSU12MIP - 50%(RSU)"/>
    <s v="MIP - 50%(RSU)"/>
    <s v="MIP - 50%(RSU) - 11/06/2012"/>
    <s v="3 years"/>
    <d v="2012-11-06T00:00:00"/>
    <d v="2015-11-06T00:00:00"/>
    <n v="6058"/>
    <n v="0"/>
    <n v="0"/>
    <n v="0"/>
    <n v="0"/>
    <n v="0"/>
    <m/>
    <n v="6058"/>
    <n v="1"/>
    <s v=""/>
    <n v="0"/>
    <n v="215361.9"/>
    <n v="0"/>
    <n v="0"/>
    <n v="0"/>
    <n v="0"/>
    <n v="0"/>
    <n v="0"/>
    <n v="215361.9"/>
    <n v="6058"/>
    <n v="-6058"/>
    <n v="0"/>
    <n v="0"/>
    <n v="35.549999999999997"/>
    <n v="0"/>
    <n v="0"/>
    <n v="0"/>
    <n v="179491.95"/>
    <n v="35869.949999999997"/>
    <n v="-717.4707398999999"/>
    <n v="35152.479260099994"/>
    <n v="215361.9"/>
    <n v="196.31896080218777"/>
    <n v="1097"/>
    <n v="215361.9"/>
    <n v="215361.9"/>
    <n v="0"/>
    <n v="35869.949999999997"/>
    <n v="0"/>
    <n v="0"/>
    <n v="0"/>
    <n v="179491.95"/>
    <n v="215361.90000000002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"/>
  </r>
  <r>
    <n v="1605"/>
    <n v="18246"/>
    <s v="41219246HRSU"/>
    <s v="246H"/>
    <x v="164"/>
    <s v="12MIP - 50%(RSU)"/>
    <n v="10265"/>
    <n v="10"/>
    <x v="120"/>
    <n v="9260"/>
    <x v="2"/>
    <n v="2000"/>
    <n v="0"/>
    <n v="0"/>
    <s v="41219246HRSU12MIP - 50%(RSU)"/>
    <s v="MIP - 50%(RSU)"/>
    <s v="MIP - 50%(RSU) - 11/06/2012"/>
    <s v="3 years"/>
    <d v="2012-11-06T00:00:00"/>
    <d v="2015-11-06T00:00:00"/>
    <n v="7467"/>
    <n v="0"/>
    <n v="0"/>
    <n v="0"/>
    <n v="0"/>
    <n v="0"/>
    <m/>
    <n v="7467"/>
    <n v="1"/>
    <s v=""/>
    <n v="0"/>
    <n v="265451.84999999998"/>
    <n v="0"/>
    <n v="0"/>
    <n v="0"/>
    <n v="0"/>
    <n v="0"/>
    <n v="0"/>
    <n v="265451.84999999998"/>
    <n v="7467"/>
    <n v="-7467"/>
    <n v="0"/>
    <n v="0"/>
    <n v="35.549999999999997"/>
    <n v="0"/>
    <n v="0"/>
    <n v="0"/>
    <n v="221227.65"/>
    <n v="44224.2"/>
    <n v="-884.57244839999987"/>
    <n v="43339.627551599995"/>
    <n v="265451.84999999998"/>
    <n v="241.97980856882404"/>
    <n v="1097"/>
    <n v="265451.84999999998"/>
    <n v="265451.84999999998"/>
    <n v="0"/>
    <n v="13009.369999999999"/>
    <n v="14433.62"/>
    <n v="16780.54"/>
    <n v="0.67"/>
    <n v="221227.65"/>
    <n v="265451.84999999998"/>
    <n v="0"/>
    <n v="0"/>
    <n v="0"/>
    <m/>
    <n v="0"/>
    <n v="0"/>
    <n v="0"/>
    <n v="0"/>
    <n v="0"/>
    <n v="0.67"/>
    <n v="0"/>
    <n v="0.67"/>
    <n v="0"/>
    <n v="0.67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.67"/>
  </r>
  <r>
    <n v="1606"/>
    <n v="18547"/>
    <s v="41219547MRSU"/>
    <s v="547M"/>
    <x v="167"/>
    <s v="12MIP - 50%(RSU)"/>
    <n v="10265"/>
    <n v="10"/>
    <x v="121"/>
    <n v="9260"/>
    <x v="2"/>
    <n v="2000"/>
    <n v="0"/>
    <n v="0"/>
    <s v="41219547MRSU12MIP - 50%(RSU)"/>
    <s v="MIP - 50%(RSU)"/>
    <s v="MIP - 50%(RSU) - 11/06/2012"/>
    <s v="3 years"/>
    <d v="2012-11-06T00:00:00"/>
    <d v="2015-11-06T00:00:00"/>
    <n v="821"/>
    <n v="0"/>
    <n v="0"/>
    <n v="0"/>
    <n v="0"/>
    <n v="0"/>
    <m/>
    <n v="821"/>
    <n v="1"/>
    <n v="0"/>
    <n v="0"/>
    <n v="29186.55"/>
    <n v="0"/>
    <n v="0"/>
    <n v="0"/>
    <n v="0"/>
    <n v="0"/>
    <n v="0"/>
    <n v="29186.55"/>
    <n v="821"/>
    <n v="-821"/>
    <n v="0"/>
    <n v="0"/>
    <n v="35.549999999999997"/>
    <n v="0"/>
    <n v="0"/>
    <n v="0"/>
    <n v="24316.2"/>
    <n v="4870.3500000000004"/>
    <n v="-97.416740700000005"/>
    <n v="4772.9332592999999"/>
    <n v="29186.55"/>
    <n v="26.605788514129443"/>
    <n v="1097"/>
    <n v="29186.55"/>
    <n v="29186.55"/>
    <n v="0"/>
    <n v="1432.1099999999997"/>
    <n v="1589.55"/>
    <n v="1584.9899999999998"/>
    <n v="263.7"/>
    <n v="24316.2"/>
    <n v="29186.55"/>
    <n v="0"/>
    <n v="0"/>
    <n v="0"/>
    <m/>
    <n v="135"/>
    <n v="123.46"/>
    <n v="0"/>
    <n v="258.45999999999998"/>
    <n v="0"/>
    <n v="5.24"/>
    <n v="0"/>
    <n v="5.24"/>
    <n v="0"/>
    <n v="5.24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263.7"/>
  </r>
  <r>
    <n v="1607"/>
    <n v="18912"/>
    <s v="41219912SRSU"/>
    <s v="912S"/>
    <x v="176"/>
    <s v="12MIP - 50%(RSU)"/>
    <n v="10265"/>
    <n v="10"/>
    <x v="127"/>
    <n v="9260"/>
    <x v="2"/>
    <n v="2000"/>
    <n v="0"/>
    <n v="0"/>
    <s v="41219912SRSU12MIP - 50%(RSU)"/>
    <s v="MIP - 50%(RSU)"/>
    <s v="MIP - 50%(RSU) - 11/06/2012"/>
    <s v="3 years"/>
    <d v="2012-11-06T00:00:00"/>
    <d v="2015-11-06T00:00:00"/>
    <n v="800"/>
    <n v="0"/>
    <n v="0"/>
    <n v="0"/>
    <n v="0"/>
    <n v="0"/>
    <m/>
    <n v="800"/>
    <n v="1"/>
    <s v=""/>
    <n v="0"/>
    <n v="28439.999999999996"/>
    <n v="0"/>
    <n v="0"/>
    <n v="0"/>
    <n v="0"/>
    <n v="0"/>
    <n v="0"/>
    <n v="28439.999999999996"/>
    <n v="800"/>
    <n v="-800"/>
    <n v="0"/>
    <n v="0"/>
    <n v="35.549999999999997"/>
    <n v="0"/>
    <n v="0"/>
    <n v="0"/>
    <n v="23711.85"/>
    <n v="4728.1499999999996"/>
    <n v="-94.572456299999985"/>
    <n v="4633.5775436999993"/>
    <n v="28439.999999999996"/>
    <n v="25.925250683682769"/>
    <n v="1097"/>
    <n v="28439.999999999996"/>
    <n v="28439.999999999996"/>
    <n v="0"/>
    <n v="4727.4800000000005"/>
    <n v="0"/>
    <n v="0"/>
    <n v="0.67"/>
    <n v="23711.85"/>
    <n v="28440"/>
    <n v="0"/>
    <n v="0"/>
    <n v="0"/>
    <m/>
    <n v="0"/>
    <n v="0"/>
    <n v="0"/>
    <n v="0"/>
    <n v="0"/>
    <n v="0.67"/>
    <n v="0"/>
    <n v="0.67"/>
    <n v="0"/>
    <n v="0.67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.67"/>
  </r>
  <r>
    <n v="1608"/>
    <n v="19149"/>
    <s v="41219149HRSU"/>
    <s v="149H"/>
    <x v="180"/>
    <s v="12MIP - 50%(RSU)"/>
    <n v="10265"/>
    <n v="80"/>
    <x v="130"/>
    <n v="9260"/>
    <x v="2"/>
    <n v="190000"/>
    <n v="0"/>
    <n v="0"/>
    <s v="41219149HRSU12MIP - 50%(RSU)"/>
    <s v="MIP - 50%(RSU)"/>
    <s v="MIP - 50%(RSU) - 11/06/2012"/>
    <s v="3 years"/>
    <d v="2012-11-06T00:00:00"/>
    <d v="2015-11-06T00:00:00"/>
    <n v="1556"/>
    <n v="0"/>
    <n v="0"/>
    <n v="0"/>
    <n v="0"/>
    <n v="0"/>
    <m/>
    <n v="1556"/>
    <n v="1"/>
    <s v=""/>
    <n v="0"/>
    <n v="55315.799999999996"/>
    <n v="0"/>
    <n v="0"/>
    <n v="0"/>
    <n v="0"/>
    <n v="0"/>
    <n v="0"/>
    <n v="55315.799999999996"/>
    <n v="1556"/>
    <n v="-1556"/>
    <n v="0"/>
    <n v="0"/>
    <n v="35.549999999999997"/>
    <n v="0"/>
    <n v="0"/>
    <n v="0"/>
    <n v="46072.800000000003"/>
    <n v="9243"/>
    <n v="-184.87848599999998"/>
    <n v="9058.1215140000004"/>
    <n v="55315.799999999996"/>
    <n v="50.424612579762986"/>
    <n v="1097"/>
    <n v="55315.799999999996"/>
    <n v="55315.799999999996"/>
    <n v="0"/>
    <n v="9242.33"/>
    <n v="0"/>
    <n v="0"/>
    <n v="0.67"/>
    <n v="46072.800000000003"/>
    <n v="55315.8"/>
    <n v="0"/>
    <n v="0"/>
    <n v="0"/>
    <m/>
    <n v="0"/>
    <n v="0"/>
    <n v="0"/>
    <n v="0"/>
    <n v="0"/>
    <n v="0.67"/>
    <n v="0"/>
    <n v="0.67"/>
    <n v="0"/>
    <n v="0.67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m/>
    <n v="0"/>
    <n v="0"/>
    <n v="0.67"/>
  </r>
  <r>
    <s v="&gt;&gt;&gt;&gt;&gt;"/>
    <s v="&gt;&gt;&gt;&gt;&gt;"/>
    <s v="&gt;&gt;&gt;&gt;&gt;"/>
    <s v="&gt;&gt;&gt;&gt;&gt;"/>
    <x v="220"/>
    <s v="&gt;&gt;&gt;&gt;&gt;"/>
    <s v="&gt;&gt;&gt;&gt;&gt;"/>
    <s v="&gt;&gt;&gt;&gt;&gt;"/>
    <x v="145"/>
    <s v="&gt;&gt;&gt;&gt;&gt;"/>
    <x v="3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s v="&gt;&gt;&gt;&gt;&gt;"/>
    <n v="0"/>
    <s v="&gt;&gt;&gt;&gt;&gt;"/>
    <s v="&gt;&gt;&gt;&gt;&gt;"/>
    <s v="&gt;&gt;&gt;&gt;&gt;"/>
    <s v="&gt;&gt;&gt;&gt;&gt;"/>
    <s v="&gt;&gt;&gt;&gt;&gt;"/>
    <s v="&gt;&gt;&gt;&gt;&gt;"/>
    <s v="&gt;&gt;&gt;&gt;&gt;"/>
    <n v="0"/>
    <s v="&gt;&gt;&gt;&gt;&gt;"/>
    <s v="&gt;&gt;&gt;&gt;&gt;"/>
    <s v="&gt;&gt;&gt;&gt;&gt;"/>
    <s v="&gt;&gt;&gt;&gt;&gt;"/>
    <s v="&gt;&gt;&gt;&gt;&gt;"/>
    <n v="0"/>
    <s v="&gt;&gt;&gt;&gt;&gt;"/>
    <s v="&gt;&gt;&gt;&gt;&gt;"/>
    <s v="&gt;&gt;&gt;&gt;&gt;"/>
    <n v="0"/>
    <s v="&gt;&gt;&gt;&gt;&gt;"/>
    <s v="&gt;&gt;&gt;&gt;&gt;"/>
    <s v="&gt;&gt;&gt;&gt;&gt;"/>
    <s v="&gt;&gt;&gt;&gt;&gt;"/>
    <n v="0"/>
    <s v="&gt;&gt;&gt;&gt;&gt;"/>
    <s v="&gt;&gt;&gt;&gt;&gt;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54">
  <r>
    <n v="1"/>
    <n v="10005"/>
    <s v="417655McEPSU"/>
    <s v="5McE"/>
    <x v="0"/>
    <s v="14LTIP - Perf"/>
    <n v="10257"/>
    <n v="10"/>
    <x v="0"/>
    <n v="9260"/>
    <x v="0"/>
    <n v="2000"/>
    <n v="0"/>
    <n v="0"/>
    <s v="417655McEPSU14LTIP - Perf"/>
    <s v="LTIP - Perf"/>
    <s v="LTIP - Perf - 05/06/2014"/>
    <s v="3 years"/>
    <d v="2014-05-06T00:00:00"/>
    <d v="2016-09-30T00:00:00"/>
    <n v="220"/>
    <n v="284.73"/>
    <n v="-2.0000000000000568"/>
    <m/>
    <s v=""/>
    <m/>
    <s v=""/>
    <n v="502.72999999999996"/>
    <n v="1.7585999999999999"/>
    <s v=""/>
    <n v="172"/>
    <n v="11224.400000000001"/>
    <n v="14526.9246"/>
    <n v="-102.04000000000291"/>
    <n v="0"/>
    <s v=""/>
    <s v=""/>
    <s v=""/>
    <n v="25649.284599999995"/>
    <n v="502.72999999999996"/>
    <n v="-303"/>
    <n v="-199.73"/>
    <n v="0"/>
    <n v="51.02"/>
    <n v="0"/>
    <n v="0"/>
    <n v="0"/>
    <n v="0"/>
    <n v="0"/>
    <n v="0"/>
    <n v="0"/>
    <n v="15459.059999999996"/>
    <n v="14.09212397447584"/>
    <n v="1097"/>
    <n v="15459.059999999996"/>
    <n v="15459.059999999996"/>
    <n v="0"/>
    <n v="4471.49"/>
    <n v="7913.869999999999"/>
    <n v="3175.7400000000089"/>
    <n v="-102.04000000001173"/>
    <n v="0"/>
    <n v="15459.059999999996"/>
    <n v="0"/>
    <m/>
    <n v="-102.04000000001173"/>
    <n v="0"/>
    <n v="0"/>
    <n v="-102.04000000001173"/>
    <n v="0"/>
    <n v="0"/>
    <n v="0"/>
    <n v="0"/>
    <n v="0"/>
    <n v="0"/>
    <n v="0"/>
    <n v="0"/>
    <n v="-102.04000000001173"/>
  </r>
  <r>
    <n v="2"/>
    <n v="10015"/>
    <s v="4176515WoPSU"/>
    <s v="15Wo"/>
    <x v="1"/>
    <s v="14LTIP - Perf"/>
    <n v="10257"/>
    <n v="10"/>
    <x v="1"/>
    <n v="9260"/>
    <x v="0"/>
    <n v="2000"/>
    <n v="0"/>
    <n v="0"/>
    <s v="4176515WoPSU14LTIP - Perf"/>
    <s v="LTIP - Perf"/>
    <s v="LTIP - Perf - 05/06/2014"/>
    <s v="3 years"/>
    <d v="2014-05-06T00:00:00"/>
    <d v="2016-09-30T00:00:00"/>
    <n v="370"/>
    <n v="285"/>
    <n v="-4"/>
    <m/>
    <s v=""/>
    <m/>
    <s v=""/>
    <n v="651"/>
    <n v="1.7585999999999999"/>
    <s v=""/>
    <n v="0"/>
    <n v="18877.400000000001"/>
    <n v="14540.7"/>
    <n v="-204.08"/>
    <n v="0"/>
    <s v=""/>
    <s v=""/>
    <s v=""/>
    <n v="33214.020000000004"/>
    <n v="651"/>
    <n v="-651"/>
    <n v="0"/>
    <n v="0"/>
    <n v="51.02"/>
    <n v="0"/>
    <n v="0"/>
    <n v="0"/>
    <n v="0"/>
    <n v="0"/>
    <n v="0"/>
    <n v="0"/>
    <n v="33214.020000000004"/>
    <n v="30.277137648131269"/>
    <n v="1097"/>
    <n v="33214.020000000004"/>
    <n v="33214.020000000004"/>
    <n v="0"/>
    <n v="7520.24"/>
    <n v="13309.68"/>
    <n v="12588.180000000008"/>
    <n v="-204.08000000000527"/>
    <n v="0"/>
    <n v="33214.020000000004"/>
    <n v="0"/>
    <m/>
    <n v="-204.08000000000527"/>
    <n v="0"/>
    <n v="0"/>
    <n v="-204.08000000000527"/>
    <n v="0"/>
    <n v="0"/>
    <n v="0"/>
    <n v="0"/>
    <n v="0"/>
    <n v="0"/>
    <n v="0"/>
    <n v="0"/>
    <n v="-204.08000000000527"/>
  </r>
  <r>
    <n v="3"/>
    <n v="10034"/>
    <s v="4176534MaPSU"/>
    <s v="34Ma"/>
    <x v="2"/>
    <s v="14LTIP - Perf"/>
    <n v="10257"/>
    <n v="50"/>
    <x v="2"/>
    <n v="9260"/>
    <x v="0"/>
    <n v="91000"/>
    <n v="0"/>
    <n v="0"/>
    <s v="4176534Ma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4"/>
    <n v="10070"/>
    <s v="4176570HaPSU"/>
    <s v="70Ha"/>
    <x v="3"/>
    <s v="14LTIP - Perf"/>
    <n v="10257"/>
    <n v="20"/>
    <x v="3"/>
    <n v="9260"/>
    <x v="0"/>
    <n v="107000"/>
    <n v="0"/>
    <n v="0"/>
    <s v="4176570HaPSU14LTIP - Perf"/>
    <s v="LTIP - Perf"/>
    <s v="LTIP - Perf - 05/06/2014"/>
    <s v="3 years"/>
    <d v="2014-05-06T00:00:00"/>
    <d v="2016-09-30T00:00:00"/>
    <n v="1295"/>
    <n v="997.99999999999977"/>
    <n v="-15"/>
    <m/>
    <s v=""/>
    <m/>
    <s v=""/>
    <n v="2278"/>
    <n v="1.7585999999999999"/>
    <s v=""/>
    <n v="0"/>
    <n v="66070.900000000009"/>
    <n v="50917.959999999992"/>
    <n v="-765.30000000000007"/>
    <n v="0"/>
    <s v=""/>
    <s v=""/>
    <s v=""/>
    <n v="116223.56"/>
    <n v="2278"/>
    <n v="-2278"/>
    <n v="0"/>
    <n v="0"/>
    <n v="51.02"/>
    <n v="0"/>
    <n v="0"/>
    <n v="0"/>
    <n v="0"/>
    <n v="0"/>
    <n v="0"/>
    <n v="0"/>
    <n v="116223.56"/>
    <n v="105.94672743846854"/>
    <n v="1097"/>
    <n v="116223.56"/>
    <n v="116223.56"/>
    <n v="0"/>
    <n v="26320.84"/>
    <n v="46583.899999999994"/>
    <n v="44084.12000000001"/>
    <n v="-765.2999999999962"/>
    <n v="0"/>
    <n v="116223.56"/>
    <n v="0"/>
    <m/>
    <n v="-765.2999999999962"/>
    <n v="0"/>
    <n v="0"/>
    <n v="-765.2999999999962"/>
    <n v="0"/>
    <n v="0"/>
    <n v="0"/>
    <n v="0"/>
    <n v="0"/>
    <n v="0"/>
    <n v="0"/>
    <n v="0"/>
    <n v="-765.2999999999962"/>
  </r>
  <r>
    <n v="5"/>
    <n v="10101"/>
    <s v="41765101WPSU"/>
    <s v="101W"/>
    <x v="4"/>
    <s v="14LTIP - Perf"/>
    <n v="10257"/>
    <n v="10"/>
    <x v="4"/>
    <n v="9260"/>
    <x v="0"/>
    <n v="2000"/>
    <n v="0"/>
    <n v="0"/>
    <s v="41765101W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6"/>
    <n v="10105"/>
    <s v="41765105APSU"/>
    <s v="105A"/>
    <x v="5"/>
    <s v="14LTIP - Perf"/>
    <n v="10257"/>
    <n v="10"/>
    <x v="5"/>
    <n v="9260"/>
    <x v="0"/>
    <n v="2000"/>
    <n v="0"/>
    <n v="0"/>
    <s v="41765105APSU14LTIP - Perf"/>
    <s v="LTIP - Perf"/>
    <s v="LTIP - Perf - 05/06/2014"/>
    <s v="3 years"/>
    <d v="2014-05-06T00:00:00"/>
    <d v="2016-09-30T00:00:00"/>
    <n v="575"/>
    <n v="443"/>
    <n v="-6"/>
    <m/>
    <s v=""/>
    <m/>
    <s v=""/>
    <n v="1012"/>
    <n v="1.7585999999999999"/>
    <s v=""/>
    <n v="0"/>
    <n v="29336.5"/>
    <n v="22601.859999999997"/>
    <n v="-306.12"/>
    <n v="0"/>
    <s v=""/>
    <s v=""/>
    <s v=""/>
    <n v="51632.24"/>
    <n v="1012"/>
    <n v="-1012"/>
    <n v="0"/>
    <n v="0"/>
    <n v="51.02"/>
    <n v="0"/>
    <n v="0"/>
    <n v="0"/>
    <n v="0"/>
    <n v="0"/>
    <n v="0"/>
    <n v="0"/>
    <n v="51632.24"/>
    <n v="47.066763901549677"/>
    <n v="1097"/>
    <n v="51632.24"/>
    <n v="51632.24"/>
    <n v="0"/>
    <n v="11686.86"/>
    <n v="20683.97"/>
    <n v="19567.53"/>
    <n v="-306.12"/>
    <n v="0"/>
    <n v="51632.24"/>
    <n v="0"/>
    <m/>
    <n v="-306.12"/>
    <n v="0"/>
    <n v="0"/>
    <n v="-306.12"/>
    <n v="0"/>
    <n v="0"/>
    <n v="0"/>
    <n v="0"/>
    <n v="0"/>
    <n v="0"/>
    <n v="0"/>
    <n v="0"/>
    <n v="-306.12"/>
  </r>
  <r>
    <n v="7"/>
    <n v="10106"/>
    <s v="41765106GPSU"/>
    <s v="106G"/>
    <x v="6"/>
    <s v="14LTIP - Perf"/>
    <n v="10257"/>
    <n v="30"/>
    <x v="6"/>
    <n v="9260"/>
    <x v="0"/>
    <n v="10000"/>
    <n v="0"/>
    <n v="0"/>
    <s v="41765106G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8"/>
    <n v="10107"/>
    <s v="41765107CPSU"/>
    <s v="107C"/>
    <x v="7"/>
    <s v="14LTIP - Perf"/>
    <n v="10257"/>
    <n v="10"/>
    <x v="7"/>
    <n v="9260"/>
    <x v="0"/>
    <n v="12000"/>
    <n v="0"/>
    <n v="0"/>
    <s v="41765107CPSU14LTIP - Perf"/>
    <s v="LTIP - Perf"/>
    <s v="LTIP - Perf - 05/06/2014"/>
    <s v="3 years"/>
    <d v="2014-05-06T00:00:00"/>
    <d v="2016-09-30T00:00:00"/>
    <n v="1295"/>
    <n v="997.99999999999977"/>
    <n v="-15"/>
    <m/>
    <s v=""/>
    <m/>
    <s v=""/>
    <n v="2278"/>
    <n v="1.7585999999999999"/>
    <s v=""/>
    <n v="0"/>
    <n v="66070.900000000009"/>
    <n v="50917.959999999992"/>
    <n v="-765.30000000000007"/>
    <n v="0"/>
    <s v=""/>
    <s v=""/>
    <s v=""/>
    <n v="116223.56"/>
    <n v="2278"/>
    <n v="-2278"/>
    <n v="0"/>
    <n v="0"/>
    <n v="51.02"/>
    <n v="0"/>
    <n v="0"/>
    <n v="0"/>
    <n v="0"/>
    <n v="0"/>
    <n v="0"/>
    <n v="0"/>
    <n v="116223.56"/>
    <n v="105.94672743846854"/>
    <n v="1097"/>
    <n v="116223.56"/>
    <n v="116223.56"/>
    <n v="0"/>
    <n v="26320.84"/>
    <n v="46583.899999999994"/>
    <n v="44084.12000000001"/>
    <n v="-765.2999999999962"/>
    <n v="0"/>
    <n v="116223.56"/>
    <n v="0"/>
    <m/>
    <n v="-765.2999999999962"/>
    <n v="0"/>
    <n v="0"/>
    <n v="-765.2999999999962"/>
    <n v="0"/>
    <n v="0"/>
    <n v="0"/>
    <n v="0"/>
    <n v="0"/>
    <n v="0"/>
    <n v="0"/>
    <n v="0"/>
    <n v="-765.2999999999962"/>
  </r>
  <r>
    <n v="9"/>
    <n v="10138"/>
    <s v="41765138JPSU"/>
    <s v="138J"/>
    <x v="8"/>
    <s v="14LTIP - Perf"/>
    <n v="10257"/>
    <n v="10"/>
    <x v="5"/>
    <n v="9260"/>
    <x v="0"/>
    <n v="2000"/>
    <n v="0"/>
    <n v="0"/>
    <s v="41765138J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10"/>
    <n v="10153"/>
    <s v="41765153PPSU"/>
    <s v="153P"/>
    <x v="9"/>
    <s v="14LTIP - Perf"/>
    <n v="10257"/>
    <n v="212"/>
    <x v="8"/>
    <n v="9260"/>
    <x v="0"/>
    <n v="821000"/>
    <n v="0"/>
    <n v="0"/>
    <s v="41765153P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11"/>
    <n v="10155"/>
    <s v="41765155MPSU"/>
    <s v="155M"/>
    <x v="10"/>
    <s v="14LTIP - Perf"/>
    <n v="10257"/>
    <n v="10"/>
    <x v="4"/>
    <n v="9260"/>
    <x v="0"/>
    <n v="2000"/>
    <n v="0"/>
    <n v="0"/>
    <s v="41765155M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12"/>
    <n v="10219"/>
    <s v="41765219HPSU"/>
    <s v="219H"/>
    <x v="11"/>
    <s v="14LTIP - Perf"/>
    <n v="10257"/>
    <n v="10"/>
    <x v="5"/>
    <n v="9260"/>
    <x v="0"/>
    <n v="2000"/>
    <n v="0"/>
    <n v="0"/>
    <s v="41765219HPSU14LTIP - Perf"/>
    <s v="LTIP - Perf"/>
    <s v="LTIP - Perf - 05/06/2014"/>
    <s v="3 years"/>
    <d v="2014-05-06T00:00:00"/>
    <d v="2016-09-30T00:00:00"/>
    <n v="370"/>
    <n v="255.80999999999995"/>
    <n v="-1.9999999999999933"/>
    <m/>
    <s v=""/>
    <m/>
    <s v=""/>
    <n v="623.80999999999995"/>
    <n v="1.7585999999999999"/>
    <s v=""/>
    <n v="227"/>
    <n v="18877.400000000001"/>
    <n v="13051.426199999998"/>
    <n v="-102.03999999999967"/>
    <n v="0"/>
    <s v=""/>
    <s v=""/>
    <s v=""/>
    <n v="31826.786199999999"/>
    <n v="623.80999999999995"/>
    <n v="-400"/>
    <n v="-223.81"/>
    <n v="0"/>
    <n v="51.02"/>
    <n v="0"/>
    <n v="0"/>
    <n v="0"/>
    <n v="0"/>
    <n v="0"/>
    <n v="0"/>
    <n v="0"/>
    <n v="20408"/>
    <n v="18.603463992707383"/>
    <n v="1097"/>
    <n v="20408"/>
    <n v="20408"/>
    <n v="0"/>
    <n v="7520.24"/>
    <n v="4061.2000000000007"/>
    <n v="8928.5999999999985"/>
    <n v="-102.04000000000056"/>
    <n v="0"/>
    <n v="20408"/>
    <n v="0"/>
    <m/>
    <n v="-102.04000000000056"/>
    <n v="0"/>
    <n v="0"/>
    <n v="-102.04000000000056"/>
    <n v="0"/>
    <n v="0"/>
    <n v="0"/>
    <n v="0"/>
    <n v="0"/>
    <n v="0"/>
    <n v="0"/>
    <n v="0"/>
    <n v="-102.04000000000056"/>
  </r>
  <r>
    <n v="13"/>
    <n v="10239"/>
    <s v="41765239FPSU"/>
    <s v="239F"/>
    <x v="12"/>
    <s v="14LTIP - Perf"/>
    <n v="10257"/>
    <n v="180"/>
    <x v="9"/>
    <n v="9260"/>
    <x v="0"/>
    <n v="700000"/>
    <n v="0"/>
    <n v="0"/>
    <s v="41765239FPSU14LTIP - Perf"/>
    <s v="LTIP - Perf"/>
    <s v="LTIP - Perf - 05/06/2014"/>
    <s v="3 years"/>
    <d v="2014-05-06T00:00:00"/>
    <d v="2016-09-30T00:00:00"/>
    <n v="370"/>
    <n v="285"/>
    <n v="-4"/>
    <m/>
    <s v=""/>
    <m/>
    <s v=""/>
    <n v="651"/>
    <n v="1.7585999999999999"/>
    <s v=""/>
    <n v="0"/>
    <n v="18877.400000000001"/>
    <n v="14540.7"/>
    <n v="-204.08"/>
    <n v="0"/>
    <s v=""/>
    <s v=""/>
    <s v=""/>
    <n v="33214.020000000004"/>
    <n v="651"/>
    <n v="-651"/>
    <n v="0"/>
    <n v="0"/>
    <n v="51.02"/>
    <n v="0"/>
    <n v="0"/>
    <n v="0"/>
    <n v="0"/>
    <n v="0"/>
    <n v="0"/>
    <n v="0"/>
    <n v="33214.020000000004"/>
    <n v="30.277137648131269"/>
    <n v="1097"/>
    <n v="33214.020000000004"/>
    <n v="33214.020000000004"/>
    <n v="0"/>
    <n v="7520.24"/>
    <n v="13309.68"/>
    <n v="12588.180000000008"/>
    <n v="-204.08000000000527"/>
    <n v="0"/>
    <n v="33214.020000000004"/>
    <n v="0"/>
    <m/>
    <n v="-204.08000000000527"/>
    <n v="0"/>
    <n v="0"/>
    <n v="-204.08000000000527"/>
    <n v="0"/>
    <n v="0"/>
    <n v="0"/>
    <n v="0"/>
    <n v="0"/>
    <n v="0"/>
    <n v="0"/>
    <n v="0"/>
    <n v="-204.08000000000527"/>
  </r>
  <r>
    <n v="14"/>
    <n v="10284"/>
    <s v="41765284APSU"/>
    <s v="284A"/>
    <x v="13"/>
    <s v="14LTIP - Perf"/>
    <n v="10257"/>
    <n v="60"/>
    <x v="10"/>
    <n v="9260"/>
    <x v="0"/>
    <n v="81000"/>
    <n v="0"/>
    <n v="0"/>
    <s v="41765284A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15"/>
    <n v="10366"/>
    <s v="41765366BPSU"/>
    <s v="366B"/>
    <x v="14"/>
    <s v="14LTIP - Perf"/>
    <n v="10257"/>
    <n v="50"/>
    <x v="11"/>
    <n v="9260"/>
    <x v="0"/>
    <n v="9000"/>
    <n v="0"/>
    <n v="0"/>
    <s v="41765366B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16"/>
    <n v="10368"/>
    <s v="41765368WPSU"/>
    <s v="368W"/>
    <x v="15"/>
    <s v="14LTIP - Perf"/>
    <n v="10257"/>
    <n v="10"/>
    <x v="5"/>
    <n v="9260"/>
    <x v="0"/>
    <n v="2000"/>
    <n v="0"/>
    <n v="0"/>
    <s v="41765368WPSU14LTIP - Perf"/>
    <s v="LTIP - Perf"/>
    <s v="LTIP - Perf - 05/06/2014"/>
    <s v="3 years"/>
    <d v="2014-05-06T00:00:00"/>
    <d v="2016-09-30T00:00:00"/>
    <n v="575"/>
    <n v="443"/>
    <n v="-6"/>
    <m/>
    <s v=""/>
    <m/>
    <s v=""/>
    <n v="1012"/>
    <n v="1.7585999999999999"/>
    <s v=""/>
    <n v="0"/>
    <n v="29336.5"/>
    <n v="22601.859999999997"/>
    <n v="-306.12"/>
    <n v="0"/>
    <s v=""/>
    <s v=""/>
    <s v=""/>
    <n v="51632.24"/>
    <n v="1012"/>
    <n v="-1012"/>
    <n v="0"/>
    <n v="0"/>
    <n v="51.02"/>
    <n v="0"/>
    <n v="0"/>
    <n v="0"/>
    <n v="0"/>
    <n v="0"/>
    <n v="0"/>
    <n v="0"/>
    <n v="51632.24"/>
    <n v="47.066763901549677"/>
    <n v="1097"/>
    <n v="51632.24"/>
    <n v="51632.24"/>
    <n v="0"/>
    <n v="11686.86"/>
    <n v="20683.97"/>
    <n v="19567.53"/>
    <n v="-306.12"/>
    <n v="0"/>
    <n v="51632.24"/>
    <n v="0"/>
    <m/>
    <n v="-306.12"/>
    <n v="0"/>
    <n v="0"/>
    <n v="-306.12"/>
    <n v="0"/>
    <n v="0"/>
    <n v="0"/>
    <n v="0"/>
    <n v="0"/>
    <n v="0"/>
    <n v="0"/>
    <n v="0"/>
    <n v="-306.12"/>
  </r>
  <r>
    <n v="17"/>
    <n v="10375"/>
    <s v="41765375PPSU"/>
    <s v="375P"/>
    <x v="16"/>
    <s v="14LTIP - Perf"/>
    <n v="10257"/>
    <n v="10"/>
    <x v="12"/>
    <n v="9260"/>
    <x v="0"/>
    <n v="2000"/>
    <n v="0"/>
    <n v="0"/>
    <s v="41765375PPSU14LTIP - Perf"/>
    <s v="LTIP - Perf"/>
    <s v="LTIP - Perf - 05/06/2014"/>
    <s v="3 years"/>
    <d v="2014-05-06T00:00:00"/>
    <d v="2016-09-30T00:00:00"/>
    <n v="370"/>
    <n v="208.80999999999992"/>
    <n v="-1.9999999999999241"/>
    <m/>
    <s v=""/>
    <m/>
    <s v=""/>
    <n v="576.81000000000006"/>
    <n v="1.7585999999999999"/>
    <s v=""/>
    <n v="165"/>
    <n v="18877.400000000001"/>
    <n v="10653.486199999998"/>
    <n v="-102.03999999999613"/>
    <n v="0"/>
    <s v=""/>
    <s v=""/>
    <s v=""/>
    <n v="29428.846200000004"/>
    <n v="576.81000000000006"/>
    <n v="-291"/>
    <n v="-285.81"/>
    <n v="0"/>
    <n v="51.02"/>
    <n v="0"/>
    <n v="0"/>
    <n v="0"/>
    <n v="0"/>
    <n v="0"/>
    <n v="0"/>
    <n v="0"/>
    <n v="14846.820000000003"/>
    <n v="13.534020054694624"/>
    <n v="1097"/>
    <n v="14846.820000000003"/>
    <n v="14846.820000000003"/>
    <n v="0"/>
    <n v="7520.24"/>
    <n v="897.95999999999913"/>
    <n v="6530.6599999999971"/>
    <n v="-102.03999999999411"/>
    <n v="0"/>
    <n v="14846.820000000003"/>
    <n v="0"/>
    <m/>
    <n v="-102.03999999999411"/>
    <n v="0"/>
    <n v="0"/>
    <n v="-102.03999999999411"/>
    <n v="0"/>
    <n v="0"/>
    <n v="0"/>
    <n v="0"/>
    <n v="0"/>
    <n v="0"/>
    <n v="0"/>
    <n v="0"/>
    <n v="-102.03999999999411"/>
  </r>
  <r>
    <n v="18"/>
    <n v="10382"/>
    <s v="41765382APSU"/>
    <s v="382A"/>
    <x v="17"/>
    <s v="14LTIP - Perf"/>
    <n v="10257"/>
    <n v="10"/>
    <x v="1"/>
    <n v="9260"/>
    <x v="0"/>
    <n v="2000"/>
    <n v="0"/>
    <n v="0"/>
    <s v="41765382APSU14LTIP - Perf"/>
    <s v="LTIP - Perf"/>
    <s v="LTIP - Perf - 05/06/2014"/>
    <s v="3 years"/>
    <d v="2014-05-06T00:00:00"/>
    <d v="2016-09-30T00:00:00"/>
    <n v="370"/>
    <n v="285"/>
    <n v="-4"/>
    <m/>
    <s v=""/>
    <m/>
    <s v=""/>
    <n v="651"/>
    <n v="1.7585999999999999"/>
    <s v=""/>
    <n v="0"/>
    <n v="18877.400000000001"/>
    <n v="14540.7"/>
    <n v="-204.08"/>
    <n v="0"/>
    <s v=""/>
    <s v=""/>
    <s v=""/>
    <n v="33214.020000000004"/>
    <n v="651"/>
    <n v="-651"/>
    <n v="0"/>
    <n v="0"/>
    <n v="51.02"/>
    <n v="0"/>
    <n v="0"/>
    <n v="0"/>
    <n v="0"/>
    <n v="0"/>
    <n v="0"/>
    <n v="0"/>
    <n v="33214.020000000004"/>
    <n v="30.277137648131269"/>
    <n v="1097"/>
    <n v="33214.020000000004"/>
    <n v="33214.020000000004"/>
    <n v="0"/>
    <n v="7520.24"/>
    <n v="13309.68"/>
    <n v="12588.180000000008"/>
    <n v="-204.08000000000527"/>
    <n v="0"/>
    <n v="33214.020000000004"/>
    <n v="0"/>
    <m/>
    <n v="-204.08000000000527"/>
    <n v="0"/>
    <n v="0"/>
    <n v="-204.08000000000527"/>
    <n v="0"/>
    <n v="0"/>
    <n v="0"/>
    <n v="0"/>
    <n v="0"/>
    <n v="0"/>
    <n v="0"/>
    <n v="0"/>
    <n v="-204.08000000000527"/>
  </r>
  <r>
    <n v="19"/>
    <n v="10399"/>
    <s v="41765399GPSU"/>
    <s v="399G"/>
    <x v="18"/>
    <s v="14LTIP - Perf"/>
    <n v="10257"/>
    <n v="60"/>
    <x v="13"/>
    <n v="9260"/>
    <x v="0"/>
    <n v="31000"/>
    <n v="0"/>
    <n v="0"/>
    <s v="41765399GPSU14LTIP - Perf"/>
    <s v="LTIP - Perf"/>
    <s v="LTIP - Perf - 05/06/2014"/>
    <s v="3 years"/>
    <d v="2014-05-06T00:00:00"/>
    <d v="2016-09-30T00:00:00"/>
    <n v="575"/>
    <n v="705.58000000000015"/>
    <n v="-5.0000000000001501"/>
    <m/>
    <s v=""/>
    <m/>
    <s v=""/>
    <n v="1275.58"/>
    <n v="1.7585999999999999"/>
    <s v=""/>
    <n v="400"/>
    <n v="29336.5"/>
    <n v="35998.691600000013"/>
    <n v="-255.10000000000767"/>
    <n v="0"/>
    <s v=""/>
    <s v=""/>
    <s v=""/>
    <n v="65080.091600000007"/>
    <n v="1275.58"/>
    <n v="-704"/>
    <n v="-571.58000000000004"/>
    <n v="0"/>
    <n v="51.02"/>
    <n v="0"/>
    <n v="0"/>
    <n v="0"/>
    <n v="0"/>
    <n v="0"/>
    <n v="0"/>
    <n v="0"/>
    <n v="35918.080000000002"/>
    <n v="32.742096627164997"/>
    <n v="1097"/>
    <n v="35918.080000000002"/>
    <n v="35918.080000000002"/>
    <n v="0"/>
    <n v="11686.86"/>
    <n v="20683.97"/>
    <n v="3802.350000000004"/>
    <n v="-255.10000000000349"/>
    <n v="0"/>
    <n v="35918.080000000002"/>
    <n v="0"/>
    <m/>
    <n v="-255.10000000000349"/>
    <n v="0"/>
    <n v="0"/>
    <n v="-255.10000000000349"/>
    <n v="0"/>
    <n v="0"/>
    <n v="0"/>
    <n v="0"/>
    <n v="0"/>
    <n v="0"/>
    <n v="0"/>
    <n v="0"/>
    <n v="-255.10000000000349"/>
  </r>
  <r>
    <n v="20"/>
    <n v="10401"/>
    <s v="41765401SPSU"/>
    <s v="401S"/>
    <x v="19"/>
    <s v="14LTIP - Perf"/>
    <n v="10257"/>
    <n v="10"/>
    <x v="14"/>
    <n v="9260"/>
    <x v="0"/>
    <n v="2000"/>
    <n v="0"/>
    <n v="0"/>
    <s v="41765401S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21"/>
    <n v="10449"/>
    <s v="41765449MPSU"/>
    <s v="449M"/>
    <x v="20"/>
    <s v="14LTIP - Perf"/>
    <n v="10257"/>
    <n v="20"/>
    <x v="15"/>
    <n v="9260"/>
    <x v="0"/>
    <n v="7000"/>
    <n v="0"/>
    <n v="0"/>
    <s v="41765449M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22"/>
    <n v="10452"/>
    <s v="41765452SPSU"/>
    <s v="452S"/>
    <x v="21"/>
    <s v="14LTIP - Perf"/>
    <n v="10257"/>
    <n v="70"/>
    <x v="16"/>
    <n v="9260"/>
    <x v="0"/>
    <n v="170000"/>
    <n v="0"/>
    <n v="0"/>
    <s v="41765452SPSU14LTIP - Perf"/>
    <s v="LTIP - Perf"/>
    <s v="LTIP - Perf - 05/06/2014"/>
    <s v="3 years"/>
    <d v="2014-05-06T00:00:00"/>
    <d v="2016-09-30T00:00:00"/>
    <n v="220"/>
    <n v="289.73400000000004"/>
    <n v="-2.0000000000000888"/>
    <m/>
    <s v=""/>
    <m/>
    <s v=""/>
    <n v="507.73399999999992"/>
    <n v="1.7585999999999999"/>
    <s v=""/>
    <n v="178"/>
    <n v="11224.400000000001"/>
    <n v="14782.228680000002"/>
    <n v="-102.04000000000454"/>
    <n v="0"/>
    <s v=""/>
    <s v=""/>
    <s v=""/>
    <n v="25904.588679999997"/>
    <n v="507.73399999999992"/>
    <n v="-314"/>
    <n v="-193.73400000000001"/>
    <n v="0"/>
    <n v="51.02"/>
    <n v="0"/>
    <n v="0"/>
    <n v="0"/>
    <n v="0"/>
    <n v="0"/>
    <n v="0"/>
    <n v="0"/>
    <n v="16020.279999999995"/>
    <n v="14.603719234275292"/>
    <n v="1097"/>
    <n v="16020.279999999995"/>
    <n v="16020.279999999995"/>
    <n v="0"/>
    <n v="4471.49"/>
    <n v="7913.869999999999"/>
    <n v="3736.9600000000082"/>
    <n v="-102.04000000001129"/>
    <n v="0"/>
    <n v="16020.279999999995"/>
    <n v="0"/>
    <m/>
    <n v="-102.04000000001129"/>
    <n v="0"/>
    <n v="0"/>
    <n v="-102.04000000001129"/>
    <n v="0"/>
    <n v="0"/>
    <n v="0"/>
    <n v="0"/>
    <n v="0"/>
    <n v="0"/>
    <n v="0"/>
    <n v="0"/>
    <n v="-102.04000000001129"/>
  </r>
  <r>
    <n v="23"/>
    <n v="10473"/>
    <s v="41765473GPSU"/>
    <s v="473G"/>
    <x v="22"/>
    <s v="14LTIP - Perf"/>
    <n v="10257"/>
    <n v="60"/>
    <x v="17"/>
    <n v="9260"/>
    <x v="0"/>
    <n v="30000"/>
    <n v="0"/>
    <n v="0"/>
    <s v="41765473GPSU14LTIP - Perf"/>
    <s v="LTIP - Perf"/>
    <s v="LTIP - Perf - 05/06/2014"/>
    <s v="3 years"/>
    <d v="2014-05-06T00:00:00"/>
    <d v="2016-09-30T00:00:00"/>
    <n v="1295"/>
    <n v="997.99999999999977"/>
    <n v="-15"/>
    <m/>
    <s v=""/>
    <m/>
    <s v=""/>
    <n v="2278"/>
    <n v="1.7585999999999999"/>
    <s v=""/>
    <n v="0"/>
    <n v="66070.900000000009"/>
    <n v="50917.959999999992"/>
    <n v="-765.30000000000007"/>
    <n v="0"/>
    <s v=""/>
    <s v=""/>
    <s v=""/>
    <n v="116223.56"/>
    <n v="2278"/>
    <n v="-2278"/>
    <n v="0"/>
    <n v="0"/>
    <n v="51.02"/>
    <n v="0"/>
    <n v="0"/>
    <n v="0"/>
    <n v="0"/>
    <n v="0"/>
    <n v="0"/>
    <n v="0"/>
    <n v="116223.56"/>
    <n v="105.94672743846854"/>
    <n v="1097"/>
    <n v="116223.56"/>
    <n v="116223.56"/>
    <n v="0"/>
    <n v="26320.84"/>
    <n v="46583.899999999994"/>
    <n v="44084.12000000001"/>
    <n v="-765.2999999999962"/>
    <n v="0"/>
    <n v="116223.56"/>
    <n v="0"/>
    <m/>
    <n v="-765.2999999999962"/>
    <n v="0"/>
    <n v="0"/>
    <n v="-765.2999999999962"/>
    <n v="0"/>
    <n v="0"/>
    <n v="0"/>
    <n v="0"/>
    <n v="0"/>
    <n v="0"/>
    <n v="0"/>
    <n v="0"/>
    <n v="-765.2999999999962"/>
  </r>
  <r>
    <n v="24"/>
    <n v="10537"/>
    <s v="4176537ElPSU"/>
    <s v="37El"/>
    <x v="23"/>
    <s v="14LTIP - Perf"/>
    <n v="10257"/>
    <n v="30"/>
    <x v="18"/>
    <n v="9260"/>
    <x v="0"/>
    <n v="10000"/>
    <n v="0"/>
    <n v="0"/>
    <s v="4176537El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25"/>
    <n v="10552"/>
    <s v="41765552BPSU"/>
    <s v="552B"/>
    <x v="24"/>
    <s v="14LTIP - Perf"/>
    <n v="10257"/>
    <n v="30"/>
    <x v="19"/>
    <n v="9260"/>
    <x v="0"/>
    <n v="10000"/>
    <n v="0"/>
    <n v="0"/>
    <s v="41765552B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26"/>
    <n v="10593"/>
    <s v="41765593APSU"/>
    <s v="593A"/>
    <x v="25"/>
    <s v="14LTIP - Perf"/>
    <n v="10257"/>
    <n v="10"/>
    <x v="20"/>
    <n v="9260"/>
    <x v="0"/>
    <n v="2000"/>
    <n v="0"/>
    <n v="0"/>
    <s v="41765593A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27"/>
    <n v="10606"/>
    <s v="41765606APSU"/>
    <s v="606A"/>
    <x v="26"/>
    <s v="14LTIP - Perf"/>
    <n v="10257"/>
    <n v="10"/>
    <x v="21"/>
    <n v="9260"/>
    <x v="0"/>
    <n v="2000"/>
    <n v="0"/>
    <n v="0"/>
    <s v="41765606APSU14LTIP - Perf"/>
    <s v="LTIP - Perf"/>
    <s v="LTIP - Perf - 05/06/2014"/>
    <s v="3 years"/>
    <d v="2014-05-06T00:00:00"/>
    <d v="2016-09-30T00:00:00"/>
    <n v="1295"/>
    <n v="997.99999999999977"/>
    <n v="-15"/>
    <m/>
    <s v=""/>
    <m/>
    <s v=""/>
    <n v="2278"/>
    <n v="1.7585999999999999"/>
    <s v=""/>
    <n v="0"/>
    <n v="66070.900000000009"/>
    <n v="50917.959999999992"/>
    <n v="-765.30000000000007"/>
    <n v="0"/>
    <s v=""/>
    <s v=""/>
    <s v=""/>
    <n v="116223.56"/>
    <n v="2278"/>
    <n v="-2278"/>
    <n v="0"/>
    <n v="0"/>
    <n v="51.02"/>
    <n v="0"/>
    <n v="0"/>
    <n v="0"/>
    <n v="0"/>
    <n v="0"/>
    <n v="0"/>
    <n v="0"/>
    <n v="116223.56"/>
    <n v="105.94672743846854"/>
    <n v="1097"/>
    <n v="116223.56"/>
    <n v="116223.56"/>
    <n v="0"/>
    <n v="26320.84"/>
    <n v="46583.899999999994"/>
    <n v="44084.12000000001"/>
    <n v="-765.2999999999962"/>
    <n v="0"/>
    <n v="116223.56"/>
    <n v="0"/>
    <m/>
    <n v="-765.2999999999962"/>
    <n v="0"/>
    <n v="0"/>
    <n v="-765.2999999999962"/>
    <n v="0"/>
    <n v="0"/>
    <n v="0"/>
    <n v="0"/>
    <n v="0"/>
    <n v="0"/>
    <n v="0"/>
    <n v="0"/>
    <n v="-765.2999999999962"/>
  </r>
  <r>
    <n v="28"/>
    <n v="10819"/>
    <s v="41765819GPSU"/>
    <s v="819G"/>
    <x v="27"/>
    <s v="14LTIP - Perf"/>
    <n v="10257"/>
    <n v="70"/>
    <x v="22"/>
    <n v="9260"/>
    <x v="0"/>
    <n v="170000"/>
    <n v="0"/>
    <n v="0"/>
    <s v="41765819GPSU14LTIP - Perf"/>
    <s v="LTIP - Perf"/>
    <s v="LTIP - Perf - 05/06/2014"/>
    <s v="3 years"/>
    <d v="2014-05-06T00:00:00"/>
    <d v="2016-09-30T00:00:00"/>
    <n v="1295"/>
    <n v="997.99999999999977"/>
    <n v="-15"/>
    <m/>
    <s v=""/>
    <m/>
    <s v=""/>
    <n v="2278"/>
    <n v="1.7585999999999999"/>
    <s v=""/>
    <n v="0"/>
    <n v="66070.900000000009"/>
    <n v="50917.959999999992"/>
    <n v="-765.30000000000007"/>
    <n v="0"/>
    <s v=""/>
    <s v=""/>
    <s v=""/>
    <n v="116223.56"/>
    <n v="2278"/>
    <n v="-2278"/>
    <n v="0"/>
    <n v="0"/>
    <n v="51.02"/>
    <n v="0"/>
    <n v="0"/>
    <n v="0"/>
    <n v="0"/>
    <n v="0"/>
    <n v="0"/>
    <n v="0"/>
    <n v="116223.56"/>
    <n v="105.94672743846854"/>
    <n v="1097"/>
    <n v="116223.56"/>
    <n v="116223.56"/>
    <n v="0"/>
    <n v="26320.84"/>
    <n v="46583.899999999994"/>
    <n v="44084.12000000001"/>
    <n v="-765.2999999999962"/>
    <n v="0"/>
    <n v="116223.56"/>
    <n v="0"/>
    <m/>
    <n v="-765.2999999999962"/>
    <n v="0"/>
    <n v="0"/>
    <n v="-765.2999999999962"/>
    <n v="0"/>
    <n v="0"/>
    <n v="0"/>
    <n v="0"/>
    <n v="0"/>
    <n v="0"/>
    <n v="0"/>
    <n v="0"/>
    <n v="-765.2999999999962"/>
  </r>
  <r>
    <n v="29"/>
    <n v="10845"/>
    <s v="41765845PPSU"/>
    <s v="845P"/>
    <x v="28"/>
    <s v="14LTIP - Perf"/>
    <n v="10257"/>
    <n v="80"/>
    <x v="23"/>
    <n v="9260"/>
    <x v="0"/>
    <n v="190000"/>
    <n v="0"/>
    <n v="0"/>
    <s v="41765845PPSU14LTIP - Perf"/>
    <s v="LTIP - Perf"/>
    <s v="LTIP - Perf - 05/06/2014"/>
    <s v="3 years"/>
    <d v="2014-05-06T00:00:00"/>
    <d v="2016-09-30T00:00:00"/>
    <n v="2720"/>
    <n v="2095"/>
    <n v="-31"/>
    <m/>
    <s v=""/>
    <m/>
    <s v=""/>
    <n v="4784"/>
    <n v="1.7585999999999999"/>
    <s v=""/>
    <n v="0"/>
    <n v="138774.39999999999"/>
    <n v="106886.90000000001"/>
    <n v="-1581.6200000000001"/>
    <n v="0"/>
    <s v=""/>
    <s v=""/>
    <s v=""/>
    <n v="244079.68"/>
    <n v="4784"/>
    <n v="-4784"/>
    <n v="0"/>
    <n v="0"/>
    <n v="51.02"/>
    <n v="0"/>
    <n v="0"/>
    <n v="0"/>
    <n v="0"/>
    <n v="0"/>
    <n v="0"/>
    <n v="0"/>
    <n v="244079.68"/>
    <n v="222.4974293527803"/>
    <n v="1097"/>
    <n v="244079.68"/>
    <n v="244079.68"/>
    <n v="0"/>
    <n v="55283.93"/>
    <n v="97844.170000000013"/>
    <n v="92533.200000000012"/>
    <n v="-1581.620000000021"/>
    <n v="0"/>
    <n v="244079.68"/>
    <n v="0"/>
    <m/>
    <n v="-1581.620000000021"/>
    <n v="0"/>
    <n v="0"/>
    <n v="-1581.620000000021"/>
    <n v="0"/>
    <n v="0"/>
    <n v="0"/>
    <n v="0"/>
    <n v="0"/>
    <n v="0"/>
    <n v="0"/>
    <n v="0"/>
    <n v="-1581.620000000021"/>
  </r>
  <r>
    <n v="30"/>
    <n v="10859"/>
    <s v="41765859CPSU"/>
    <s v="859C"/>
    <x v="29"/>
    <s v="14LTIP - Perf"/>
    <n v="10257"/>
    <n v="10"/>
    <x v="12"/>
    <n v="9260"/>
    <x v="0"/>
    <n v="2000"/>
    <n v="0"/>
    <n v="0"/>
    <s v="41765859CPSU14LTIP - Perf"/>
    <s v="LTIP - Perf"/>
    <s v="LTIP - Perf - 05/06/2014"/>
    <s v="3 years"/>
    <d v="2014-05-06T00:00:00"/>
    <d v="2016-09-30T00:00:00"/>
    <n v="575"/>
    <n v="443"/>
    <n v="-6"/>
    <m/>
    <s v=""/>
    <m/>
    <s v=""/>
    <n v="1012"/>
    <n v="1.7585999999999999"/>
    <s v=""/>
    <n v="0"/>
    <n v="29336.5"/>
    <n v="22601.859999999997"/>
    <n v="-306.12"/>
    <n v="0"/>
    <s v=""/>
    <s v=""/>
    <s v=""/>
    <n v="51632.24"/>
    <n v="1012"/>
    <n v="-1012"/>
    <n v="0"/>
    <n v="0"/>
    <n v="51.02"/>
    <n v="0"/>
    <n v="0"/>
    <n v="0"/>
    <n v="0"/>
    <n v="0"/>
    <n v="0"/>
    <n v="0"/>
    <n v="51632.24"/>
    <n v="47.066763901549677"/>
    <n v="1097"/>
    <n v="51632.24"/>
    <n v="51632.24"/>
    <n v="0"/>
    <n v="11686.86"/>
    <n v="20683.97"/>
    <n v="19567.53"/>
    <n v="-306.12"/>
    <n v="0"/>
    <n v="51632.24"/>
    <n v="0"/>
    <m/>
    <n v="-306.12"/>
    <n v="0"/>
    <n v="0"/>
    <n v="-306.12"/>
    <n v="0"/>
    <n v="0"/>
    <n v="0"/>
    <n v="0"/>
    <n v="0"/>
    <n v="0"/>
    <n v="0"/>
    <n v="0"/>
    <n v="-306.12"/>
  </r>
  <r>
    <n v="31"/>
    <n v="11104"/>
    <s v="41765104WPSU"/>
    <s v="104W"/>
    <x v="30"/>
    <s v="14LTIP - Perf"/>
    <n v="10257"/>
    <n v="60"/>
    <x v="24"/>
    <n v="9260"/>
    <x v="0"/>
    <n v="30000"/>
    <n v="0"/>
    <n v="0"/>
    <s v="41765104WPSU14LTIP - Perf"/>
    <s v="LTIP - Perf"/>
    <s v="LTIP - Perf - 05/06/2014"/>
    <s v="3 years"/>
    <d v="2014-05-06T00:00:00"/>
    <d v="2016-09-30T00:00:00"/>
    <n v="220"/>
    <n v="260.73"/>
    <n v="-1.9999999999999936"/>
    <m/>
    <s v=""/>
    <m/>
    <s v=""/>
    <n v="478.73"/>
    <n v="1.7585999999999999"/>
    <s v=""/>
    <n v="141"/>
    <n v="11224.400000000001"/>
    <n v="13302.444600000001"/>
    <n v="-102.03999999999968"/>
    <n v="0"/>
    <s v=""/>
    <s v=""/>
    <s v=""/>
    <n v="24424.804600000003"/>
    <n v="478.73"/>
    <n v="-248"/>
    <n v="-230.73"/>
    <n v="0"/>
    <n v="51.02"/>
    <n v="0"/>
    <n v="0"/>
    <n v="0"/>
    <n v="0"/>
    <n v="0"/>
    <n v="0"/>
    <n v="0"/>
    <n v="12652.960000000003"/>
    <n v="11.534147675478581"/>
    <n v="1097"/>
    <n v="12652.960000000003"/>
    <n v="12652.960000000003"/>
    <n v="0"/>
    <n v="4471.49"/>
    <n v="2722.3299999999995"/>
    <n v="5561.1800000000039"/>
    <n v="-102.04000000000131"/>
    <n v="0"/>
    <n v="12652.960000000003"/>
    <n v="0"/>
    <m/>
    <n v="-102.04000000000131"/>
    <n v="0"/>
    <n v="0"/>
    <n v="-102.04000000000131"/>
    <n v="0"/>
    <n v="0"/>
    <n v="0"/>
    <n v="0"/>
    <n v="0"/>
    <n v="0"/>
    <n v="0"/>
    <n v="0"/>
    <n v="-102.04000000000131"/>
  </r>
  <r>
    <n v="32"/>
    <n v="11128"/>
    <s v="41765128SPSU"/>
    <s v="128S"/>
    <x v="31"/>
    <s v="14LTIP - Perf"/>
    <n v="10257"/>
    <n v="70"/>
    <x v="25"/>
    <n v="9260"/>
    <x v="0"/>
    <n v="170000"/>
    <n v="0"/>
    <n v="0"/>
    <s v="41765128S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33"/>
    <n v="11145"/>
    <s v="41765145APSU"/>
    <s v="145A"/>
    <x v="32"/>
    <s v="14LTIP - Perf"/>
    <n v="10257"/>
    <n v="10"/>
    <x v="26"/>
    <n v="9260"/>
    <x v="0"/>
    <n v="2000"/>
    <n v="0"/>
    <n v="0"/>
    <s v="41765145APSU14LTIP - Perf"/>
    <s v="LTIP - Perf"/>
    <s v="LTIP - Perf - 05/06/2014"/>
    <s v="3 years"/>
    <d v="2014-05-06T00:00:00"/>
    <d v="2016-09-30T00:00:00"/>
    <n v="1295"/>
    <n v="997.99999999999977"/>
    <n v="-15"/>
    <m/>
    <s v=""/>
    <m/>
    <s v=""/>
    <n v="2278"/>
    <n v="1.7585999999999999"/>
    <s v=""/>
    <n v="0"/>
    <n v="66070.900000000009"/>
    <n v="50917.959999999992"/>
    <n v="-765.30000000000007"/>
    <n v="0"/>
    <s v=""/>
    <s v=""/>
    <s v=""/>
    <n v="116223.56"/>
    <n v="2278"/>
    <n v="-2278"/>
    <n v="0"/>
    <n v="0"/>
    <n v="51.02"/>
    <n v="0"/>
    <n v="0"/>
    <n v="0"/>
    <n v="0"/>
    <n v="0"/>
    <n v="0"/>
    <n v="0"/>
    <n v="116223.56"/>
    <n v="105.94672743846854"/>
    <n v="1097"/>
    <n v="116223.56"/>
    <n v="116223.56"/>
    <n v="0"/>
    <n v="26320.84"/>
    <n v="46583.899999999994"/>
    <n v="44084.12000000001"/>
    <n v="-765.2999999999962"/>
    <n v="0"/>
    <n v="116223.56"/>
    <n v="0"/>
    <m/>
    <n v="-765.2999999999962"/>
    <n v="0"/>
    <n v="0"/>
    <n v="-765.2999999999962"/>
    <n v="0"/>
    <n v="0"/>
    <n v="0"/>
    <n v="0"/>
    <n v="0"/>
    <n v="0"/>
    <n v="0"/>
    <n v="0"/>
    <n v="-765.2999999999962"/>
  </r>
  <r>
    <n v="34"/>
    <n v="11197"/>
    <s v="41765197KPSU"/>
    <s v="197K"/>
    <x v="33"/>
    <s v="14LTIP - Perf"/>
    <n v="10257"/>
    <n v="30"/>
    <x v="27"/>
    <n v="9260"/>
    <x v="0"/>
    <n v="10000"/>
    <n v="0"/>
    <n v="0"/>
    <s v="41765197K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35"/>
    <n v="11212"/>
    <s v="41765212LPSU"/>
    <s v="212L"/>
    <x v="34"/>
    <s v="14LTIP - Perf"/>
    <n v="10257"/>
    <n v="50"/>
    <x v="28"/>
    <n v="4264"/>
    <x v="0"/>
    <n v="91000"/>
    <n v="0"/>
    <n v="0"/>
    <s v="41765212LPSU14LTIP - Perf"/>
    <s v="LTIP - Perf"/>
    <s v="LTIP - Perf - 05/06/2014"/>
    <s v="3 years"/>
    <d v="2014-05-06T00:00:00"/>
    <d v="2016-09-30T00:00:00"/>
    <n v="220"/>
    <n v="119.05000000000004"/>
    <n v="-1.0000000000000606"/>
    <m/>
    <s v=""/>
    <m/>
    <s v=""/>
    <n v="338.05"/>
    <n v="1.7585999999999999"/>
    <s v=""/>
    <n v="92"/>
    <n v="11224.400000000001"/>
    <n v="6073.9310000000014"/>
    <n v="-51.020000000003094"/>
    <n v="0"/>
    <s v=""/>
    <s v=""/>
    <s v=""/>
    <n v="17247.310999999998"/>
    <n v="338.05"/>
    <n v="-162"/>
    <n v="-176.05"/>
    <n v="0"/>
    <n v="51.02"/>
    <n v="0"/>
    <n v="0"/>
    <n v="0"/>
    <n v="0"/>
    <n v="0"/>
    <n v="0"/>
    <n v="0"/>
    <n v="8265.2399999999961"/>
    <n v="7.5344029170464868"/>
    <n v="1097"/>
    <n v="8265.2399999999961"/>
    <n v="8265.2399999999961"/>
    <n v="0"/>
    <n v="4471.49"/>
    <n v="222.25"/>
    <n v="3622.5200000000009"/>
    <n v="-51.020000000004515"/>
    <n v="0"/>
    <n v="8265.2399999999961"/>
    <n v="0"/>
    <m/>
    <n v="-51.020000000004515"/>
    <n v="0"/>
    <n v="0"/>
    <n v="-51.020000000004515"/>
    <n v="0"/>
    <n v="0"/>
    <n v="0"/>
    <n v="0"/>
    <n v="0"/>
    <n v="0"/>
    <n v="0"/>
    <n v="0"/>
    <n v="-51.020000000004515"/>
  </r>
  <r>
    <n v="36"/>
    <n v="11267"/>
    <s v="41765267SPSU"/>
    <s v="267S"/>
    <x v="35"/>
    <s v="14LTIP - Perf"/>
    <n v="10257"/>
    <n v="10"/>
    <x v="12"/>
    <n v="9260"/>
    <x v="0"/>
    <n v="2000"/>
    <n v="0"/>
    <n v="0"/>
    <s v="41765267SPSU14LTIP - Perf"/>
    <s v="LTIP - Perf"/>
    <s v="LTIP - Perf - 05/06/2014"/>
    <s v="3 years"/>
    <d v="2014-05-06T00:00:00"/>
    <d v="2016-09-30T00:00:00"/>
    <n v="575"/>
    <n v="443"/>
    <n v="-6"/>
    <m/>
    <s v=""/>
    <m/>
    <s v=""/>
    <n v="1012"/>
    <n v="1.7585999999999999"/>
    <s v=""/>
    <n v="0"/>
    <n v="29336.5"/>
    <n v="22601.859999999997"/>
    <n v="-306.12"/>
    <n v="0"/>
    <s v=""/>
    <s v=""/>
    <s v=""/>
    <n v="51632.24"/>
    <n v="1012"/>
    <n v="-1012"/>
    <n v="0"/>
    <n v="0"/>
    <n v="51.02"/>
    <n v="0"/>
    <n v="0"/>
    <n v="0"/>
    <n v="0"/>
    <n v="0"/>
    <n v="0"/>
    <n v="0"/>
    <n v="51632.24"/>
    <n v="47.066763901549677"/>
    <n v="1097"/>
    <n v="51632.24"/>
    <n v="51632.24"/>
    <n v="0"/>
    <n v="11686.86"/>
    <n v="20683.97"/>
    <n v="19567.53"/>
    <n v="-306.12"/>
    <n v="0"/>
    <n v="51632.24"/>
    <n v="0"/>
    <m/>
    <n v="-306.12"/>
    <n v="0"/>
    <n v="0"/>
    <n v="-306.12"/>
    <n v="0"/>
    <n v="0"/>
    <n v="0"/>
    <n v="0"/>
    <n v="0"/>
    <n v="0"/>
    <n v="0"/>
    <n v="0"/>
    <n v="-306.12"/>
  </r>
  <r>
    <n v="37"/>
    <n v="11299"/>
    <s v="41765299DPSU"/>
    <s v="299D"/>
    <x v="36"/>
    <s v="14LTIP - Perf"/>
    <n v="10257"/>
    <n v="50"/>
    <x v="29"/>
    <n v="9260"/>
    <x v="0"/>
    <n v="91000"/>
    <n v="0"/>
    <n v="0"/>
    <s v="41765299D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38"/>
    <n v="11381"/>
    <s v="41765381DPSU"/>
    <s v="381D"/>
    <x v="37"/>
    <s v="14LTIP - Perf"/>
    <n v="10257"/>
    <n v="70"/>
    <x v="30"/>
    <n v="9260"/>
    <x v="0"/>
    <n v="170000"/>
    <n v="0"/>
    <n v="0"/>
    <s v="41765381D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39"/>
    <n v="11384"/>
    <s v="41765384WPSU"/>
    <s v="384W"/>
    <x v="38"/>
    <s v="14LTIP - Perf"/>
    <n v="10257"/>
    <n v="60"/>
    <x v="31"/>
    <n v="9260"/>
    <x v="0"/>
    <n v="30000"/>
    <n v="0"/>
    <n v="0"/>
    <s v="41765384W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40"/>
    <n v="11385"/>
    <s v="41765385GPSU"/>
    <s v="385G"/>
    <x v="39"/>
    <s v="14LTIP - Perf"/>
    <n v="10257"/>
    <n v="10"/>
    <x v="32"/>
    <n v="9260"/>
    <x v="0"/>
    <n v="2000"/>
    <n v="0"/>
    <n v="0"/>
    <s v="41765385GPSU14LTIP - Perf"/>
    <s v="LTIP - Perf"/>
    <s v="LTIP - Perf - 05/06/2014"/>
    <s v="3 years"/>
    <d v="2014-05-06T00:00:00"/>
    <d v="2016-09-30T00:00:00"/>
    <n v="2720"/>
    <n v="2095"/>
    <n v="-31"/>
    <m/>
    <s v=""/>
    <m/>
    <s v=""/>
    <n v="4784"/>
    <n v="1.7585999999999999"/>
    <s v=""/>
    <n v="0"/>
    <n v="138774.39999999999"/>
    <n v="106886.90000000001"/>
    <n v="-1581.6200000000001"/>
    <n v="0"/>
    <s v=""/>
    <s v=""/>
    <s v=""/>
    <n v="244079.68"/>
    <n v="4784"/>
    <n v="-4784"/>
    <n v="0"/>
    <n v="0"/>
    <n v="51.02"/>
    <n v="0"/>
    <n v="0"/>
    <n v="0"/>
    <n v="0"/>
    <n v="0"/>
    <n v="0"/>
    <n v="0"/>
    <n v="244079.68"/>
    <n v="222.4974293527803"/>
    <n v="1097"/>
    <n v="244079.68"/>
    <n v="244079.68"/>
    <n v="0"/>
    <n v="55283.93"/>
    <n v="97844.170000000013"/>
    <n v="92533.200000000012"/>
    <n v="-1581.620000000021"/>
    <n v="0"/>
    <n v="244079.68"/>
    <n v="0"/>
    <m/>
    <n v="-1581.620000000021"/>
    <n v="0"/>
    <n v="0"/>
    <n v="-1581.620000000021"/>
    <n v="0"/>
    <n v="0"/>
    <n v="0"/>
    <n v="0"/>
    <n v="0"/>
    <n v="0"/>
    <n v="0"/>
    <n v="0"/>
    <n v="-1581.620000000021"/>
  </r>
  <r>
    <n v="41"/>
    <n v="11400"/>
    <s v="41765400HPSU"/>
    <s v="400H"/>
    <x v="40"/>
    <s v="14LTIP - Perf"/>
    <n v="10257"/>
    <n v="20"/>
    <x v="33"/>
    <n v="9260"/>
    <x v="0"/>
    <n v="107000"/>
    <n v="0"/>
    <n v="0"/>
    <s v="41765400H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42"/>
    <n v="11408"/>
    <s v="41765408MPSU"/>
    <s v="408M"/>
    <x v="41"/>
    <s v="14LTIP - Perf"/>
    <n v="10257"/>
    <n v="20"/>
    <x v="34"/>
    <n v="9260"/>
    <x v="0"/>
    <n v="107000"/>
    <n v="0"/>
    <n v="0"/>
    <s v="41765408MPSU14LTIP - Perf"/>
    <s v="LTIP - Perf"/>
    <s v="LTIP - Perf - 05/06/2014"/>
    <s v="3 years"/>
    <d v="2014-05-06T00:00:00"/>
    <d v="2016-09-30T00:00:00"/>
    <n v="220"/>
    <n v="293.73400000000009"/>
    <n v="-2.0000000000001212"/>
    <m/>
    <s v=""/>
    <m/>
    <s v=""/>
    <n v="511.73400000000004"/>
    <n v="1.7585999999999999"/>
    <s v=""/>
    <n v="184"/>
    <n v="11224.400000000001"/>
    <n v="14986.308680000004"/>
    <n v="-102.04000000000619"/>
    <n v="0"/>
    <s v=""/>
    <s v=""/>
    <s v=""/>
    <n v="26108.668679999999"/>
    <n v="511.73400000000004"/>
    <n v="-324"/>
    <n v="-187.73400000000001"/>
    <n v="0"/>
    <n v="51.02"/>
    <n v="0"/>
    <n v="0"/>
    <n v="0"/>
    <n v="0"/>
    <n v="0"/>
    <n v="0"/>
    <n v="0"/>
    <n v="16530.479999999996"/>
    <n v="15.068805834092977"/>
    <n v="1097"/>
    <n v="16530.479999999996"/>
    <n v="16530.479999999996"/>
    <n v="0"/>
    <n v="4471.49"/>
    <n v="7913.869999999999"/>
    <n v="4247.1600000000135"/>
    <n v="-102.04000000001631"/>
    <n v="0"/>
    <n v="16530.479999999996"/>
    <n v="0"/>
    <m/>
    <n v="-102.04000000001631"/>
    <n v="0"/>
    <n v="0"/>
    <n v="-102.04000000001631"/>
    <n v="0"/>
    <n v="0"/>
    <n v="0"/>
    <n v="0"/>
    <n v="0"/>
    <n v="0"/>
    <n v="0"/>
    <n v="0"/>
    <n v="-102.04000000001631"/>
  </r>
  <r>
    <n v="43"/>
    <n v="11471"/>
    <s v="41765471BPSU"/>
    <s v="471B"/>
    <x v="42"/>
    <s v="14LTIP - Perf"/>
    <n v="10257"/>
    <n v="70"/>
    <x v="16"/>
    <n v="9260"/>
    <x v="0"/>
    <n v="170000"/>
    <n v="0"/>
    <n v="0"/>
    <s v="41765471B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44"/>
    <n v="11473"/>
    <s v="41765473HPSU"/>
    <s v="473H"/>
    <x v="43"/>
    <s v="14LTIP - Perf"/>
    <n v="10257"/>
    <n v="20"/>
    <x v="35"/>
    <n v="9260"/>
    <x v="0"/>
    <n v="107000"/>
    <n v="0"/>
    <n v="0"/>
    <s v="41765473H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45"/>
    <n v="11483"/>
    <s v="41765483BPSU"/>
    <s v="483B"/>
    <x v="44"/>
    <s v="14LTIP - Perf"/>
    <n v="10257"/>
    <n v="20"/>
    <x v="36"/>
    <n v="9260"/>
    <x v="0"/>
    <n v="107000"/>
    <n v="0"/>
    <n v="0"/>
    <s v="41765483B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46"/>
    <n v="11885"/>
    <s v="41765885YPSU"/>
    <s v="885Y"/>
    <x v="45"/>
    <s v="14LTIP - Perf"/>
    <n v="10257"/>
    <n v="212"/>
    <x v="37"/>
    <n v="9260"/>
    <x v="0"/>
    <n v="824000"/>
    <n v="0"/>
    <n v="0"/>
    <s v="41765885Y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47"/>
    <n v="11896"/>
    <s v="41765896GPSU"/>
    <s v="896G"/>
    <x v="46"/>
    <s v="14LTIP - Perf"/>
    <n v="10257"/>
    <n v="50"/>
    <x v="38"/>
    <n v="9260"/>
    <x v="0"/>
    <n v="91000"/>
    <n v="0"/>
    <n v="0"/>
    <s v="41765896G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48"/>
    <n v="11899"/>
    <s v="41765899EPSU"/>
    <s v="899E"/>
    <x v="47"/>
    <s v="14LTIP - Perf"/>
    <n v="10257"/>
    <n v="50"/>
    <x v="39"/>
    <n v="9260"/>
    <x v="0"/>
    <n v="91000"/>
    <n v="0"/>
    <n v="0"/>
    <s v="41765899E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49"/>
    <n v="11973"/>
    <s v="41765973KPSU"/>
    <s v="973K"/>
    <x v="48"/>
    <s v="14LTIP - Perf"/>
    <n v="10257"/>
    <n v="70"/>
    <x v="40"/>
    <n v="9260"/>
    <x v="0"/>
    <n v="170000"/>
    <n v="0"/>
    <n v="0"/>
    <s v="41765973K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50"/>
    <n v="11983"/>
    <s v="41765983SPSU"/>
    <s v="983S"/>
    <x v="49"/>
    <s v="14LTIP - Perf"/>
    <n v="10257"/>
    <n v="50"/>
    <x v="41"/>
    <n v="9260"/>
    <x v="0"/>
    <n v="91000"/>
    <n v="0"/>
    <n v="0"/>
    <s v="41765983S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51"/>
    <n v="11994"/>
    <s v="41765994CPSU"/>
    <s v="994C"/>
    <x v="50"/>
    <s v="14LTIP - Perf"/>
    <n v="10257"/>
    <n v="50"/>
    <x v="42"/>
    <n v="9260"/>
    <x v="0"/>
    <n v="91000"/>
    <n v="0"/>
    <n v="0"/>
    <s v="41765994CPSU14LTIP - Perf"/>
    <s v="LTIP - Perf"/>
    <s v="LTIP - Perf - 05/06/2014"/>
    <s v="3 years"/>
    <d v="2014-05-06T00:00:00"/>
    <d v="2016-09-30T00:00:00"/>
    <n v="220"/>
    <n v="307.73399999999998"/>
    <n v="-1.9999999999999911"/>
    <m/>
    <s v=""/>
    <m/>
    <s v=""/>
    <n v="525.73399999999992"/>
    <n v="1.7585999999999999"/>
    <s v=""/>
    <n v="202"/>
    <n v="11224.400000000001"/>
    <n v="15700.588680000001"/>
    <n v="-102.03999999999955"/>
    <n v="0"/>
    <s v=""/>
    <s v=""/>
    <s v=""/>
    <n v="26822.948680000001"/>
    <n v="525.73399999999992"/>
    <n v="-356"/>
    <n v="-169.73400000000001"/>
    <n v="0"/>
    <n v="51.02"/>
    <n v="0"/>
    <n v="0"/>
    <n v="0"/>
    <n v="0"/>
    <n v="0"/>
    <n v="0"/>
    <n v="0"/>
    <n v="18163.120000000003"/>
    <n v="16.557082953509575"/>
    <n v="1097"/>
    <n v="18163.120000000003"/>
    <n v="18163.120000000003"/>
    <n v="0"/>
    <n v="4471.49"/>
    <n v="7913.869999999999"/>
    <n v="5879.8000000000056"/>
    <n v="-102.04000000000043"/>
    <n v="0"/>
    <n v="18163.120000000003"/>
    <n v="0"/>
    <m/>
    <n v="-102.04000000000043"/>
    <n v="0"/>
    <n v="0"/>
    <n v="-102.04000000000043"/>
    <n v="0"/>
    <n v="0"/>
    <n v="0"/>
    <n v="0"/>
    <n v="0"/>
    <n v="0"/>
    <n v="0"/>
    <n v="0"/>
    <n v="-102.04000000000043"/>
  </r>
  <r>
    <n v="52"/>
    <n v="11998"/>
    <s v="41765998NPSU"/>
    <s v="998N"/>
    <x v="51"/>
    <s v="14LTIP - Perf"/>
    <n v="10257"/>
    <n v="50"/>
    <x v="43"/>
    <n v="9260"/>
    <x v="0"/>
    <n v="91000"/>
    <n v="0"/>
    <n v="0"/>
    <s v="41765998N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53"/>
    <n v="12047"/>
    <s v="4176547AnPSU"/>
    <s v="47An"/>
    <x v="52"/>
    <s v="14LTIP - Perf"/>
    <n v="10257"/>
    <n v="10"/>
    <x v="44"/>
    <n v="9260"/>
    <x v="0"/>
    <n v="2000"/>
    <n v="0"/>
    <n v="0"/>
    <s v="4176547An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54"/>
    <n v="12327"/>
    <s v="41765327BPSU"/>
    <s v="327B"/>
    <x v="53"/>
    <s v="14LTIP - Perf"/>
    <n v="10257"/>
    <n v="10"/>
    <x v="45"/>
    <n v="9260"/>
    <x v="0"/>
    <n v="2000"/>
    <n v="0"/>
    <n v="0"/>
    <s v="41765327B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55"/>
    <n v="12357"/>
    <s v="41765357CPSU"/>
    <s v="357C"/>
    <x v="54"/>
    <s v="14LTIP - Perf"/>
    <n v="10257"/>
    <n v="10"/>
    <x v="46"/>
    <n v="9260"/>
    <x v="0"/>
    <n v="2000"/>
    <n v="0"/>
    <n v="0"/>
    <s v="41765357C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56"/>
    <n v="12388"/>
    <s v="41765388HPSU"/>
    <s v="388H"/>
    <x v="55"/>
    <s v="14LTIP - Perf"/>
    <n v="10257"/>
    <n v="10"/>
    <x v="47"/>
    <n v="9260"/>
    <x v="0"/>
    <n v="2000"/>
    <n v="0"/>
    <n v="0"/>
    <s v="41765388H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57"/>
    <n v="12499"/>
    <s v="41765499SPSU"/>
    <s v="499S"/>
    <x v="56"/>
    <s v="14LTIP - Perf"/>
    <n v="10257"/>
    <n v="10"/>
    <x v="48"/>
    <n v="9260"/>
    <x v="0"/>
    <n v="2000"/>
    <n v="0"/>
    <n v="0"/>
    <s v="41765499SPSU14LTIP - Perf"/>
    <s v="LTIP - Perf"/>
    <s v="LTIP - Perf - 05/06/2014"/>
    <s v="3 years"/>
    <d v="2014-05-06T00:00:00"/>
    <d v="2016-09-30T00:00:00"/>
    <n v="3925"/>
    <n v="3023.0000000000005"/>
    <n v="-45"/>
    <m/>
    <s v=""/>
    <m/>
    <s v=""/>
    <n v="6903"/>
    <n v="1.7585999999999999"/>
    <s v=""/>
    <n v="0"/>
    <n v="200253.5"/>
    <n v="154233.46000000002"/>
    <n v="-2295.9"/>
    <n v="0"/>
    <s v=""/>
    <s v=""/>
    <s v=""/>
    <n v="352191.06"/>
    <n v="6903"/>
    <n v="-6903"/>
    <n v="0"/>
    <n v="0"/>
    <n v="51.02"/>
    <n v="0"/>
    <n v="0"/>
    <n v="0"/>
    <n v="0"/>
    <n v="0"/>
    <n v="0"/>
    <n v="0"/>
    <n v="352191.06"/>
    <n v="321.0492798541477"/>
    <n v="1097"/>
    <n v="352191.06"/>
    <n v="352191.06"/>
    <n v="0"/>
    <n v="79775.520000000004"/>
    <n v="141190.57999999999"/>
    <n v="133520.86000000004"/>
    <n v="-2295.9000000000483"/>
    <n v="0"/>
    <n v="352191.06"/>
    <n v="0"/>
    <m/>
    <n v="-2295.9000000000483"/>
    <n v="0"/>
    <n v="0"/>
    <n v="-2295.9000000000483"/>
    <n v="0"/>
    <n v="0"/>
    <n v="0"/>
    <n v="0"/>
    <n v="0"/>
    <n v="0"/>
    <n v="0"/>
    <n v="0"/>
    <n v="-2295.9000000000483"/>
  </r>
  <r>
    <n v="58"/>
    <n v="12665"/>
    <s v="41765665GPSU"/>
    <s v="665G"/>
    <x v="57"/>
    <s v="14LTIP - Perf"/>
    <n v="10257"/>
    <n v="10"/>
    <x v="5"/>
    <n v="9260"/>
    <x v="0"/>
    <n v="2000"/>
    <n v="0"/>
    <n v="0"/>
    <s v="41765665GPSU14LTIP - Perf"/>
    <s v="LTIP - Perf"/>
    <s v="LTIP - Perf - 05/06/2014"/>
    <s v="3 years"/>
    <d v="2014-05-06T00:00:00"/>
    <d v="2016-09-30T00:00:00"/>
    <n v="3925"/>
    <n v="3023.0000000000005"/>
    <n v="-45"/>
    <m/>
    <s v=""/>
    <m/>
    <s v=""/>
    <n v="6903"/>
    <n v="1.7585999999999999"/>
    <s v=""/>
    <n v="0"/>
    <n v="200253.5"/>
    <n v="154233.46000000002"/>
    <n v="-2295.9"/>
    <n v="0"/>
    <s v=""/>
    <s v=""/>
    <s v=""/>
    <n v="352191.06"/>
    <n v="6903"/>
    <n v="-6903"/>
    <n v="0"/>
    <n v="0"/>
    <n v="51.02"/>
    <n v="0"/>
    <n v="0"/>
    <n v="0"/>
    <n v="0"/>
    <n v="0"/>
    <n v="0"/>
    <n v="0"/>
    <n v="352191.06"/>
    <n v="321.0492798541477"/>
    <n v="1097"/>
    <n v="352191.06"/>
    <n v="352191.06"/>
    <n v="0"/>
    <n v="79775.520000000004"/>
    <n v="141190.57999999999"/>
    <n v="133520.86000000004"/>
    <n v="-2295.9000000000483"/>
    <n v="0"/>
    <n v="352191.06"/>
    <n v="0"/>
    <m/>
    <n v="-2295.9000000000483"/>
    <n v="0"/>
    <n v="0"/>
    <n v="-2295.9000000000483"/>
    <n v="0"/>
    <n v="0"/>
    <n v="0"/>
    <n v="0"/>
    <n v="0"/>
    <n v="0"/>
    <n v="0"/>
    <n v="0"/>
    <n v="-2295.9000000000483"/>
  </r>
  <r>
    <n v="59"/>
    <n v="12737"/>
    <s v="41765737RPSU"/>
    <s v="737R"/>
    <x v="58"/>
    <s v="14LTIP - Perf"/>
    <n v="10257"/>
    <n v="10"/>
    <x v="49"/>
    <n v="9260"/>
    <x v="0"/>
    <n v="2000"/>
    <n v="0"/>
    <n v="0"/>
    <s v="41765737RPSU14LTIP - Perf"/>
    <s v="LTIP - Perf"/>
    <s v="LTIP - Perf - 05/06/2014"/>
    <s v="3 years"/>
    <d v="2014-05-06T00:00:00"/>
    <d v="2016-09-30T00:00:00"/>
    <n v="370"/>
    <n v="285"/>
    <n v="-4"/>
    <m/>
    <s v=""/>
    <m/>
    <s v=""/>
    <n v="651"/>
    <n v="1.7585999999999999"/>
    <s v=""/>
    <n v="0"/>
    <n v="18877.400000000001"/>
    <n v="14540.7"/>
    <n v="-204.08"/>
    <n v="0"/>
    <s v=""/>
    <s v=""/>
    <s v=""/>
    <n v="33214.020000000004"/>
    <n v="651"/>
    <n v="-651"/>
    <n v="0"/>
    <n v="0"/>
    <n v="51.02"/>
    <n v="0"/>
    <n v="0"/>
    <n v="0"/>
    <n v="0"/>
    <n v="0"/>
    <n v="0"/>
    <n v="0"/>
    <n v="33214.020000000004"/>
    <n v="30.277137648131269"/>
    <n v="1097"/>
    <n v="33214.020000000004"/>
    <n v="33214.020000000004"/>
    <n v="0"/>
    <n v="7520.24"/>
    <n v="13309.68"/>
    <n v="12588.180000000008"/>
    <n v="-204.08000000000527"/>
    <n v="0"/>
    <n v="33214.020000000004"/>
    <n v="0"/>
    <m/>
    <n v="-204.08000000000527"/>
    <n v="0"/>
    <n v="0"/>
    <n v="-204.08000000000527"/>
    <n v="0"/>
    <n v="0"/>
    <n v="0"/>
    <n v="0"/>
    <n v="0"/>
    <n v="0"/>
    <n v="0"/>
    <n v="0"/>
    <n v="-204.08000000000527"/>
  </r>
  <r>
    <n v="60"/>
    <n v="12742"/>
    <s v="41765742HPSU"/>
    <s v="742H"/>
    <x v="59"/>
    <s v="14LTIP - Perf"/>
    <n v="10257"/>
    <n v="30"/>
    <x v="50"/>
    <n v="9260"/>
    <x v="0"/>
    <n v="10000"/>
    <n v="0"/>
    <n v="0"/>
    <s v="41765742H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61"/>
    <n v="12866"/>
    <s v="41765866BPSU"/>
    <s v="866B"/>
    <x v="60"/>
    <s v="14LTIP - Perf"/>
    <n v="10257"/>
    <n v="20"/>
    <x v="51"/>
    <n v="9260"/>
    <x v="0"/>
    <n v="77000"/>
    <n v="0"/>
    <n v="0"/>
    <s v="41765866B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62"/>
    <n v="13109"/>
    <s v="41765109OPSU"/>
    <s v="109O"/>
    <x v="61"/>
    <s v="14LTIP - Perf"/>
    <n v="10257"/>
    <n v="10"/>
    <x v="5"/>
    <n v="9260"/>
    <x v="0"/>
    <n v="2000"/>
    <n v="0"/>
    <n v="0"/>
    <s v="41765109OPSU14LTIP - Perf"/>
    <s v="LTIP - Perf"/>
    <s v="LTIP - Perf - 05/06/2014"/>
    <s v="3 years"/>
    <d v="2014-05-06T00:00:00"/>
    <d v="2016-09-30T00:00:00"/>
    <n v="370"/>
    <n v="285"/>
    <n v="-4"/>
    <m/>
    <s v=""/>
    <m/>
    <s v=""/>
    <n v="651"/>
    <n v="1.7585999999999999"/>
    <s v=""/>
    <n v="0"/>
    <n v="18877.400000000001"/>
    <n v="14540.7"/>
    <n v="-204.08"/>
    <n v="0"/>
    <s v=""/>
    <s v=""/>
    <s v=""/>
    <n v="33214.020000000004"/>
    <n v="651"/>
    <n v="-651"/>
    <n v="0"/>
    <n v="0"/>
    <n v="51.02"/>
    <n v="0"/>
    <n v="0"/>
    <n v="0"/>
    <n v="0"/>
    <n v="0"/>
    <n v="0"/>
    <n v="0"/>
    <n v="33214.020000000004"/>
    <n v="30.277137648131269"/>
    <n v="1097"/>
    <n v="33214.020000000004"/>
    <n v="33214.020000000004"/>
    <n v="0"/>
    <n v="7520.24"/>
    <n v="13309.68"/>
    <n v="12588.180000000008"/>
    <n v="-204.08000000000527"/>
    <n v="0"/>
    <n v="33214.020000000004"/>
    <n v="0"/>
    <m/>
    <n v="-204.08000000000527"/>
    <n v="0"/>
    <n v="0"/>
    <n v="-204.08000000000527"/>
    <n v="0"/>
    <n v="0"/>
    <n v="0"/>
    <n v="0"/>
    <n v="0"/>
    <n v="0"/>
    <n v="0"/>
    <n v="0"/>
    <n v="-204.08000000000527"/>
  </r>
  <r>
    <n v="63"/>
    <n v="13202"/>
    <s v="41765202SPSU"/>
    <s v="202S"/>
    <x v="62"/>
    <s v="14LTIP - Perf"/>
    <n v="10257"/>
    <n v="20"/>
    <x v="52"/>
    <n v="9260"/>
    <x v="0"/>
    <n v="107000"/>
    <n v="0"/>
    <n v="0"/>
    <s v="41765202SPSU14LTIP - Perf"/>
    <s v="LTIP - Perf"/>
    <s v="LTIP - Perf - 05/06/2014"/>
    <s v="3 years"/>
    <d v="2014-05-06T00:00:00"/>
    <d v="2016-09-30T00:00:00"/>
    <n v="220"/>
    <n v="312.73400000000004"/>
    <n v="-3.0000000000001372"/>
    <m/>
    <s v=""/>
    <m/>
    <s v=""/>
    <n v="529.73399999999992"/>
    <n v="1.7585999999999999"/>
    <s v=""/>
    <n v="208"/>
    <n v="11224.400000000001"/>
    <n v="15955.688680000003"/>
    <n v="-153.06000000000702"/>
    <n v="0"/>
    <s v=""/>
    <s v=""/>
    <s v=""/>
    <n v="27027.028679999996"/>
    <n v="529.73399999999992"/>
    <n v="-366"/>
    <n v="-163.73400000000001"/>
    <n v="0"/>
    <n v="51.02"/>
    <n v="0"/>
    <n v="0"/>
    <n v="0"/>
    <n v="0"/>
    <n v="0"/>
    <n v="0"/>
    <n v="0"/>
    <n v="18673.319999999992"/>
    <n v="17.022169553327249"/>
    <n v="1097"/>
    <n v="18673.319999999992"/>
    <n v="18673.319999999992"/>
    <n v="0"/>
    <n v="4471.49"/>
    <n v="7913.869999999999"/>
    <n v="6441.0200000000077"/>
    <n v="-153.06000000001137"/>
    <n v="0"/>
    <n v="18673.319999999992"/>
    <n v="0"/>
    <m/>
    <n v="-153.06000000001137"/>
    <n v="0"/>
    <n v="0"/>
    <n v="-153.06000000001137"/>
    <n v="0"/>
    <n v="0"/>
    <n v="0"/>
    <n v="0"/>
    <n v="0"/>
    <n v="0"/>
    <n v="0"/>
    <n v="0"/>
    <n v="-153.06000000001137"/>
  </r>
  <r>
    <n v="64"/>
    <n v="13297"/>
    <s v="41765297HPSU"/>
    <s v="297H"/>
    <x v="63"/>
    <s v="14LTIP - Perf"/>
    <n v="10257"/>
    <n v="10"/>
    <x v="47"/>
    <n v="9260"/>
    <x v="0"/>
    <n v="2000"/>
    <n v="0"/>
    <n v="0"/>
    <s v="41765297H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65"/>
    <n v="13369"/>
    <s v="41765369KPSU"/>
    <s v="369K"/>
    <x v="64"/>
    <s v="14LTIP - Perf"/>
    <n v="10257"/>
    <n v="10"/>
    <x v="53"/>
    <n v="9260"/>
    <x v="0"/>
    <n v="2000"/>
    <n v="0"/>
    <n v="0"/>
    <s v="41765369KPSU14LTIP - Perf"/>
    <s v="LTIP - Perf"/>
    <s v="LTIP - Perf - 05/06/2014"/>
    <s v="3 years"/>
    <d v="2014-05-06T00:00:00"/>
    <d v="2016-09-30T00:00:00"/>
    <n v="760"/>
    <n v="586"/>
    <n v="-9"/>
    <m/>
    <s v=""/>
    <m/>
    <s v=""/>
    <n v="1337"/>
    <n v="1.7585999999999999"/>
    <s v=""/>
    <n v="0"/>
    <n v="38775.200000000004"/>
    <n v="29897.72"/>
    <n v="-459.18"/>
    <n v="0"/>
    <s v=""/>
    <s v=""/>
    <s v=""/>
    <n v="68213.74000000002"/>
    <n v="1337"/>
    <n v="-1337"/>
    <n v="0"/>
    <n v="0"/>
    <n v="51.02"/>
    <n v="0"/>
    <n v="0"/>
    <n v="0"/>
    <n v="0"/>
    <n v="0"/>
    <n v="0"/>
    <n v="0"/>
    <n v="68213.74000000002"/>
    <n v="62.182078395624451"/>
    <n v="1097"/>
    <n v="68213.74000000002"/>
    <n v="68213.74000000002"/>
    <n v="0"/>
    <n v="15446.98"/>
    <n v="27338.82"/>
    <n v="25887.120000000003"/>
    <n v="-459.17999999998938"/>
    <n v="0"/>
    <n v="68213.74000000002"/>
    <n v="0"/>
    <m/>
    <n v="-459.17999999998938"/>
    <n v="0"/>
    <n v="0"/>
    <n v="-459.17999999998938"/>
    <n v="0"/>
    <n v="0"/>
    <n v="0"/>
    <n v="0"/>
    <n v="0"/>
    <n v="0"/>
    <n v="0"/>
    <n v="0"/>
    <n v="-459.17999999998938"/>
  </r>
  <r>
    <n v="66"/>
    <n v="13401"/>
    <s v="41765401QPSU"/>
    <s v="401Q"/>
    <x v="65"/>
    <s v="14LTIP - Perf"/>
    <n v="10257"/>
    <n v="10"/>
    <x v="54"/>
    <n v="9260"/>
    <x v="0"/>
    <n v="2000"/>
    <n v="0"/>
    <n v="0"/>
    <s v="41765401Q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67"/>
    <n v="13408"/>
    <s v="4176540MCPSU"/>
    <s v="40MC"/>
    <x v="66"/>
    <s v="14LTIP - Perf"/>
    <n v="10257"/>
    <n v="10"/>
    <x v="55"/>
    <n v="9260"/>
    <x v="0"/>
    <n v="2000"/>
    <n v="0"/>
    <n v="0"/>
    <s v="4176540MCPSU14LTIP - Perf"/>
    <s v="LTIP - Perf"/>
    <s v="LTIP - Perf - 05/06/2014"/>
    <s v="3 years"/>
    <d v="2014-05-06T00:00:00"/>
    <d v="2016-09-30T00:00:00"/>
    <n v="760"/>
    <n v="586"/>
    <n v="-9"/>
    <m/>
    <s v=""/>
    <m/>
    <s v=""/>
    <n v="1337"/>
    <n v="1.7585999999999999"/>
    <s v=""/>
    <n v="0"/>
    <n v="38775.200000000004"/>
    <n v="29897.72"/>
    <n v="-459.18"/>
    <n v="0"/>
    <s v=""/>
    <s v=""/>
    <s v=""/>
    <n v="68213.74000000002"/>
    <n v="1337"/>
    <n v="-1337"/>
    <n v="0"/>
    <n v="0"/>
    <n v="51.02"/>
    <n v="0"/>
    <n v="0"/>
    <n v="0"/>
    <n v="0"/>
    <n v="0"/>
    <n v="0"/>
    <n v="0"/>
    <n v="68213.74000000002"/>
    <n v="62.182078395624451"/>
    <n v="1097"/>
    <n v="68213.74000000002"/>
    <n v="68213.74000000002"/>
    <n v="0"/>
    <n v="15446.98"/>
    <n v="27338.82"/>
    <n v="25887.120000000003"/>
    <n v="-459.17999999998938"/>
    <n v="0"/>
    <n v="68213.74000000002"/>
    <n v="0"/>
    <m/>
    <n v="-459.17999999998938"/>
    <n v="0"/>
    <n v="0"/>
    <n v="-459.17999999998938"/>
    <n v="0"/>
    <n v="0"/>
    <n v="0"/>
    <n v="0"/>
    <n v="0"/>
    <n v="0"/>
    <n v="0"/>
    <n v="0"/>
    <n v="-459.17999999998938"/>
  </r>
  <r>
    <n v="68"/>
    <n v="13410"/>
    <s v="41765410MPSU"/>
    <s v="410M"/>
    <x v="67"/>
    <s v="14LTIP - Perf"/>
    <n v="10257"/>
    <n v="10"/>
    <x v="56"/>
    <n v="9260"/>
    <x v="0"/>
    <n v="2000"/>
    <n v="0"/>
    <n v="0"/>
    <s v="41765410MPSU14LTIP - Perf"/>
    <s v="LTIP - Perf"/>
    <s v="LTIP - Perf - 05/06/2014"/>
    <s v="3 years"/>
    <d v="2014-05-06T00:00:00"/>
    <d v="2016-09-30T00:00:00"/>
    <n v="760"/>
    <n v="586"/>
    <n v="-9"/>
    <m/>
    <s v=""/>
    <m/>
    <s v=""/>
    <n v="1337"/>
    <n v="1.7585999999999999"/>
    <s v=""/>
    <n v="0"/>
    <n v="38775.200000000004"/>
    <n v="29897.72"/>
    <n v="-459.18"/>
    <n v="0"/>
    <s v=""/>
    <s v=""/>
    <s v=""/>
    <n v="68213.74000000002"/>
    <n v="1337"/>
    <n v="-1337"/>
    <n v="0"/>
    <n v="0"/>
    <n v="51.02"/>
    <n v="0"/>
    <n v="0"/>
    <n v="0"/>
    <n v="0"/>
    <n v="0"/>
    <n v="0"/>
    <n v="0"/>
    <n v="68213.74000000002"/>
    <n v="62.182078395624451"/>
    <n v="1097"/>
    <n v="68213.74000000002"/>
    <n v="68213.74000000002"/>
    <n v="0"/>
    <n v="15446.98"/>
    <n v="27338.82"/>
    <n v="25887.120000000003"/>
    <n v="-459.17999999998938"/>
    <n v="0"/>
    <n v="68213.74000000002"/>
    <n v="0"/>
    <m/>
    <n v="-459.17999999998938"/>
    <n v="0"/>
    <n v="0"/>
    <n v="-459.17999999998938"/>
    <n v="0"/>
    <n v="0"/>
    <n v="0"/>
    <n v="0"/>
    <n v="0"/>
    <n v="0"/>
    <n v="0"/>
    <n v="0"/>
    <n v="-459.17999999998938"/>
  </r>
  <r>
    <n v="69"/>
    <n v="13439"/>
    <s v="41765439RPSU"/>
    <s v="439R"/>
    <x v="68"/>
    <s v="14LTIP - Perf"/>
    <n v="10257"/>
    <n v="60"/>
    <x v="57"/>
    <n v="9260"/>
    <x v="0"/>
    <n v="81000"/>
    <n v="0"/>
    <n v="0"/>
    <s v="41765439R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70"/>
    <n v="13497"/>
    <s v="41765497GPSU"/>
    <s v="497G"/>
    <x v="69"/>
    <s v="14LTIP - Perf"/>
    <n v="10257"/>
    <n v="10"/>
    <x v="58"/>
    <n v="9260"/>
    <x v="0"/>
    <n v="12000"/>
    <n v="0"/>
    <n v="0"/>
    <s v="41765497GPSU14LTIP - Perf"/>
    <s v="LTIP - Perf"/>
    <s v="LTIP - Perf - 05/06/2014"/>
    <s v="3 years"/>
    <d v="2014-05-06T00:00:00"/>
    <d v="2016-09-30T00:00:00"/>
    <n v="370"/>
    <n v="285"/>
    <n v="-4"/>
    <m/>
    <s v=""/>
    <m/>
    <s v=""/>
    <n v="651"/>
    <n v="1.7585999999999999"/>
    <s v=""/>
    <n v="0"/>
    <n v="18877.400000000001"/>
    <n v="14540.7"/>
    <n v="-204.08"/>
    <n v="0"/>
    <s v=""/>
    <s v=""/>
    <s v=""/>
    <n v="33214.020000000004"/>
    <n v="651"/>
    <n v="-651"/>
    <n v="0"/>
    <n v="0"/>
    <n v="51.02"/>
    <n v="0"/>
    <n v="0"/>
    <n v="0"/>
    <n v="0"/>
    <n v="0"/>
    <n v="0"/>
    <n v="0"/>
    <n v="33214.020000000004"/>
    <n v="30.277137648131269"/>
    <n v="1097"/>
    <n v="33214.020000000004"/>
    <n v="33214.020000000004"/>
    <n v="0"/>
    <n v="7520.24"/>
    <n v="13309.68"/>
    <n v="12588.180000000008"/>
    <n v="-204.08000000000527"/>
    <n v="0"/>
    <n v="33214.020000000004"/>
    <n v="0"/>
    <m/>
    <n v="-204.08000000000527"/>
    <n v="0"/>
    <n v="0"/>
    <n v="-204.08000000000527"/>
    <n v="0"/>
    <n v="0"/>
    <n v="0"/>
    <n v="0"/>
    <n v="0"/>
    <n v="0"/>
    <n v="0"/>
    <n v="0"/>
    <n v="-204.08000000000527"/>
  </r>
  <r>
    <n v="71"/>
    <n v="13501"/>
    <s v="41765501MPSU"/>
    <s v="501M"/>
    <x v="70"/>
    <s v="14LTIP - Perf"/>
    <n v="10257"/>
    <n v="10"/>
    <x v="44"/>
    <n v="9260"/>
    <x v="0"/>
    <n v="2000"/>
    <n v="0"/>
    <n v="0"/>
    <s v="41765501MPSU14LTIP - Perf"/>
    <s v="LTIP - Perf"/>
    <s v="LTIP - Perf - 05/06/2014"/>
    <s v="3 years"/>
    <d v="2014-05-06T00:00:00"/>
    <d v="2016-09-30T00:00:00"/>
    <n v="760"/>
    <n v="586"/>
    <n v="-9"/>
    <m/>
    <s v=""/>
    <m/>
    <s v=""/>
    <n v="1337"/>
    <n v="1.7585999999999999"/>
    <s v=""/>
    <n v="0"/>
    <n v="38775.200000000004"/>
    <n v="29897.72"/>
    <n v="-459.18"/>
    <n v="0"/>
    <s v=""/>
    <s v=""/>
    <s v=""/>
    <n v="68213.74000000002"/>
    <n v="1337"/>
    <n v="-1337"/>
    <n v="0"/>
    <n v="0"/>
    <n v="51.02"/>
    <n v="0"/>
    <n v="0"/>
    <n v="0"/>
    <n v="0"/>
    <n v="0"/>
    <n v="0"/>
    <n v="0"/>
    <n v="68213.74000000002"/>
    <n v="62.182078395624451"/>
    <n v="1097"/>
    <n v="68213.74000000002"/>
    <n v="68213.74000000002"/>
    <n v="0"/>
    <n v="15446.98"/>
    <n v="27338.82"/>
    <n v="25887.120000000003"/>
    <n v="-459.17999999998938"/>
    <n v="0"/>
    <n v="68213.74000000002"/>
    <n v="0"/>
    <m/>
    <n v="-459.17999999998938"/>
    <n v="0"/>
    <n v="0"/>
    <n v="-459.17999999998938"/>
    <n v="0"/>
    <n v="0"/>
    <n v="0"/>
    <n v="0"/>
    <n v="0"/>
    <n v="0"/>
    <n v="0"/>
    <n v="0"/>
    <n v="-459.17999999998938"/>
  </r>
  <r>
    <n v="72"/>
    <n v="13548"/>
    <s v="41765548CPSU"/>
    <s v="548C"/>
    <x v="71"/>
    <s v="14LTIP - Perf"/>
    <n v="10257"/>
    <n v="70"/>
    <x v="59"/>
    <n v="9260"/>
    <x v="0"/>
    <n v="170000"/>
    <n v="0"/>
    <n v="0"/>
    <s v="41765548C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73"/>
    <n v="13553"/>
    <s v="41765553TPSU"/>
    <s v="553T"/>
    <x v="72"/>
    <s v="14LTIP - Perf"/>
    <n v="10257"/>
    <n v="10"/>
    <x v="44"/>
    <n v="9260"/>
    <x v="0"/>
    <n v="2000"/>
    <n v="0"/>
    <n v="0"/>
    <s v="41765553T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74"/>
    <n v="13587"/>
    <s v="41765587BPSU"/>
    <s v="587B"/>
    <x v="73"/>
    <s v="14LTIP - Perf"/>
    <n v="10257"/>
    <n v="10"/>
    <x v="60"/>
    <n v="9260"/>
    <x v="0"/>
    <n v="2000"/>
    <n v="0"/>
    <n v="0"/>
    <s v="41765587BPSU14LTIP - Perf"/>
    <s v="LTIP - Perf"/>
    <s v="LTIP - Perf - 05/06/2014"/>
    <s v="3 years"/>
    <d v="2014-05-06T00:00:00"/>
    <d v="2016-09-30T00:00:00"/>
    <n v="370"/>
    <n v="285"/>
    <n v="-4"/>
    <m/>
    <s v=""/>
    <m/>
    <s v=""/>
    <n v="651"/>
    <n v="1.7585999999999999"/>
    <s v=""/>
    <n v="0"/>
    <n v="18877.400000000001"/>
    <n v="14540.7"/>
    <n v="-204.08"/>
    <n v="0"/>
    <s v=""/>
    <s v=""/>
    <s v=""/>
    <n v="33214.020000000004"/>
    <n v="651"/>
    <n v="-651"/>
    <n v="0"/>
    <n v="0"/>
    <n v="51.02"/>
    <n v="0"/>
    <n v="0"/>
    <n v="0"/>
    <n v="0"/>
    <n v="0"/>
    <n v="0"/>
    <n v="0"/>
    <n v="33214.020000000004"/>
    <n v="30.277137648131269"/>
    <n v="1097"/>
    <n v="33214.020000000004"/>
    <n v="33214.020000000004"/>
    <n v="0"/>
    <n v="7520.24"/>
    <n v="13309.68"/>
    <n v="12588.180000000008"/>
    <n v="-204.08000000000527"/>
    <n v="0"/>
    <n v="33214.020000000004"/>
    <n v="0"/>
    <m/>
    <n v="-204.08000000000527"/>
    <n v="0"/>
    <n v="0"/>
    <n v="-204.08000000000527"/>
    <n v="0"/>
    <n v="0"/>
    <n v="0"/>
    <n v="0"/>
    <n v="0"/>
    <n v="0"/>
    <n v="0"/>
    <n v="0"/>
    <n v="-204.08000000000527"/>
  </r>
  <r>
    <n v="75"/>
    <n v="14088"/>
    <s v="41765088SPSU"/>
    <s v="088S"/>
    <x v="74"/>
    <s v="14LTIP - Perf"/>
    <n v="10257"/>
    <n v="10"/>
    <x v="61"/>
    <n v="9260"/>
    <x v="0"/>
    <n v="2000"/>
    <n v="0"/>
    <n v="0"/>
    <s v="41765088S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76"/>
    <n v="14108"/>
    <s v="41765108MPSU"/>
    <s v="108M"/>
    <x v="75"/>
    <s v="14LTIP - Perf"/>
    <n v="10257"/>
    <n v="10"/>
    <x v="62"/>
    <n v="9260"/>
    <x v="0"/>
    <n v="12000"/>
    <n v="0"/>
    <n v="0"/>
    <s v="41765108M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77"/>
    <n v="14162"/>
    <s v="41765162RPSU"/>
    <s v="162R"/>
    <x v="76"/>
    <s v="14LTIP - Perf"/>
    <n v="10257"/>
    <n v="80"/>
    <x v="63"/>
    <n v="9260"/>
    <x v="0"/>
    <n v="190000"/>
    <n v="0"/>
    <n v="0"/>
    <s v="41765162RPSU14LTIP - Perf"/>
    <s v="LTIP - Perf"/>
    <s v="LTIP - Perf - 05/06/2014"/>
    <s v="3 years"/>
    <d v="2014-05-06T00:00:00"/>
    <d v="2016-09-30T00:00:00"/>
    <n v="370"/>
    <n v="285"/>
    <n v="-4"/>
    <m/>
    <s v=""/>
    <m/>
    <s v=""/>
    <n v="651"/>
    <n v="1.7585999999999999"/>
    <s v=""/>
    <n v="0"/>
    <n v="18877.400000000001"/>
    <n v="14540.7"/>
    <n v="-204.08"/>
    <n v="0"/>
    <s v=""/>
    <s v=""/>
    <s v=""/>
    <n v="33214.020000000004"/>
    <n v="651"/>
    <n v="-651"/>
    <n v="0"/>
    <n v="0"/>
    <n v="51.02"/>
    <n v="0"/>
    <n v="0"/>
    <n v="0"/>
    <n v="0"/>
    <n v="0"/>
    <n v="0"/>
    <n v="0"/>
    <n v="33214.020000000004"/>
    <n v="30.277137648131269"/>
    <n v="1097"/>
    <n v="33214.020000000004"/>
    <n v="33214.020000000004"/>
    <n v="0"/>
    <n v="7520.24"/>
    <n v="13309.68"/>
    <n v="12588.180000000008"/>
    <n v="-204.08000000000527"/>
    <n v="0"/>
    <n v="33214.020000000004"/>
    <n v="0"/>
    <m/>
    <n v="-204.08000000000527"/>
    <n v="0"/>
    <n v="0"/>
    <n v="-204.08000000000527"/>
    <n v="0"/>
    <n v="0"/>
    <n v="0"/>
    <n v="0"/>
    <n v="0"/>
    <n v="0"/>
    <n v="0"/>
    <n v="0"/>
    <n v="-204.08000000000527"/>
  </r>
  <r>
    <n v="78"/>
    <n v="14178"/>
    <s v="41765178BPSU"/>
    <s v="178B"/>
    <x v="77"/>
    <s v="14LTIP - Perf"/>
    <n v="10257"/>
    <n v="10"/>
    <x v="14"/>
    <n v="9260"/>
    <x v="0"/>
    <n v="2000"/>
    <n v="0"/>
    <n v="0"/>
    <s v="41765178BPSU14LTIP - Perf"/>
    <s v="LTIP - Perf"/>
    <s v="LTIP - Perf - 05/06/2014"/>
    <s v="3 years"/>
    <d v="2014-05-06T00:00:00"/>
    <d v="2016-09-30T00:00:00"/>
    <n v="370"/>
    <n v="285"/>
    <n v="-4"/>
    <m/>
    <s v=""/>
    <m/>
    <s v=""/>
    <n v="651"/>
    <n v="1.7585999999999999"/>
    <s v=""/>
    <n v="0"/>
    <n v="18877.400000000001"/>
    <n v="14540.7"/>
    <n v="-204.08"/>
    <n v="0"/>
    <s v=""/>
    <s v=""/>
    <s v=""/>
    <n v="33214.020000000004"/>
    <n v="651"/>
    <n v="-651"/>
    <n v="0"/>
    <n v="0"/>
    <n v="51.02"/>
    <n v="0"/>
    <n v="0"/>
    <n v="0"/>
    <n v="0"/>
    <n v="0"/>
    <n v="0"/>
    <n v="0"/>
    <n v="33214.020000000004"/>
    <n v="30.277137648131269"/>
    <n v="1097"/>
    <n v="33214.020000000004"/>
    <n v="33214.020000000004"/>
    <n v="0"/>
    <n v="7520.24"/>
    <n v="13309.68"/>
    <n v="12588.180000000008"/>
    <n v="-204.08000000000527"/>
    <n v="0"/>
    <n v="33214.020000000004"/>
    <n v="0"/>
    <m/>
    <n v="-204.08000000000527"/>
    <n v="0"/>
    <n v="0"/>
    <n v="-204.08000000000527"/>
    <n v="0"/>
    <n v="0"/>
    <n v="0"/>
    <n v="0"/>
    <n v="0"/>
    <n v="0"/>
    <n v="0"/>
    <n v="0"/>
    <n v="-204.08000000000527"/>
  </r>
  <r>
    <n v="79"/>
    <n v="14180"/>
    <s v="41765180FPSU"/>
    <s v="180F"/>
    <x v="78"/>
    <s v="14LTIP - Perf"/>
    <n v="10257"/>
    <n v="30"/>
    <x v="64"/>
    <n v="9260"/>
    <x v="0"/>
    <n v="10000"/>
    <n v="0"/>
    <n v="0"/>
    <s v="41765180F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80"/>
    <n v="14237"/>
    <s v="41765237FPSU"/>
    <s v="237F"/>
    <x v="79"/>
    <s v="14LTIP - Perf"/>
    <n v="10257"/>
    <n v="10"/>
    <x v="65"/>
    <n v="9260"/>
    <x v="0"/>
    <n v="2000"/>
    <n v="0"/>
    <n v="0"/>
    <s v="41765237FPSU14LTIP - Perf"/>
    <s v="LTIP - Perf"/>
    <s v="LTIP - Perf - 05/06/2014"/>
    <s v="3 years"/>
    <d v="2014-05-06T00:00:00"/>
    <d v="2016-09-30T00:00:00"/>
    <n v="1295"/>
    <n v="997.99999999999977"/>
    <n v="-15"/>
    <m/>
    <s v=""/>
    <m/>
    <s v=""/>
    <n v="2278"/>
    <n v="1.7585999999999999"/>
    <s v=""/>
    <n v="0"/>
    <n v="66070.900000000009"/>
    <n v="50917.959999999992"/>
    <n v="-765.30000000000007"/>
    <n v="0"/>
    <s v=""/>
    <s v=""/>
    <s v=""/>
    <n v="116223.56"/>
    <n v="2278"/>
    <n v="-2278"/>
    <n v="0"/>
    <n v="0"/>
    <n v="51.02"/>
    <n v="0"/>
    <n v="0"/>
    <n v="0"/>
    <n v="0"/>
    <n v="0"/>
    <n v="0"/>
    <n v="0"/>
    <n v="116223.56"/>
    <n v="105.94672743846854"/>
    <n v="1097"/>
    <n v="116223.56"/>
    <n v="116223.56"/>
    <n v="0"/>
    <n v="26320.84"/>
    <n v="46583.899999999994"/>
    <n v="44084.12000000001"/>
    <n v="-765.2999999999962"/>
    <n v="0"/>
    <n v="116223.56"/>
    <n v="0"/>
    <m/>
    <n v="-765.2999999999962"/>
    <n v="0"/>
    <n v="0"/>
    <n v="-765.2999999999962"/>
    <n v="0"/>
    <n v="0"/>
    <n v="0"/>
    <n v="0"/>
    <n v="0"/>
    <n v="0"/>
    <n v="0"/>
    <n v="0"/>
    <n v="-765.2999999999962"/>
  </r>
  <r>
    <n v="81"/>
    <n v="14288"/>
    <s v="41765288WPSU"/>
    <s v="288W"/>
    <x v="80"/>
    <s v="14LTIP - Perf"/>
    <n v="10257"/>
    <n v="10"/>
    <x v="12"/>
    <n v="9260"/>
    <x v="0"/>
    <n v="2000"/>
    <n v="0"/>
    <n v="0"/>
    <s v="41765288W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82"/>
    <n v="14311"/>
    <s v="41765311CPSU"/>
    <s v="311C"/>
    <x v="81"/>
    <s v="14LTIP - Perf"/>
    <n v="10257"/>
    <n v="80"/>
    <x v="66"/>
    <n v="9260"/>
    <x v="0"/>
    <n v="190000"/>
    <n v="0"/>
    <n v="0"/>
    <s v="41765311CPSU14LTIP - Perf"/>
    <s v="LTIP - Perf"/>
    <s v="LTIP - Perf - 05/06/2014"/>
    <s v="3 years"/>
    <d v="2014-05-06T00:00:00"/>
    <d v="2016-09-30T00:00:00"/>
    <n v="370"/>
    <n v="285"/>
    <n v="-4"/>
    <m/>
    <s v=""/>
    <m/>
    <s v=""/>
    <n v="651"/>
    <n v="1.7585999999999999"/>
    <s v=""/>
    <n v="0"/>
    <n v="18877.400000000001"/>
    <n v="14540.7"/>
    <n v="-204.08"/>
    <n v="0"/>
    <s v=""/>
    <s v=""/>
    <s v=""/>
    <n v="33214.020000000004"/>
    <n v="651"/>
    <n v="-651"/>
    <n v="0"/>
    <n v="0"/>
    <n v="51.02"/>
    <n v="0"/>
    <n v="0"/>
    <n v="0"/>
    <n v="0"/>
    <n v="0"/>
    <n v="0"/>
    <n v="0"/>
    <n v="33214.020000000004"/>
    <n v="30.277137648131269"/>
    <n v="1097"/>
    <n v="33214.020000000004"/>
    <n v="33214.020000000004"/>
    <n v="0"/>
    <n v="7520.24"/>
    <n v="13309.68"/>
    <n v="12588.180000000008"/>
    <n v="-204.08000000000527"/>
    <n v="0"/>
    <n v="33214.020000000004"/>
    <n v="0"/>
    <m/>
    <n v="-204.08000000000527"/>
    <n v="0"/>
    <n v="0"/>
    <n v="-204.08000000000527"/>
    <n v="0"/>
    <n v="0"/>
    <n v="0"/>
    <n v="0"/>
    <n v="0"/>
    <n v="0"/>
    <n v="0"/>
    <n v="0"/>
    <n v="-204.08000000000527"/>
  </r>
  <r>
    <n v="83"/>
    <n v="14370"/>
    <s v="41765370SPSU"/>
    <s v="370S"/>
    <x v="82"/>
    <s v="14LTIP - Perf"/>
    <n v="10257"/>
    <n v="10"/>
    <x v="67"/>
    <n v="9260"/>
    <x v="0"/>
    <n v="2000"/>
    <n v="0"/>
    <n v="0"/>
    <s v="41765370SPSU14LTIP - Perf"/>
    <s v="LTIP - Perf"/>
    <s v="LTIP - Perf - 05/06/2014"/>
    <s v="3 years"/>
    <d v="2014-05-06T00:00:00"/>
    <d v="2016-09-30T00:00:00"/>
    <n v="370"/>
    <n v="285"/>
    <n v="-4"/>
    <m/>
    <s v=""/>
    <m/>
    <s v=""/>
    <n v="651"/>
    <n v="1.7585999999999999"/>
    <s v=""/>
    <n v="0"/>
    <n v="18877.400000000001"/>
    <n v="14540.7"/>
    <n v="-204.08"/>
    <n v="0"/>
    <s v=""/>
    <s v=""/>
    <s v=""/>
    <n v="33214.020000000004"/>
    <n v="651"/>
    <n v="-651"/>
    <n v="0"/>
    <n v="0"/>
    <n v="51.02"/>
    <n v="0"/>
    <n v="0"/>
    <n v="0"/>
    <n v="0"/>
    <n v="0"/>
    <n v="0"/>
    <n v="0"/>
    <n v="33214.020000000004"/>
    <n v="30.277137648131269"/>
    <n v="1097"/>
    <n v="33214.020000000004"/>
    <n v="33214.020000000004"/>
    <n v="0"/>
    <n v="7520.24"/>
    <n v="13309.68"/>
    <n v="12588.180000000008"/>
    <n v="-204.08000000000527"/>
    <n v="0"/>
    <n v="33214.020000000004"/>
    <n v="0"/>
    <m/>
    <n v="-204.08000000000527"/>
    <n v="0"/>
    <n v="0"/>
    <n v="-204.08000000000527"/>
    <n v="0"/>
    <n v="0"/>
    <n v="0"/>
    <n v="0"/>
    <n v="0"/>
    <n v="0"/>
    <n v="0"/>
    <n v="0"/>
    <n v="-204.08000000000527"/>
  </r>
  <r>
    <n v="84"/>
    <n v="14383"/>
    <s v="41765383KPSU"/>
    <s v="383K"/>
    <x v="83"/>
    <s v="14LTIP - Perf"/>
    <n v="10257"/>
    <n v="80"/>
    <x v="68"/>
    <n v="9260"/>
    <x v="0"/>
    <n v="190000"/>
    <n v="0"/>
    <n v="0"/>
    <s v="41765383KPSU14LTIP - Perf"/>
    <s v="LTIP - Perf"/>
    <s v="LTIP - Perf - 05/06/2014"/>
    <s v="3 years"/>
    <d v="2014-05-06T00:00:00"/>
    <d v="2016-09-30T00:00:00"/>
    <n v="370"/>
    <n v="285"/>
    <n v="-4"/>
    <m/>
    <s v=""/>
    <m/>
    <s v=""/>
    <n v="651"/>
    <n v="1.7585999999999999"/>
    <s v=""/>
    <n v="0"/>
    <n v="18877.400000000001"/>
    <n v="14540.7"/>
    <n v="-204.08"/>
    <n v="0"/>
    <s v=""/>
    <s v=""/>
    <s v=""/>
    <n v="33214.020000000004"/>
    <n v="651"/>
    <n v="-651"/>
    <n v="0"/>
    <n v="0"/>
    <n v="51.02"/>
    <n v="0"/>
    <n v="0"/>
    <n v="0"/>
    <n v="0"/>
    <n v="0"/>
    <n v="0"/>
    <n v="0"/>
    <n v="33214.020000000004"/>
    <n v="30.277137648131269"/>
    <n v="1097"/>
    <n v="33214.020000000004"/>
    <n v="33214.020000000004"/>
    <n v="0"/>
    <n v="7520.24"/>
    <n v="13309.68"/>
    <n v="12588.180000000008"/>
    <n v="-204.08000000000527"/>
    <n v="0"/>
    <n v="33214.020000000004"/>
    <n v="0"/>
    <m/>
    <n v="-204.08000000000527"/>
    <n v="0"/>
    <n v="0"/>
    <n v="-204.08000000000527"/>
    <n v="0"/>
    <n v="0"/>
    <n v="0"/>
    <n v="0"/>
    <n v="0"/>
    <n v="0"/>
    <n v="0"/>
    <n v="0"/>
    <n v="-204.08000000000527"/>
  </r>
  <r>
    <n v="85"/>
    <n v="14468"/>
    <s v="41765468RPSU"/>
    <s v="468R"/>
    <x v="84"/>
    <s v="14LTIP - Perf"/>
    <n v="10257"/>
    <n v="80"/>
    <x v="69"/>
    <n v="9260"/>
    <x v="0"/>
    <n v="190000"/>
    <n v="0"/>
    <n v="0"/>
    <s v="41765468R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86"/>
    <n v="14474"/>
    <s v="41765474MPSU"/>
    <s v="474M"/>
    <x v="85"/>
    <s v="14LTIP - Perf"/>
    <n v="10257"/>
    <n v="10"/>
    <x v="12"/>
    <n v="9260"/>
    <x v="0"/>
    <n v="2000"/>
    <n v="0"/>
    <n v="0"/>
    <s v="41765474M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87"/>
    <n v="14482"/>
    <s v="41765482DPSU"/>
    <s v="482D"/>
    <x v="86"/>
    <s v="14LTIP - Perf"/>
    <n v="10257"/>
    <n v="10"/>
    <x v="70"/>
    <n v="9260"/>
    <x v="0"/>
    <n v="12000"/>
    <n v="0"/>
    <n v="0"/>
    <s v="41765482DPSU14LTIP - Perf"/>
    <s v="LTIP - Perf"/>
    <s v="LTIP - Perf - 05/06/2014"/>
    <s v="3 years"/>
    <d v="2014-05-06T00:00:00"/>
    <d v="2016-09-30T00:00:00"/>
    <n v="370"/>
    <n v="285"/>
    <n v="-4"/>
    <m/>
    <s v=""/>
    <m/>
    <s v=""/>
    <n v="651"/>
    <n v="1.7585999999999999"/>
    <s v=""/>
    <n v="0"/>
    <n v="18877.400000000001"/>
    <n v="14540.7"/>
    <n v="-204.08"/>
    <n v="0"/>
    <s v=""/>
    <s v=""/>
    <s v=""/>
    <n v="33214.020000000004"/>
    <n v="651"/>
    <n v="-651"/>
    <n v="0"/>
    <n v="0"/>
    <n v="51.02"/>
    <n v="0"/>
    <n v="0"/>
    <n v="0"/>
    <n v="0"/>
    <n v="0"/>
    <n v="0"/>
    <n v="0"/>
    <n v="33214.020000000004"/>
    <n v="30.277137648131269"/>
    <n v="1097"/>
    <n v="33214.020000000004"/>
    <n v="33214.020000000004"/>
    <n v="0"/>
    <n v="7520.24"/>
    <n v="13309.68"/>
    <n v="12588.180000000008"/>
    <n v="-204.08000000000527"/>
    <n v="0"/>
    <n v="33214.020000000004"/>
    <n v="0"/>
    <m/>
    <n v="-204.08000000000527"/>
    <n v="0"/>
    <n v="0"/>
    <n v="-204.08000000000527"/>
    <n v="0"/>
    <n v="0"/>
    <n v="0"/>
    <n v="0"/>
    <n v="0"/>
    <n v="0"/>
    <n v="0"/>
    <n v="0"/>
    <n v="-204.08000000000527"/>
  </r>
  <r>
    <n v="88"/>
    <n v="14484"/>
    <s v="41765484WPSU"/>
    <s v="484W"/>
    <x v="87"/>
    <s v="14LTIP - Perf"/>
    <n v="10257"/>
    <n v="10"/>
    <x v="5"/>
    <n v="9260"/>
    <x v="0"/>
    <n v="2000"/>
    <n v="0"/>
    <n v="0"/>
    <s v="41765484WPSU14LTIP - Perf"/>
    <s v="LTIP - Perf"/>
    <s v="LTIP - Perf - 05/06/2014"/>
    <s v="3 years"/>
    <d v="2014-05-06T00:00:00"/>
    <d v="2016-09-30T00:00:00"/>
    <n v="370"/>
    <n v="285"/>
    <n v="-4"/>
    <m/>
    <s v=""/>
    <m/>
    <s v=""/>
    <n v="651"/>
    <n v="1.7585999999999999"/>
    <s v=""/>
    <n v="0"/>
    <n v="18877.400000000001"/>
    <n v="14540.7"/>
    <n v="-204.08"/>
    <n v="0"/>
    <s v=""/>
    <s v=""/>
    <s v=""/>
    <n v="33214.020000000004"/>
    <n v="651"/>
    <n v="-651"/>
    <n v="0"/>
    <n v="0"/>
    <n v="51.02"/>
    <n v="0"/>
    <n v="0"/>
    <n v="0"/>
    <n v="0"/>
    <n v="0"/>
    <n v="0"/>
    <n v="0"/>
    <n v="33214.020000000004"/>
    <n v="30.277137648131269"/>
    <n v="1097"/>
    <n v="33214.020000000004"/>
    <n v="33214.020000000004"/>
    <n v="0"/>
    <n v="7520.24"/>
    <n v="13309.68"/>
    <n v="12588.180000000008"/>
    <n v="-204.08000000000527"/>
    <n v="0"/>
    <n v="33214.020000000004"/>
    <n v="0"/>
    <m/>
    <n v="-204.08000000000527"/>
    <n v="0"/>
    <n v="0"/>
    <n v="-204.08000000000527"/>
    <n v="0"/>
    <n v="0"/>
    <n v="0"/>
    <n v="0"/>
    <n v="0"/>
    <n v="0"/>
    <n v="0"/>
    <n v="0"/>
    <n v="-204.08000000000527"/>
  </r>
  <r>
    <n v="89"/>
    <n v="14492"/>
    <s v="41765492YPSU"/>
    <s v="492Y"/>
    <x v="88"/>
    <s v="14LTIP - Perf"/>
    <n v="10257"/>
    <n v="180"/>
    <x v="71"/>
    <n v="9260"/>
    <x v="0"/>
    <n v="700000"/>
    <n v="0"/>
    <n v="0"/>
    <s v="41765492YPSU14LTIP - Perf"/>
    <s v="LTIP - Perf"/>
    <s v="LTIP - Perf - 05/06/2014"/>
    <s v="3 years"/>
    <d v="2014-05-06T00:00:00"/>
    <d v="2016-09-30T00:00:00"/>
    <n v="370"/>
    <n v="285"/>
    <n v="-4"/>
    <m/>
    <s v=""/>
    <m/>
    <s v=""/>
    <n v="651"/>
    <n v="1.7585999999999999"/>
    <s v=""/>
    <n v="0"/>
    <n v="18877.400000000001"/>
    <n v="14540.7"/>
    <n v="-204.08"/>
    <n v="0"/>
    <s v=""/>
    <s v=""/>
    <s v=""/>
    <n v="33214.020000000004"/>
    <n v="651"/>
    <n v="-651"/>
    <n v="0"/>
    <n v="0"/>
    <n v="51.02"/>
    <n v="0"/>
    <n v="0"/>
    <n v="0"/>
    <n v="0"/>
    <n v="0"/>
    <n v="0"/>
    <n v="0"/>
    <n v="33214.020000000004"/>
    <n v="30.277137648131269"/>
    <n v="1097"/>
    <n v="33214.020000000004"/>
    <n v="33214.020000000004"/>
    <n v="0"/>
    <n v="7520.24"/>
    <n v="13309.68"/>
    <n v="12588.180000000008"/>
    <n v="-204.08000000000527"/>
    <n v="0"/>
    <n v="33214.020000000004"/>
    <n v="0"/>
    <m/>
    <n v="-204.08000000000527"/>
    <n v="0"/>
    <n v="0"/>
    <n v="-204.08000000000527"/>
    <n v="0"/>
    <n v="0"/>
    <n v="0"/>
    <n v="0"/>
    <n v="0"/>
    <n v="0"/>
    <n v="0"/>
    <n v="0"/>
    <n v="-204.08000000000527"/>
  </r>
  <r>
    <n v="90"/>
    <n v="14593"/>
    <s v="41765593EPSU"/>
    <s v="593E"/>
    <x v="89"/>
    <s v="14LTIP - Perf"/>
    <n v="10257"/>
    <n v="180"/>
    <x v="72"/>
    <n v="9260"/>
    <x v="0"/>
    <n v="700000"/>
    <n v="0"/>
    <n v="0"/>
    <s v="41765593EPSU14LTIP - Perf"/>
    <s v="LTIP - Perf"/>
    <s v="LTIP - Perf - 05/06/2014"/>
    <s v="3 years"/>
    <d v="2014-05-06T00:00:00"/>
    <d v="2016-09-30T00:00:00"/>
    <n v="2720"/>
    <n v="2095"/>
    <n v="-31"/>
    <m/>
    <s v=""/>
    <m/>
    <s v=""/>
    <n v="4784"/>
    <n v="1.7585999999999999"/>
    <s v=""/>
    <n v="0"/>
    <n v="138774.39999999999"/>
    <n v="106886.90000000001"/>
    <n v="-1581.6200000000001"/>
    <n v="0"/>
    <s v=""/>
    <s v=""/>
    <s v=""/>
    <n v="244079.68"/>
    <n v="4784"/>
    <n v="-4784"/>
    <n v="0"/>
    <n v="0"/>
    <n v="51.02"/>
    <n v="0"/>
    <n v="0"/>
    <n v="0"/>
    <n v="0"/>
    <n v="0"/>
    <n v="0"/>
    <n v="0"/>
    <n v="244079.68"/>
    <n v="222.4974293527803"/>
    <n v="1097"/>
    <n v="244079.68"/>
    <n v="244079.68"/>
    <n v="0"/>
    <n v="55283.93"/>
    <n v="97844.170000000013"/>
    <n v="92533.200000000012"/>
    <n v="-1581.620000000021"/>
    <n v="0"/>
    <n v="244079.68"/>
    <n v="0"/>
    <m/>
    <n v="-1581.620000000021"/>
    <n v="0"/>
    <n v="0"/>
    <n v="-1581.620000000021"/>
    <n v="0"/>
    <n v="0"/>
    <n v="0"/>
    <n v="0"/>
    <n v="0"/>
    <n v="0"/>
    <n v="0"/>
    <n v="0"/>
    <n v="-1581.620000000021"/>
  </r>
  <r>
    <n v="91"/>
    <n v="14707"/>
    <s v="41765707WPSU"/>
    <s v="707W"/>
    <x v="90"/>
    <s v="14LTIP - Perf"/>
    <n v="10257"/>
    <n v="10"/>
    <x v="73"/>
    <n v="9260"/>
    <x v="0"/>
    <n v="2000"/>
    <n v="0"/>
    <n v="0"/>
    <s v="41765707W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92"/>
    <n v="14712"/>
    <s v="41765712PPSU"/>
    <s v="712P"/>
    <x v="91"/>
    <s v="14LTIP - Perf"/>
    <n v="10257"/>
    <n v="10"/>
    <x v="74"/>
    <n v="9260"/>
    <x v="0"/>
    <n v="2000"/>
    <n v="0"/>
    <n v="0"/>
    <s v="41765712P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93"/>
    <n v="14713"/>
    <s v="41765713SPSU"/>
    <s v="713S"/>
    <x v="92"/>
    <s v="14LTIP - Perf"/>
    <n v="10257"/>
    <n v="180"/>
    <x v="75"/>
    <n v="9260"/>
    <x v="0"/>
    <n v="700000"/>
    <n v="0"/>
    <n v="0"/>
    <s v="41765713S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94"/>
    <n v="14721"/>
    <s v="41765721WPSU"/>
    <s v="721W"/>
    <x v="93"/>
    <s v="14LTIP - Perf"/>
    <n v="10257"/>
    <n v="10"/>
    <x v="76"/>
    <n v="9260"/>
    <x v="0"/>
    <n v="2000"/>
    <n v="0"/>
    <n v="0"/>
    <s v="41765721W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95"/>
    <n v="14796"/>
    <s v="41765796KPSU"/>
    <s v="796K"/>
    <x v="94"/>
    <s v="14LTIP - Perf"/>
    <n v="10257"/>
    <n v="80"/>
    <x v="77"/>
    <n v="9260"/>
    <x v="0"/>
    <n v="190000"/>
    <n v="0"/>
    <n v="0"/>
    <s v="41765796KPSU14LTIP - Perf"/>
    <s v="LTIP - Perf"/>
    <s v="LTIP - Perf - 05/06/2014"/>
    <s v="3 years"/>
    <d v="2014-05-06T00:00:00"/>
    <d v="2016-09-30T00:00:00"/>
    <n v="370"/>
    <n v="285"/>
    <n v="-4"/>
    <m/>
    <s v=""/>
    <m/>
    <s v=""/>
    <n v="651"/>
    <n v="1.7585999999999999"/>
    <s v=""/>
    <n v="0"/>
    <n v="18877.400000000001"/>
    <n v="14540.7"/>
    <n v="-204.08"/>
    <n v="0"/>
    <s v=""/>
    <s v=""/>
    <s v=""/>
    <n v="33214.020000000004"/>
    <n v="651"/>
    <n v="-651"/>
    <n v="0"/>
    <n v="0"/>
    <n v="51.02"/>
    <n v="0"/>
    <n v="0"/>
    <n v="0"/>
    <n v="0"/>
    <n v="0"/>
    <n v="0"/>
    <n v="0"/>
    <n v="33214.020000000004"/>
    <n v="30.277137648131269"/>
    <n v="1097"/>
    <n v="33214.020000000004"/>
    <n v="33214.020000000004"/>
    <n v="0"/>
    <n v="7520.24"/>
    <n v="13309.68"/>
    <n v="12588.180000000008"/>
    <n v="-204.08000000000527"/>
    <n v="0"/>
    <n v="33214.020000000004"/>
    <n v="0"/>
    <m/>
    <n v="-204.08000000000527"/>
    <n v="0"/>
    <n v="0"/>
    <n v="-204.08000000000527"/>
    <n v="0"/>
    <n v="0"/>
    <n v="0"/>
    <n v="0"/>
    <n v="0"/>
    <n v="0"/>
    <n v="0"/>
    <n v="0"/>
    <n v="-204.08000000000527"/>
  </r>
  <r>
    <n v="96"/>
    <n v="14813"/>
    <s v="41765813SPSU"/>
    <s v="813S"/>
    <x v="95"/>
    <s v="14LTIP - Perf"/>
    <n v="10257"/>
    <n v="80"/>
    <x v="63"/>
    <n v="9260"/>
    <x v="0"/>
    <n v="190000"/>
    <n v="0"/>
    <n v="0"/>
    <s v="41765813S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97"/>
    <n v="14859"/>
    <s v="41765859APSU"/>
    <s v="859A"/>
    <x v="96"/>
    <s v="14LTIP - Perf"/>
    <n v="10257"/>
    <n v="30"/>
    <x v="19"/>
    <n v="9260"/>
    <x v="0"/>
    <n v="10000"/>
    <n v="0"/>
    <n v="0"/>
    <s v="41765859A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98"/>
    <n v="14866"/>
    <s v="41765866MPSU"/>
    <s v="866M"/>
    <x v="97"/>
    <s v="14LTIP - Perf"/>
    <n v="10257"/>
    <n v="80"/>
    <x v="78"/>
    <n v="9260"/>
    <x v="0"/>
    <n v="190000"/>
    <n v="0"/>
    <n v="0"/>
    <s v="41765866MPSU14LTIP - Perf"/>
    <s v="LTIP - Perf"/>
    <s v="LTIP - Perf - 05/06/2014"/>
    <s v="3 years"/>
    <d v="2014-05-06T00:00:00"/>
    <d v="2016-09-30T00:00:00"/>
    <n v="370"/>
    <n v="285"/>
    <n v="-4"/>
    <m/>
    <s v=""/>
    <m/>
    <s v=""/>
    <n v="651"/>
    <n v="1.7585999999999999"/>
    <s v=""/>
    <n v="0"/>
    <n v="18877.400000000001"/>
    <n v="14540.7"/>
    <n v="-204.08"/>
    <n v="0"/>
    <s v=""/>
    <s v=""/>
    <s v=""/>
    <n v="33214.020000000004"/>
    <n v="651"/>
    <n v="-651"/>
    <n v="0"/>
    <n v="0"/>
    <n v="51.02"/>
    <n v="0"/>
    <n v="0"/>
    <n v="0"/>
    <n v="0"/>
    <n v="0"/>
    <n v="0"/>
    <n v="0"/>
    <n v="33214.020000000004"/>
    <n v="30.277137648131269"/>
    <n v="1097"/>
    <n v="33214.020000000004"/>
    <n v="33214.020000000004"/>
    <n v="0"/>
    <n v="7520.24"/>
    <n v="13309.68"/>
    <n v="12588.180000000008"/>
    <n v="-204.08000000000527"/>
    <n v="0"/>
    <n v="33214.020000000004"/>
    <n v="0"/>
    <m/>
    <n v="-204.08000000000527"/>
    <n v="0"/>
    <n v="0"/>
    <n v="-204.08000000000527"/>
    <n v="0"/>
    <n v="0"/>
    <n v="0"/>
    <n v="0"/>
    <n v="0"/>
    <n v="0"/>
    <n v="0"/>
    <n v="0"/>
    <n v="-204.08000000000527"/>
  </r>
  <r>
    <n v="99"/>
    <n v="14917"/>
    <s v="41765917MPSU"/>
    <s v="917M"/>
    <x v="98"/>
    <s v="14LTIP - Perf"/>
    <n v="10257"/>
    <n v="80"/>
    <x v="79"/>
    <n v="9260"/>
    <x v="0"/>
    <n v="190000"/>
    <n v="0"/>
    <n v="0"/>
    <s v="41765917MPSU14LTIP - Perf"/>
    <s v="LTIP - Perf"/>
    <s v="LTIP - Perf - 05/06/2014"/>
    <s v="3 years"/>
    <d v="2014-05-06T00:00:00"/>
    <d v="2016-09-30T00:00:00"/>
    <n v="220"/>
    <n v="94.200000000000017"/>
    <n v="-1.2434497875801753E-14"/>
    <m/>
    <s v=""/>
    <m/>
    <s v=""/>
    <n v="314.20000000000005"/>
    <n v="1.7585999999999999"/>
    <s v=""/>
    <n v="62"/>
    <n v="11224.400000000001"/>
    <n v="4806.0840000000007"/>
    <n v="-6.3440808162340553E-13"/>
    <n v="0"/>
    <s v=""/>
    <s v=""/>
    <s v=""/>
    <n v="16030.484000000002"/>
    <n v="314.20000000000005"/>
    <n v="-110"/>
    <n v="-204.2"/>
    <n v="0"/>
    <n v="51.02"/>
    <n v="0"/>
    <n v="0"/>
    <n v="0"/>
    <n v="0"/>
    <n v="0"/>
    <n v="0"/>
    <n v="0"/>
    <n v="5612.2000000000025"/>
    <n v="5.1159525979945331"/>
    <n v="1097"/>
    <n v="5612.2000000000025"/>
    <n v="5612.2000000000025"/>
    <n v="0"/>
    <n v="3112.22"/>
    <n v="0"/>
    <n v="2499.9800000000027"/>
    <n v="1.1368683772161603E-13"/>
    <n v="0"/>
    <n v="5612.2000000000025"/>
    <n v="0"/>
    <m/>
    <n v="1.1368683772161603E-13"/>
    <n v="0"/>
    <n v="0"/>
    <n v="1.1368683772161603E-13"/>
    <n v="0"/>
    <n v="0"/>
    <n v="0"/>
    <n v="0"/>
    <n v="0"/>
    <n v="0"/>
    <n v="0"/>
    <n v="0"/>
    <n v="1.1368683772161603E-13"/>
  </r>
  <r>
    <n v="100"/>
    <n v="14938"/>
    <s v="41765938SPSU"/>
    <s v="938S"/>
    <x v="99"/>
    <s v="14LTIP - Perf"/>
    <n v="10257"/>
    <n v="180"/>
    <x v="75"/>
    <n v="9260"/>
    <x v="0"/>
    <n v="700000"/>
    <n v="0"/>
    <n v="0"/>
    <s v="41765938S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101"/>
    <n v="14951"/>
    <s v="41765951TPSU"/>
    <s v="951T"/>
    <x v="100"/>
    <s v="14LTIP - Perf"/>
    <n v="10257"/>
    <n v="80"/>
    <x v="80"/>
    <n v="9260"/>
    <x v="0"/>
    <n v="190000"/>
    <n v="0"/>
    <n v="0"/>
    <s v="41765951T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102"/>
    <n v="14957"/>
    <s v="41765957RPSU"/>
    <s v="957R"/>
    <x v="101"/>
    <s v="14LTIP - Perf"/>
    <n v="10257"/>
    <n v="80"/>
    <x v="81"/>
    <n v="9260"/>
    <x v="0"/>
    <n v="190000"/>
    <n v="0"/>
    <n v="0"/>
    <s v="41765957R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103"/>
    <n v="15053"/>
    <s v="4176553MaPSU"/>
    <s v="53Ma"/>
    <x v="102"/>
    <s v="14LTIP - Perf"/>
    <n v="10257"/>
    <n v="10"/>
    <x v="82"/>
    <n v="9260"/>
    <x v="0"/>
    <n v="2000"/>
    <n v="0"/>
    <n v="0"/>
    <s v="4176553Ma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104"/>
    <n v="15063"/>
    <s v="4176563BrPSU"/>
    <s v="63Br"/>
    <x v="103"/>
    <s v="14LTIP - Perf"/>
    <n v="10257"/>
    <n v="10"/>
    <x v="83"/>
    <n v="9260"/>
    <x v="0"/>
    <n v="2000"/>
    <n v="0"/>
    <n v="0"/>
    <s v="4176563Br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105"/>
    <n v="15070"/>
    <s v="4176570SlPSU"/>
    <s v="70Sl"/>
    <x v="104"/>
    <s v="14LTIP - Perf"/>
    <n v="10257"/>
    <n v="80"/>
    <x v="84"/>
    <n v="9260"/>
    <x v="0"/>
    <n v="190000"/>
    <n v="0"/>
    <n v="0"/>
    <s v="4176570Sl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106"/>
    <n v="15102"/>
    <s v="41765102EPSU"/>
    <s v="102E"/>
    <x v="105"/>
    <s v="14LTIP - Perf"/>
    <n v="10257"/>
    <n v="10"/>
    <x v="85"/>
    <n v="9260"/>
    <x v="0"/>
    <n v="2000"/>
    <n v="0"/>
    <n v="0"/>
    <s v="41765102EPSU14LTIP - Perf"/>
    <s v="LTIP - Perf"/>
    <s v="LTIP - Perf - 05/06/2014"/>
    <s v="3 years"/>
    <d v="2014-05-06T00:00:00"/>
    <d v="2016-09-30T00:00:00"/>
    <n v="370"/>
    <n v="285"/>
    <n v="-4"/>
    <m/>
    <s v=""/>
    <m/>
    <s v=""/>
    <n v="651"/>
    <n v="1.7585999999999999"/>
    <s v=""/>
    <n v="0"/>
    <n v="18877.400000000001"/>
    <n v="14540.7"/>
    <n v="-204.08"/>
    <n v="0"/>
    <s v=""/>
    <s v=""/>
    <s v=""/>
    <n v="33214.020000000004"/>
    <n v="651"/>
    <n v="-651"/>
    <n v="0"/>
    <n v="0"/>
    <n v="51.02"/>
    <n v="0"/>
    <n v="0"/>
    <n v="0"/>
    <n v="0"/>
    <n v="0"/>
    <n v="0"/>
    <n v="0"/>
    <n v="33214.020000000004"/>
    <n v="30.277137648131269"/>
    <n v="1097"/>
    <n v="33214.020000000004"/>
    <n v="33214.020000000004"/>
    <n v="0"/>
    <n v="7520.24"/>
    <n v="13309.68"/>
    <n v="12588.180000000008"/>
    <n v="-204.08000000000527"/>
    <n v="0"/>
    <n v="33214.020000000004"/>
    <n v="0"/>
    <m/>
    <n v="-204.08000000000527"/>
    <n v="0"/>
    <n v="0"/>
    <n v="-204.08000000000527"/>
    <n v="0"/>
    <n v="0"/>
    <n v="0"/>
    <n v="0"/>
    <n v="0"/>
    <n v="0"/>
    <n v="0"/>
    <n v="0"/>
    <n v="-204.08000000000527"/>
  </r>
  <r>
    <n v="107"/>
    <n v="15207"/>
    <s v="41765207VPSU"/>
    <s v="207V"/>
    <x v="106"/>
    <s v="14LTIP - Perf"/>
    <n v="10257"/>
    <n v="80"/>
    <x v="86"/>
    <n v="9260"/>
    <x v="0"/>
    <n v="190000"/>
    <n v="0"/>
    <n v="0"/>
    <s v="41765207VPSU14LTIP - Perf"/>
    <s v="LTIP - Perf"/>
    <s v="LTIP - Perf - 05/06/2014"/>
    <s v="3 years"/>
    <d v="2014-05-06T00:00:00"/>
    <d v="2016-09-30T00:00:00"/>
    <n v="220"/>
    <n v="148.05000000000001"/>
    <n v="-2.0000000000000142"/>
    <m/>
    <s v=""/>
    <m/>
    <s v=""/>
    <n v="366.05"/>
    <n v="1.7585999999999999"/>
    <s v=""/>
    <n v="129"/>
    <n v="11224.400000000001"/>
    <n v="7553.5110000000004"/>
    <n v="-102.04000000000073"/>
    <n v="0"/>
    <s v=""/>
    <s v=""/>
    <s v=""/>
    <n v="18675.870999999999"/>
    <n v="366.05"/>
    <n v="-227"/>
    <n v="-139.05000000000001"/>
    <n v="0"/>
    <n v="51.02"/>
    <n v="0"/>
    <n v="0"/>
    <n v="0"/>
    <n v="0"/>
    <n v="0"/>
    <n v="0"/>
    <n v="0"/>
    <n v="11581.539999999997"/>
    <n v="10.557465815861438"/>
    <n v="1097"/>
    <n v="11581.539999999997"/>
    <n v="11581.539999999997"/>
    <n v="0"/>
    <n v="4471.49"/>
    <n v="2109.9899999999998"/>
    <n v="5102.0999999999985"/>
    <n v="-102.04000000000057"/>
    <n v="0"/>
    <n v="11581.539999999997"/>
    <n v="0"/>
    <m/>
    <n v="-102.04000000000057"/>
    <n v="0"/>
    <n v="0"/>
    <n v="-102.04000000000057"/>
    <n v="0"/>
    <n v="0"/>
    <n v="0"/>
    <n v="0"/>
    <n v="0"/>
    <n v="0"/>
    <n v="0"/>
    <n v="0"/>
    <n v="-102.04000000000057"/>
  </r>
  <r>
    <n v="108"/>
    <n v="15232"/>
    <s v="41765232WPSU"/>
    <s v="232W"/>
    <x v="107"/>
    <s v="14LTIP - Perf"/>
    <n v="10257"/>
    <n v="80"/>
    <x v="87"/>
    <n v="9260"/>
    <x v="0"/>
    <n v="190000"/>
    <n v="0"/>
    <n v="0"/>
    <s v="41765232WPSU14LTIP - Perf"/>
    <s v="LTIP - Perf"/>
    <s v="LTIP - Perf - 05/06/2014"/>
    <s v="3 years"/>
    <d v="2014-05-06T00:00:00"/>
    <d v="2016-09-30T00:00:00"/>
    <n v="370"/>
    <n v="285"/>
    <n v="-4"/>
    <m/>
    <s v=""/>
    <m/>
    <s v=""/>
    <n v="651"/>
    <n v="1.7585999999999999"/>
    <s v=""/>
    <n v="0"/>
    <n v="18877.400000000001"/>
    <n v="14540.7"/>
    <n v="-204.08"/>
    <n v="0"/>
    <s v=""/>
    <s v=""/>
    <s v=""/>
    <n v="33214.020000000004"/>
    <n v="651"/>
    <n v="-651"/>
    <n v="0"/>
    <n v="0"/>
    <n v="51.02"/>
    <n v="0"/>
    <n v="0"/>
    <n v="0"/>
    <n v="0"/>
    <n v="0"/>
    <n v="0"/>
    <n v="0"/>
    <n v="33214.020000000004"/>
    <n v="30.277137648131269"/>
    <n v="1097"/>
    <n v="33214.020000000004"/>
    <n v="33214.020000000004"/>
    <n v="0"/>
    <n v="7520.24"/>
    <n v="13309.68"/>
    <n v="12588.180000000008"/>
    <n v="-204.08000000000527"/>
    <n v="0"/>
    <n v="33214.020000000004"/>
    <n v="0"/>
    <m/>
    <n v="-204.08000000000527"/>
    <n v="0"/>
    <n v="0"/>
    <n v="-204.08000000000527"/>
    <n v="0"/>
    <n v="0"/>
    <n v="0"/>
    <n v="0"/>
    <n v="0"/>
    <n v="0"/>
    <n v="0"/>
    <n v="0"/>
    <n v="-204.08000000000527"/>
  </r>
  <r>
    <n v="109"/>
    <n v="15234"/>
    <s v="41765234DPSU"/>
    <s v="234D"/>
    <x v="108"/>
    <s v="14LTIP - Perf"/>
    <n v="10257"/>
    <n v="80"/>
    <x v="88"/>
    <n v="9260"/>
    <x v="0"/>
    <n v="190000"/>
    <n v="0"/>
    <n v="0"/>
    <s v="41765234D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110"/>
    <n v="15304"/>
    <s v="41765304GPSU"/>
    <s v="304G"/>
    <x v="109"/>
    <s v="14LTIP - Perf"/>
    <n v="10257"/>
    <n v="180"/>
    <x v="75"/>
    <n v="9260"/>
    <x v="0"/>
    <n v="700000"/>
    <n v="0"/>
    <n v="0"/>
    <s v="41765304GPSU14LTIP - Perf"/>
    <s v="LTIP - Perf"/>
    <s v="LTIP - Perf - 05/06/2014"/>
    <s v="3 years"/>
    <d v="2014-05-06T00:00:00"/>
    <d v="2016-09-30T00:00:00"/>
    <n v="575"/>
    <n v="443"/>
    <n v="-6"/>
    <m/>
    <s v=""/>
    <m/>
    <s v=""/>
    <n v="1012"/>
    <n v="1.7585999999999999"/>
    <s v=""/>
    <n v="0"/>
    <n v="29336.5"/>
    <n v="22601.859999999997"/>
    <n v="-306.12"/>
    <n v="0"/>
    <s v=""/>
    <s v=""/>
    <s v=""/>
    <n v="51632.24"/>
    <n v="1012"/>
    <n v="-1012"/>
    <n v="0"/>
    <n v="0"/>
    <n v="51.02"/>
    <n v="0"/>
    <n v="0"/>
    <n v="0"/>
    <n v="0"/>
    <n v="0"/>
    <n v="0"/>
    <n v="0"/>
    <n v="51632.24"/>
    <n v="47.066763901549677"/>
    <n v="1097"/>
    <n v="51632.24"/>
    <n v="51632.24"/>
    <n v="0"/>
    <n v="11686.86"/>
    <n v="20683.97"/>
    <n v="19567.53"/>
    <n v="-306.12"/>
    <n v="0"/>
    <n v="51632.24"/>
    <n v="0"/>
    <m/>
    <n v="-306.12"/>
    <n v="0"/>
    <n v="0"/>
    <n v="-306.12"/>
    <n v="0"/>
    <n v="0"/>
    <n v="0"/>
    <n v="0"/>
    <n v="0"/>
    <n v="0"/>
    <n v="0"/>
    <n v="0"/>
    <n v="-306.12"/>
  </r>
  <r>
    <n v="111"/>
    <n v="15319"/>
    <s v="41765319HPSU"/>
    <s v="319H"/>
    <x v="110"/>
    <s v="14LTIP - Perf"/>
    <n v="10257"/>
    <n v="180"/>
    <x v="72"/>
    <n v="9260"/>
    <x v="0"/>
    <n v="700000"/>
    <n v="0"/>
    <n v="0"/>
    <s v="41765319HPSU14LTIP - Perf"/>
    <s v="LTIP - Perf"/>
    <s v="LTIP - Perf - 05/06/2014"/>
    <s v="3 years"/>
    <d v="2014-05-06T00:00:00"/>
    <d v="2016-09-30T00:00:00"/>
    <n v="370"/>
    <n v="285"/>
    <n v="-4"/>
    <m/>
    <s v=""/>
    <m/>
    <s v=""/>
    <n v="651"/>
    <n v="1.7585999999999999"/>
    <s v=""/>
    <n v="0"/>
    <n v="18877.400000000001"/>
    <n v="14540.7"/>
    <n v="-204.08"/>
    <n v="0"/>
    <s v=""/>
    <s v=""/>
    <s v=""/>
    <n v="33214.020000000004"/>
    <n v="651"/>
    <n v="-651"/>
    <n v="0"/>
    <n v="0"/>
    <n v="51.02"/>
    <n v="0"/>
    <n v="0"/>
    <n v="0"/>
    <n v="0"/>
    <n v="0"/>
    <n v="0"/>
    <n v="0"/>
    <n v="33214.020000000004"/>
    <n v="30.277137648131269"/>
    <n v="1097"/>
    <n v="33214.020000000004"/>
    <n v="33214.020000000004"/>
    <n v="0"/>
    <n v="7520.24"/>
    <n v="13309.68"/>
    <n v="12588.180000000008"/>
    <n v="-204.08000000000527"/>
    <n v="0"/>
    <n v="33214.020000000004"/>
    <n v="0"/>
    <m/>
    <n v="-204.08000000000527"/>
    <n v="0"/>
    <n v="0"/>
    <n v="-204.08000000000527"/>
    <n v="0"/>
    <n v="0"/>
    <n v="0"/>
    <n v="0"/>
    <n v="0"/>
    <n v="0"/>
    <n v="0"/>
    <n v="0"/>
    <n v="-204.08000000000527"/>
  </r>
  <r>
    <n v="112"/>
    <n v="15331"/>
    <s v="41765331FPSU"/>
    <s v="331F"/>
    <x v="111"/>
    <s v="14LTIP - Perf"/>
    <n v="10257"/>
    <n v="10"/>
    <x v="89"/>
    <n v="9260"/>
    <x v="0"/>
    <n v="2000"/>
    <n v="0"/>
    <n v="0"/>
    <s v="41765331FPSU14LTIP - Perf"/>
    <s v="LTIP - Perf"/>
    <s v="LTIP - Perf - 05/06/2014"/>
    <s v="3 years"/>
    <d v="2014-05-06T00:00:00"/>
    <d v="2016-09-30T00:00:00"/>
    <n v="370"/>
    <n v="285"/>
    <n v="-4"/>
    <m/>
    <s v=""/>
    <m/>
    <s v=""/>
    <n v="651"/>
    <n v="1.7585999999999999"/>
    <s v=""/>
    <n v="0"/>
    <n v="18877.400000000001"/>
    <n v="14540.7"/>
    <n v="-204.08"/>
    <n v="0"/>
    <s v=""/>
    <s v=""/>
    <s v=""/>
    <n v="33214.020000000004"/>
    <n v="651"/>
    <n v="-651"/>
    <n v="0"/>
    <n v="0"/>
    <n v="51.02"/>
    <n v="0"/>
    <n v="0"/>
    <n v="0"/>
    <n v="0"/>
    <n v="0"/>
    <n v="0"/>
    <n v="0"/>
    <n v="33214.020000000004"/>
    <n v="30.277137648131269"/>
    <n v="1097"/>
    <n v="33214.020000000004"/>
    <n v="33214.020000000004"/>
    <n v="0"/>
    <n v="7520.24"/>
    <n v="13309.68"/>
    <n v="12588.180000000008"/>
    <n v="-204.08000000000527"/>
    <n v="0"/>
    <n v="33214.020000000004"/>
    <n v="0"/>
    <m/>
    <n v="-204.08000000000527"/>
    <n v="0"/>
    <n v="0"/>
    <n v="-204.08000000000527"/>
    <n v="0"/>
    <n v="0"/>
    <n v="0"/>
    <n v="0"/>
    <n v="0"/>
    <n v="0"/>
    <n v="0"/>
    <n v="0"/>
    <n v="-204.08000000000527"/>
  </r>
  <r>
    <n v="113"/>
    <n v="15365"/>
    <s v="41765365PPSU"/>
    <s v="365P"/>
    <x v="112"/>
    <s v="14LTIP - Perf"/>
    <n v="10257"/>
    <n v="10"/>
    <x v="90"/>
    <n v="9260"/>
    <x v="0"/>
    <n v="2000"/>
    <n v="0"/>
    <n v="0"/>
    <s v="41765365PPSU14LTIP - Perf"/>
    <s v="LTIP - Perf"/>
    <s v="LTIP - Perf - 05/06/2014"/>
    <s v="3 years"/>
    <d v="2014-05-06T00:00:00"/>
    <d v="2016-09-30T00:00:00"/>
    <n v="760"/>
    <n v="586"/>
    <n v="-9"/>
    <m/>
    <s v=""/>
    <m/>
    <s v=""/>
    <n v="1337"/>
    <n v="1.7585999999999999"/>
    <s v=""/>
    <n v="0"/>
    <n v="38775.200000000004"/>
    <n v="29897.72"/>
    <n v="-459.18"/>
    <n v="0"/>
    <s v=""/>
    <s v=""/>
    <s v=""/>
    <n v="68213.74000000002"/>
    <n v="1337"/>
    <n v="-1337"/>
    <n v="0"/>
    <n v="0"/>
    <n v="51.02"/>
    <n v="0"/>
    <n v="0"/>
    <n v="0"/>
    <n v="0"/>
    <n v="0"/>
    <n v="0"/>
    <n v="0"/>
    <n v="68213.74000000002"/>
    <n v="62.182078395624451"/>
    <n v="1097"/>
    <n v="68213.74000000002"/>
    <n v="68213.74000000002"/>
    <n v="0"/>
    <n v="15446.98"/>
    <n v="27338.82"/>
    <n v="25887.120000000003"/>
    <n v="-459.17999999998938"/>
    <n v="0"/>
    <n v="68213.74000000002"/>
    <n v="0"/>
    <m/>
    <n v="-459.17999999998938"/>
    <n v="0"/>
    <n v="0"/>
    <n v="-459.17999999998938"/>
    <n v="0"/>
    <n v="0"/>
    <n v="0"/>
    <n v="0"/>
    <n v="0"/>
    <n v="0"/>
    <n v="0"/>
    <n v="0"/>
    <n v="-459.17999999998938"/>
  </r>
  <r>
    <n v="114"/>
    <n v="15379"/>
    <s v="41765379BPSU"/>
    <s v="379B"/>
    <x v="113"/>
    <s v="14LTIP - Perf"/>
    <n v="10257"/>
    <n v="80"/>
    <x v="91"/>
    <n v="9260"/>
    <x v="0"/>
    <n v="190000"/>
    <n v="0"/>
    <n v="0"/>
    <s v="41765379B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115"/>
    <n v="15388"/>
    <s v="41765388GPSU"/>
    <s v="388G"/>
    <x v="114"/>
    <s v="14LTIP - Perf"/>
    <n v="10257"/>
    <n v="10"/>
    <x v="45"/>
    <n v="9260"/>
    <x v="0"/>
    <n v="2000"/>
    <n v="0"/>
    <n v="0"/>
    <s v="41765388GPSU14LTIP - Perf"/>
    <s v="LTIP - Perf"/>
    <s v="LTIP - Perf - 05/06/2014"/>
    <s v="3 years"/>
    <d v="2014-05-06T00:00:00"/>
    <d v="2016-09-30T00:00:00"/>
    <n v="370"/>
    <n v="285"/>
    <n v="-4"/>
    <m/>
    <s v=""/>
    <m/>
    <s v=""/>
    <n v="651"/>
    <n v="1.7585999999999999"/>
    <s v=""/>
    <n v="0"/>
    <n v="18877.400000000001"/>
    <n v="14540.7"/>
    <n v="-204.08"/>
    <n v="0"/>
    <s v=""/>
    <s v=""/>
    <s v=""/>
    <n v="33214.020000000004"/>
    <n v="651"/>
    <n v="-651"/>
    <n v="0"/>
    <n v="0"/>
    <n v="51.02"/>
    <n v="0"/>
    <n v="0"/>
    <n v="0"/>
    <n v="0"/>
    <n v="0"/>
    <n v="0"/>
    <n v="0"/>
    <n v="33214.020000000004"/>
    <n v="30.277137648131269"/>
    <n v="1097"/>
    <n v="33214.020000000004"/>
    <n v="33214.020000000004"/>
    <n v="0"/>
    <n v="7520.24"/>
    <n v="13309.68"/>
    <n v="12588.180000000008"/>
    <n v="-204.08000000000527"/>
    <n v="0"/>
    <n v="33214.020000000004"/>
    <n v="0"/>
    <m/>
    <n v="-204.08000000000527"/>
    <n v="0"/>
    <n v="0"/>
    <n v="-204.08000000000527"/>
    <n v="0"/>
    <n v="0"/>
    <n v="0"/>
    <n v="0"/>
    <n v="0"/>
    <n v="0"/>
    <n v="0"/>
    <n v="0"/>
    <n v="-204.08000000000527"/>
  </r>
  <r>
    <n v="116"/>
    <n v="15402"/>
    <s v="41765402EPSU"/>
    <s v="402E"/>
    <x v="115"/>
    <s v="14LTIP - Perf"/>
    <n v="10257"/>
    <n v="180"/>
    <x v="75"/>
    <n v="9260"/>
    <x v="0"/>
    <n v="700000"/>
    <n v="0"/>
    <n v="0"/>
    <s v="41765402E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117"/>
    <n v="15416"/>
    <s v="41765416WPSU"/>
    <s v="416W"/>
    <x v="116"/>
    <s v="14LTIP - Perf"/>
    <n v="10257"/>
    <n v="80"/>
    <x v="63"/>
    <n v="9260"/>
    <x v="0"/>
    <n v="190000"/>
    <n v="0"/>
    <n v="0"/>
    <s v="41765416W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118"/>
    <n v="15465"/>
    <s v="41765465MPSU"/>
    <s v="465M"/>
    <x v="117"/>
    <s v="14LTIP - Perf"/>
    <n v="10257"/>
    <n v="10"/>
    <x v="21"/>
    <n v="9260"/>
    <x v="0"/>
    <n v="2000"/>
    <n v="0"/>
    <n v="0"/>
    <s v="41765465M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119"/>
    <n v="15507"/>
    <s v="41765507TPSU"/>
    <s v="507T"/>
    <x v="118"/>
    <s v="14LTIP - Perf"/>
    <n v="10257"/>
    <n v="80"/>
    <x v="92"/>
    <n v="9260"/>
    <x v="0"/>
    <n v="190000"/>
    <n v="0"/>
    <n v="0"/>
    <s v="41765507TPSU14LTIP - Perf"/>
    <s v="LTIP - Perf"/>
    <s v="LTIP - Perf - 05/06/2014"/>
    <s v="3 years"/>
    <d v="2014-05-06T00:00:00"/>
    <d v="2016-09-30T00:00:00"/>
    <n v="370"/>
    <n v="470.18999999999994"/>
    <n v="-3.9999999999999272"/>
    <m/>
    <s v=""/>
    <m/>
    <s v=""/>
    <n v="836.19"/>
    <n v="1.7585999999999999"/>
    <s v=""/>
    <n v="278"/>
    <n v="18877.400000000001"/>
    <n v="23989.093799999999"/>
    <n v="-204.07999999999629"/>
    <n v="0"/>
    <s v=""/>
    <s v=""/>
    <s v=""/>
    <n v="42662.413800000002"/>
    <n v="836.19"/>
    <n v="-489"/>
    <n v="-347.19"/>
    <n v="0"/>
    <n v="51.02"/>
    <n v="0"/>
    <n v="0"/>
    <n v="0"/>
    <n v="0"/>
    <n v="0"/>
    <n v="0"/>
    <n v="0"/>
    <n v="24948.780000000002"/>
    <n v="22.742734731084777"/>
    <n v="1097"/>
    <n v="24948.780000000002"/>
    <n v="24948.780000000002"/>
    <n v="0"/>
    <n v="7520.24"/>
    <n v="13309.68"/>
    <n v="4322.9400000000069"/>
    <n v="-204.08000000000118"/>
    <n v="0"/>
    <n v="24948.780000000002"/>
    <n v="0"/>
    <m/>
    <n v="-204.08000000000118"/>
    <n v="0"/>
    <n v="0"/>
    <n v="-204.08000000000118"/>
    <n v="0"/>
    <n v="0"/>
    <n v="0"/>
    <n v="0"/>
    <n v="0"/>
    <n v="0"/>
    <n v="0"/>
    <n v="0"/>
    <n v="-204.08000000000118"/>
  </r>
  <r>
    <n v="120"/>
    <n v="15518"/>
    <s v="41765518MPSU"/>
    <s v="518M"/>
    <x v="119"/>
    <s v="14LTIP - Perf"/>
    <n v="10257"/>
    <n v="10"/>
    <x v="74"/>
    <n v="9260"/>
    <x v="0"/>
    <n v="2000"/>
    <n v="0"/>
    <n v="0"/>
    <s v="41765518M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121"/>
    <n v="15605"/>
    <s v="41765605JPSU"/>
    <s v="605J"/>
    <x v="120"/>
    <s v="14LTIP - Perf"/>
    <n v="10257"/>
    <n v="80"/>
    <x v="93"/>
    <n v="9260"/>
    <x v="0"/>
    <n v="190000"/>
    <n v="0"/>
    <n v="0"/>
    <s v="41765605J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122"/>
    <n v="15620"/>
    <s v="41765620KPSU"/>
    <s v="620K"/>
    <x v="121"/>
    <s v="14LTIP - Perf"/>
    <n v="10257"/>
    <n v="80"/>
    <x v="94"/>
    <n v="9260"/>
    <x v="0"/>
    <n v="190000"/>
    <n v="0"/>
    <n v="0"/>
    <s v="41765620K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123"/>
    <n v="15656"/>
    <s v="41765656DPSU"/>
    <s v="656D"/>
    <x v="122"/>
    <s v="14LTIP - Perf"/>
    <n v="10257"/>
    <n v="80"/>
    <x v="95"/>
    <n v="9260"/>
    <x v="0"/>
    <n v="190000"/>
    <n v="0"/>
    <n v="0"/>
    <s v="41765656DPSU14LTIP - Perf"/>
    <s v="LTIP - Perf"/>
    <s v="LTIP - Perf - 05/06/2014"/>
    <s v="3 years"/>
    <d v="2014-05-06T00:00:00"/>
    <d v="2016-09-30T00:00:00"/>
    <n v="220"/>
    <n v="119.05000000000004"/>
    <n v="-1.0000000000000606"/>
    <m/>
    <s v=""/>
    <m/>
    <s v=""/>
    <n v="338.05"/>
    <n v="1.7585999999999999"/>
    <s v=""/>
    <n v="92"/>
    <n v="11224.400000000001"/>
    <n v="6073.9310000000014"/>
    <n v="-51.020000000003094"/>
    <n v="0"/>
    <s v=""/>
    <s v=""/>
    <s v=""/>
    <n v="17247.310999999998"/>
    <n v="338.05"/>
    <n v="-162"/>
    <n v="-176.05"/>
    <n v="0"/>
    <n v="51.02"/>
    <n v="0"/>
    <n v="0"/>
    <n v="0"/>
    <n v="0"/>
    <n v="0"/>
    <n v="0"/>
    <n v="0"/>
    <n v="8265.2399999999961"/>
    <n v="7.5344029170464868"/>
    <n v="1097"/>
    <n v="8265.2399999999961"/>
    <n v="8265.2399999999961"/>
    <n v="0"/>
    <n v="4471.49"/>
    <n v="222.25"/>
    <n v="3622.5200000000009"/>
    <n v="-51.020000000004515"/>
    <n v="0"/>
    <n v="8265.2399999999961"/>
    <n v="0"/>
    <m/>
    <n v="-51.020000000004515"/>
    <n v="0"/>
    <n v="0"/>
    <n v="-51.020000000004515"/>
    <n v="0"/>
    <n v="0"/>
    <n v="0"/>
    <n v="0"/>
    <n v="0"/>
    <n v="0"/>
    <n v="0"/>
    <n v="0"/>
    <n v="-51.020000000004515"/>
  </r>
  <r>
    <n v="124"/>
    <n v="15748"/>
    <s v="41765748HPSU"/>
    <s v="748H"/>
    <x v="123"/>
    <s v="14LTIP - Perf"/>
    <n v="10257"/>
    <n v="60"/>
    <x v="96"/>
    <n v="9260"/>
    <x v="0"/>
    <n v="30000"/>
    <n v="0"/>
    <n v="0"/>
    <s v="41765748H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125"/>
    <n v="15754"/>
    <s v="41765754WPSU"/>
    <s v="754W"/>
    <x v="124"/>
    <s v="14LTIP - Perf"/>
    <n v="10257"/>
    <n v="50"/>
    <x v="2"/>
    <n v="9260"/>
    <x v="0"/>
    <n v="91000"/>
    <n v="0"/>
    <n v="0"/>
    <s v="41765754WPSU14LTIP - Perf"/>
    <s v="LTIP - Perf"/>
    <s v="LTIP - Perf - 05/06/2014"/>
    <s v="3 years"/>
    <d v="2014-05-06T00:00:00"/>
    <d v="2016-09-30T00:00:00"/>
    <n v="575"/>
    <n v="396.58000000000004"/>
    <n v="0"/>
    <m/>
    <s v=""/>
    <m/>
    <s v=""/>
    <n v="971.58"/>
    <n v="1"/>
    <s v=""/>
    <n v="0"/>
    <n v="29336.5"/>
    <n v="20233.511600000005"/>
    <n v="0"/>
    <n v="0"/>
    <s v=""/>
    <s v=""/>
    <s v=""/>
    <n v="49570.011600000005"/>
    <n v="971.58"/>
    <n v="0"/>
    <n v="-971.58"/>
    <n v="0"/>
    <n v="51.02"/>
    <n v="0"/>
    <n v="0"/>
    <n v="0"/>
    <n v="0"/>
    <n v="0"/>
    <n v="0"/>
    <n v="0"/>
    <n v="0"/>
    <n v="0"/>
    <n v="1097"/>
    <n v="0"/>
    <n v="0"/>
    <n v="0"/>
    <n v="11686.86"/>
    <n v="20683.97"/>
    <n v="-32370.83"/>
    <n v="0"/>
    <n v="0"/>
    <n v="0"/>
    <n v="0"/>
    <m/>
    <n v="0"/>
    <n v="0"/>
    <n v="0"/>
    <n v="0"/>
    <n v="0"/>
    <n v="0"/>
    <n v="0"/>
    <n v="0"/>
    <n v="0"/>
    <n v="0"/>
    <n v="0"/>
    <n v="0"/>
    <n v="0"/>
  </r>
  <r>
    <n v="126"/>
    <n v="15832"/>
    <s v="41765832DPSU"/>
    <s v="832D"/>
    <x v="125"/>
    <s v="14LTIP - Perf"/>
    <n v="10257"/>
    <n v="180"/>
    <x v="75"/>
    <n v="9260"/>
    <x v="0"/>
    <n v="700000"/>
    <n v="0"/>
    <n v="0"/>
    <s v="41765832DPSU14LTIP - Perf"/>
    <s v="LTIP - Perf"/>
    <s v="LTIP - Perf - 05/06/2014"/>
    <s v="3 years"/>
    <d v="2014-05-06T00:00:00"/>
    <d v="2016-09-30T00:00:00"/>
    <n v="575"/>
    <n v="443"/>
    <n v="-6"/>
    <m/>
    <s v=""/>
    <m/>
    <s v=""/>
    <n v="1012"/>
    <n v="1.7585999999999999"/>
    <s v=""/>
    <n v="0"/>
    <n v="29336.5"/>
    <n v="22601.859999999997"/>
    <n v="-306.12"/>
    <n v="0"/>
    <s v=""/>
    <s v=""/>
    <s v=""/>
    <n v="51632.24"/>
    <n v="1012"/>
    <n v="-1012"/>
    <n v="0"/>
    <n v="0"/>
    <n v="51.02"/>
    <n v="0"/>
    <n v="0"/>
    <n v="0"/>
    <n v="0"/>
    <n v="0"/>
    <n v="0"/>
    <n v="0"/>
    <n v="51632.24"/>
    <n v="47.066763901549677"/>
    <n v="1097"/>
    <n v="51632.24"/>
    <n v="51632.24"/>
    <n v="0"/>
    <n v="11686.86"/>
    <n v="20683.97"/>
    <n v="19567.53"/>
    <n v="-306.12"/>
    <n v="0"/>
    <n v="51632.24"/>
    <n v="0"/>
    <m/>
    <n v="-306.12"/>
    <n v="0"/>
    <n v="0"/>
    <n v="-306.12"/>
    <n v="0"/>
    <n v="0"/>
    <n v="0"/>
    <n v="0"/>
    <n v="0"/>
    <n v="0"/>
    <n v="0"/>
    <n v="0"/>
    <n v="-306.12"/>
  </r>
  <r>
    <n v="127"/>
    <n v="16273"/>
    <s v="41765273PPSU"/>
    <s v="273P"/>
    <x v="126"/>
    <s v="14LTIP - Perf"/>
    <n v="10257"/>
    <n v="30"/>
    <x v="97"/>
    <n v="9260"/>
    <x v="0"/>
    <n v="10000"/>
    <n v="0"/>
    <n v="0"/>
    <s v="41765273PPSU14LTIP - Perf"/>
    <s v="LTIP - Perf"/>
    <s v="LTIP - Perf - 05/06/2014"/>
    <s v="3 years"/>
    <d v="2014-05-06T00:00:00"/>
    <d v="2016-09-30T00:00:00"/>
    <n v="370"/>
    <n v="285"/>
    <n v="-4"/>
    <m/>
    <s v=""/>
    <m/>
    <s v=""/>
    <n v="651"/>
    <n v="1.7585999999999999"/>
    <s v=""/>
    <n v="0"/>
    <n v="18877.400000000001"/>
    <n v="14540.7"/>
    <n v="-204.08"/>
    <n v="0"/>
    <s v=""/>
    <s v=""/>
    <s v=""/>
    <n v="33214.020000000004"/>
    <n v="651"/>
    <n v="-651"/>
    <n v="0"/>
    <n v="0"/>
    <n v="51.02"/>
    <n v="0"/>
    <n v="0"/>
    <n v="0"/>
    <n v="0"/>
    <n v="0"/>
    <n v="0"/>
    <n v="0"/>
    <n v="33214.020000000004"/>
    <n v="30.277137648131269"/>
    <n v="1097"/>
    <n v="33214.020000000004"/>
    <n v="33214.020000000004"/>
    <n v="0"/>
    <n v="7520.24"/>
    <n v="13309.68"/>
    <n v="12588.180000000008"/>
    <n v="-204.08000000000527"/>
    <n v="0"/>
    <n v="33214.020000000004"/>
    <n v="0"/>
    <m/>
    <n v="-204.08000000000527"/>
    <n v="0"/>
    <n v="0"/>
    <n v="-204.08000000000527"/>
    <n v="0"/>
    <n v="0"/>
    <n v="0"/>
    <n v="0"/>
    <n v="0"/>
    <n v="0"/>
    <n v="0"/>
    <n v="0"/>
    <n v="-204.08000000000527"/>
  </r>
  <r>
    <n v="128"/>
    <n v="16555"/>
    <s v="41765555GPSU"/>
    <s v="555G"/>
    <x v="127"/>
    <s v="14LTIP - Perf"/>
    <n v="10257"/>
    <n v="10"/>
    <x v="98"/>
    <n v="9260"/>
    <x v="0"/>
    <n v="2000"/>
    <n v="0"/>
    <n v="0"/>
    <s v="41765555GPSU14LTIP - Perf"/>
    <s v="LTIP - Perf"/>
    <s v="LTIP - Perf - 05/06/2014"/>
    <s v="3 years"/>
    <d v="2014-05-06T00:00:00"/>
    <d v="2016-09-30T00:00:00"/>
    <n v="370"/>
    <n v="285"/>
    <n v="-4"/>
    <m/>
    <s v=""/>
    <m/>
    <s v=""/>
    <n v="651"/>
    <n v="1.7585999999999999"/>
    <s v=""/>
    <n v="0"/>
    <n v="18877.400000000001"/>
    <n v="14540.7"/>
    <n v="-204.08"/>
    <n v="0"/>
    <s v=""/>
    <s v=""/>
    <s v=""/>
    <n v="33214.020000000004"/>
    <n v="651"/>
    <n v="-651"/>
    <n v="0"/>
    <n v="0"/>
    <n v="51.02"/>
    <n v="0"/>
    <n v="0"/>
    <n v="0"/>
    <n v="0"/>
    <n v="0"/>
    <n v="0"/>
    <n v="0"/>
    <n v="33214.020000000004"/>
    <n v="30.277137648131269"/>
    <n v="1097"/>
    <n v="33214.020000000004"/>
    <n v="33214.020000000004"/>
    <n v="0"/>
    <n v="7520.24"/>
    <n v="13309.68"/>
    <n v="12588.180000000008"/>
    <n v="-204.08000000000527"/>
    <n v="0"/>
    <n v="33214.020000000004"/>
    <n v="0"/>
    <m/>
    <n v="-204.08000000000527"/>
    <n v="0"/>
    <n v="0"/>
    <n v="-204.08000000000527"/>
    <n v="0"/>
    <n v="0"/>
    <n v="0"/>
    <n v="0"/>
    <n v="0"/>
    <n v="0"/>
    <n v="0"/>
    <n v="0"/>
    <n v="-204.08000000000527"/>
  </r>
  <r>
    <n v="129"/>
    <n v="16600"/>
    <s v="41765600PPSU"/>
    <s v="600P"/>
    <x v="128"/>
    <s v="14LTIP - Perf"/>
    <n v="10257"/>
    <n v="70"/>
    <x v="99"/>
    <n v="9260"/>
    <x v="0"/>
    <n v="170000"/>
    <n v="0"/>
    <n v="0"/>
    <s v="41765600P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130"/>
    <n v="16949"/>
    <s v="41765949HPSU"/>
    <s v="949H"/>
    <x v="129"/>
    <s v="14LTIP - Perf"/>
    <n v="10257"/>
    <n v="10"/>
    <x v="5"/>
    <n v="9260"/>
    <x v="0"/>
    <n v="2000"/>
    <n v="0"/>
    <n v="0"/>
    <s v="41765949HPSU14LTIP - Perf"/>
    <s v="LTIP - Perf"/>
    <s v="LTIP - Perf - 05/06/2014"/>
    <s v="3 years"/>
    <d v="2014-05-06T00:00:00"/>
    <d v="2016-09-30T00:00:00"/>
    <n v="370"/>
    <n v="285"/>
    <n v="-4"/>
    <m/>
    <s v=""/>
    <m/>
    <s v=""/>
    <n v="651"/>
    <n v="1.7585999999999999"/>
    <s v=""/>
    <n v="0"/>
    <n v="18877.400000000001"/>
    <n v="14540.7"/>
    <n v="-204.08"/>
    <n v="0"/>
    <s v=""/>
    <s v=""/>
    <s v=""/>
    <n v="33214.020000000004"/>
    <n v="651"/>
    <n v="-651"/>
    <n v="0"/>
    <n v="0"/>
    <n v="51.02"/>
    <n v="0"/>
    <n v="0"/>
    <n v="0"/>
    <n v="0"/>
    <n v="0"/>
    <n v="0"/>
    <n v="0"/>
    <n v="33214.020000000004"/>
    <n v="30.277137648131269"/>
    <n v="1097"/>
    <n v="33214.020000000004"/>
    <n v="33214.020000000004"/>
    <n v="0"/>
    <n v="7520.24"/>
    <n v="13309.68"/>
    <n v="12588.180000000008"/>
    <n v="-204.08000000000527"/>
    <n v="0"/>
    <n v="33214.020000000004"/>
    <n v="0"/>
    <m/>
    <n v="-204.08000000000527"/>
    <n v="0"/>
    <n v="0"/>
    <n v="-204.08000000000527"/>
    <n v="0"/>
    <n v="0"/>
    <n v="0"/>
    <n v="0"/>
    <n v="0"/>
    <n v="0"/>
    <n v="0"/>
    <n v="0"/>
    <n v="-204.08000000000527"/>
  </r>
  <r>
    <n v="131"/>
    <n v="16950"/>
    <s v="41765950DPSU"/>
    <s v="950D"/>
    <x v="130"/>
    <s v="14LTIP - Perf"/>
    <n v="10257"/>
    <n v="50"/>
    <x v="100"/>
    <n v="9260"/>
    <x v="0"/>
    <n v="91000"/>
    <n v="0"/>
    <n v="0"/>
    <s v="41765950D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132"/>
    <n v="16986"/>
    <s v="41765986APSU"/>
    <s v="986A"/>
    <x v="131"/>
    <s v="14LTIP - Perf"/>
    <n v="10257"/>
    <n v="10"/>
    <x v="101"/>
    <n v="9260"/>
    <x v="0"/>
    <n v="2000"/>
    <n v="0"/>
    <n v="0"/>
    <s v="41765986APSU14LTIP - Perf"/>
    <s v="LTIP - Perf"/>
    <s v="LTIP - Perf - 05/06/2014"/>
    <s v="3 years"/>
    <d v="2014-05-06T00:00:00"/>
    <d v="2016-09-30T00:00:00"/>
    <n v="370"/>
    <n v="285"/>
    <n v="-4"/>
    <m/>
    <s v=""/>
    <m/>
    <s v=""/>
    <n v="651"/>
    <n v="1.7585999999999999"/>
    <s v=""/>
    <n v="0"/>
    <n v="18877.400000000001"/>
    <n v="14540.7"/>
    <n v="-204.08"/>
    <n v="0"/>
    <s v=""/>
    <s v=""/>
    <s v=""/>
    <n v="33214.020000000004"/>
    <n v="651"/>
    <n v="-651"/>
    <n v="0"/>
    <n v="0"/>
    <n v="51.02"/>
    <n v="0"/>
    <n v="0"/>
    <n v="0"/>
    <n v="0"/>
    <n v="0"/>
    <n v="0"/>
    <n v="0"/>
    <n v="33214.020000000004"/>
    <n v="30.277137648131269"/>
    <n v="1097"/>
    <n v="33214.020000000004"/>
    <n v="33214.020000000004"/>
    <n v="0"/>
    <n v="7520.24"/>
    <n v="13309.68"/>
    <n v="12588.180000000008"/>
    <n v="-204.08000000000527"/>
    <n v="0"/>
    <n v="33214.020000000004"/>
    <n v="0"/>
    <m/>
    <n v="-204.08000000000527"/>
    <n v="0"/>
    <n v="0"/>
    <n v="-204.08000000000527"/>
    <n v="0"/>
    <n v="0"/>
    <n v="0"/>
    <n v="0"/>
    <n v="0"/>
    <n v="0"/>
    <n v="0"/>
    <n v="0"/>
    <n v="-204.08000000000527"/>
  </r>
  <r>
    <n v="133"/>
    <n v="16987"/>
    <s v="41765987BPSU"/>
    <s v="987B"/>
    <x v="132"/>
    <s v="14LTIP - Perf"/>
    <n v="10257"/>
    <n v="212"/>
    <x v="102"/>
    <n v="9260"/>
    <x v="0"/>
    <n v="821000"/>
    <n v="0"/>
    <n v="0"/>
    <s v="41765987BPSU14LTIP - Perf"/>
    <s v="LTIP - Perf"/>
    <s v="LTIP - Perf - 05/06/2014"/>
    <s v="3 years"/>
    <d v="2014-05-06T00:00:00"/>
    <d v="2016-09-30T00:00:00"/>
    <n v="575"/>
    <n v="443"/>
    <n v="-6"/>
    <m/>
    <s v=""/>
    <m/>
    <s v=""/>
    <n v="1012"/>
    <n v="1"/>
    <s v=""/>
    <n v="0"/>
    <n v="29336.5"/>
    <n v="22601.859999999997"/>
    <n v="-306.12"/>
    <n v="0"/>
    <s v=""/>
    <s v=""/>
    <s v=""/>
    <n v="51632.24"/>
    <n v="1012"/>
    <n v="-1012"/>
    <n v="0"/>
    <n v="0"/>
    <n v="51.02"/>
    <n v="0"/>
    <n v="0"/>
    <n v="0"/>
    <n v="0"/>
    <n v="0"/>
    <n v="0"/>
    <n v="0"/>
    <n v="51632.24"/>
    <n v="47.066763901549677"/>
    <n v="1097"/>
    <n v="51632.24"/>
    <n v="51632.24"/>
    <n v="0"/>
    <n v="11686.86"/>
    <n v="20683.97"/>
    <n v="19567.53"/>
    <n v="-306.12"/>
    <n v="0"/>
    <n v="51632.24"/>
    <n v="0"/>
    <m/>
    <n v="-306.12"/>
    <n v="0"/>
    <n v="0"/>
    <n v="-306.12"/>
    <n v="0"/>
    <n v="0"/>
    <n v="0"/>
    <n v="0"/>
    <n v="0"/>
    <n v="0"/>
    <n v="0"/>
    <n v="0"/>
    <n v="-306.12"/>
  </r>
  <r>
    <n v="134"/>
    <n v="16995"/>
    <s v="41765995BPSU"/>
    <s v="995B"/>
    <x v="133"/>
    <s v="14LTIP - Perf"/>
    <n v="10257"/>
    <n v="10"/>
    <x v="101"/>
    <n v="9260"/>
    <x v="0"/>
    <n v="2000"/>
    <n v="0"/>
    <n v="0"/>
    <s v="41765995BPSU14LTIP - Perf"/>
    <s v="LTIP - Perf"/>
    <s v="LTIP - Perf - 05/06/2014"/>
    <s v="3 years"/>
    <d v="2014-05-06T00:00:00"/>
    <d v="2016-09-30T00:00:00"/>
    <n v="2720"/>
    <n v="2095"/>
    <n v="-31"/>
    <m/>
    <s v=""/>
    <m/>
    <s v=""/>
    <n v="4784"/>
    <n v="1.7585999999999999"/>
    <s v=""/>
    <n v="0"/>
    <n v="138774.39999999999"/>
    <n v="106886.90000000001"/>
    <n v="-1581.6200000000001"/>
    <n v="0"/>
    <s v=""/>
    <s v=""/>
    <s v=""/>
    <n v="244079.68"/>
    <n v="4784"/>
    <n v="-4784"/>
    <n v="0"/>
    <n v="0"/>
    <n v="51.02"/>
    <n v="0"/>
    <n v="0"/>
    <n v="0"/>
    <n v="0"/>
    <n v="0"/>
    <n v="0"/>
    <n v="0"/>
    <n v="244079.68"/>
    <n v="222.4974293527803"/>
    <n v="1097"/>
    <n v="244079.68"/>
    <n v="244079.68"/>
    <n v="0"/>
    <n v="55283.93"/>
    <n v="97844.170000000013"/>
    <n v="92533.200000000012"/>
    <n v="-1581.620000000021"/>
    <n v="0"/>
    <n v="244079.68"/>
    <n v="0"/>
    <m/>
    <n v="-1581.620000000021"/>
    <n v="0"/>
    <n v="0"/>
    <n v="-1581.620000000021"/>
    <n v="0"/>
    <n v="0"/>
    <n v="0"/>
    <n v="0"/>
    <n v="0"/>
    <n v="0"/>
    <n v="0"/>
    <n v="0"/>
    <n v="-1581.620000000021"/>
  </r>
  <r>
    <n v="135"/>
    <n v="16997"/>
    <s v="41765997BPSU"/>
    <s v="997B"/>
    <x v="134"/>
    <s v="14LTIP - Perf"/>
    <n v="10257"/>
    <n v="10"/>
    <x v="5"/>
    <n v="9260"/>
    <x v="0"/>
    <n v="2000"/>
    <n v="0"/>
    <n v="0"/>
    <s v="41765997BPSU14LTIP - Perf"/>
    <s v="LTIP - Perf"/>
    <s v="LTIP - Perf - 05/06/2014"/>
    <s v="3 years"/>
    <d v="2014-05-06T00:00:00"/>
    <d v="2016-09-30T00:00:00"/>
    <n v="220"/>
    <n v="48.047999999999988"/>
    <n v="0"/>
    <m/>
    <s v=""/>
    <m/>
    <s v=""/>
    <n v="268.048"/>
    <n v="1"/>
    <s v=""/>
    <n v="0"/>
    <n v="11224.400000000001"/>
    <n v="2451.4089599999993"/>
    <n v="0"/>
    <n v="0"/>
    <s v=""/>
    <s v=""/>
    <s v=""/>
    <n v="13675.80896"/>
    <n v="268.048"/>
    <n v="0"/>
    <n v="-268.048"/>
    <n v="0"/>
    <n v="51.02"/>
    <n v="0"/>
    <n v="0"/>
    <n v="0"/>
    <n v="0"/>
    <n v="0"/>
    <n v="0"/>
    <n v="0"/>
    <n v="0"/>
    <n v="0"/>
    <n v="1097"/>
    <n v="0"/>
    <n v="0"/>
    <n v="0"/>
    <n v="4471.49"/>
    <n v="-4471.49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</r>
  <r>
    <n v="136"/>
    <n v="17010"/>
    <s v="4176510DaPSU"/>
    <s v="10Da"/>
    <x v="135"/>
    <s v="14LTIP - Perf"/>
    <n v="10257"/>
    <n v="10"/>
    <x v="103"/>
    <n v="9260"/>
    <x v="0"/>
    <n v="2000"/>
    <n v="0"/>
    <n v="0"/>
    <s v="4176510DaPSU14LTIP - Perf"/>
    <s v="LTIP - Perf"/>
    <s v="LTIP - Perf - 05/06/2014"/>
    <s v="3 years"/>
    <d v="2014-05-06T00:00:00"/>
    <d v="2016-09-30T00:00:00"/>
    <n v="370"/>
    <n v="285"/>
    <n v="-4"/>
    <m/>
    <s v=""/>
    <m/>
    <s v=""/>
    <n v="651"/>
    <n v="1.7585999999999999"/>
    <s v=""/>
    <n v="0"/>
    <n v="18877.400000000001"/>
    <n v="14540.7"/>
    <n v="-204.08"/>
    <n v="0"/>
    <s v=""/>
    <s v=""/>
    <s v=""/>
    <n v="33214.020000000004"/>
    <n v="651"/>
    <n v="-651"/>
    <n v="0"/>
    <n v="0"/>
    <n v="51.02"/>
    <n v="0"/>
    <n v="0"/>
    <n v="0"/>
    <n v="0"/>
    <n v="0"/>
    <n v="0"/>
    <n v="0"/>
    <n v="33214.020000000004"/>
    <n v="30.277137648131269"/>
    <n v="1097"/>
    <n v="33214.020000000004"/>
    <n v="33214.020000000004"/>
    <n v="0"/>
    <n v="7520.24"/>
    <n v="13309.68"/>
    <n v="12588.180000000008"/>
    <n v="-204.08000000000527"/>
    <n v="0"/>
    <n v="33214.020000000004"/>
    <n v="0"/>
    <m/>
    <n v="-204.08000000000527"/>
    <n v="0"/>
    <n v="0"/>
    <n v="-204.08000000000527"/>
    <n v="0"/>
    <n v="0"/>
    <n v="0"/>
    <n v="0"/>
    <n v="0"/>
    <n v="0"/>
    <n v="0"/>
    <n v="0"/>
    <n v="-204.08000000000527"/>
  </r>
  <r>
    <n v="137"/>
    <n v="17017"/>
    <s v="4176517ElPSU"/>
    <s v="17El"/>
    <x v="136"/>
    <s v="14LTIP - Perf"/>
    <n v="10257"/>
    <n v="212"/>
    <x v="102"/>
    <n v="9260"/>
    <x v="0"/>
    <n v="824000"/>
    <n v="0"/>
    <n v="0"/>
    <s v="4176517ElPSU14LTIP - Perf"/>
    <s v="LTIP - Perf"/>
    <s v="LTIP - Perf - 05/06/2014"/>
    <s v="3 years"/>
    <d v="2014-05-06T00:00:00"/>
    <d v="2016-09-30T00:00:00"/>
    <n v="575"/>
    <n v="443"/>
    <n v="-6"/>
    <m/>
    <s v=""/>
    <m/>
    <s v=""/>
    <n v="1012"/>
    <n v="1"/>
    <s v=""/>
    <n v="0"/>
    <n v="29336.5"/>
    <n v="22601.859999999997"/>
    <n v="-306.12"/>
    <n v="0"/>
    <s v=""/>
    <s v=""/>
    <s v=""/>
    <n v="51632.24"/>
    <n v="1012"/>
    <n v="-1012"/>
    <n v="0"/>
    <n v="0"/>
    <n v="51.02"/>
    <n v="0"/>
    <n v="0"/>
    <n v="0"/>
    <n v="0"/>
    <n v="0"/>
    <n v="0"/>
    <n v="0"/>
    <n v="51632.24"/>
    <n v="47.066763901549677"/>
    <n v="1097"/>
    <n v="51632.24"/>
    <n v="51632.24"/>
    <n v="0"/>
    <n v="11686.86"/>
    <n v="20683.97"/>
    <n v="19567.53"/>
    <n v="-306.12"/>
    <n v="0"/>
    <n v="51632.24"/>
    <n v="0"/>
    <m/>
    <n v="-306.12"/>
    <n v="0"/>
    <n v="0"/>
    <n v="-306.12"/>
    <n v="0"/>
    <n v="0"/>
    <n v="0"/>
    <n v="0"/>
    <n v="0"/>
    <n v="0"/>
    <n v="0"/>
    <n v="0"/>
    <n v="-306.12"/>
  </r>
  <r>
    <n v="138"/>
    <n v="17019"/>
    <s v="4176519FePSU"/>
    <s v="19Fe"/>
    <x v="137"/>
    <s v="14LTIP - Perf"/>
    <n v="10257"/>
    <n v="10"/>
    <x v="101"/>
    <n v="9260"/>
    <x v="0"/>
    <n v="2000"/>
    <n v="0"/>
    <n v="0"/>
    <s v="4176519FePSU14LTIP - Perf"/>
    <s v="LTIP - Perf"/>
    <s v="LTIP - Perf - 05/06/2014"/>
    <s v="3 years"/>
    <d v="2014-05-06T00:00:00"/>
    <d v="2016-09-30T00:00:00"/>
    <n v="370"/>
    <n v="285"/>
    <n v="-4"/>
    <m/>
    <s v=""/>
    <m/>
    <s v=""/>
    <n v="651"/>
    <n v="1.7585999999999999"/>
    <s v=""/>
    <n v="0"/>
    <n v="18877.400000000001"/>
    <n v="14540.7"/>
    <n v="-204.08"/>
    <n v="0"/>
    <s v=""/>
    <s v=""/>
    <s v=""/>
    <n v="33214.020000000004"/>
    <n v="651"/>
    <n v="-651"/>
    <n v="0"/>
    <n v="0"/>
    <n v="51.02"/>
    <n v="0"/>
    <n v="0"/>
    <n v="0"/>
    <n v="0"/>
    <n v="0"/>
    <n v="0"/>
    <n v="0"/>
    <n v="33214.020000000004"/>
    <n v="30.277137648131269"/>
    <n v="1097"/>
    <n v="33214.020000000004"/>
    <n v="33214.020000000004"/>
    <n v="0"/>
    <n v="7520.24"/>
    <n v="13309.68"/>
    <n v="12588.180000000008"/>
    <n v="-204.08000000000527"/>
    <n v="0"/>
    <n v="33214.020000000004"/>
    <n v="0"/>
    <m/>
    <n v="-204.08000000000527"/>
    <n v="0"/>
    <n v="0"/>
    <n v="-204.08000000000527"/>
    <n v="0"/>
    <n v="0"/>
    <n v="0"/>
    <n v="0"/>
    <n v="0"/>
    <n v="0"/>
    <n v="0"/>
    <n v="0"/>
    <n v="-204.08000000000527"/>
  </r>
  <r>
    <n v="139"/>
    <n v="17037"/>
    <s v="4176537LePSU"/>
    <s v="37Le"/>
    <x v="138"/>
    <s v="14LTIP - Perf"/>
    <n v="10257"/>
    <n v="212"/>
    <x v="104"/>
    <n v="9260"/>
    <x v="0"/>
    <n v="821000"/>
    <n v="0"/>
    <n v="0"/>
    <s v="4176537LePSU14LTIP - Perf"/>
    <s v="LTIP - Perf"/>
    <s v="LTIP - Perf - 05/06/2014"/>
    <s v="3 years"/>
    <d v="2014-05-06T00:00:00"/>
    <d v="2016-09-30T00:00:00"/>
    <n v="370"/>
    <n v="285"/>
    <n v="-4"/>
    <m/>
    <s v=""/>
    <m/>
    <s v=""/>
    <n v="651"/>
    <n v="1"/>
    <s v=""/>
    <n v="0"/>
    <n v="18877.400000000001"/>
    <n v="14540.7"/>
    <n v="-204.08"/>
    <n v="0"/>
    <s v=""/>
    <s v=""/>
    <s v=""/>
    <n v="33214.020000000004"/>
    <n v="651"/>
    <n v="-651"/>
    <n v="0"/>
    <n v="0"/>
    <n v="51.02"/>
    <n v="0"/>
    <n v="0"/>
    <n v="0"/>
    <n v="0"/>
    <n v="0"/>
    <n v="0"/>
    <n v="0"/>
    <n v="33214.020000000004"/>
    <n v="30.277137648131269"/>
    <n v="1097"/>
    <n v="33214.020000000004"/>
    <n v="33214.020000000004"/>
    <n v="0"/>
    <n v="7520.24"/>
    <n v="13309.68"/>
    <n v="12588.180000000008"/>
    <n v="-204.08000000000527"/>
    <n v="0"/>
    <n v="33214.020000000004"/>
    <n v="0"/>
    <m/>
    <n v="-204.08000000000527"/>
    <n v="0"/>
    <n v="0"/>
    <n v="-204.08000000000527"/>
    <n v="0"/>
    <n v="0"/>
    <n v="0"/>
    <n v="0"/>
    <n v="0"/>
    <n v="0"/>
    <n v="0"/>
    <n v="0"/>
    <n v="-204.08000000000527"/>
  </r>
  <r>
    <n v="140"/>
    <n v="17041"/>
    <s v="4176541LiPSU"/>
    <s v="41Li"/>
    <x v="139"/>
    <s v="14LTIP - Perf"/>
    <n v="10257"/>
    <n v="212"/>
    <x v="105"/>
    <n v="9260"/>
    <x v="0"/>
    <n v="824000"/>
    <n v="0"/>
    <n v="0"/>
    <s v="4176541LiPSU14LTIP - Perf"/>
    <s v="LTIP - Perf"/>
    <s v="LTIP - Perf - 05/06/2014"/>
    <s v="3 years"/>
    <d v="2014-05-06T00:00:00"/>
    <d v="2016-09-30T00:00:00"/>
    <n v="370"/>
    <n v="285"/>
    <n v="-4"/>
    <m/>
    <s v=""/>
    <m/>
    <s v=""/>
    <n v="651"/>
    <n v="1"/>
    <s v=""/>
    <n v="0"/>
    <n v="18877.400000000001"/>
    <n v="14540.7"/>
    <n v="-204.08"/>
    <n v="0"/>
    <s v=""/>
    <s v=""/>
    <s v=""/>
    <n v="33214.020000000004"/>
    <n v="651"/>
    <n v="-651"/>
    <n v="0"/>
    <n v="0"/>
    <n v="51.02"/>
    <n v="0"/>
    <n v="0"/>
    <n v="0"/>
    <n v="0"/>
    <n v="0"/>
    <n v="0"/>
    <n v="0"/>
    <n v="33214.020000000004"/>
    <n v="30.277137648131269"/>
    <n v="1097"/>
    <n v="33214.020000000004"/>
    <n v="33214.020000000004"/>
    <n v="0"/>
    <n v="7520.24"/>
    <n v="13309.68"/>
    <n v="12588.180000000008"/>
    <n v="-204.08000000000527"/>
    <n v="0"/>
    <n v="33214.020000000004"/>
    <n v="0"/>
    <m/>
    <n v="-204.08000000000527"/>
    <n v="0"/>
    <n v="0"/>
    <n v="-204.08000000000527"/>
    <n v="0"/>
    <n v="0"/>
    <n v="0"/>
    <n v="0"/>
    <n v="0"/>
    <n v="0"/>
    <n v="0"/>
    <n v="0"/>
    <n v="-204.08000000000527"/>
  </r>
  <r>
    <n v="141"/>
    <n v="17042"/>
    <s v="4176542MaPSU"/>
    <s v="42Ma"/>
    <x v="140"/>
    <s v="14LTIP - Perf"/>
    <n v="10257"/>
    <n v="10"/>
    <x v="106"/>
    <n v="9260"/>
    <x v="0"/>
    <n v="2000"/>
    <n v="0"/>
    <n v="0"/>
    <s v="4176542MaPSU14LTIP - Perf"/>
    <s v="LTIP - Perf"/>
    <s v="LTIP - Perf - 05/06/2014"/>
    <s v="3 years"/>
    <d v="2014-05-06T00:00:00"/>
    <d v="2016-09-30T00:00:00"/>
    <n v="1295"/>
    <n v="997.99999999999977"/>
    <n v="-15"/>
    <m/>
    <s v=""/>
    <m/>
    <s v=""/>
    <n v="2278"/>
    <n v="1.7585999999999999"/>
    <s v=""/>
    <n v="0"/>
    <n v="66070.900000000009"/>
    <n v="50917.959999999992"/>
    <n v="-765.30000000000007"/>
    <n v="0"/>
    <s v=""/>
    <s v=""/>
    <s v=""/>
    <n v="116223.56"/>
    <n v="2278"/>
    <n v="-2278"/>
    <n v="0"/>
    <n v="0"/>
    <n v="51.02"/>
    <n v="0"/>
    <n v="0"/>
    <n v="0"/>
    <n v="0"/>
    <n v="0"/>
    <n v="0"/>
    <n v="0"/>
    <n v="116223.56"/>
    <n v="105.94672743846854"/>
    <n v="1097"/>
    <n v="116223.56"/>
    <n v="116223.56"/>
    <n v="0"/>
    <n v="26320.84"/>
    <n v="46583.899999999994"/>
    <n v="44084.12000000001"/>
    <n v="-765.2999999999962"/>
    <n v="0"/>
    <n v="116223.56"/>
    <n v="0"/>
    <m/>
    <n v="-765.2999999999962"/>
    <n v="0"/>
    <n v="0"/>
    <n v="-765.2999999999962"/>
    <n v="0"/>
    <n v="0"/>
    <n v="0"/>
    <n v="0"/>
    <n v="0"/>
    <n v="0"/>
    <n v="0"/>
    <n v="0"/>
    <n v="-765.2999999999962"/>
  </r>
  <r>
    <n v="142"/>
    <n v="17043"/>
    <s v="4176543MaPSU"/>
    <s v="43Ma"/>
    <x v="141"/>
    <s v="14LTIP - Perf"/>
    <n v="10257"/>
    <n v="212"/>
    <x v="107"/>
    <n v="9260"/>
    <x v="0"/>
    <n v="821000"/>
    <n v="0"/>
    <n v="0"/>
    <s v="4176543MaPSU14LTIP - Perf"/>
    <s v="LTIP - Perf"/>
    <s v="LTIP - Perf - 05/06/2014"/>
    <s v="3 years"/>
    <d v="2014-05-06T00:00:00"/>
    <d v="2016-09-30T00:00:00"/>
    <n v="370"/>
    <n v="285"/>
    <n v="-4"/>
    <m/>
    <s v=""/>
    <m/>
    <s v=""/>
    <n v="651"/>
    <n v="1"/>
    <s v=""/>
    <n v="0"/>
    <n v="18877.400000000001"/>
    <n v="14540.7"/>
    <n v="-204.08"/>
    <n v="0"/>
    <s v=""/>
    <s v=""/>
    <s v=""/>
    <n v="33214.020000000004"/>
    <n v="651"/>
    <n v="-651"/>
    <n v="0"/>
    <n v="0"/>
    <n v="51.02"/>
    <n v="0"/>
    <n v="0"/>
    <n v="0"/>
    <n v="0"/>
    <n v="0"/>
    <n v="0"/>
    <n v="0"/>
    <n v="33214.020000000004"/>
    <n v="30.277137648131269"/>
    <n v="1097"/>
    <n v="33214.020000000004"/>
    <n v="33214.020000000004"/>
    <n v="0"/>
    <n v="7520.24"/>
    <n v="13309.68"/>
    <n v="12588.180000000008"/>
    <n v="-204.08000000000527"/>
    <n v="0"/>
    <n v="33214.020000000004"/>
    <n v="0"/>
    <m/>
    <n v="-204.08000000000527"/>
    <n v="0"/>
    <n v="0"/>
    <n v="-204.08000000000527"/>
    <n v="0"/>
    <n v="0"/>
    <n v="0"/>
    <n v="0"/>
    <n v="0"/>
    <n v="0"/>
    <n v="0"/>
    <n v="0"/>
    <n v="-204.08000000000527"/>
  </r>
  <r>
    <n v="143"/>
    <n v="17057"/>
    <s v="4176557RaPSU"/>
    <s v="57Ra"/>
    <x v="142"/>
    <s v="14LTIP - Perf"/>
    <n v="10257"/>
    <n v="212"/>
    <x v="108"/>
    <n v="9260"/>
    <x v="0"/>
    <n v="821000"/>
    <n v="0"/>
    <n v="0"/>
    <s v="4176557Ra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144"/>
    <n v="17058"/>
    <s v="4176558RePSU"/>
    <s v="58Re"/>
    <x v="143"/>
    <s v="14LTIP - Perf"/>
    <n v="10257"/>
    <n v="212"/>
    <x v="109"/>
    <n v="9260"/>
    <x v="0"/>
    <n v="821000"/>
    <n v="0"/>
    <n v="0"/>
    <s v="4176558Re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145"/>
    <n v="17061"/>
    <s v="4176561RoPSU"/>
    <s v="61Ro"/>
    <x v="144"/>
    <s v="14LTIP - Perf"/>
    <n v="10257"/>
    <n v="212"/>
    <x v="110"/>
    <n v="9260"/>
    <x v="0"/>
    <n v="834000"/>
    <n v="0"/>
    <n v="0"/>
    <s v="4176561RoPSU14LTIP - Perf"/>
    <s v="LTIP - Perf"/>
    <s v="LTIP - Perf - 05/06/2014"/>
    <s v="3 years"/>
    <d v="2014-05-06T00:00:00"/>
    <d v="2016-09-30T00:00:00"/>
    <n v="370"/>
    <n v="285"/>
    <n v="-4"/>
    <m/>
    <s v=""/>
    <m/>
    <s v=""/>
    <n v="651"/>
    <n v="1"/>
    <s v=""/>
    <n v="0"/>
    <n v="18877.400000000001"/>
    <n v="14540.7"/>
    <n v="-204.08"/>
    <n v="0"/>
    <s v=""/>
    <s v=""/>
    <s v=""/>
    <n v="33214.020000000004"/>
    <n v="651"/>
    <n v="-651"/>
    <n v="0"/>
    <n v="0"/>
    <n v="51.02"/>
    <n v="0"/>
    <n v="0"/>
    <n v="0"/>
    <n v="0"/>
    <n v="0"/>
    <n v="0"/>
    <n v="0"/>
    <n v="33214.020000000004"/>
    <n v="30.277137648131269"/>
    <n v="1097"/>
    <n v="33214.020000000004"/>
    <n v="33214.020000000004"/>
    <n v="0"/>
    <n v="7520.24"/>
    <n v="13309.68"/>
    <n v="12588.180000000008"/>
    <n v="-204.08000000000527"/>
    <n v="0"/>
    <n v="33214.020000000004"/>
    <n v="0"/>
    <m/>
    <n v="-204.08000000000527"/>
    <n v="0"/>
    <n v="0"/>
    <n v="-204.08000000000527"/>
    <n v="0"/>
    <n v="0"/>
    <n v="0"/>
    <n v="0"/>
    <n v="0"/>
    <n v="0"/>
    <n v="0"/>
    <n v="0"/>
    <n v="-204.08000000000527"/>
  </r>
  <r>
    <n v="146"/>
    <n v="17062"/>
    <s v="4176562RoPSU"/>
    <s v="62Ro"/>
    <x v="145"/>
    <s v="14LTIP - Perf"/>
    <n v="10257"/>
    <n v="212"/>
    <x v="108"/>
    <n v="9260"/>
    <x v="0"/>
    <n v="821000"/>
    <n v="0"/>
    <n v="0"/>
    <s v="4176562Ro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147"/>
    <n v="17063"/>
    <s v="4176563RuPSU"/>
    <s v="63Ru"/>
    <x v="146"/>
    <s v="14LTIP - Perf"/>
    <n v="10257"/>
    <n v="212"/>
    <x v="104"/>
    <n v="9260"/>
    <x v="0"/>
    <n v="821000"/>
    <n v="0"/>
    <n v="0"/>
    <s v="4176563RuPSU14LTIP - Perf"/>
    <s v="LTIP - Perf"/>
    <s v="LTIP - Perf - 05/06/2014"/>
    <s v="3 years"/>
    <d v="2014-05-06T00:00:00"/>
    <d v="2016-09-30T00:00:00"/>
    <n v="370"/>
    <n v="285"/>
    <n v="-4"/>
    <m/>
    <s v=""/>
    <m/>
    <s v=""/>
    <n v="651"/>
    <n v="1"/>
    <s v=""/>
    <n v="0"/>
    <n v="18877.400000000001"/>
    <n v="14540.7"/>
    <n v="-204.08"/>
    <n v="0"/>
    <s v=""/>
    <s v=""/>
    <s v=""/>
    <n v="33214.020000000004"/>
    <n v="651"/>
    <n v="-651"/>
    <n v="0"/>
    <n v="0"/>
    <n v="51.02"/>
    <n v="0"/>
    <n v="0"/>
    <n v="0"/>
    <n v="0"/>
    <n v="0"/>
    <n v="0"/>
    <n v="0"/>
    <n v="33214.020000000004"/>
    <n v="30.277137648131269"/>
    <n v="1097"/>
    <n v="33214.020000000004"/>
    <n v="33214.020000000004"/>
    <n v="0"/>
    <n v="7520.24"/>
    <n v="13309.68"/>
    <n v="12588.180000000008"/>
    <n v="-204.08000000000527"/>
    <n v="0"/>
    <n v="33214.020000000004"/>
    <n v="0"/>
    <m/>
    <n v="-204.08000000000527"/>
    <n v="0"/>
    <n v="0"/>
    <n v="-204.08000000000527"/>
    <n v="0"/>
    <n v="0"/>
    <n v="0"/>
    <n v="0"/>
    <n v="0"/>
    <n v="0"/>
    <n v="0"/>
    <n v="0"/>
    <n v="-204.08000000000527"/>
  </r>
  <r>
    <n v="148"/>
    <n v="17064"/>
    <s v="4176564SaPSU"/>
    <s v="64Sa"/>
    <x v="147"/>
    <s v="14LTIP - Perf"/>
    <n v="10257"/>
    <n v="212"/>
    <x v="104"/>
    <n v="9260"/>
    <x v="0"/>
    <n v="821000"/>
    <n v="0"/>
    <n v="0"/>
    <s v="4176564SaPSU14LTIP - Perf"/>
    <s v="LTIP - Perf"/>
    <s v="LTIP - Perf - 05/06/2014"/>
    <s v="3 years"/>
    <d v="2014-05-06T00:00:00"/>
    <d v="2016-09-30T00:00:00"/>
    <n v="575"/>
    <n v="443"/>
    <n v="-6"/>
    <m/>
    <s v=""/>
    <m/>
    <s v=""/>
    <n v="1012"/>
    <n v="1"/>
    <s v=""/>
    <n v="0"/>
    <n v="29336.5"/>
    <n v="22601.859999999997"/>
    <n v="-306.12"/>
    <n v="0"/>
    <s v=""/>
    <s v=""/>
    <s v=""/>
    <n v="51632.24"/>
    <n v="1012"/>
    <n v="-1012"/>
    <n v="0"/>
    <n v="0"/>
    <n v="51.02"/>
    <n v="0"/>
    <n v="0"/>
    <n v="0"/>
    <n v="0"/>
    <n v="0"/>
    <n v="0"/>
    <n v="0"/>
    <n v="51632.24"/>
    <n v="47.066763901549677"/>
    <n v="1097"/>
    <n v="51632.24"/>
    <n v="51632.24"/>
    <n v="0"/>
    <n v="11686.86"/>
    <n v="20683.97"/>
    <n v="19567.53"/>
    <n v="-306.12"/>
    <n v="0"/>
    <n v="51632.24"/>
    <n v="0"/>
    <m/>
    <n v="-306.12"/>
    <n v="0"/>
    <n v="0"/>
    <n v="-306.12"/>
    <n v="0"/>
    <n v="0"/>
    <n v="0"/>
    <n v="0"/>
    <n v="0"/>
    <n v="0"/>
    <n v="0"/>
    <n v="0"/>
    <n v="-306.12"/>
  </r>
  <r>
    <n v="149"/>
    <n v="17082"/>
    <s v="4176582TuPSU"/>
    <s v="82Tu"/>
    <x v="148"/>
    <s v="14LTIP - Perf"/>
    <n v="10257"/>
    <n v="212"/>
    <x v="111"/>
    <n v="9260"/>
    <x v="0"/>
    <n v="824000"/>
    <n v="0"/>
    <n v="0"/>
    <s v="4176582TuPSU14LTIP - Perf"/>
    <s v="LTIP - Perf"/>
    <s v="LTIP - Perf - 05/06/2014"/>
    <s v="3 years"/>
    <d v="2014-05-06T00:00:00"/>
    <d v="2016-09-30T00:00:00"/>
    <n v="370"/>
    <n v="285"/>
    <n v="-4"/>
    <m/>
    <s v=""/>
    <m/>
    <s v=""/>
    <n v="651"/>
    <n v="1"/>
    <s v=""/>
    <n v="0"/>
    <n v="18877.400000000001"/>
    <n v="14540.7"/>
    <n v="-204.08"/>
    <n v="0"/>
    <s v=""/>
    <s v=""/>
    <s v=""/>
    <n v="33214.020000000004"/>
    <n v="651"/>
    <n v="-651"/>
    <n v="0"/>
    <n v="0"/>
    <n v="51.02"/>
    <n v="0"/>
    <n v="0"/>
    <n v="0"/>
    <n v="0"/>
    <n v="0"/>
    <n v="0"/>
    <n v="0"/>
    <n v="33214.020000000004"/>
    <n v="30.277137648131269"/>
    <n v="1097"/>
    <n v="33214.020000000004"/>
    <n v="33214.020000000004"/>
    <n v="0"/>
    <n v="7520.24"/>
    <n v="13309.68"/>
    <n v="12588.180000000008"/>
    <n v="-204.08000000000527"/>
    <n v="0"/>
    <n v="33214.020000000004"/>
    <n v="0"/>
    <m/>
    <n v="-204.08000000000527"/>
    <n v="0"/>
    <n v="0"/>
    <n v="-204.08000000000527"/>
    <n v="0"/>
    <n v="0"/>
    <n v="0"/>
    <n v="0"/>
    <n v="0"/>
    <n v="0"/>
    <n v="0"/>
    <n v="0"/>
    <n v="-204.08000000000527"/>
  </r>
  <r>
    <n v="150"/>
    <n v="17084"/>
    <s v="4176584ViPSU"/>
    <s v="84Vi"/>
    <x v="149"/>
    <s v="14LTIP - Perf"/>
    <n v="10257"/>
    <n v="212"/>
    <x v="102"/>
    <n v="9260"/>
    <x v="0"/>
    <n v="821000"/>
    <n v="0"/>
    <n v="0"/>
    <s v="4176584ViPSU14LTIP - Perf"/>
    <s v="LTIP - Perf"/>
    <s v="LTIP - Perf - 05/06/2014"/>
    <s v="3 years"/>
    <d v="2014-05-06T00:00:00"/>
    <d v="2016-09-30T00:00:00"/>
    <n v="370"/>
    <n v="285"/>
    <n v="-4"/>
    <m/>
    <s v=""/>
    <m/>
    <s v=""/>
    <n v="651"/>
    <n v="1"/>
    <s v=""/>
    <n v="0"/>
    <n v="18877.400000000001"/>
    <n v="14540.7"/>
    <n v="-204.08"/>
    <n v="0"/>
    <s v=""/>
    <s v=""/>
    <s v=""/>
    <n v="33214.020000000004"/>
    <n v="651"/>
    <n v="-651"/>
    <n v="0"/>
    <n v="0"/>
    <n v="51.02"/>
    <n v="0"/>
    <n v="0"/>
    <n v="0"/>
    <n v="0"/>
    <n v="0"/>
    <n v="0"/>
    <n v="0"/>
    <n v="33214.020000000004"/>
    <n v="30.277137648131269"/>
    <n v="1097"/>
    <n v="33214.020000000004"/>
    <n v="33214.020000000004"/>
    <n v="0"/>
    <n v="7520.24"/>
    <n v="13309.68"/>
    <n v="12588.180000000008"/>
    <n v="-204.08000000000527"/>
    <n v="0"/>
    <n v="33214.020000000004"/>
    <n v="0"/>
    <m/>
    <n v="-204.08000000000527"/>
    <n v="0"/>
    <n v="0"/>
    <n v="-204.08000000000527"/>
    <n v="0"/>
    <n v="0"/>
    <n v="0"/>
    <n v="0"/>
    <n v="0"/>
    <n v="0"/>
    <n v="0"/>
    <n v="0"/>
    <n v="-204.08000000000527"/>
  </r>
  <r>
    <n v="151"/>
    <n v="17089"/>
    <s v="4176589WePSU"/>
    <s v="89We"/>
    <x v="150"/>
    <s v="14LTIP - Perf"/>
    <n v="10257"/>
    <n v="212"/>
    <x v="112"/>
    <n v="9260"/>
    <x v="0"/>
    <n v="824000"/>
    <n v="0"/>
    <n v="0"/>
    <s v="4176589WePSU14LTIP - Perf"/>
    <s v="LTIP - Perf"/>
    <s v="LTIP - Perf - 05/06/2014"/>
    <s v="3 years"/>
    <d v="2014-05-06T00:00:00"/>
    <d v="2016-09-30T00:00:00"/>
    <n v="370"/>
    <n v="285"/>
    <n v="-4"/>
    <m/>
    <s v=""/>
    <m/>
    <s v=""/>
    <n v="651"/>
    <n v="1"/>
    <s v=""/>
    <n v="0"/>
    <n v="18877.400000000001"/>
    <n v="14540.7"/>
    <n v="-204.08"/>
    <n v="0"/>
    <s v=""/>
    <s v=""/>
    <s v=""/>
    <n v="33214.020000000004"/>
    <n v="651"/>
    <n v="-651"/>
    <n v="0"/>
    <n v="0"/>
    <n v="51.02"/>
    <n v="0"/>
    <n v="0"/>
    <n v="0"/>
    <n v="0"/>
    <n v="0"/>
    <n v="0"/>
    <n v="0"/>
    <n v="33214.020000000004"/>
    <n v="30.277137648131269"/>
    <n v="1097"/>
    <n v="33214.020000000004"/>
    <n v="33214.020000000004"/>
    <n v="0"/>
    <n v="7520.24"/>
    <n v="13309.68"/>
    <n v="12588.180000000008"/>
    <n v="-204.08000000000527"/>
    <n v="0"/>
    <n v="33214.020000000004"/>
    <n v="0"/>
    <m/>
    <n v="-204.08000000000527"/>
    <n v="0"/>
    <n v="0"/>
    <n v="-204.08000000000527"/>
    <n v="0"/>
    <n v="0"/>
    <n v="0"/>
    <n v="0"/>
    <n v="0"/>
    <n v="0"/>
    <n v="0"/>
    <n v="0"/>
    <n v="-204.08000000000527"/>
  </r>
  <r>
    <n v="152"/>
    <n v="17090"/>
    <s v="4176590WhPSU"/>
    <s v="90Wh"/>
    <x v="151"/>
    <s v="14LTIP - Perf"/>
    <n v="10257"/>
    <n v="212"/>
    <x v="104"/>
    <n v="9260"/>
    <x v="0"/>
    <n v="821000"/>
    <n v="0"/>
    <n v="0"/>
    <s v="4176590Wh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153"/>
    <n v="17130"/>
    <s v="41765130EPSU"/>
    <s v="130E"/>
    <x v="152"/>
    <s v="14LTIP - Perf"/>
    <n v="10257"/>
    <n v="10"/>
    <x v="113"/>
    <n v="9260"/>
    <x v="0"/>
    <n v="2000"/>
    <n v="0"/>
    <n v="0"/>
    <s v="41765130E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154"/>
    <n v="17247"/>
    <s v="41765247FPSU"/>
    <s v="247F"/>
    <x v="153"/>
    <s v="14LTIP - Perf"/>
    <n v="10257"/>
    <n v="80"/>
    <x v="114"/>
    <n v="9260"/>
    <x v="0"/>
    <n v="190000"/>
    <n v="0"/>
    <n v="0"/>
    <s v="41765247FPSU14LTIP - Perf"/>
    <s v="LTIP - Perf"/>
    <s v="LTIP - Perf - 05/06/2014"/>
    <s v="3 years"/>
    <d v="2014-05-06T00:00:00"/>
    <d v="2016-09-30T00:00:00"/>
    <n v="370"/>
    <n v="285"/>
    <n v="-4"/>
    <m/>
    <s v=""/>
    <m/>
    <s v=""/>
    <n v="651"/>
    <n v="1.7585999999999999"/>
    <s v=""/>
    <n v="0"/>
    <n v="18877.400000000001"/>
    <n v="14540.7"/>
    <n v="-204.08"/>
    <n v="0"/>
    <s v=""/>
    <s v=""/>
    <s v=""/>
    <n v="33214.020000000004"/>
    <n v="651"/>
    <n v="-651"/>
    <n v="0"/>
    <n v="0"/>
    <n v="51.02"/>
    <n v="0"/>
    <n v="0"/>
    <n v="0"/>
    <n v="0"/>
    <n v="0"/>
    <n v="0"/>
    <n v="0"/>
    <n v="33214.020000000004"/>
    <n v="30.277137648131269"/>
    <n v="1097"/>
    <n v="33214.020000000004"/>
    <n v="33214.020000000004"/>
    <n v="0"/>
    <n v="7520.24"/>
    <n v="13309.68"/>
    <n v="12588.180000000008"/>
    <n v="-204.08000000000527"/>
    <n v="0"/>
    <n v="33214.020000000004"/>
    <n v="0"/>
    <m/>
    <n v="-204.08000000000527"/>
    <n v="0"/>
    <n v="0"/>
    <n v="-204.08000000000527"/>
    <n v="0"/>
    <n v="0"/>
    <n v="0"/>
    <n v="0"/>
    <n v="0"/>
    <n v="0"/>
    <n v="0"/>
    <n v="0"/>
    <n v="-204.08000000000527"/>
  </r>
  <r>
    <n v="155"/>
    <n v="17279"/>
    <s v="41765279CPSU"/>
    <s v="279C"/>
    <x v="154"/>
    <s v="14LTIP - Perf"/>
    <n v="10257"/>
    <n v="10"/>
    <x v="115"/>
    <n v="9260"/>
    <x v="0"/>
    <n v="2000"/>
    <n v="0"/>
    <n v="0"/>
    <s v="41765279CPSU14LTIP - Perf"/>
    <s v="LTIP - Perf"/>
    <s v="LTIP - Perf - 05/06/2014"/>
    <s v="3 years"/>
    <d v="2014-05-06T00:00:00"/>
    <d v="2016-09-30T00:00:00"/>
    <n v="22350"/>
    <n v="17212"/>
    <n v="-257"/>
    <m/>
    <s v=""/>
    <m/>
    <s v=""/>
    <n v="39305"/>
    <n v="1.7585999999999999"/>
    <s v=""/>
    <n v="0"/>
    <n v="1140297"/>
    <n v="878156.24000000011"/>
    <n v="-13112.140000000001"/>
    <n v="0"/>
    <s v=""/>
    <s v=""/>
    <s v=""/>
    <n v="2005341.1000000003"/>
    <n v="39305"/>
    <n v="-39305"/>
    <n v="0"/>
    <n v="0"/>
    <n v="51.02"/>
    <n v="0"/>
    <n v="0"/>
    <n v="0"/>
    <n v="0"/>
    <n v="0"/>
    <n v="0"/>
    <n v="0"/>
    <n v="2005341.1000000003"/>
    <n v="1828.0228805834097"/>
    <n v="1097"/>
    <n v="2005341.1000000003"/>
    <n v="2005341.1000000003"/>
    <n v="0"/>
    <n v="454263.16"/>
    <n v="803976.95"/>
    <n v="760213.13"/>
    <n v="-13112.139999999508"/>
    <n v="0"/>
    <n v="2005341.1000000003"/>
    <n v="0"/>
    <m/>
    <n v="-13112.139999999508"/>
    <n v="0"/>
    <n v="0"/>
    <n v="-13112.139999999508"/>
    <n v="0"/>
    <n v="0"/>
    <n v="0"/>
    <n v="0"/>
    <n v="0"/>
    <n v="0"/>
    <n v="0"/>
    <n v="0"/>
    <n v="-13112.139999999508"/>
  </r>
  <r>
    <n v="156"/>
    <n v="17505"/>
    <s v="41765505APSU"/>
    <s v="505A"/>
    <x v="155"/>
    <s v="14LTIP - Perf"/>
    <n v="10257"/>
    <n v="212"/>
    <x v="105"/>
    <n v="9260"/>
    <x v="0"/>
    <n v="834000"/>
    <n v="0"/>
    <n v="0"/>
    <s v="41765505APSU14LTIP - Perf"/>
    <s v="LTIP - Perf"/>
    <s v="LTIP - Perf - 05/06/2014"/>
    <s v="3 years"/>
    <d v="2014-05-06T00:00:00"/>
    <d v="2016-09-30T00:00:00"/>
    <n v="370"/>
    <n v="285"/>
    <n v="-4"/>
    <m/>
    <s v=""/>
    <m/>
    <s v=""/>
    <n v="651"/>
    <n v="1"/>
    <s v=""/>
    <n v="0"/>
    <n v="18877.400000000001"/>
    <n v="14540.7"/>
    <n v="-204.08"/>
    <n v="0"/>
    <s v=""/>
    <s v=""/>
    <s v=""/>
    <n v="33214.020000000004"/>
    <n v="651"/>
    <n v="-651"/>
    <n v="0"/>
    <n v="0"/>
    <n v="51.02"/>
    <n v="0"/>
    <n v="0"/>
    <n v="0"/>
    <n v="0"/>
    <n v="0"/>
    <n v="0"/>
    <n v="0"/>
    <n v="33214.020000000004"/>
    <n v="30.277137648131269"/>
    <n v="1097"/>
    <n v="33214.020000000004"/>
    <n v="33214.020000000004"/>
    <n v="0"/>
    <n v="7520.24"/>
    <n v="13309.68"/>
    <n v="12588.180000000008"/>
    <n v="-204.08000000000527"/>
    <n v="0"/>
    <n v="33214.020000000004"/>
    <n v="0"/>
    <m/>
    <n v="-204.08000000000527"/>
    <n v="0"/>
    <n v="0"/>
    <n v="-204.08000000000527"/>
    <n v="0"/>
    <n v="0"/>
    <n v="0"/>
    <n v="0"/>
    <n v="0"/>
    <n v="0"/>
    <n v="0"/>
    <n v="0"/>
    <n v="-204.08000000000527"/>
  </r>
  <r>
    <n v="157"/>
    <n v="17542"/>
    <s v="41765542SPSU"/>
    <s v="542S"/>
    <x v="156"/>
    <s v="14LTIP - Perf"/>
    <n v="10257"/>
    <n v="10"/>
    <x v="116"/>
    <n v="9260"/>
    <x v="0"/>
    <n v="2000"/>
    <n v="0"/>
    <n v="0"/>
    <s v="41765542S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158"/>
    <n v="17561"/>
    <s v="41765561MPSU"/>
    <s v="561M"/>
    <x v="157"/>
    <s v="14LTIP - Perf"/>
    <n v="10257"/>
    <n v="10"/>
    <x v="1"/>
    <n v="9260"/>
    <x v="0"/>
    <n v="2000"/>
    <n v="0"/>
    <n v="0"/>
    <s v="41765561MPSU14LTIP - Perf"/>
    <s v="LTIP - Perf"/>
    <s v="LTIP - Perf - 05/06/2014"/>
    <s v="3 years"/>
    <d v="2014-05-06T00:00:00"/>
    <d v="2016-09-30T00:00:00"/>
    <n v="370"/>
    <n v="285"/>
    <n v="-4"/>
    <m/>
    <s v=""/>
    <m/>
    <s v=""/>
    <n v="651"/>
    <n v="1.7585999999999999"/>
    <s v=""/>
    <n v="0"/>
    <n v="18877.400000000001"/>
    <n v="14540.7"/>
    <n v="-204.08"/>
    <n v="0"/>
    <s v=""/>
    <s v=""/>
    <s v=""/>
    <n v="33214.020000000004"/>
    <n v="651"/>
    <n v="-651"/>
    <n v="0"/>
    <n v="0"/>
    <n v="51.02"/>
    <n v="0"/>
    <n v="0"/>
    <n v="0"/>
    <n v="0"/>
    <n v="0"/>
    <n v="0"/>
    <n v="0"/>
    <n v="33214.020000000004"/>
    <n v="30.277137648131269"/>
    <n v="1097"/>
    <n v="33214.020000000004"/>
    <n v="33214.020000000004"/>
    <n v="0"/>
    <n v="7520.24"/>
    <n v="13309.68"/>
    <n v="12588.180000000008"/>
    <n v="-204.08000000000527"/>
    <n v="0"/>
    <n v="33214.020000000004"/>
    <n v="0"/>
    <m/>
    <n v="-204.08000000000527"/>
    <n v="0"/>
    <n v="0"/>
    <n v="-204.08000000000527"/>
    <n v="0"/>
    <n v="0"/>
    <n v="0"/>
    <n v="0"/>
    <n v="0"/>
    <n v="0"/>
    <n v="0"/>
    <n v="0"/>
    <n v="-204.08000000000527"/>
  </r>
  <r>
    <n v="159"/>
    <n v="17773"/>
    <s v="41765773HPSU"/>
    <s v="773H"/>
    <x v="158"/>
    <s v="14LTIP - Perf"/>
    <n v="10257"/>
    <n v="212"/>
    <x v="117"/>
    <n v="9260"/>
    <x v="0"/>
    <n v="821000"/>
    <n v="0"/>
    <n v="0"/>
    <s v="41765773H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160"/>
    <n v="17858"/>
    <s v="41765858MPSU"/>
    <s v="858M"/>
    <x v="159"/>
    <s v="14LTIP - Perf"/>
    <n v="10257"/>
    <n v="10"/>
    <x v="4"/>
    <n v="9260"/>
    <x v="0"/>
    <n v="2000"/>
    <n v="0"/>
    <n v="0"/>
    <s v="41765858M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161"/>
    <n v="17922"/>
    <s v="41765922GPSU"/>
    <s v="922G"/>
    <x v="160"/>
    <s v="14LTIP - Perf"/>
    <n v="10257"/>
    <n v="10"/>
    <x v="1"/>
    <n v="9260"/>
    <x v="0"/>
    <n v="2000"/>
    <n v="0"/>
    <n v="0"/>
    <s v="41765922GPSU14LTIP - Perf"/>
    <s v="LTIP - Perf"/>
    <s v="LTIP - Perf - 05/06/2014"/>
    <s v="3 years"/>
    <d v="2014-05-06T00:00:00"/>
    <d v="2016-09-30T00:00:00"/>
    <n v="2720"/>
    <n v="2095"/>
    <n v="-31"/>
    <m/>
    <s v=""/>
    <m/>
    <s v=""/>
    <n v="4784"/>
    <n v="1.7585999999999999"/>
    <s v=""/>
    <n v="0"/>
    <n v="138774.39999999999"/>
    <n v="106886.90000000001"/>
    <n v="-1581.6200000000001"/>
    <n v="0"/>
    <s v=""/>
    <s v=""/>
    <s v=""/>
    <n v="244079.68"/>
    <n v="4784"/>
    <n v="-4784"/>
    <n v="0"/>
    <n v="0"/>
    <n v="51.02"/>
    <n v="0"/>
    <n v="0"/>
    <n v="0"/>
    <n v="0"/>
    <n v="0"/>
    <n v="0"/>
    <n v="0"/>
    <n v="244079.68"/>
    <n v="222.4974293527803"/>
    <n v="1097"/>
    <n v="244079.68"/>
    <n v="244079.68"/>
    <n v="0"/>
    <n v="55283.93"/>
    <n v="97844.170000000013"/>
    <n v="92533.200000000012"/>
    <n v="-1581.620000000021"/>
    <n v="0"/>
    <n v="244079.68"/>
    <n v="0"/>
    <m/>
    <n v="-1581.620000000021"/>
    <n v="0"/>
    <n v="0"/>
    <n v="-1581.620000000021"/>
    <n v="0"/>
    <n v="0"/>
    <n v="0"/>
    <n v="0"/>
    <n v="0"/>
    <n v="0"/>
    <n v="0"/>
    <n v="0"/>
    <n v="-1581.620000000021"/>
  </r>
  <r>
    <n v="162"/>
    <n v="18035"/>
    <s v="41765035FPSU"/>
    <s v="035F"/>
    <x v="161"/>
    <s v="14LTIP - Perf"/>
    <n v="10257"/>
    <n v="60"/>
    <x v="13"/>
    <n v="9260"/>
    <x v="0"/>
    <n v="31000"/>
    <n v="0"/>
    <n v="0"/>
    <s v="41765035F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163"/>
    <n v="18162"/>
    <s v="41765162MPSU"/>
    <s v="162M"/>
    <x v="162"/>
    <s v="14LTIP - Perf"/>
    <n v="10257"/>
    <n v="10"/>
    <x v="1"/>
    <n v="9260"/>
    <x v="0"/>
    <n v="2000"/>
    <n v="0"/>
    <n v="0"/>
    <s v="41765162MPSU14LTIP - Perf"/>
    <s v="LTIP - Perf"/>
    <s v="LTIP - Perf - 05/06/2014"/>
    <s v="3 years"/>
    <d v="2014-05-06T00:00:00"/>
    <d v="2016-09-30T00:00:00"/>
    <n v="370"/>
    <n v="285"/>
    <n v="-4"/>
    <m/>
    <s v=""/>
    <m/>
    <s v=""/>
    <n v="651"/>
    <n v="1.7585999999999999"/>
    <s v=""/>
    <n v="0"/>
    <n v="18877.400000000001"/>
    <n v="14540.7"/>
    <n v="-204.08"/>
    <n v="0"/>
    <s v=""/>
    <s v=""/>
    <s v=""/>
    <n v="33214.020000000004"/>
    <n v="651"/>
    <n v="-651"/>
    <n v="0"/>
    <n v="0"/>
    <n v="51.02"/>
    <n v="0"/>
    <n v="0"/>
    <n v="0"/>
    <n v="0"/>
    <n v="0"/>
    <n v="0"/>
    <n v="0"/>
    <n v="33214.020000000004"/>
    <n v="30.277137648131269"/>
    <n v="1097"/>
    <n v="33214.020000000004"/>
    <n v="33214.020000000004"/>
    <n v="0"/>
    <n v="7520.24"/>
    <n v="13309.68"/>
    <n v="12588.180000000008"/>
    <n v="-204.08000000000527"/>
    <n v="0"/>
    <n v="33214.020000000004"/>
    <n v="0"/>
    <m/>
    <n v="-204.08000000000527"/>
    <n v="0"/>
    <n v="0"/>
    <n v="-204.08000000000527"/>
    <n v="0"/>
    <n v="0"/>
    <n v="0"/>
    <n v="0"/>
    <n v="0"/>
    <n v="0"/>
    <n v="0"/>
    <n v="0"/>
    <n v="-204.08000000000527"/>
  </r>
  <r>
    <n v="164"/>
    <n v="18245"/>
    <s v="41765245EPSU"/>
    <s v="245E"/>
    <x v="163"/>
    <s v="14LTIP - Perf"/>
    <n v="10257"/>
    <n v="180"/>
    <x v="118"/>
    <n v="9260"/>
    <x v="0"/>
    <n v="700000"/>
    <n v="0"/>
    <n v="0"/>
    <s v="41765245E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165"/>
    <n v="18246"/>
    <s v="41765246HPSU"/>
    <s v="246H"/>
    <x v="164"/>
    <s v="14LTIP - Perf"/>
    <n v="10257"/>
    <n v="10"/>
    <x v="119"/>
    <n v="9260"/>
    <x v="0"/>
    <n v="2000"/>
    <n v="0"/>
    <n v="0"/>
    <s v="41765246HPSU14LTIP - Perf"/>
    <s v="LTIP - Perf"/>
    <s v="LTIP - Perf - 05/06/2014"/>
    <s v="3 years"/>
    <d v="2014-05-06T00:00:00"/>
    <d v="2016-09-30T00:00:00"/>
    <n v="3925"/>
    <n v="3023.0000000000005"/>
    <n v="-45"/>
    <m/>
    <s v=""/>
    <m/>
    <s v=""/>
    <n v="6903"/>
    <n v="1.7585999999999999"/>
    <s v=""/>
    <n v="0"/>
    <n v="200253.5"/>
    <n v="154233.46000000002"/>
    <n v="-2295.9"/>
    <n v="0"/>
    <s v=""/>
    <s v=""/>
    <s v=""/>
    <n v="352191.06"/>
    <n v="6903"/>
    <n v="-6903"/>
    <n v="0"/>
    <n v="0"/>
    <n v="51.02"/>
    <n v="0"/>
    <n v="0"/>
    <n v="0"/>
    <n v="0"/>
    <n v="0"/>
    <n v="0"/>
    <n v="0"/>
    <n v="352191.06"/>
    <n v="321.0492798541477"/>
    <n v="1097"/>
    <n v="352191.06"/>
    <n v="352191.06"/>
    <n v="0"/>
    <n v="79775.520000000004"/>
    <n v="141190.57999999999"/>
    <n v="133520.86000000004"/>
    <n v="-2295.9000000000483"/>
    <n v="0"/>
    <n v="352191.06"/>
    <n v="0"/>
    <m/>
    <n v="-2295.9000000000483"/>
    <n v="0"/>
    <n v="0"/>
    <n v="-2295.9000000000483"/>
    <n v="0"/>
    <n v="0"/>
    <n v="0"/>
    <n v="0"/>
    <n v="0"/>
    <n v="0"/>
    <n v="0"/>
    <n v="0"/>
    <n v="-2295.9000000000483"/>
  </r>
  <r>
    <n v="166"/>
    <n v="18325"/>
    <s v="41765325JPSU"/>
    <s v="325J"/>
    <x v="165"/>
    <s v="14LTIP - Perf"/>
    <n v="10257"/>
    <n v="10"/>
    <x v="4"/>
    <n v="9260"/>
    <x v="0"/>
    <n v="2000"/>
    <n v="0"/>
    <n v="0"/>
    <s v="41765325J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167"/>
    <n v="18513"/>
    <s v="41765513EPSU"/>
    <s v="513E"/>
    <x v="166"/>
    <s v="14LTIP - Perf"/>
    <n v="10257"/>
    <n v="10"/>
    <x v="7"/>
    <n v="9260"/>
    <x v="0"/>
    <n v="12000"/>
    <n v="0"/>
    <n v="0"/>
    <s v="41765513E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168"/>
    <n v="18547"/>
    <s v="41765547MPSU"/>
    <s v="547M"/>
    <x v="167"/>
    <s v="14LTIP - Perf"/>
    <n v="10257"/>
    <n v="10"/>
    <x v="120"/>
    <n v="9260"/>
    <x v="0"/>
    <n v="2000"/>
    <n v="0"/>
    <n v="0"/>
    <s v="41765547M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169"/>
    <n v="18568"/>
    <s v="41765568KPSU"/>
    <s v="568K"/>
    <x v="168"/>
    <s v="14LTIP - Perf"/>
    <n v="10257"/>
    <n v="10"/>
    <x v="121"/>
    <n v="9260"/>
    <x v="0"/>
    <n v="2000"/>
    <n v="0"/>
    <n v="0"/>
    <s v="41765568K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170"/>
    <n v="18570"/>
    <s v="41765570GPSU"/>
    <s v="570G"/>
    <x v="169"/>
    <s v="14LTIP - Perf"/>
    <n v="10257"/>
    <n v="10"/>
    <x v="0"/>
    <n v="9260"/>
    <x v="0"/>
    <n v="2000"/>
    <n v="0"/>
    <n v="0"/>
    <s v="41765570GPSU14LTIP - Perf"/>
    <s v="LTIP - Perf"/>
    <s v="LTIP - Perf - 05/06/2014"/>
    <s v="3 years"/>
    <d v="2014-05-06T00:00:00"/>
    <d v="2016-09-30T00:00:00"/>
    <n v="370"/>
    <n v="285"/>
    <n v="-4"/>
    <m/>
    <s v=""/>
    <m/>
    <s v=""/>
    <n v="651"/>
    <n v="1.7585999999999999"/>
    <s v=""/>
    <n v="0"/>
    <n v="18877.400000000001"/>
    <n v="14540.7"/>
    <n v="-204.08"/>
    <n v="0"/>
    <s v=""/>
    <s v=""/>
    <s v=""/>
    <n v="33214.020000000004"/>
    <n v="651"/>
    <n v="-651"/>
    <n v="0"/>
    <n v="0"/>
    <n v="51.02"/>
    <n v="0"/>
    <n v="0"/>
    <n v="0"/>
    <n v="0"/>
    <n v="0"/>
    <n v="0"/>
    <n v="0"/>
    <n v="33214.020000000004"/>
    <n v="30.277137648131269"/>
    <n v="1097"/>
    <n v="33214.020000000004"/>
    <n v="33214.020000000004"/>
    <n v="0"/>
    <n v="7520.24"/>
    <n v="13309.68"/>
    <n v="12588.180000000008"/>
    <n v="-204.08000000000527"/>
    <n v="0"/>
    <n v="33214.020000000004"/>
    <n v="0"/>
    <m/>
    <n v="-204.08000000000527"/>
    <n v="0"/>
    <n v="0"/>
    <n v="-204.08000000000527"/>
    <n v="0"/>
    <n v="0"/>
    <n v="0"/>
    <n v="0"/>
    <n v="0"/>
    <n v="0"/>
    <n v="0"/>
    <n v="0"/>
    <n v="-204.08000000000527"/>
  </r>
  <r>
    <n v="171"/>
    <n v="18601"/>
    <s v="41765601MPSU"/>
    <s v="601M"/>
    <x v="170"/>
    <s v="14LTIP - Perf"/>
    <n v="10257"/>
    <n v="70"/>
    <x v="122"/>
    <n v="9260"/>
    <x v="0"/>
    <n v="170000"/>
    <n v="0"/>
    <n v="0"/>
    <s v="41765601M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172"/>
    <n v="18645"/>
    <s v="41765645LPSU"/>
    <s v="645L"/>
    <x v="171"/>
    <s v="14LTIP - Perf"/>
    <n v="10257"/>
    <n v="30"/>
    <x v="123"/>
    <n v="9260"/>
    <x v="0"/>
    <n v="10000"/>
    <n v="0"/>
    <n v="0"/>
    <s v="41765645L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173"/>
    <n v="18652"/>
    <s v="41765652PPSU"/>
    <s v="652P"/>
    <x v="172"/>
    <s v="14LTIP - Perf"/>
    <n v="10257"/>
    <n v="10"/>
    <x v="5"/>
    <n v="9260"/>
    <x v="0"/>
    <n v="2000"/>
    <n v="0"/>
    <n v="0"/>
    <s v="41765652P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174"/>
    <n v="18731"/>
    <s v="41765731HPSU"/>
    <s v="731H"/>
    <x v="173"/>
    <s v="14LTIP - Perf"/>
    <n v="10257"/>
    <n v="10"/>
    <x v="54"/>
    <n v="9260"/>
    <x v="0"/>
    <n v="2000"/>
    <n v="0"/>
    <n v="0"/>
    <s v="41765731H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175"/>
    <n v="18779"/>
    <s v="41765779WPSU"/>
    <s v="779W"/>
    <x v="174"/>
    <s v="14LTIP - Perf"/>
    <n v="10257"/>
    <n v="212"/>
    <x v="124"/>
    <n v="9260"/>
    <x v="0"/>
    <n v="832000"/>
    <n v="0"/>
    <n v="0"/>
    <s v="41765779W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176"/>
    <n v="18837"/>
    <s v="41765837NPSU"/>
    <s v="837N"/>
    <x v="175"/>
    <s v="14LTIP - Perf"/>
    <n v="10257"/>
    <n v="60"/>
    <x v="125"/>
    <n v="9260"/>
    <x v="0"/>
    <n v="30000"/>
    <n v="0"/>
    <n v="0"/>
    <s v="41765837N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177"/>
    <n v="18912"/>
    <s v="41765912SPSU"/>
    <s v="912S"/>
    <x v="176"/>
    <s v="14LTIP - Perf"/>
    <n v="10257"/>
    <n v="10"/>
    <x v="126"/>
    <n v="9260"/>
    <x v="0"/>
    <n v="2000"/>
    <n v="0"/>
    <n v="0"/>
    <s v="41765912SPSU14LTIP - Perf"/>
    <s v="LTIP - Perf"/>
    <s v="LTIP - Perf - 05/06/2014"/>
    <s v="3 years"/>
    <d v="2014-05-06T00:00:00"/>
    <d v="2016-09-30T00:00:00"/>
    <n v="370"/>
    <n v="285"/>
    <n v="-4"/>
    <m/>
    <s v=""/>
    <m/>
    <s v=""/>
    <n v="651"/>
    <n v="1.7585999999999999"/>
    <s v=""/>
    <n v="0"/>
    <n v="18877.400000000001"/>
    <n v="14540.7"/>
    <n v="-204.08"/>
    <n v="0"/>
    <s v=""/>
    <s v=""/>
    <s v=""/>
    <n v="33214.020000000004"/>
    <n v="651"/>
    <n v="-651"/>
    <n v="0"/>
    <n v="0"/>
    <n v="51.02"/>
    <n v="0"/>
    <n v="0"/>
    <n v="0"/>
    <n v="0"/>
    <n v="0"/>
    <n v="0"/>
    <n v="0"/>
    <n v="33214.020000000004"/>
    <n v="30.277137648131269"/>
    <n v="1097"/>
    <n v="33214.020000000004"/>
    <n v="33214.020000000004"/>
    <n v="0"/>
    <n v="7520.24"/>
    <n v="13309.68"/>
    <n v="12588.180000000008"/>
    <n v="-204.08000000000527"/>
    <n v="0"/>
    <n v="33214.020000000004"/>
    <n v="0"/>
    <m/>
    <n v="-204.08000000000527"/>
    <n v="0"/>
    <n v="0"/>
    <n v="-204.08000000000527"/>
    <n v="0"/>
    <n v="0"/>
    <n v="0"/>
    <n v="0"/>
    <n v="0"/>
    <n v="0"/>
    <n v="0"/>
    <n v="0"/>
    <n v="-204.08000000000527"/>
  </r>
  <r>
    <n v="178"/>
    <n v="18915"/>
    <s v="41765915SPSU"/>
    <s v="915S"/>
    <x v="177"/>
    <s v="14LTIP - Perf"/>
    <n v="10257"/>
    <n v="10"/>
    <x v="1"/>
    <n v="9260"/>
    <x v="0"/>
    <n v="2000"/>
    <n v="0"/>
    <n v="0"/>
    <s v="41765915S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179"/>
    <n v="18991"/>
    <s v="41765991LPSU"/>
    <s v="991L"/>
    <x v="178"/>
    <s v="14LTIP - Perf"/>
    <n v="10257"/>
    <n v="10"/>
    <x v="127"/>
    <n v="9260"/>
    <x v="0"/>
    <n v="12000"/>
    <n v="0"/>
    <n v="0"/>
    <s v="41765991LPSU14LTIP - Perf"/>
    <s v="LTIP - Perf"/>
    <s v="LTIP - Perf - 05/06/2014"/>
    <s v="3 years"/>
    <d v="2014-05-06T00:00:00"/>
    <d v="2016-09-30T00:00:00"/>
    <n v="370"/>
    <n v="285"/>
    <n v="-4"/>
    <m/>
    <s v=""/>
    <m/>
    <s v=""/>
    <n v="651"/>
    <n v="1.7585999999999999"/>
    <s v=""/>
    <n v="0"/>
    <n v="18877.400000000001"/>
    <n v="14540.7"/>
    <n v="-204.08"/>
    <n v="0"/>
    <s v=""/>
    <s v=""/>
    <s v=""/>
    <n v="33214.020000000004"/>
    <n v="651"/>
    <n v="-651"/>
    <n v="0"/>
    <n v="0"/>
    <n v="51.02"/>
    <n v="0"/>
    <n v="0"/>
    <n v="0"/>
    <n v="0"/>
    <n v="0"/>
    <n v="0"/>
    <n v="0"/>
    <n v="33214.020000000004"/>
    <n v="30.277137648131269"/>
    <n v="1097"/>
    <n v="33214.020000000004"/>
    <n v="33214.020000000004"/>
    <n v="0"/>
    <n v="7520.24"/>
    <n v="13309.68"/>
    <n v="12588.180000000008"/>
    <n v="-204.08000000000527"/>
    <n v="0"/>
    <n v="33214.020000000004"/>
    <n v="0"/>
    <m/>
    <n v="-204.08000000000527"/>
    <n v="0"/>
    <n v="0"/>
    <n v="-204.08000000000527"/>
    <n v="0"/>
    <n v="0"/>
    <n v="0"/>
    <n v="0"/>
    <n v="0"/>
    <n v="0"/>
    <n v="0"/>
    <n v="0"/>
    <n v="-204.08000000000527"/>
  </r>
  <r>
    <n v="180"/>
    <n v="19012"/>
    <s v="41765012SPSU"/>
    <s v="012S"/>
    <x v="179"/>
    <s v="14LTIP - Perf"/>
    <n v="10257"/>
    <n v="10"/>
    <x v="128"/>
    <n v="4264"/>
    <x v="0"/>
    <n v="2000"/>
    <n v="0"/>
    <n v="0"/>
    <s v="41765012S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181"/>
    <n v="19149"/>
    <s v="41765149HPSU"/>
    <s v="149H"/>
    <x v="180"/>
    <s v="14LTIP - Perf"/>
    <n v="10257"/>
    <n v="80"/>
    <x v="129"/>
    <n v="9260"/>
    <x v="0"/>
    <n v="190000"/>
    <n v="0"/>
    <n v="0"/>
    <s v="41765149HPSU14LTIP - Perf"/>
    <s v="LTIP - Perf"/>
    <s v="LTIP - Perf - 05/06/2014"/>
    <s v="3 years"/>
    <d v="2014-05-06T00:00:00"/>
    <d v="2016-09-30T00:00:00"/>
    <n v="370"/>
    <n v="285"/>
    <n v="-4"/>
    <m/>
    <s v=""/>
    <m/>
    <s v=""/>
    <n v="651"/>
    <n v="1.7585999999999999"/>
    <s v=""/>
    <n v="0"/>
    <n v="18877.400000000001"/>
    <n v="14540.7"/>
    <n v="-204.08"/>
    <n v="0"/>
    <s v=""/>
    <s v=""/>
    <s v=""/>
    <n v="33214.020000000004"/>
    <n v="651"/>
    <n v="-651"/>
    <n v="0"/>
    <n v="0"/>
    <n v="51.02"/>
    <n v="0"/>
    <n v="0"/>
    <n v="0"/>
    <n v="0"/>
    <n v="0"/>
    <n v="0"/>
    <n v="0"/>
    <n v="33214.020000000004"/>
    <n v="30.277137648131269"/>
    <n v="1097"/>
    <n v="33214.020000000004"/>
    <n v="33214.020000000004"/>
    <n v="0"/>
    <n v="7520.24"/>
    <n v="13309.68"/>
    <n v="12588.180000000008"/>
    <n v="-204.08000000000527"/>
    <n v="0"/>
    <n v="33214.020000000004"/>
    <n v="0"/>
    <m/>
    <n v="-204.08000000000527"/>
    <n v="0"/>
    <n v="0"/>
    <n v="-204.08000000000527"/>
    <n v="0"/>
    <n v="0"/>
    <n v="0"/>
    <n v="0"/>
    <n v="0"/>
    <n v="0"/>
    <n v="0"/>
    <n v="0"/>
    <n v="-204.08000000000527"/>
  </r>
  <r>
    <n v="182"/>
    <n v="19160"/>
    <s v="41765160SPSU"/>
    <s v="160S"/>
    <x v="181"/>
    <s v="14LTIP - Perf"/>
    <n v="10257"/>
    <n v="212"/>
    <x v="130"/>
    <n v="9260"/>
    <x v="0"/>
    <n v="827000"/>
    <n v="0"/>
    <n v="0"/>
    <s v="41765160SPSU14LTIP - Perf"/>
    <s v="LTIP - Perf"/>
    <s v="LTIP - Perf - 05/06/2014"/>
    <s v="3 years"/>
    <d v="2014-05-06T00:00:00"/>
    <d v="2016-09-30T00:00:00"/>
    <n v="370"/>
    <n v="285"/>
    <n v="-4"/>
    <m/>
    <s v=""/>
    <m/>
    <s v=""/>
    <n v="651"/>
    <n v="1"/>
    <s v=""/>
    <n v="0"/>
    <n v="18877.400000000001"/>
    <n v="14540.7"/>
    <n v="-204.08"/>
    <n v="0"/>
    <s v=""/>
    <s v=""/>
    <s v=""/>
    <n v="33214.020000000004"/>
    <n v="651"/>
    <n v="-651"/>
    <n v="0"/>
    <n v="0"/>
    <n v="51.02"/>
    <n v="0"/>
    <n v="0"/>
    <n v="0"/>
    <n v="0"/>
    <n v="0"/>
    <n v="0"/>
    <n v="0"/>
    <n v="33214.020000000004"/>
    <n v="30.277137648131269"/>
    <n v="1097"/>
    <n v="33214.020000000004"/>
    <n v="33214.020000000004"/>
    <n v="0"/>
    <n v="7520.24"/>
    <n v="13309.68"/>
    <n v="12588.180000000008"/>
    <n v="-204.08000000000527"/>
    <n v="0"/>
    <n v="33214.020000000004"/>
    <n v="0"/>
    <m/>
    <n v="-204.08000000000527"/>
    <n v="0"/>
    <n v="0"/>
    <n v="-204.08000000000527"/>
    <n v="0"/>
    <n v="0"/>
    <n v="0"/>
    <n v="0"/>
    <n v="0"/>
    <n v="0"/>
    <n v="0"/>
    <n v="0"/>
    <n v="-204.08000000000527"/>
  </r>
  <r>
    <n v="183"/>
    <n v="19167"/>
    <s v="41765167BPSU"/>
    <s v="167B"/>
    <x v="182"/>
    <s v="14LTIP - Perf"/>
    <n v="10257"/>
    <n v="10"/>
    <x v="131"/>
    <n v="9260"/>
    <x v="0"/>
    <n v="2000"/>
    <n v="0"/>
    <n v="0"/>
    <s v="41765167BPSU14LTIP - Perf"/>
    <s v="LTIP - Perf"/>
    <s v="LTIP - Perf - 05/06/2014"/>
    <s v="3 years"/>
    <d v="2014-05-06T00:00:00"/>
    <d v="2016-09-30T00:00:00"/>
    <n v="370"/>
    <n v="285"/>
    <n v="-4"/>
    <m/>
    <s v=""/>
    <m/>
    <s v=""/>
    <n v="651"/>
    <n v="1.7585999999999999"/>
    <s v=""/>
    <n v="0"/>
    <n v="18877.400000000001"/>
    <n v="14540.7"/>
    <n v="-204.08"/>
    <n v="0"/>
    <s v=""/>
    <s v=""/>
    <s v=""/>
    <n v="33214.020000000004"/>
    <n v="651"/>
    <n v="-651"/>
    <n v="0"/>
    <n v="0"/>
    <n v="51.02"/>
    <n v="0"/>
    <n v="0"/>
    <n v="0"/>
    <n v="0"/>
    <n v="0"/>
    <n v="0"/>
    <n v="0"/>
    <n v="33214.020000000004"/>
    <n v="30.277137648131269"/>
    <n v="1097"/>
    <n v="33214.020000000004"/>
    <n v="33214.020000000004"/>
    <n v="0"/>
    <n v="7520.24"/>
    <n v="13309.68"/>
    <n v="12588.180000000008"/>
    <n v="-204.08000000000527"/>
    <n v="0"/>
    <n v="33214.020000000004"/>
    <n v="0"/>
    <m/>
    <n v="-204.08000000000527"/>
    <n v="0"/>
    <n v="0"/>
    <n v="-204.08000000000527"/>
    <n v="0"/>
    <n v="0"/>
    <n v="0"/>
    <n v="0"/>
    <n v="0"/>
    <n v="0"/>
    <n v="0"/>
    <n v="0"/>
    <n v="-204.08000000000527"/>
  </r>
  <r>
    <n v="184"/>
    <n v="19198"/>
    <s v="41765198FPSU"/>
    <s v="198F"/>
    <x v="183"/>
    <s v="14LTIP - Perf"/>
    <n v="10257"/>
    <n v="10"/>
    <x v="5"/>
    <n v="9260"/>
    <x v="0"/>
    <n v="2000"/>
    <n v="0"/>
    <n v="0"/>
    <s v="41765198F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185"/>
    <n v="23416"/>
    <s v="41765416MPSU"/>
    <s v="416M"/>
    <x v="184"/>
    <s v="14LTIP - Perf"/>
    <n v="10257"/>
    <n v="60"/>
    <x v="17"/>
    <n v="9260"/>
    <x v="0"/>
    <n v="30000"/>
    <n v="0"/>
    <n v="0"/>
    <s v="41765416M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186"/>
    <n v="23537"/>
    <s v="41765537EPSU"/>
    <s v="537E"/>
    <x v="185"/>
    <s v="14LTIP - Perf"/>
    <n v="10257"/>
    <n v="10"/>
    <x v="65"/>
    <n v="9260"/>
    <x v="0"/>
    <n v="2000"/>
    <n v="0"/>
    <n v="0"/>
    <s v="41765537EPSU14LTIP - Perf"/>
    <s v="LTIP - Perf"/>
    <s v="LTIP - Perf - 05/06/2014"/>
    <s v="3 years"/>
    <d v="2014-05-06T00:00:00"/>
    <d v="2016-09-30T00:00:00"/>
    <n v="5650"/>
    <n v="4352"/>
    <n v="-65"/>
    <m/>
    <s v=""/>
    <m/>
    <s v=""/>
    <n v="9937"/>
    <n v="1.7585999999999999"/>
    <s v=""/>
    <n v="0"/>
    <n v="288263"/>
    <n v="222039.03999999995"/>
    <n v="-3316.3"/>
    <n v="0"/>
    <s v=""/>
    <s v=""/>
    <s v=""/>
    <n v="506985.73999999993"/>
    <n v="9937"/>
    <n v="-9937"/>
    <n v="0"/>
    <n v="0"/>
    <n v="51.02"/>
    <n v="0"/>
    <n v="0"/>
    <n v="0"/>
    <n v="0"/>
    <n v="0"/>
    <n v="0"/>
    <n v="0"/>
    <n v="506985.73999999993"/>
    <n v="462.15655423883311"/>
    <n v="1097"/>
    <n v="506985.73999999993"/>
    <n v="506985.73999999993"/>
    <n v="0"/>
    <n v="114836.1"/>
    <n v="203242.49"/>
    <n v="192223.45000000007"/>
    <n v="-3316.3000000000784"/>
    <n v="0"/>
    <n v="506985.73999999993"/>
    <n v="0"/>
    <m/>
    <n v="-3316.3000000000784"/>
    <n v="0"/>
    <n v="0"/>
    <n v="-3316.3000000000784"/>
    <n v="0"/>
    <n v="0"/>
    <n v="0"/>
    <n v="0"/>
    <n v="0"/>
    <n v="0"/>
    <n v="0"/>
    <n v="0"/>
    <n v="-3316.3000000000784"/>
  </r>
  <r>
    <n v="187"/>
    <n v="24451"/>
    <s v="41765451RPSU"/>
    <s v="451R"/>
    <x v="186"/>
    <s v="14LTIP - Perf"/>
    <n v="10257"/>
    <n v="10"/>
    <x v="0"/>
    <n v="9260"/>
    <x v="0"/>
    <n v="2000"/>
    <n v="0"/>
    <n v="0"/>
    <s v="41765451RPSU14LTIP - Perf"/>
    <s v="LTIP - Perf"/>
    <s v="LTIP - Perf - 05/06/2014"/>
    <s v="3 years"/>
    <d v="2014-05-06T00:00:00"/>
    <d v="2016-09-30T00:00:00"/>
    <n v="370"/>
    <n v="285"/>
    <n v="-4"/>
    <m/>
    <s v=""/>
    <m/>
    <s v=""/>
    <n v="651"/>
    <n v="1.7585999999999999"/>
    <s v=""/>
    <n v="0"/>
    <n v="18877.400000000001"/>
    <n v="14540.7"/>
    <n v="-204.08"/>
    <n v="0"/>
    <s v=""/>
    <s v=""/>
    <s v=""/>
    <n v="33214.020000000004"/>
    <n v="651"/>
    <n v="-651"/>
    <n v="0"/>
    <n v="0"/>
    <n v="51.02"/>
    <n v="0"/>
    <n v="0"/>
    <n v="0"/>
    <n v="0"/>
    <n v="0"/>
    <n v="0"/>
    <n v="0"/>
    <n v="33214.020000000004"/>
    <n v="30.277137648131269"/>
    <n v="1097"/>
    <n v="33214.020000000004"/>
    <n v="33214.020000000004"/>
    <n v="0"/>
    <n v="7520.24"/>
    <n v="13309.68"/>
    <n v="12588.180000000008"/>
    <n v="-204.08000000000527"/>
    <n v="0"/>
    <n v="33214.020000000004"/>
    <n v="0"/>
    <m/>
    <n v="-204.08000000000527"/>
    <n v="0"/>
    <n v="0"/>
    <n v="-204.08000000000527"/>
    <n v="0"/>
    <n v="0"/>
    <n v="0"/>
    <n v="0"/>
    <n v="0"/>
    <n v="0"/>
    <n v="0"/>
    <n v="0"/>
    <n v="-204.08000000000527"/>
  </r>
  <r>
    <n v="188"/>
    <n v="24491"/>
    <s v="41765491TPSU"/>
    <s v="491T"/>
    <x v="187"/>
    <s v="14LTIP - Perf"/>
    <n v="10257"/>
    <n v="10"/>
    <x v="132"/>
    <n v="9260"/>
    <x v="0"/>
    <n v="2000"/>
    <n v="0"/>
    <n v="0"/>
    <s v="41765491T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189"/>
    <n v="24541"/>
    <s v="41765541BPSU"/>
    <s v="541B"/>
    <x v="188"/>
    <s v="14LTIP - Perf"/>
    <n v="10257"/>
    <n v="180"/>
    <x v="75"/>
    <n v="9260"/>
    <x v="0"/>
    <n v="700000"/>
    <n v="0"/>
    <n v="0"/>
    <s v="41765541BPSU14LTIP - Perf"/>
    <s v="LTIP - Perf"/>
    <s v="LTIP - Perf - 05/06/2014"/>
    <s v="3 years"/>
    <d v="2014-05-06T00:00:00"/>
    <d v="2016-09-30T00:00:00"/>
    <n v="370"/>
    <n v="285"/>
    <n v="-4"/>
    <m/>
    <s v=""/>
    <m/>
    <s v=""/>
    <n v="651"/>
    <n v="1.7585999999999999"/>
    <s v=""/>
    <n v="0"/>
    <n v="18877.400000000001"/>
    <n v="14540.7"/>
    <n v="-204.08"/>
    <n v="0"/>
    <s v=""/>
    <s v=""/>
    <s v=""/>
    <n v="33214.020000000004"/>
    <n v="651"/>
    <n v="-651"/>
    <n v="0"/>
    <n v="0"/>
    <n v="51.02"/>
    <n v="0"/>
    <n v="0"/>
    <n v="0"/>
    <n v="0"/>
    <n v="0"/>
    <n v="0"/>
    <n v="0"/>
    <n v="33214.020000000004"/>
    <n v="30.277137648131269"/>
    <n v="1097"/>
    <n v="33214.020000000004"/>
    <n v="33214.020000000004"/>
    <n v="0"/>
    <n v="7520.24"/>
    <n v="13309.68"/>
    <n v="12588.180000000008"/>
    <n v="-204.08000000000527"/>
    <n v="0"/>
    <n v="33214.020000000004"/>
    <n v="0"/>
    <m/>
    <n v="-204.08000000000527"/>
    <n v="0"/>
    <n v="0"/>
    <n v="-204.08000000000527"/>
    <n v="0"/>
    <n v="0"/>
    <n v="0"/>
    <n v="0"/>
    <n v="0"/>
    <n v="0"/>
    <n v="0"/>
    <n v="0"/>
    <n v="-204.08000000000527"/>
  </r>
  <r>
    <n v="190"/>
    <n v="24582"/>
    <s v="41765582FPSU"/>
    <s v="582F"/>
    <x v="189"/>
    <s v="14LTIP - Perf"/>
    <n v="10257"/>
    <n v="10"/>
    <x v="5"/>
    <n v="9260"/>
    <x v="0"/>
    <n v="2000"/>
    <n v="0"/>
    <n v="0"/>
    <s v="41765582FPSU14LTIP - Perf"/>
    <s v="LTIP - Perf"/>
    <s v="LTIP - Perf - 05/06/2014"/>
    <s v="3 years"/>
    <d v="2014-05-06T00:00:00"/>
    <d v="2016-09-30T00:00:00"/>
    <n v="220"/>
    <n v="170"/>
    <n v="-3"/>
    <m/>
    <s v=""/>
    <m/>
    <s v=""/>
    <n v="387"/>
    <n v="1.7585999999999999"/>
    <s v=""/>
    <n v="0"/>
    <n v="11224.400000000001"/>
    <n v="8673.4"/>
    <n v="-153.06"/>
    <n v="0"/>
    <s v=""/>
    <s v=""/>
    <s v=""/>
    <n v="19744.740000000002"/>
    <n v="387"/>
    <n v="-387"/>
    <n v="0"/>
    <n v="0"/>
    <n v="51.02"/>
    <n v="0"/>
    <n v="0"/>
    <n v="0"/>
    <n v="0"/>
    <n v="0"/>
    <n v="0"/>
    <n v="0"/>
    <n v="19744.740000000002"/>
    <n v="17.998851412944394"/>
    <n v="1097"/>
    <n v="19744.740000000002"/>
    <n v="19744.740000000002"/>
    <n v="0"/>
    <n v="4471.49"/>
    <n v="7913.869999999999"/>
    <n v="7512.4400000000051"/>
    <n v="-153.0599999999996"/>
    <n v="0"/>
    <n v="19744.740000000002"/>
    <n v="0"/>
    <m/>
    <n v="-153.0599999999996"/>
    <n v="0"/>
    <n v="0"/>
    <n v="-153.0599999999996"/>
    <n v="0"/>
    <n v="0"/>
    <n v="0"/>
    <n v="0"/>
    <n v="0"/>
    <n v="0"/>
    <n v="0"/>
    <n v="0"/>
    <n v="-153.0599999999996"/>
  </r>
  <r>
    <n v="191"/>
    <n v="15389"/>
    <s v="41825389CPSU"/>
    <s v="389C"/>
    <x v="190"/>
    <s v="14LTIP - Perf"/>
    <n v="10257"/>
    <n v="80"/>
    <x v="79"/>
    <n v="9260"/>
    <x v="0"/>
    <n v="190000"/>
    <n v="0"/>
    <n v="0"/>
    <s v="41825389CPSU14LTIP - Perf"/>
    <s v="LTIP - Perf"/>
    <s v="LTIP - Perf - 07/05/2014"/>
    <s v="3 years"/>
    <d v="2014-07-05T00:00:00"/>
    <d v="2016-09-30T00:00:00"/>
    <n v="220"/>
    <n v="170"/>
    <n v="-3"/>
    <m/>
    <s v=""/>
    <m/>
    <s v=""/>
    <n v="387"/>
    <n v="1.7585999999999999"/>
    <s v=""/>
    <n v="0"/>
    <n v="11333.3"/>
    <n v="8757.5499999999993"/>
    <n v="-154.54500000000002"/>
    <n v="0"/>
    <s v=""/>
    <s v=""/>
    <s v=""/>
    <n v="19936.305"/>
    <n v="387"/>
    <n v="-387"/>
    <n v="0"/>
    <n v="0"/>
    <n v="51.515000000000001"/>
    <n v="0"/>
    <n v="0"/>
    <n v="0"/>
    <n v="0"/>
    <n v="0"/>
    <n v="0"/>
    <n v="0"/>
    <n v="19936.305"/>
    <n v="18.173477666362807"/>
    <n v="1097"/>
    <n v="19936.305"/>
    <n v="19936.305"/>
    <n v="0"/>
    <n v="4514.88"/>
    <n v="7990.6500000000005"/>
    <n v="7585.3200000000033"/>
    <n v="-154.5450000000038"/>
    <n v="0"/>
    <n v="19936.305"/>
    <n v="0"/>
    <m/>
    <n v="-154.5450000000038"/>
    <n v="0"/>
    <n v="0"/>
    <n v="-154.5450000000038"/>
    <n v="0"/>
    <n v="0"/>
    <n v="0"/>
    <n v="0"/>
    <n v="0"/>
    <n v="0"/>
    <n v="0"/>
    <n v="0"/>
    <n v="-154.5450000000038"/>
  </r>
  <r>
    <n v="192"/>
    <n v="14468"/>
    <s v="41839468RPSU"/>
    <s v="468R"/>
    <x v="84"/>
    <s v="14LTIP - Perf"/>
    <n v="10257"/>
    <n v="80"/>
    <x v="69"/>
    <n v="9260"/>
    <x v="0"/>
    <n v="190000"/>
    <n v="0"/>
    <n v="0"/>
    <s v="41839468RPSU14LTIP - Perf"/>
    <s v="LTIP - Perf"/>
    <s v="LTIP - Perf - 07/19/2014"/>
    <s v="3 years"/>
    <d v="2014-07-19T00:00:00"/>
    <d v="2016-09-30T00:00:00"/>
    <n v="150"/>
    <n v="116"/>
    <n v="-2"/>
    <m/>
    <s v=""/>
    <m/>
    <s v=""/>
    <n v="264"/>
    <n v="1.7585999999999999"/>
    <s v=""/>
    <n v="0"/>
    <n v="7645.5"/>
    <n v="5912.52"/>
    <n v="-101.94"/>
    <n v="0"/>
    <s v=""/>
    <s v=""/>
    <s v=""/>
    <n v="13456.08"/>
    <n v="264"/>
    <n v="-264"/>
    <n v="0"/>
    <n v="0"/>
    <n v="50.97"/>
    <n v="0"/>
    <n v="0"/>
    <n v="0"/>
    <n v="0"/>
    <n v="0"/>
    <n v="0"/>
    <n v="0"/>
    <n v="13456.08"/>
    <n v="12.266253418413855"/>
    <n v="1097"/>
    <n v="13456.08"/>
    <n v="13456.08"/>
    <n v="0"/>
    <n v="3045.76"/>
    <n v="5390.5300000000007"/>
    <n v="5121.7299999999977"/>
    <n v="-101.93999999999861"/>
    <n v="0"/>
    <n v="13456.08"/>
    <n v="0"/>
    <m/>
    <n v="-101.93999999999861"/>
    <n v="0"/>
    <n v="0"/>
    <n v="-101.93999999999861"/>
    <n v="0"/>
    <n v="0"/>
    <n v="0"/>
    <n v="0"/>
    <n v="0"/>
    <n v="0"/>
    <n v="0"/>
    <n v="0"/>
    <n v="-101.93999999999861"/>
  </r>
  <r>
    <n v="193"/>
    <n v="10005"/>
    <s v="421295McEPSU"/>
    <s v="5McE"/>
    <x v="0"/>
    <s v="15LTIP - Perf"/>
    <n v="10257"/>
    <n v="10"/>
    <x v="0"/>
    <n v="9260"/>
    <x v="0"/>
    <n v="2000"/>
    <n v="0"/>
    <n v="0"/>
    <s v="421295McEPSU15LTIP - Perf"/>
    <s v="LTIP - Perf"/>
    <s v="LTIP - Perf - 05/05/2015"/>
    <s v="3 years"/>
    <d v="2015-05-05T00:00:00"/>
    <d v="2017-09-30T00:00:00"/>
    <n v="185"/>
    <n v="75.170000000000016"/>
    <n v="0"/>
    <m/>
    <n v="0"/>
    <m/>
    <n v="0"/>
    <n v="260.17"/>
    <n v="1"/>
    <n v="0"/>
    <n v="83"/>
    <n v="9871.6"/>
    <n v="4011.0712000000008"/>
    <n v="0"/>
    <n v="0"/>
    <n v="0"/>
    <s v=""/>
    <n v="0"/>
    <n v="13882.671200000001"/>
    <n v="260.17"/>
    <n v="0"/>
    <n v="-177.17"/>
    <n v="83"/>
    <n v="53.36"/>
    <n v="4428.88"/>
    <n v="-88.586457760000002"/>
    <n v="4340.2935422400005"/>
    <n v="0"/>
    <n v="0"/>
    <n v="0"/>
    <n v="0"/>
    <n v="4428.88"/>
    <n v="4.0372652689152231"/>
    <n v="1097"/>
    <n v="4428.88"/>
    <n v="4428.88"/>
    <n v="0"/>
    <n v="0"/>
    <n v="4539.0499999999993"/>
    <n v="-110.17000000000007"/>
    <n v="0"/>
    <n v="0"/>
    <n v="4428.8799999999992"/>
    <n v="0"/>
    <m/>
    <n v="0"/>
    <n v="0"/>
    <n v="0"/>
    <n v="0"/>
    <n v="0"/>
    <n v="0"/>
    <n v="0"/>
    <n v="0"/>
    <n v="0"/>
    <n v="0"/>
    <n v="0"/>
    <n v="0"/>
    <n v="0"/>
  </r>
  <r>
    <n v="194"/>
    <n v="10015"/>
    <s v="4212915WoPSU"/>
    <s v="15Wo"/>
    <x v="1"/>
    <s v="15LTIP - Perf"/>
    <n v="10257"/>
    <n v="10"/>
    <x v="1"/>
    <n v="9260"/>
    <x v="0"/>
    <n v="2000"/>
    <n v="0"/>
    <n v="0"/>
    <s v="4212915WoPSU15LTIP - Perf"/>
    <s v="LTIP - Perf"/>
    <s v="LTIP - Perf - 05/05/2015"/>
    <s v="3 years"/>
    <d v="2015-05-05T00:00:00"/>
    <d v="2017-09-30T00:00:00"/>
    <n v="310"/>
    <n v="148.55200000000002"/>
    <n v="0"/>
    <m/>
    <n v="61.349000000000046"/>
    <m/>
    <n v="-29.078000000000088"/>
    <n v="490.82299999999998"/>
    <n v="1.5832999999999999"/>
    <s v=""/>
    <n v="0"/>
    <n v="16541.599999999999"/>
    <n v="7926.7347200000013"/>
    <n v="0"/>
    <n v="0"/>
    <n v="3273.5826400000024"/>
    <s v=""/>
    <n v="-1551.6020800000047"/>
    <n v="26190.315279999995"/>
    <n v="490.82299999999998"/>
    <n v="0"/>
    <n v="0"/>
    <n v="490.82299999999998"/>
    <n v="53.36"/>
    <n v="26190.315279999999"/>
    <n v="-523.8586862305599"/>
    <n v="25666.456593769439"/>
    <n v="0"/>
    <n v="0"/>
    <n v="0"/>
    <n v="0"/>
    <n v="25666.456593769439"/>
    <n v="23.396952227684082"/>
    <n v="1005"/>
    <n v="23513.94"/>
    <n v="23513.94"/>
    <n v="2152.5165937694401"/>
    <n v="0"/>
    <n v="7605.98"/>
    <n v="8394.5400000000009"/>
    <n v="7513.42"/>
    <n v="0"/>
    <n v="23513.940000000002"/>
    <n v="0"/>
    <m/>
    <n v="677.61"/>
    <n v="655.76"/>
    <n v="677.62"/>
    <n v="2010.9899999999998"/>
    <n v="677.62"/>
    <n v="612.04"/>
    <n v="3350.55"/>
    <n v="4640.21"/>
    <n v="743.5"/>
    <n v="768.27"/>
    <n v="-649.54999999999995"/>
    <n v="862.22"/>
    <n v="7513.42"/>
  </r>
  <r>
    <n v="195"/>
    <n v="10034"/>
    <s v="4212934MaPSU"/>
    <s v="34Ma"/>
    <x v="2"/>
    <s v="15LTIP - Perf"/>
    <n v="10257"/>
    <n v="50"/>
    <x v="2"/>
    <n v="9260"/>
    <x v="0"/>
    <n v="91000"/>
    <n v="0"/>
    <n v="0"/>
    <s v="4212934Ma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196"/>
    <n v="10070"/>
    <s v="4212970HaPSU"/>
    <s v="70Ha"/>
    <x v="3"/>
    <s v="15LTIP - Perf"/>
    <n v="10257"/>
    <n v="20"/>
    <x v="3"/>
    <n v="9260"/>
    <x v="0"/>
    <n v="107000"/>
    <n v="0"/>
    <n v="0"/>
    <s v="4212970HaPSU15LTIP - Perf"/>
    <s v="LTIP - Perf"/>
    <s v="LTIP - Perf - 05/05/2015"/>
    <s v="3 years"/>
    <d v="2015-05-05T00:00:00"/>
    <d v="2017-09-30T00:00:00"/>
    <n v="1080"/>
    <n v="517.53600000000006"/>
    <n v="0"/>
    <m/>
    <n v="213.73199999999997"/>
    <m/>
    <n v="-101.30400000000009"/>
    <n v="1709.9639999999999"/>
    <n v="1.5832999999999999"/>
    <s v=""/>
    <n v="0"/>
    <n v="57628.800000000003"/>
    <n v="27615.720959999999"/>
    <n v="0"/>
    <n v="0"/>
    <n v="11404.739519999999"/>
    <s v=""/>
    <n v="-5405.5814400000045"/>
    <n v="91243.679039999988"/>
    <n v="1709.9639999999999"/>
    <n v="0"/>
    <n v="0"/>
    <n v="1709.9639999999999"/>
    <n v="53.36"/>
    <n v="91243.679040000003"/>
    <n v="-1825.0560681580801"/>
    <n v="89418.62297184192"/>
    <n v="0"/>
    <n v="0"/>
    <n v="0"/>
    <n v="0"/>
    <n v="89418.62297184192"/>
    <n v="81.511962599673581"/>
    <n v="1005"/>
    <n v="81919.520000000004"/>
    <n v="81919.520000000004"/>
    <n v="7499.1029718419159"/>
    <n v="0"/>
    <n v="26498.25"/>
    <n v="29245.489999999998"/>
    <n v="26175.78"/>
    <n v="0"/>
    <n v="81919.51999999999"/>
    <n v="0"/>
    <m/>
    <n v="2360.73"/>
    <n v="2284.58"/>
    <n v="2360.7399999999998"/>
    <n v="7006.0499999999993"/>
    <n v="2360.73"/>
    <n v="2132.27"/>
    <n v="11672.89"/>
    <n v="16165.89"/>
    <n v="2590.23"/>
    <n v="2676.57"/>
    <n v="-2262.9600000000005"/>
    <n v="3003.8399999999997"/>
    <n v="26175.78"/>
  </r>
  <r>
    <n v="197"/>
    <n v="10101"/>
    <s v="42129101WPSU"/>
    <s v="101W"/>
    <x v="4"/>
    <s v="15LTIP - Perf"/>
    <n v="10257"/>
    <n v="10"/>
    <x v="4"/>
    <n v="9260"/>
    <x v="0"/>
    <n v="2000"/>
    <n v="0"/>
    <n v="0"/>
    <s v="42129101W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198"/>
    <n v="10105"/>
    <s v="42129105APSU"/>
    <s v="105A"/>
    <x v="5"/>
    <s v="15LTIP - Perf"/>
    <n v="10257"/>
    <n v="10"/>
    <x v="5"/>
    <n v="9260"/>
    <x v="0"/>
    <n v="2000"/>
    <n v="0"/>
    <n v="0"/>
    <s v="42129105APSU15LTIP - Perf"/>
    <s v="LTIP - Perf"/>
    <s v="LTIP - Perf - 05/05/2015"/>
    <s v="3 years"/>
    <d v="2015-05-05T00:00:00"/>
    <d v="2017-09-30T00:00:00"/>
    <n v="480"/>
    <n v="230.01600000000005"/>
    <n v="0"/>
    <m/>
    <n v="94.991999999999962"/>
    <m/>
    <n v="-45.024000000000115"/>
    <n v="759.98399999999992"/>
    <n v="1.5832999999999999"/>
    <s v=""/>
    <n v="0"/>
    <n v="25612.799999999999"/>
    <n v="12273.653760000003"/>
    <n v="0"/>
    <n v="0"/>
    <n v="5068.773119999998"/>
    <s v=""/>
    <n v="-2402.4806400000061"/>
    <n v="40552.746239999993"/>
    <n v="759.98399999999992"/>
    <n v="0"/>
    <n v="0"/>
    <n v="759.98400000000004"/>
    <n v="53.36"/>
    <n v="40552.74624"/>
    <n v="-811.13603029247997"/>
    <n v="39741.61020970752"/>
    <n v="0"/>
    <n v="0"/>
    <n v="0"/>
    <n v="0"/>
    <n v="39741.61020970752"/>
    <n v="36.227538933188256"/>
    <n v="1005"/>
    <n v="36408.68"/>
    <n v="36408.68"/>
    <n v="3332.9302097075197"/>
    <n v="0"/>
    <n v="11777"/>
    <n v="12997.99"/>
    <n v="11633.690000000002"/>
    <n v="0"/>
    <n v="36408.68"/>
    <n v="0"/>
    <m/>
    <n v="1049.22"/>
    <n v="1015.37"/>
    <n v="1049.21"/>
    <n v="3113.8"/>
    <n v="1049.22"/>
    <n v="947.67"/>
    <n v="5187.96"/>
    <n v="7184.85"/>
    <n v="1151.21"/>
    <n v="1189.5899999999999"/>
    <n v="-1005.7600000000002"/>
    <n v="1335.04"/>
    <n v="11633.690000000002"/>
  </r>
  <r>
    <n v="199"/>
    <n v="10106"/>
    <s v="42129106GPSU"/>
    <s v="106G"/>
    <x v="6"/>
    <s v="15LTIP - Perf"/>
    <n v="10257"/>
    <n v="30"/>
    <x v="6"/>
    <n v="9260"/>
    <x v="0"/>
    <n v="10000"/>
    <n v="0"/>
    <n v="0"/>
    <s v="42129106G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200"/>
    <n v="10107"/>
    <s v="42129107CPSU"/>
    <s v="107C"/>
    <x v="7"/>
    <s v="15LTIP - Perf"/>
    <n v="10257"/>
    <n v="10"/>
    <x v="7"/>
    <n v="9260"/>
    <x v="0"/>
    <n v="12000"/>
    <n v="0"/>
    <n v="0"/>
    <s v="42129107CPSU15LTIP - Perf"/>
    <s v="LTIP - Perf"/>
    <s v="LTIP - Perf - 05/05/2015"/>
    <s v="3 years"/>
    <d v="2015-05-05T00:00:00"/>
    <d v="2017-09-30T00:00:00"/>
    <n v="1080"/>
    <n v="517.53600000000006"/>
    <n v="0"/>
    <m/>
    <n v="213.73199999999997"/>
    <m/>
    <n v="-101.30400000000009"/>
    <n v="1709.9639999999999"/>
    <n v="1.5832999999999999"/>
    <s v=""/>
    <n v="0"/>
    <n v="57628.800000000003"/>
    <n v="27615.720959999999"/>
    <n v="0"/>
    <n v="0"/>
    <n v="11404.739519999999"/>
    <s v=""/>
    <n v="-5405.5814400000045"/>
    <n v="91243.679039999988"/>
    <n v="1709.9639999999999"/>
    <n v="0"/>
    <n v="0"/>
    <n v="1709.9639999999999"/>
    <n v="53.36"/>
    <n v="91243.679040000003"/>
    <n v="-1825.0560681580801"/>
    <n v="89418.62297184192"/>
    <n v="0"/>
    <n v="0"/>
    <n v="0"/>
    <n v="0"/>
    <n v="89418.62297184192"/>
    <n v="81.511962599673581"/>
    <n v="1005"/>
    <n v="81919.520000000004"/>
    <n v="81919.520000000004"/>
    <n v="7499.1029718419159"/>
    <n v="0"/>
    <n v="26498.25"/>
    <n v="29245.489999999998"/>
    <n v="26175.78"/>
    <n v="0"/>
    <n v="81919.51999999999"/>
    <n v="0"/>
    <m/>
    <n v="2360.73"/>
    <n v="2284.58"/>
    <n v="2360.7399999999998"/>
    <n v="7006.0499999999993"/>
    <n v="2360.73"/>
    <n v="2132.27"/>
    <n v="11672.89"/>
    <n v="16165.89"/>
    <n v="2590.23"/>
    <n v="2676.57"/>
    <n v="-2262.9600000000005"/>
    <n v="3003.8399999999997"/>
    <n v="26175.78"/>
  </r>
  <r>
    <n v="201"/>
    <n v="10138"/>
    <s v="42129138JPSU"/>
    <s v="138J"/>
    <x v="8"/>
    <s v="15LTIP - Perf"/>
    <n v="10257"/>
    <n v="10"/>
    <x v="5"/>
    <n v="9260"/>
    <x v="0"/>
    <n v="2000"/>
    <n v="0"/>
    <n v="0"/>
    <s v="42129138J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202"/>
    <n v="10153"/>
    <s v="42129153PPSU"/>
    <s v="153P"/>
    <x v="9"/>
    <s v="15LTIP - Perf"/>
    <n v="10257"/>
    <n v="212"/>
    <x v="8"/>
    <n v="9260"/>
    <x v="0"/>
    <n v="821000"/>
    <n v="0"/>
    <n v="0"/>
    <s v="42129153PPSU15LTIP - Perf"/>
    <s v="LTIP - Perf"/>
    <s v="LTIP - Perf - 05/05/2015"/>
    <s v="3 years"/>
    <d v="2015-05-05T00:00:00"/>
    <d v="2017-09-30T00:00:00"/>
    <n v="185"/>
    <n v="88.651999999999987"/>
    <n v="0"/>
    <n v="2.3480000000000132"/>
    <s v=""/>
    <m/>
    <s v=""/>
    <n v="276"/>
    <n v="1.4896"/>
    <s v=""/>
    <n v="207"/>
    <n v="9871.6"/>
    <n v="4730.4707199999993"/>
    <n v="0"/>
    <n v="125.2892800000007"/>
    <s v=""/>
    <s v=""/>
    <s v=""/>
    <n v="14727.36"/>
    <n v="276"/>
    <n v="-207"/>
    <n v="-69"/>
    <n v="0"/>
    <n v="53.36"/>
    <n v="0"/>
    <n v="0"/>
    <n v="0"/>
    <n v="0"/>
    <n v="0"/>
    <n v="0"/>
    <n v="0"/>
    <n v="11045.52"/>
    <n v="10.068842297174111"/>
    <n v="1097"/>
    <n v="11045.52"/>
    <n v="11045.52"/>
    <n v="0"/>
    <n v="0"/>
    <n v="4539.0499999999993"/>
    <n v="5009.6499999999996"/>
    <n v="1496.8200000000011"/>
    <n v="0"/>
    <n v="11045.52"/>
    <n v="0"/>
    <m/>
    <n v="404.38"/>
    <n v="391.34"/>
    <n v="701.10000000000093"/>
    <n v="1496.8200000000011"/>
    <n v="0"/>
    <n v="0"/>
    <n v="0"/>
    <n v="0"/>
    <n v="0"/>
    <n v="0"/>
    <n v="0"/>
    <n v="0"/>
    <n v="1496.8200000000011"/>
  </r>
  <r>
    <n v="203"/>
    <n v="10155"/>
    <s v="42129155MPSU"/>
    <s v="155M"/>
    <x v="10"/>
    <s v="15LTIP - Perf"/>
    <n v="10257"/>
    <n v="10"/>
    <x v="4"/>
    <n v="9260"/>
    <x v="0"/>
    <n v="2000"/>
    <n v="0"/>
    <n v="0"/>
    <s v="42129155M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204"/>
    <n v="10219"/>
    <s v="42129219HPSU"/>
    <s v="219H"/>
    <x v="11"/>
    <s v="15LTIP - Perf"/>
    <n v="10257"/>
    <n v="10"/>
    <x v="5"/>
    <n v="9260"/>
    <x v="0"/>
    <n v="2000"/>
    <n v="0"/>
    <n v="0"/>
    <s v="42129219HPSU15LTIP - Perf"/>
    <s v="LTIP - Perf"/>
    <s v="LTIP - Perf - 05/05/2015"/>
    <s v="3 years"/>
    <d v="2015-05-05T00:00:00"/>
    <d v="2017-09-30T00:00:00"/>
    <n v="310"/>
    <n v="0"/>
    <n v="0"/>
    <m/>
    <n v="0"/>
    <m/>
    <n v="0"/>
    <n v="310"/>
    <n v="1"/>
    <n v="0"/>
    <n v="87"/>
    <n v="16541.599999999999"/>
    <n v="0"/>
    <n v="0"/>
    <n v="0"/>
    <n v="0"/>
    <s v=""/>
    <n v="0"/>
    <n v="16541.599999999999"/>
    <n v="310"/>
    <n v="0"/>
    <n v="-223"/>
    <n v="87"/>
    <n v="53.36"/>
    <n v="4642.32"/>
    <n v="-92.855684639999993"/>
    <n v="4549.46431536"/>
    <n v="0"/>
    <n v="0"/>
    <n v="0"/>
    <n v="0"/>
    <n v="4642.32"/>
    <n v="4.2318322698267998"/>
    <n v="1097"/>
    <n v="4642.32"/>
    <n v="4642.32"/>
    <n v="0"/>
    <n v="0"/>
    <n v="4642.32"/>
    <n v="0"/>
    <n v="0"/>
    <n v="0"/>
    <n v="4642.32"/>
    <n v="0"/>
    <m/>
    <n v="0"/>
    <n v="0"/>
    <n v="0"/>
    <n v="0"/>
    <n v="0"/>
    <n v="0"/>
    <n v="0"/>
    <n v="0"/>
    <n v="0"/>
    <n v="0"/>
    <n v="0"/>
    <n v="0"/>
    <n v="0"/>
  </r>
  <r>
    <n v="205"/>
    <n v="10239"/>
    <s v="42129239FPSU"/>
    <s v="239F"/>
    <x v="12"/>
    <s v="15LTIP - Perf"/>
    <n v="10257"/>
    <n v="180"/>
    <x v="9"/>
    <n v="9260"/>
    <x v="0"/>
    <n v="700000"/>
    <n v="0"/>
    <n v="0"/>
    <s v="42129239FPSU15LTIP - Perf"/>
    <s v="LTIP - Perf"/>
    <s v="LTIP - Perf - 05/05/2015"/>
    <s v="3 years"/>
    <d v="2015-05-05T00:00:00"/>
    <d v="2017-09-30T00:00:00"/>
    <n v="310"/>
    <n v="148.55200000000002"/>
    <n v="0"/>
    <m/>
    <n v="61.349000000000046"/>
    <m/>
    <n v="-29.078000000000088"/>
    <n v="490.82299999999998"/>
    <n v="1.5832999999999999"/>
    <s v=""/>
    <n v="0"/>
    <n v="16541.599999999999"/>
    <n v="7926.7347200000013"/>
    <n v="0"/>
    <n v="0"/>
    <n v="3273.5826400000024"/>
    <s v=""/>
    <n v="-1551.6020800000047"/>
    <n v="26190.315279999995"/>
    <n v="490.82299999999998"/>
    <n v="0"/>
    <n v="0"/>
    <n v="490.82299999999998"/>
    <n v="53.36"/>
    <n v="26190.315279999999"/>
    <n v="-523.8586862305599"/>
    <n v="25666.456593769439"/>
    <n v="0"/>
    <n v="0"/>
    <n v="0"/>
    <n v="0"/>
    <n v="25666.456593769439"/>
    <n v="23.396952227684082"/>
    <n v="1005"/>
    <n v="23513.94"/>
    <n v="23513.94"/>
    <n v="2152.5165937694401"/>
    <n v="0"/>
    <n v="7605.98"/>
    <n v="8394.5400000000009"/>
    <n v="7513.42"/>
    <n v="0"/>
    <n v="23513.940000000002"/>
    <n v="0"/>
    <m/>
    <n v="677.61"/>
    <n v="655.76"/>
    <n v="677.62"/>
    <n v="2010.9899999999998"/>
    <n v="677.62"/>
    <n v="612.04"/>
    <n v="3350.55"/>
    <n v="4640.21"/>
    <n v="743.5"/>
    <n v="768.27"/>
    <n v="-649.54999999999995"/>
    <n v="862.22"/>
    <n v="7513.42"/>
  </r>
  <r>
    <n v="206"/>
    <n v="10284"/>
    <s v="42129284APSU"/>
    <s v="284A"/>
    <x v="13"/>
    <s v="15LTIP - Perf"/>
    <n v="10257"/>
    <n v="60"/>
    <x v="10"/>
    <n v="9260"/>
    <x v="0"/>
    <n v="81000"/>
    <n v="0"/>
    <n v="0"/>
    <s v="42129284A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207"/>
    <n v="10366"/>
    <s v="42129366BPSU"/>
    <s v="366B"/>
    <x v="14"/>
    <s v="15LTIP - Perf"/>
    <n v="10257"/>
    <n v="50"/>
    <x v="11"/>
    <n v="9260"/>
    <x v="0"/>
    <n v="9000"/>
    <n v="0"/>
    <n v="0"/>
    <s v="42129366B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208"/>
    <n v="10368"/>
    <s v="42129368WPSU"/>
    <s v="368W"/>
    <x v="15"/>
    <s v="15LTIP - Perf"/>
    <n v="10257"/>
    <n v="10"/>
    <x v="5"/>
    <n v="9260"/>
    <x v="0"/>
    <n v="2000"/>
    <n v="0"/>
    <n v="0"/>
    <s v="42129368WPSU15LTIP - Perf"/>
    <s v="LTIP - Perf"/>
    <s v="LTIP - Perf - 05/05/2015"/>
    <s v="3 years"/>
    <d v="2015-05-05T00:00:00"/>
    <d v="2017-09-30T00:00:00"/>
    <n v="480"/>
    <n v="230.01600000000005"/>
    <n v="0"/>
    <m/>
    <n v="94.991999999999962"/>
    <m/>
    <n v="-45.024000000000115"/>
    <n v="759.98399999999992"/>
    <n v="1.5832999999999999"/>
    <s v=""/>
    <n v="0"/>
    <n v="25612.799999999999"/>
    <n v="12273.653760000003"/>
    <n v="0"/>
    <n v="0"/>
    <n v="5068.773119999998"/>
    <s v=""/>
    <n v="-2402.4806400000061"/>
    <n v="40552.746239999993"/>
    <n v="759.98399999999992"/>
    <n v="0"/>
    <n v="0"/>
    <n v="759.98400000000004"/>
    <n v="53.36"/>
    <n v="40552.74624"/>
    <n v="-811.13603029247997"/>
    <n v="39741.61020970752"/>
    <n v="0"/>
    <n v="0"/>
    <n v="0"/>
    <n v="0"/>
    <n v="39741.61020970752"/>
    <n v="36.227538933188256"/>
    <n v="1005"/>
    <n v="36408.68"/>
    <n v="36408.68"/>
    <n v="3332.9302097075197"/>
    <n v="0"/>
    <n v="11777"/>
    <n v="12997.99"/>
    <n v="11633.690000000002"/>
    <n v="0"/>
    <n v="36408.68"/>
    <n v="0"/>
    <m/>
    <n v="1049.22"/>
    <n v="1015.37"/>
    <n v="1049.21"/>
    <n v="3113.8"/>
    <n v="1049.22"/>
    <n v="947.67"/>
    <n v="5187.96"/>
    <n v="7184.85"/>
    <n v="1151.21"/>
    <n v="1189.5899999999999"/>
    <n v="-1005.7600000000002"/>
    <n v="1335.04"/>
    <n v="11633.690000000002"/>
  </r>
  <r>
    <n v="209"/>
    <n v="10382"/>
    <s v="42129382APSU"/>
    <s v="382A"/>
    <x v="17"/>
    <s v="15LTIP - Perf"/>
    <n v="10257"/>
    <n v="10"/>
    <x v="1"/>
    <n v="9260"/>
    <x v="0"/>
    <n v="2000"/>
    <n v="0"/>
    <n v="0"/>
    <s v="42129382APSU15LTIP - Perf"/>
    <s v="LTIP - Perf"/>
    <s v="LTIP - Perf - 05/05/2015"/>
    <s v="3 years"/>
    <d v="2015-05-05T00:00:00"/>
    <d v="2017-09-30T00:00:00"/>
    <n v="310"/>
    <n v="148.55200000000002"/>
    <n v="0"/>
    <m/>
    <n v="61.349000000000046"/>
    <m/>
    <n v="-29.078000000000088"/>
    <n v="490.82299999999998"/>
    <n v="1.5832999999999999"/>
    <s v=""/>
    <n v="0"/>
    <n v="16541.599999999999"/>
    <n v="7926.7347200000013"/>
    <n v="0"/>
    <n v="0"/>
    <n v="3273.5826400000024"/>
    <s v=""/>
    <n v="-1551.6020800000047"/>
    <n v="26190.315279999995"/>
    <n v="490.82299999999998"/>
    <n v="0"/>
    <n v="0"/>
    <n v="490.82299999999998"/>
    <n v="53.36"/>
    <n v="26190.315279999999"/>
    <n v="-523.8586862305599"/>
    <n v="25666.456593769439"/>
    <n v="0"/>
    <n v="0"/>
    <n v="0"/>
    <n v="0"/>
    <n v="25666.456593769439"/>
    <n v="23.396952227684082"/>
    <n v="1005"/>
    <n v="23513.94"/>
    <n v="23513.94"/>
    <n v="2152.5165937694401"/>
    <n v="0"/>
    <n v="7605.98"/>
    <n v="8394.5400000000009"/>
    <n v="7513.42"/>
    <n v="0"/>
    <n v="23513.940000000002"/>
    <n v="0"/>
    <m/>
    <n v="677.61"/>
    <n v="655.76"/>
    <n v="677.62"/>
    <n v="2010.9899999999998"/>
    <n v="677.62"/>
    <n v="612.04"/>
    <n v="3350.55"/>
    <n v="4640.21"/>
    <n v="743.5"/>
    <n v="768.27"/>
    <n v="-649.54999999999995"/>
    <n v="862.22"/>
    <n v="7513.42"/>
  </r>
  <r>
    <n v="210"/>
    <n v="10399"/>
    <s v="42129399GPSU"/>
    <s v="399G"/>
    <x v="18"/>
    <s v="15LTIP - Perf"/>
    <n v="10257"/>
    <n v="60"/>
    <x v="13"/>
    <n v="9260"/>
    <x v="0"/>
    <n v="31000"/>
    <n v="0"/>
    <n v="0"/>
    <s v="42129399GPSU15LTIP - Perf"/>
    <s v="LTIP - Perf"/>
    <s v="LTIP - Perf - 05/05/2015"/>
    <s v="3 years"/>
    <d v="2015-05-05T00:00:00"/>
    <d v="2017-09-30T00:00:00"/>
    <n v="480"/>
    <n v="195.01999999999998"/>
    <n v="0"/>
    <m/>
    <n v="0"/>
    <m/>
    <n v="0"/>
    <n v="675.02"/>
    <n v="1"/>
    <n v="0"/>
    <n v="174"/>
    <n v="25612.799999999999"/>
    <n v="10406.267199999998"/>
    <n v="0"/>
    <n v="0"/>
    <n v="0"/>
    <s v=""/>
    <n v="0"/>
    <n v="36019.067199999998"/>
    <n v="675.02"/>
    <n v="0"/>
    <n v="-501.02"/>
    <n v="174"/>
    <n v="53.36"/>
    <n v="9284.64"/>
    <n v="-185.71136927999999"/>
    <n v="9098.92863072"/>
    <n v="0"/>
    <n v="0"/>
    <n v="0"/>
    <n v="0"/>
    <n v="9284.64"/>
    <n v="8.4636645396535997"/>
    <n v="1097"/>
    <n v="9284.64"/>
    <n v="9284.64"/>
    <n v="0"/>
    <n v="0"/>
    <n v="11777"/>
    <n v="-2492.3600000000006"/>
    <n v="0"/>
    <n v="0"/>
    <n v="9284.64"/>
    <n v="0"/>
    <m/>
    <n v="0"/>
    <n v="0"/>
    <n v="0"/>
    <n v="0"/>
    <n v="0"/>
    <n v="0"/>
    <n v="0"/>
    <n v="0"/>
    <n v="0"/>
    <n v="0"/>
    <n v="0"/>
    <n v="0"/>
    <n v="0"/>
  </r>
  <r>
    <n v="211"/>
    <n v="10401"/>
    <s v="42129401SPSU"/>
    <s v="401S"/>
    <x v="19"/>
    <s v="15LTIP - Perf"/>
    <n v="10257"/>
    <n v="10"/>
    <x v="14"/>
    <n v="9260"/>
    <x v="0"/>
    <n v="2000"/>
    <n v="0"/>
    <n v="0"/>
    <s v="42129401S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212"/>
    <n v="10449"/>
    <s v="42129449MPSU"/>
    <s v="449M"/>
    <x v="20"/>
    <s v="15LTIP - Perf"/>
    <n v="10257"/>
    <n v="20"/>
    <x v="15"/>
    <n v="9260"/>
    <x v="0"/>
    <n v="7000"/>
    <n v="0"/>
    <n v="0"/>
    <s v="42129449M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213"/>
    <n v="10452"/>
    <s v="42129452SPSU"/>
    <s v="452S"/>
    <x v="21"/>
    <s v="15LTIP - Perf"/>
    <n v="10257"/>
    <n v="70"/>
    <x v="16"/>
    <n v="9260"/>
    <x v="0"/>
    <n v="170000"/>
    <n v="0"/>
    <n v="0"/>
    <s v="42129452SPSU15LTIP - Perf"/>
    <s v="LTIP - Perf"/>
    <s v="LTIP - Perf - 05/05/2015"/>
    <s v="3 years"/>
    <d v="2015-05-05T00:00:00"/>
    <d v="2017-09-30T00:00:00"/>
    <n v="185"/>
    <n v="75.165500000000009"/>
    <n v="0"/>
    <m/>
    <n v="0"/>
    <m/>
    <n v="0"/>
    <n v="260.16550000000001"/>
    <n v="1"/>
    <n v="0"/>
    <n v="88"/>
    <n v="9871.6"/>
    <n v="4010.8310800000004"/>
    <n v="0"/>
    <n v="0"/>
    <n v="0"/>
    <s v=""/>
    <n v="0"/>
    <n v="13882.43108"/>
    <n v="260.16550000000001"/>
    <n v="0"/>
    <n v="-172.16550000000001"/>
    <n v="88"/>
    <n v="53.36"/>
    <n v="4695.68"/>
    <n v="-93.922991359999997"/>
    <n v="4601.7570086400001"/>
    <n v="0"/>
    <n v="0"/>
    <n v="0"/>
    <n v="0"/>
    <n v="4695.68"/>
    <n v="4.2804740200546947"/>
    <n v="1097"/>
    <n v="4695.68"/>
    <n v="4695.68"/>
    <n v="0"/>
    <n v="0"/>
    <n v="4539.0499999999993"/>
    <n v="156.63000000000011"/>
    <n v="0"/>
    <n v="0"/>
    <n v="4695.6799999999994"/>
    <n v="0"/>
    <m/>
    <n v="0"/>
    <n v="0"/>
    <n v="0"/>
    <n v="0"/>
    <n v="0"/>
    <n v="0"/>
    <n v="0"/>
    <n v="0"/>
    <n v="0"/>
    <n v="0"/>
    <n v="0"/>
    <n v="0"/>
    <n v="0"/>
  </r>
  <r>
    <n v="214"/>
    <n v="10473"/>
    <s v="42129473GPSU"/>
    <s v="473G"/>
    <x v="22"/>
    <s v="15LTIP - Perf"/>
    <n v="10257"/>
    <n v="60"/>
    <x v="17"/>
    <n v="9260"/>
    <x v="0"/>
    <n v="30000"/>
    <n v="0"/>
    <n v="0"/>
    <s v="42129473GPSU15LTIP - Perf"/>
    <s v="LTIP - Perf"/>
    <s v="LTIP - Perf - 05/05/2015"/>
    <s v="3 years"/>
    <d v="2015-05-05T00:00:00"/>
    <d v="2017-09-30T00:00:00"/>
    <n v="1080"/>
    <n v="517.53600000000006"/>
    <n v="0"/>
    <m/>
    <n v="213.73199999999997"/>
    <m/>
    <n v="-101.30400000000009"/>
    <n v="1709.9639999999999"/>
    <n v="1.5832999999999999"/>
    <s v=""/>
    <n v="0"/>
    <n v="57628.800000000003"/>
    <n v="27615.720959999999"/>
    <n v="0"/>
    <n v="0"/>
    <n v="11404.739519999999"/>
    <s v=""/>
    <n v="-5405.5814400000045"/>
    <n v="91243.679039999988"/>
    <n v="1709.9639999999999"/>
    <n v="0"/>
    <n v="0"/>
    <n v="1709.9639999999999"/>
    <n v="53.36"/>
    <n v="91243.679040000003"/>
    <n v="-1825.0560681580801"/>
    <n v="89418.62297184192"/>
    <n v="0"/>
    <n v="0"/>
    <n v="0"/>
    <n v="0"/>
    <n v="89418.62297184192"/>
    <n v="81.511962599673581"/>
    <n v="1005"/>
    <n v="81919.520000000004"/>
    <n v="81919.520000000004"/>
    <n v="7499.1029718419159"/>
    <n v="0"/>
    <n v="26498.25"/>
    <n v="29245.489999999998"/>
    <n v="26175.78"/>
    <n v="0"/>
    <n v="81919.51999999999"/>
    <n v="0"/>
    <m/>
    <n v="2360.73"/>
    <n v="2284.58"/>
    <n v="2360.7399999999998"/>
    <n v="7006.0499999999993"/>
    <n v="2360.73"/>
    <n v="2132.27"/>
    <n v="11672.89"/>
    <n v="16165.89"/>
    <n v="2590.23"/>
    <n v="2676.57"/>
    <n v="-2262.9600000000005"/>
    <n v="3003.8399999999997"/>
    <n v="26175.78"/>
  </r>
  <r>
    <n v="215"/>
    <n v="10537"/>
    <s v="4212937ElPSU"/>
    <s v="37El"/>
    <x v="23"/>
    <s v="15LTIP - Perf"/>
    <n v="10257"/>
    <n v="30"/>
    <x v="18"/>
    <n v="9260"/>
    <x v="0"/>
    <n v="10000"/>
    <n v="0"/>
    <n v="0"/>
    <s v="4212937El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216"/>
    <n v="10552"/>
    <s v="42129552BPSU"/>
    <s v="552B"/>
    <x v="24"/>
    <s v="15LTIP - Perf"/>
    <n v="10257"/>
    <n v="30"/>
    <x v="19"/>
    <n v="9260"/>
    <x v="0"/>
    <n v="10000"/>
    <n v="0"/>
    <n v="0"/>
    <s v="42129552BPSU15LTIP - Perf"/>
    <s v="LTIP - Perf"/>
    <s v="LTIP - Perf - 05/05/2015"/>
    <s v="3 years"/>
    <d v="2015-05-05T00:00:00"/>
    <d v="2017-09-30T00:00:00"/>
    <n v="185"/>
    <n v="88.651999999999987"/>
    <n v="0"/>
    <m/>
    <n v="0"/>
    <m/>
    <n v="0"/>
    <n v="273.65199999999999"/>
    <n v="1"/>
    <n v="0"/>
    <n v="139"/>
    <n v="9871.6"/>
    <n v="4730.4707199999993"/>
    <n v="0"/>
    <n v="0"/>
    <n v="0"/>
    <s v=""/>
    <n v="0"/>
    <n v="14602.07072"/>
    <n v="273.65199999999999"/>
    <n v="0"/>
    <n v="-134.65199999999999"/>
    <n v="139"/>
    <n v="53.36"/>
    <n v="7417.04"/>
    <n v="-148.35563407999999"/>
    <n v="7268.6843659200003"/>
    <n v="0"/>
    <n v="0"/>
    <n v="0"/>
    <n v="0"/>
    <n v="7417.04"/>
    <n v="6.761203281677302"/>
    <n v="1097"/>
    <n v="7417.04"/>
    <n v="7417.04"/>
    <n v="0"/>
    <n v="0"/>
    <n v="4539.0499999999993"/>
    <n v="5009.6499999999996"/>
    <n v="-2131.67"/>
    <n v="0"/>
    <n v="7417.0299999999988"/>
    <n v="1.0000000001127773E-2"/>
    <m/>
    <n v="404.38"/>
    <n v="391.34"/>
    <n v="404.39"/>
    <n v="1200.1100000000001"/>
    <n v="-3331.78"/>
    <n v="0"/>
    <n v="0"/>
    <n v="-3331.78"/>
    <n v="0"/>
    <n v="0"/>
    <n v="0"/>
    <n v="0"/>
    <n v="-2131.67"/>
  </r>
  <r>
    <n v="217"/>
    <n v="10593"/>
    <s v="42129593APSU"/>
    <s v="593A"/>
    <x v="25"/>
    <s v="15LTIP - Perf"/>
    <n v="10257"/>
    <n v="10"/>
    <x v="20"/>
    <n v="9260"/>
    <x v="0"/>
    <n v="2000"/>
    <n v="0"/>
    <n v="0"/>
    <s v="42129593A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218"/>
    <n v="10606"/>
    <s v="42129606APSU"/>
    <s v="606A"/>
    <x v="26"/>
    <s v="15LTIP - Perf"/>
    <n v="10257"/>
    <n v="10"/>
    <x v="21"/>
    <n v="9260"/>
    <x v="0"/>
    <n v="2000"/>
    <n v="0"/>
    <n v="0"/>
    <s v="42129606APSU15LTIP - Perf"/>
    <s v="LTIP - Perf"/>
    <s v="LTIP - Perf - 05/05/2015"/>
    <s v="3 years"/>
    <d v="2015-05-05T00:00:00"/>
    <d v="2017-09-30T00:00:00"/>
    <n v="1080"/>
    <n v="517.53600000000006"/>
    <n v="0"/>
    <m/>
    <n v="213.73199999999997"/>
    <m/>
    <n v="-101.30400000000009"/>
    <n v="1709.9639999999999"/>
    <n v="1.5832999999999999"/>
    <s v=""/>
    <n v="0"/>
    <n v="57628.800000000003"/>
    <n v="27615.720959999999"/>
    <n v="0"/>
    <n v="0"/>
    <n v="11404.739519999999"/>
    <s v=""/>
    <n v="-5405.5814400000045"/>
    <n v="91243.679039999988"/>
    <n v="1709.9639999999999"/>
    <n v="0"/>
    <n v="0"/>
    <n v="1709.9639999999999"/>
    <n v="53.36"/>
    <n v="91243.679040000003"/>
    <n v="-1825.0560681580801"/>
    <n v="89418.62297184192"/>
    <n v="0"/>
    <n v="0"/>
    <n v="0"/>
    <n v="0"/>
    <n v="89418.62297184192"/>
    <n v="81.511962599673581"/>
    <n v="1005"/>
    <n v="81919.520000000004"/>
    <n v="81919.520000000004"/>
    <n v="7499.1029718419159"/>
    <n v="0"/>
    <n v="26498.25"/>
    <n v="29245.489999999998"/>
    <n v="26175.78"/>
    <n v="0"/>
    <n v="81919.51999999999"/>
    <n v="0"/>
    <m/>
    <n v="2360.73"/>
    <n v="2284.58"/>
    <n v="2360.7399999999998"/>
    <n v="7006.0499999999993"/>
    <n v="2360.73"/>
    <n v="2132.27"/>
    <n v="11672.89"/>
    <n v="16165.89"/>
    <n v="2590.23"/>
    <n v="2676.57"/>
    <n v="-2262.9600000000005"/>
    <n v="3003.8399999999997"/>
    <n v="26175.78"/>
  </r>
  <r>
    <n v="219"/>
    <n v="10819"/>
    <s v="42129819GPSU"/>
    <s v="819G"/>
    <x v="27"/>
    <s v="15LTIP - Perf"/>
    <n v="10257"/>
    <n v="70"/>
    <x v="22"/>
    <n v="9260"/>
    <x v="0"/>
    <n v="170000"/>
    <n v="0"/>
    <n v="0"/>
    <s v="42129819GPSU15LTIP - Perf"/>
    <s v="LTIP - Perf"/>
    <s v="LTIP - Perf - 05/05/2015"/>
    <s v="3 years"/>
    <d v="2015-05-05T00:00:00"/>
    <d v="2017-09-30T00:00:00"/>
    <n v="1080"/>
    <n v="517.53600000000006"/>
    <n v="0"/>
    <m/>
    <n v="213.73199999999997"/>
    <m/>
    <n v="-101.30400000000009"/>
    <n v="1709.9639999999999"/>
    <n v="1.5832999999999999"/>
    <s v=""/>
    <n v="0"/>
    <n v="57628.800000000003"/>
    <n v="27615.720959999999"/>
    <n v="0"/>
    <n v="0"/>
    <n v="11404.739519999999"/>
    <s v=""/>
    <n v="-5405.5814400000045"/>
    <n v="91243.679039999988"/>
    <n v="1709.9639999999999"/>
    <n v="0"/>
    <n v="0"/>
    <n v="1709.9639999999999"/>
    <n v="53.36"/>
    <n v="91243.679040000003"/>
    <n v="-1825.0560681580801"/>
    <n v="89418.62297184192"/>
    <n v="0"/>
    <n v="0"/>
    <n v="0"/>
    <n v="0"/>
    <n v="89418.62297184192"/>
    <n v="81.511962599673581"/>
    <n v="1005"/>
    <n v="81919.520000000004"/>
    <n v="81919.520000000004"/>
    <n v="7499.1029718419159"/>
    <n v="0"/>
    <n v="26498.25"/>
    <n v="29245.489999999998"/>
    <n v="26175.78"/>
    <n v="0"/>
    <n v="81919.51999999999"/>
    <n v="0"/>
    <m/>
    <n v="2360.73"/>
    <n v="2284.58"/>
    <n v="2360.7399999999998"/>
    <n v="7006.0499999999993"/>
    <n v="2360.73"/>
    <n v="2132.27"/>
    <n v="11672.89"/>
    <n v="16165.89"/>
    <n v="2590.23"/>
    <n v="2676.57"/>
    <n v="-2262.9600000000005"/>
    <n v="3003.8399999999997"/>
    <n v="26175.78"/>
  </r>
  <r>
    <n v="220"/>
    <n v="10845"/>
    <s v="42129845PPSU"/>
    <s v="845P"/>
    <x v="28"/>
    <s v="15LTIP - Perf"/>
    <n v="10257"/>
    <n v="80"/>
    <x v="23"/>
    <n v="9260"/>
    <x v="0"/>
    <n v="190000"/>
    <n v="0"/>
    <n v="0"/>
    <s v="42129845PPSU15LTIP - Perf"/>
    <s v="LTIP - Perf"/>
    <s v="LTIP - Perf - 05/05/2015"/>
    <s v="3 years"/>
    <d v="2015-05-05T00:00:00"/>
    <d v="2017-09-30T00:00:00"/>
    <n v="2265"/>
    <n v="1085.3880000000004"/>
    <n v="0"/>
    <m/>
    <n v="448.24349999999959"/>
    <m/>
    <n v="-212.45700000000033"/>
    <n v="3586.1744999999996"/>
    <n v="1.5832999999999999"/>
    <s v=""/>
    <n v="0"/>
    <n v="120860.4"/>
    <n v="57916.303680000012"/>
    <n v="0"/>
    <n v="0"/>
    <n v="23918.273159999979"/>
    <s v=""/>
    <n v="-11336.705520000018"/>
    <n v="191358.27131999997"/>
    <n v="3586.1744999999996"/>
    <n v="0"/>
    <n v="0"/>
    <n v="3586.1745000000001"/>
    <n v="53.36"/>
    <n v="191358.27132"/>
    <n v="-3827.54814294264"/>
    <n v="187530.72317705737"/>
    <n v="0"/>
    <n v="0"/>
    <n v="0"/>
    <n v="0"/>
    <n v="187530.72317705737"/>
    <n v="170.9486993409821"/>
    <n v="1005"/>
    <n v="171803.44"/>
    <n v="171803.44"/>
    <n v="15727.283177057368"/>
    <n v="0"/>
    <n v="55572.72"/>
    <n v="61334.289999999994"/>
    <n v="54896.429999999993"/>
    <n v="0"/>
    <n v="171803.44"/>
    <n v="0"/>
    <m/>
    <n v="4950.9799999999996"/>
    <n v="4791.2700000000004"/>
    <n v="4950.9799999999996"/>
    <n v="14693.23"/>
    <n v="4950.9799999999996"/>
    <n v="4471.8599999999997"/>
    <n v="24480.639999999999"/>
    <n v="33903.479999999996"/>
    <n v="5432.28"/>
    <n v="5613.37"/>
    <n v="-4745.9300000000012"/>
    <n v="6299.7199999999984"/>
    <n v="54896.429999999993"/>
  </r>
  <r>
    <n v="221"/>
    <n v="10859"/>
    <s v="42129859CPSU"/>
    <s v="859C"/>
    <x v="29"/>
    <s v="15LTIP - Perf"/>
    <n v="10257"/>
    <n v="10"/>
    <x v="12"/>
    <n v="9260"/>
    <x v="0"/>
    <n v="2000"/>
    <n v="0"/>
    <n v="0"/>
    <s v="42129859CPSU15LTIP - Perf"/>
    <s v="LTIP - Perf"/>
    <s v="LTIP - Perf - 05/05/2015"/>
    <s v="3 years"/>
    <d v="2015-05-05T00:00:00"/>
    <d v="2017-09-30T00:00:00"/>
    <n v="480"/>
    <n v="230.01600000000005"/>
    <n v="0"/>
    <m/>
    <n v="94.991999999999962"/>
    <m/>
    <n v="-45.024000000000115"/>
    <n v="759.98399999999992"/>
    <n v="1.5832999999999999"/>
    <s v=""/>
    <n v="0"/>
    <n v="25612.799999999999"/>
    <n v="12273.653760000003"/>
    <n v="0"/>
    <n v="0"/>
    <n v="5068.773119999998"/>
    <s v=""/>
    <n v="-2402.4806400000061"/>
    <n v="40552.746239999993"/>
    <n v="759.98399999999992"/>
    <n v="0"/>
    <n v="0"/>
    <n v="759.98400000000004"/>
    <n v="53.36"/>
    <n v="40552.74624"/>
    <n v="-811.13603029247997"/>
    <n v="39741.61020970752"/>
    <n v="0"/>
    <n v="0"/>
    <n v="0"/>
    <n v="0"/>
    <n v="39741.61020970752"/>
    <n v="36.227538933188256"/>
    <n v="1005"/>
    <n v="36408.68"/>
    <n v="36408.68"/>
    <n v="3332.9302097075197"/>
    <n v="0"/>
    <n v="11777"/>
    <n v="12997.99"/>
    <n v="11633.690000000002"/>
    <n v="0"/>
    <n v="36408.68"/>
    <n v="0"/>
    <m/>
    <n v="1049.22"/>
    <n v="1015.37"/>
    <n v="1049.21"/>
    <n v="3113.8"/>
    <n v="1049.22"/>
    <n v="947.67"/>
    <n v="5187.96"/>
    <n v="7184.85"/>
    <n v="1151.21"/>
    <n v="1189.5899999999999"/>
    <n v="-1005.7600000000002"/>
    <n v="1335.04"/>
    <n v="11633.690000000002"/>
  </r>
  <r>
    <n v="222"/>
    <n v="11104"/>
    <s v="42129104WPSU"/>
    <s v="104W"/>
    <x v="30"/>
    <s v="15LTIP - Perf"/>
    <n v="10257"/>
    <n v="60"/>
    <x v="24"/>
    <n v="9260"/>
    <x v="0"/>
    <n v="30000"/>
    <n v="0"/>
    <n v="0"/>
    <s v="42129104WPSU15LTIP - Perf"/>
    <s v="LTIP - Perf"/>
    <s v="LTIP - Perf - 05/05/2015"/>
    <s v="3 years"/>
    <d v="2015-05-05T00:00:00"/>
    <d v="2017-09-30T00:00:00"/>
    <n v="185"/>
    <n v="75.170000000000016"/>
    <n v="0"/>
    <m/>
    <n v="0"/>
    <m/>
    <n v="0"/>
    <n v="260.17"/>
    <n v="1"/>
    <n v="0"/>
    <n v="57"/>
    <n v="9871.6"/>
    <n v="4011.0712000000008"/>
    <n v="0"/>
    <n v="0"/>
    <n v="0"/>
    <s v=""/>
    <n v="0"/>
    <n v="13882.671200000001"/>
    <n v="260.17"/>
    <n v="0"/>
    <n v="-203.17"/>
    <n v="57"/>
    <n v="53.36"/>
    <n v="3041.52"/>
    <n v="-60.836483039999997"/>
    <n v="2980.6835169599999"/>
    <n v="0"/>
    <n v="0"/>
    <n v="0"/>
    <n v="0"/>
    <n v="3041.52"/>
    <n v="2.7725797629899724"/>
    <n v="1097"/>
    <n v="3041.52"/>
    <n v="3041.52"/>
    <n v="0"/>
    <n v="0"/>
    <n v="3041.5199999999995"/>
    <n v="0"/>
    <n v="0"/>
    <n v="0"/>
    <n v="3041.5199999999995"/>
    <n v="0"/>
    <m/>
    <n v="0"/>
    <n v="0"/>
    <n v="0"/>
    <n v="0"/>
    <n v="0"/>
    <n v="0"/>
    <n v="0"/>
    <n v="0"/>
    <n v="0"/>
    <n v="0"/>
    <n v="0"/>
    <n v="0"/>
    <n v="0"/>
  </r>
  <r>
    <n v="223"/>
    <n v="11128"/>
    <s v="42129128SPSU"/>
    <s v="128S"/>
    <x v="31"/>
    <s v="15LTIP - Perf"/>
    <n v="10257"/>
    <n v="70"/>
    <x v="25"/>
    <n v="9260"/>
    <x v="0"/>
    <n v="170000"/>
    <n v="0"/>
    <n v="0"/>
    <s v="42129128S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224"/>
    <n v="11145"/>
    <s v="42129145APSU"/>
    <s v="145A"/>
    <x v="32"/>
    <s v="15LTIP - Perf"/>
    <n v="10257"/>
    <n v="10"/>
    <x v="26"/>
    <n v="9260"/>
    <x v="0"/>
    <n v="2000"/>
    <n v="0"/>
    <n v="0"/>
    <s v="42129145APSU15LTIP - Perf"/>
    <s v="LTIP - Perf"/>
    <s v="LTIP - Perf - 05/05/2015"/>
    <s v="3 years"/>
    <d v="2015-05-05T00:00:00"/>
    <d v="2017-09-30T00:00:00"/>
    <n v="1080"/>
    <n v="517.53600000000006"/>
    <n v="0"/>
    <m/>
    <n v="213.73199999999997"/>
    <m/>
    <n v="-101.30400000000009"/>
    <n v="1709.9639999999999"/>
    <n v="1.5832999999999999"/>
    <s v=""/>
    <n v="0"/>
    <n v="57628.800000000003"/>
    <n v="27615.720959999999"/>
    <n v="0"/>
    <n v="0"/>
    <n v="11404.739519999999"/>
    <s v=""/>
    <n v="-5405.5814400000045"/>
    <n v="91243.679039999988"/>
    <n v="1709.9639999999999"/>
    <n v="0"/>
    <n v="0"/>
    <n v="1709.9639999999999"/>
    <n v="53.36"/>
    <n v="91243.679040000003"/>
    <n v="-1825.0560681580801"/>
    <n v="89418.62297184192"/>
    <n v="0"/>
    <n v="0"/>
    <n v="0"/>
    <n v="0"/>
    <n v="89418.62297184192"/>
    <n v="81.511962599673581"/>
    <n v="1005"/>
    <n v="81919.520000000004"/>
    <n v="81919.520000000004"/>
    <n v="7499.1029718419159"/>
    <n v="0"/>
    <n v="26498.25"/>
    <n v="29245.489999999998"/>
    <n v="26175.78"/>
    <n v="0"/>
    <n v="81919.51999999999"/>
    <n v="0"/>
    <m/>
    <n v="2360.73"/>
    <n v="2284.58"/>
    <n v="2360.7399999999998"/>
    <n v="7006.0499999999993"/>
    <n v="2360.73"/>
    <n v="2132.27"/>
    <n v="11672.89"/>
    <n v="16165.89"/>
    <n v="2590.23"/>
    <n v="2676.57"/>
    <n v="-2262.9600000000005"/>
    <n v="3003.8399999999997"/>
    <n v="26175.78"/>
  </r>
  <r>
    <n v="225"/>
    <n v="11197"/>
    <s v="42129197KPSU"/>
    <s v="197K"/>
    <x v="33"/>
    <s v="15LTIP - Perf"/>
    <n v="10257"/>
    <n v="30"/>
    <x v="27"/>
    <n v="9260"/>
    <x v="0"/>
    <n v="10000"/>
    <n v="0"/>
    <n v="0"/>
    <s v="42129197K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226"/>
    <n v="11267"/>
    <s v="42129267SPSU"/>
    <s v="267S"/>
    <x v="35"/>
    <s v="15LTIP - Perf"/>
    <n v="10257"/>
    <n v="10"/>
    <x v="12"/>
    <n v="9260"/>
    <x v="0"/>
    <n v="2000"/>
    <n v="0"/>
    <n v="0"/>
    <s v="42129267SPSU15LTIP - Perf"/>
    <s v="LTIP - Perf"/>
    <s v="LTIP - Perf - 05/05/2015"/>
    <s v="3 years"/>
    <d v="2015-05-05T00:00:00"/>
    <d v="2017-09-30T00:00:00"/>
    <n v="480"/>
    <n v="230.01600000000005"/>
    <n v="0"/>
    <m/>
    <n v="94.991999999999962"/>
    <m/>
    <n v="-45.024000000000115"/>
    <n v="759.98399999999992"/>
    <n v="1.5832999999999999"/>
    <s v=""/>
    <n v="0"/>
    <n v="25612.799999999999"/>
    <n v="12273.653760000003"/>
    <n v="0"/>
    <n v="0"/>
    <n v="5068.773119999998"/>
    <s v=""/>
    <n v="-2402.4806400000061"/>
    <n v="40552.746239999993"/>
    <n v="759.98399999999992"/>
    <n v="0"/>
    <n v="0"/>
    <n v="759.98400000000004"/>
    <n v="53.36"/>
    <n v="40552.74624"/>
    <n v="-811.13603029247997"/>
    <n v="39741.61020970752"/>
    <n v="0"/>
    <n v="0"/>
    <n v="0"/>
    <n v="0"/>
    <n v="39741.61020970752"/>
    <n v="36.227538933188256"/>
    <n v="1005"/>
    <n v="36408.68"/>
    <n v="36408.68"/>
    <n v="3332.9302097075197"/>
    <n v="0"/>
    <n v="11777"/>
    <n v="12997.99"/>
    <n v="11633.690000000002"/>
    <n v="0"/>
    <n v="36408.68"/>
    <n v="0"/>
    <m/>
    <n v="1049.22"/>
    <n v="1015.37"/>
    <n v="1049.21"/>
    <n v="3113.8"/>
    <n v="1049.22"/>
    <n v="947.67"/>
    <n v="5187.96"/>
    <n v="7184.85"/>
    <n v="1151.21"/>
    <n v="1189.5899999999999"/>
    <n v="-1005.7600000000002"/>
    <n v="1335.04"/>
    <n v="11633.690000000002"/>
  </r>
  <r>
    <n v="227"/>
    <n v="11299"/>
    <s v="42129299DPSU"/>
    <s v="299D"/>
    <x v="36"/>
    <s v="15LTIP - Perf"/>
    <n v="10257"/>
    <n v="50"/>
    <x v="29"/>
    <n v="9260"/>
    <x v="0"/>
    <n v="91000"/>
    <n v="0"/>
    <n v="0"/>
    <s v="42129299D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228"/>
    <n v="11381"/>
    <s v="42129381DPSU"/>
    <s v="381D"/>
    <x v="37"/>
    <s v="15LTIP - Perf"/>
    <n v="10257"/>
    <n v="70"/>
    <x v="30"/>
    <n v="9260"/>
    <x v="0"/>
    <n v="170000"/>
    <n v="0"/>
    <n v="0"/>
    <s v="42129381D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229"/>
    <n v="11384"/>
    <s v="42129384WPSU"/>
    <s v="384W"/>
    <x v="38"/>
    <s v="15LTIP - Perf"/>
    <n v="10257"/>
    <n v="60"/>
    <x v="31"/>
    <n v="9260"/>
    <x v="0"/>
    <n v="30000"/>
    <n v="0"/>
    <n v="0"/>
    <s v="42129384W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230"/>
    <n v="11385"/>
    <s v="42129385GPSU"/>
    <s v="385G"/>
    <x v="39"/>
    <s v="15LTIP - Perf"/>
    <n v="10257"/>
    <n v="10"/>
    <x v="32"/>
    <n v="9260"/>
    <x v="0"/>
    <n v="2000"/>
    <n v="0"/>
    <n v="0"/>
    <s v="42129385GPSU15LTIP - Perf"/>
    <s v="LTIP - Perf"/>
    <s v="LTIP - Perf - 05/05/2015"/>
    <s v="3 years"/>
    <d v="2015-05-05T00:00:00"/>
    <d v="2017-09-30T00:00:00"/>
    <n v="2265"/>
    <n v="1085.3880000000004"/>
    <n v="0"/>
    <m/>
    <n v="448.24349999999959"/>
    <m/>
    <n v="-212.45700000000033"/>
    <n v="3586.1744999999996"/>
    <n v="1.5832999999999999"/>
    <s v=""/>
    <n v="0"/>
    <n v="120860.4"/>
    <n v="57916.303680000012"/>
    <n v="0"/>
    <n v="0"/>
    <n v="23918.273159999979"/>
    <s v=""/>
    <n v="-11336.705520000018"/>
    <n v="191358.27131999997"/>
    <n v="3586.1744999999996"/>
    <n v="0"/>
    <n v="0"/>
    <n v="3586.1745000000001"/>
    <n v="53.36"/>
    <n v="191358.27132"/>
    <n v="-3827.54814294264"/>
    <n v="187530.72317705737"/>
    <n v="0"/>
    <n v="0"/>
    <n v="0"/>
    <n v="0"/>
    <n v="187530.72317705737"/>
    <n v="170.9486993409821"/>
    <n v="1005"/>
    <n v="171803.44"/>
    <n v="171803.44"/>
    <n v="15727.283177057368"/>
    <n v="0"/>
    <n v="55572.72"/>
    <n v="61334.289999999994"/>
    <n v="54896.429999999993"/>
    <n v="0"/>
    <n v="171803.44"/>
    <n v="0"/>
    <m/>
    <n v="4950.9799999999996"/>
    <n v="4791.2700000000004"/>
    <n v="4950.9799999999996"/>
    <n v="14693.23"/>
    <n v="4950.9799999999996"/>
    <n v="4471.8599999999997"/>
    <n v="24480.639999999999"/>
    <n v="33903.479999999996"/>
    <n v="5432.28"/>
    <n v="5613.37"/>
    <n v="-4745.9300000000012"/>
    <n v="6299.7199999999984"/>
    <n v="54896.429999999993"/>
  </r>
  <r>
    <n v="231"/>
    <n v="11400"/>
    <s v="42129400HPSU"/>
    <s v="400H"/>
    <x v="40"/>
    <s v="15LTIP - Perf"/>
    <n v="10257"/>
    <n v="20"/>
    <x v="33"/>
    <n v="9260"/>
    <x v="0"/>
    <n v="107000"/>
    <n v="0"/>
    <n v="0"/>
    <s v="42129400H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232"/>
    <n v="11408"/>
    <s v="42129408MPSU"/>
    <s v="408M"/>
    <x v="41"/>
    <s v="15LTIP - Perf"/>
    <n v="10257"/>
    <n v="20"/>
    <x v="34"/>
    <n v="9260"/>
    <x v="0"/>
    <n v="107000"/>
    <n v="0"/>
    <n v="0"/>
    <s v="42129408MPSU15LTIP - Perf"/>
    <s v="LTIP - Perf"/>
    <s v="LTIP - Perf - 05/05/2015"/>
    <s v="3 years"/>
    <d v="2015-05-05T00:00:00"/>
    <d v="2017-09-30T00:00:00"/>
    <n v="185"/>
    <n v="75.165500000000009"/>
    <n v="0"/>
    <m/>
    <n v="0"/>
    <m/>
    <n v="0"/>
    <n v="260.16550000000001"/>
    <n v="1"/>
    <n v="0"/>
    <n v="93"/>
    <n v="9871.6"/>
    <n v="4010.8310800000004"/>
    <n v="0"/>
    <n v="0"/>
    <n v="0"/>
    <s v=""/>
    <n v="0"/>
    <n v="13882.43108"/>
    <n v="260.16550000000001"/>
    <n v="0"/>
    <n v="-167.16550000000001"/>
    <n v="93"/>
    <n v="53.36"/>
    <n v="4962.4799999999996"/>
    <n v="-99.259524959999993"/>
    <n v="4863.2204750399997"/>
    <n v="0"/>
    <n v="0"/>
    <n v="0"/>
    <n v="0"/>
    <n v="4962.4799999999996"/>
    <n v="4.5236827711941654"/>
    <n v="1097"/>
    <n v="4962.4799999999996"/>
    <n v="4962.4799999999996"/>
    <n v="0"/>
    <n v="0"/>
    <n v="4539.0499999999993"/>
    <n v="423.42000000000007"/>
    <n v="0"/>
    <n v="0"/>
    <n v="4962.4699999999993"/>
    <n v="1.0000000000218279E-2"/>
    <m/>
    <n v="0"/>
    <n v="0"/>
    <n v="0"/>
    <n v="0"/>
    <n v="0"/>
    <n v="0"/>
    <n v="0"/>
    <n v="0"/>
    <n v="0"/>
    <n v="0"/>
    <n v="0"/>
    <n v="0"/>
    <n v="0"/>
  </r>
  <r>
    <n v="233"/>
    <n v="11471"/>
    <s v="42129471BPSU"/>
    <s v="471B"/>
    <x v="42"/>
    <s v="15LTIP - Perf"/>
    <n v="10257"/>
    <n v="70"/>
    <x v="16"/>
    <n v="9260"/>
    <x v="0"/>
    <n v="170000"/>
    <n v="0"/>
    <n v="0"/>
    <s v="42129471B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234"/>
    <n v="11473"/>
    <s v="42129473HPSU"/>
    <s v="473H"/>
    <x v="43"/>
    <s v="15LTIP - Perf"/>
    <n v="10257"/>
    <n v="20"/>
    <x v="35"/>
    <n v="9260"/>
    <x v="0"/>
    <n v="107000"/>
    <n v="0"/>
    <n v="0"/>
    <s v="42129473H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235"/>
    <n v="11483"/>
    <s v="42129483BPSU"/>
    <s v="483B"/>
    <x v="44"/>
    <s v="15LTIP - Perf"/>
    <n v="10257"/>
    <n v="20"/>
    <x v="36"/>
    <n v="9260"/>
    <x v="0"/>
    <n v="107000"/>
    <n v="0"/>
    <n v="0"/>
    <s v="42129483B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236"/>
    <n v="11885"/>
    <s v="42129885YPSU"/>
    <s v="885Y"/>
    <x v="45"/>
    <s v="15LTIP - Perf"/>
    <n v="10257"/>
    <n v="212"/>
    <x v="37"/>
    <n v="9260"/>
    <x v="0"/>
    <n v="824000"/>
    <n v="0"/>
    <n v="0"/>
    <s v="42129885YPSU15LTIP - Perf"/>
    <s v="LTIP - Perf"/>
    <s v="LTIP - Perf - 05/05/2015"/>
    <s v="3 years"/>
    <d v="2015-05-05T00:00:00"/>
    <d v="2017-09-30T00:00:00"/>
    <n v="185"/>
    <n v="88.651999999999987"/>
    <n v="0"/>
    <n v="2.3480000000000132"/>
    <s v=""/>
    <m/>
    <s v=""/>
    <n v="276"/>
    <n v="1.4896"/>
    <s v=""/>
    <n v="207"/>
    <n v="9871.6"/>
    <n v="4730.4707199999993"/>
    <n v="0"/>
    <n v="125.2892800000007"/>
    <s v=""/>
    <s v=""/>
    <s v=""/>
    <n v="14727.36"/>
    <n v="276"/>
    <n v="-207"/>
    <n v="-69"/>
    <n v="0"/>
    <n v="53.36"/>
    <n v="0"/>
    <n v="0"/>
    <n v="0"/>
    <n v="0"/>
    <n v="0"/>
    <n v="0"/>
    <n v="0"/>
    <n v="11045.52"/>
    <n v="10.068842297174111"/>
    <n v="1097"/>
    <n v="11045.52"/>
    <n v="11045.52"/>
    <n v="0"/>
    <n v="0"/>
    <n v="4539.0499999999993"/>
    <n v="5009.6499999999996"/>
    <n v="1496.8200000000011"/>
    <n v="0"/>
    <n v="11045.52"/>
    <n v="0"/>
    <m/>
    <n v="404.38"/>
    <n v="391.34"/>
    <n v="701.10000000000093"/>
    <n v="1496.8200000000011"/>
    <n v="0"/>
    <n v="0"/>
    <n v="0"/>
    <n v="0"/>
    <n v="0"/>
    <n v="0"/>
    <n v="0"/>
    <n v="0"/>
    <n v="1496.8200000000011"/>
  </r>
  <r>
    <n v="237"/>
    <n v="11896"/>
    <s v="42129896GPSU"/>
    <s v="896G"/>
    <x v="46"/>
    <s v="15LTIP - Perf"/>
    <n v="10257"/>
    <n v="50"/>
    <x v="38"/>
    <n v="9260"/>
    <x v="0"/>
    <n v="91000"/>
    <n v="0"/>
    <n v="0"/>
    <s v="42129896G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238"/>
    <n v="11899"/>
    <s v="42129899EPSU"/>
    <s v="899E"/>
    <x v="47"/>
    <s v="15LTIP - Perf"/>
    <n v="10257"/>
    <n v="50"/>
    <x v="39"/>
    <n v="9260"/>
    <x v="0"/>
    <n v="91000"/>
    <n v="0"/>
    <n v="0"/>
    <s v="42129899E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239"/>
    <n v="11973"/>
    <s v="42129973KPSU"/>
    <s v="973K"/>
    <x v="48"/>
    <s v="15LTIP - Perf"/>
    <n v="10257"/>
    <n v="70"/>
    <x v="40"/>
    <n v="9260"/>
    <x v="0"/>
    <n v="170000"/>
    <n v="0"/>
    <n v="0"/>
    <s v="42129973K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240"/>
    <n v="11983"/>
    <s v="42129983SPSU"/>
    <s v="983S"/>
    <x v="49"/>
    <s v="15LTIP - Perf"/>
    <n v="10257"/>
    <n v="50"/>
    <x v="41"/>
    <n v="9260"/>
    <x v="0"/>
    <n v="91000"/>
    <n v="0"/>
    <n v="0"/>
    <s v="42129983S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241"/>
    <n v="11994"/>
    <s v="42129994CPSU"/>
    <s v="994C"/>
    <x v="50"/>
    <s v="15LTIP - Perf"/>
    <n v="10257"/>
    <n v="50"/>
    <x v="42"/>
    <n v="9260"/>
    <x v="0"/>
    <n v="91000"/>
    <n v="0"/>
    <n v="0"/>
    <s v="42129994CPSU15LTIP - Perf"/>
    <s v="LTIP - Perf"/>
    <s v="LTIP - Perf - 05/05/2015"/>
    <s v="3 years"/>
    <d v="2015-05-05T00:00:00"/>
    <d v="2017-09-30T00:00:00"/>
    <n v="185"/>
    <n v="75.165500000000009"/>
    <n v="0"/>
    <m/>
    <n v="0"/>
    <m/>
    <n v="0"/>
    <n v="260.16550000000001"/>
    <n v="1"/>
    <n v="0"/>
    <n v="108"/>
    <n v="9871.6"/>
    <n v="4010.8310800000004"/>
    <n v="0"/>
    <n v="0"/>
    <n v="0"/>
    <s v=""/>
    <n v="0"/>
    <n v="13882.43108"/>
    <n v="260.16550000000001"/>
    <n v="0"/>
    <n v="-152.16550000000001"/>
    <n v="108"/>
    <n v="53.36"/>
    <n v="5762.88"/>
    <n v="-115.26912575999999"/>
    <n v="5647.6108742400002"/>
    <n v="0"/>
    <n v="0"/>
    <n v="0"/>
    <n v="0"/>
    <n v="5762.88"/>
    <n v="5.2533090246125802"/>
    <n v="1097"/>
    <n v="5762.88"/>
    <n v="5762.88"/>
    <n v="0"/>
    <n v="0"/>
    <n v="4539.0499999999993"/>
    <n v="1223.8299999999995"/>
    <n v="0"/>
    <n v="0"/>
    <n v="5762.8799999999992"/>
    <n v="0"/>
    <m/>
    <n v="0"/>
    <n v="0"/>
    <n v="0"/>
    <n v="0"/>
    <n v="0"/>
    <n v="0"/>
    <n v="0"/>
    <n v="0"/>
    <n v="0"/>
    <n v="0"/>
    <n v="0"/>
    <n v="0"/>
    <n v="0"/>
  </r>
  <r>
    <n v="242"/>
    <n v="11998"/>
    <s v="42129998NPSU"/>
    <s v="998N"/>
    <x v="51"/>
    <s v="15LTIP - Perf"/>
    <n v="10257"/>
    <n v="50"/>
    <x v="43"/>
    <n v="9260"/>
    <x v="0"/>
    <n v="91000"/>
    <n v="0"/>
    <n v="0"/>
    <s v="42129998N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243"/>
    <n v="12047"/>
    <s v="4212947AnPSU"/>
    <s v="47An"/>
    <x v="52"/>
    <s v="15LTIP - Perf"/>
    <n v="10257"/>
    <n v="10"/>
    <x v="44"/>
    <n v="9260"/>
    <x v="0"/>
    <n v="2000"/>
    <n v="0"/>
    <n v="0"/>
    <s v="4212947AnPSU15LTIP - Perf"/>
    <s v="LTIP - Perf"/>
    <s v="LTIP - Perf - 05/05/2015"/>
    <s v="3 years"/>
    <d v="2015-05-05T00:00:00"/>
    <d v="2017-09-30T00:00:00"/>
    <n v="185"/>
    <n v="88.651999999999987"/>
    <n v="0"/>
    <m/>
    <n v="0"/>
    <m/>
    <n v="-1.9999999999953388E-3"/>
    <n v="273.64999999999998"/>
    <n v="1"/>
    <n v="0"/>
    <n v="124"/>
    <n v="9871.6"/>
    <n v="4730.4707199999993"/>
    <n v="0"/>
    <n v="0"/>
    <n v="0"/>
    <s v=""/>
    <n v="-0.10671999999975128"/>
    <n v="14601.964"/>
    <n v="273.64999999999998"/>
    <n v="0"/>
    <n v="-149.65"/>
    <n v="124"/>
    <n v="53.36"/>
    <n v="6616.64"/>
    <n v="-132.34603328"/>
    <n v="6484.2939667200008"/>
    <n v="0"/>
    <n v="0"/>
    <n v="0"/>
    <n v="0"/>
    <n v="6616.64"/>
    <n v="6.0315770282588881"/>
    <n v="1097"/>
    <n v="6616.64"/>
    <n v="6616.64"/>
    <n v="0"/>
    <n v="0"/>
    <n v="4539.0499999999993"/>
    <n v="2077.6999999999998"/>
    <n v="0"/>
    <n v="0"/>
    <n v="6616.7499999999991"/>
    <n v="-0.10999999999876309"/>
    <m/>
    <n v="0"/>
    <n v="0"/>
    <n v="0"/>
    <n v="0"/>
    <n v="0"/>
    <n v="0"/>
    <n v="0"/>
    <n v="0"/>
    <n v="0"/>
    <n v="0"/>
    <n v="0"/>
    <n v="0"/>
    <n v="0"/>
  </r>
  <r>
    <n v="244"/>
    <n v="12327"/>
    <s v="42129327BPSU"/>
    <s v="327B"/>
    <x v="53"/>
    <s v="15LTIP - Perf"/>
    <n v="10257"/>
    <n v="10"/>
    <x v="45"/>
    <n v="9260"/>
    <x v="0"/>
    <n v="2000"/>
    <n v="0"/>
    <n v="0"/>
    <s v="42129327B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245"/>
    <n v="12357"/>
    <s v="42129357CPSU"/>
    <s v="357C"/>
    <x v="54"/>
    <s v="15LTIP - Perf"/>
    <n v="10257"/>
    <n v="10"/>
    <x v="46"/>
    <n v="9260"/>
    <x v="0"/>
    <n v="2000"/>
    <n v="0"/>
    <n v="0"/>
    <s v="42129357C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246"/>
    <n v="12388"/>
    <s v="42129388HPSU"/>
    <s v="388H"/>
    <x v="55"/>
    <s v="15LTIP - Perf"/>
    <n v="10257"/>
    <n v="10"/>
    <x v="47"/>
    <n v="9260"/>
    <x v="0"/>
    <n v="2000"/>
    <n v="0"/>
    <n v="0"/>
    <s v="42129388H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247"/>
    <n v="12499"/>
    <s v="42129499SPSU"/>
    <s v="499S"/>
    <x v="56"/>
    <s v="15LTIP - Perf"/>
    <n v="10257"/>
    <n v="10"/>
    <x v="48"/>
    <n v="9260"/>
    <x v="0"/>
    <n v="2000"/>
    <n v="0"/>
    <n v="0"/>
    <s v="42129499SPSU15LTIP - Perf"/>
    <s v="LTIP - Perf"/>
    <s v="LTIP - Perf - 05/05/2015"/>
    <s v="3 years"/>
    <d v="2015-05-05T00:00:00"/>
    <d v="2017-09-30T00:00:00"/>
    <n v="3265"/>
    <n v="1564.5880000000006"/>
    <n v="0"/>
    <m/>
    <n v="646.14349999999922"/>
    <m/>
    <n v="-306.25700000000001"/>
    <n v="5169.4745000000003"/>
    <n v="1.5832999999999999"/>
    <n v="-9.0949470177292824E-13"/>
    <n v="5169.4745000000003"/>
    <n v="174220.4"/>
    <n v="83486.415680000035"/>
    <n v="0"/>
    <n v="0"/>
    <n v="34478.217159999956"/>
    <s v=""/>
    <n v="-16341.873519999999"/>
    <n v="275843.15931999998"/>
    <n v="5169.4745000000003"/>
    <n v="0"/>
    <n v="0"/>
    <n v="5169.4745000000003"/>
    <n v="53.36"/>
    <n v="275843.15932000004"/>
    <n v="-5517.4148727186403"/>
    <n v="270325.74444728141"/>
    <n v="0"/>
    <n v="0"/>
    <n v="0"/>
    <n v="0"/>
    <n v="275843.15932000004"/>
    <n v="251.45228743846857"/>
    <n v="1097"/>
    <n v="275843.15932000004"/>
    <n v="275843.15932000004"/>
    <n v="0"/>
    <n v="0"/>
    <n v="80108.14"/>
    <n v="88413.449999999983"/>
    <n v="107321.56568"/>
    <n v="0"/>
    <n v="275843.15567999997"/>
    <n v="3.6400000681169331E-3"/>
    <m/>
    <n v="7136.85"/>
    <n v="6906.62"/>
    <n v="75141.755680000002"/>
    <n v="89185.225680000003"/>
    <n v="0"/>
    <n v="0"/>
    <n v="34478.21"/>
    <n v="34478.21"/>
    <n v="0"/>
    <n v="0"/>
    <n v="-16341.87"/>
    <n v="-16341.87"/>
    <n v="107321.56568"/>
  </r>
  <r>
    <n v="248"/>
    <n v="12665"/>
    <s v="42129665GPSU"/>
    <s v="665G"/>
    <x v="57"/>
    <s v="15LTIP - Perf"/>
    <n v="10257"/>
    <n v="10"/>
    <x v="5"/>
    <n v="9260"/>
    <x v="0"/>
    <n v="2000"/>
    <n v="0"/>
    <n v="0"/>
    <s v="42129665GPSU15LTIP - Perf"/>
    <s v="LTIP - Perf"/>
    <s v="LTIP - Perf - 05/05/2015"/>
    <s v="3 years"/>
    <d v="2015-05-05T00:00:00"/>
    <d v="2017-09-30T00:00:00"/>
    <n v="3265"/>
    <n v="1564.5880000000006"/>
    <n v="0"/>
    <m/>
    <n v="0"/>
    <m/>
    <n v="0"/>
    <n v="4829.5880000000006"/>
    <n v="1"/>
    <n v="0"/>
    <n v="2631"/>
    <n v="174220.4"/>
    <n v="83486.415680000035"/>
    <n v="0"/>
    <n v="0"/>
    <n v="0"/>
    <s v=""/>
    <n v="0"/>
    <n v="257706.81568000003"/>
    <n v="4829.5880000000006"/>
    <n v="0"/>
    <n v="-2198.5880000000002"/>
    <n v="2631"/>
    <n v="53.36"/>
    <n v="140390.16"/>
    <n v="-2808.0839803200001"/>
    <n v="137582.07601968001"/>
    <n v="0"/>
    <n v="0"/>
    <n v="0"/>
    <n v="0"/>
    <n v="140390.16"/>
    <n v="127.9764448495898"/>
    <n v="1097"/>
    <n v="140390.16"/>
    <n v="140390.16"/>
    <n v="0"/>
    <n v="0"/>
    <n v="80108.14"/>
    <n v="88413.449999999983"/>
    <n v="-28131.430000000004"/>
    <n v="0"/>
    <n v="140390.15999999997"/>
    <n v="0"/>
    <m/>
    <n v="7136.85"/>
    <n v="6906.62"/>
    <n v="7136.84"/>
    <n v="21180.31"/>
    <n v="7136.84"/>
    <n v="-56448.58"/>
    <n v="0"/>
    <n v="-49311.740000000005"/>
    <n v="0"/>
    <n v="0"/>
    <n v="0"/>
    <n v="0"/>
    <n v="-28131.430000000004"/>
  </r>
  <r>
    <n v="249"/>
    <n v="12737"/>
    <s v="42129737RPSU"/>
    <s v="737R"/>
    <x v="58"/>
    <s v="15LTIP - Perf"/>
    <n v="10257"/>
    <n v="10"/>
    <x v="49"/>
    <n v="9260"/>
    <x v="0"/>
    <n v="2000"/>
    <n v="0"/>
    <n v="0"/>
    <s v="42129737RPSU15LTIP - Perf"/>
    <s v="LTIP - Perf"/>
    <s v="LTIP - Perf - 05/05/2015"/>
    <s v="3 years"/>
    <d v="2015-05-05T00:00:00"/>
    <d v="2017-09-30T00:00:00"/>
    <n v="310"/>
    <n v="148.55200000000002"/>
    <n v="0"/>
    <m/>
    <n v="61.349000000000046"/>
    <m/>
    <n v="-29.078000000000088"/>
    <n v="490.82299999999998"/>
    <n v="1.5832999999999999"/>
    <s v=""/>
    <n v="0"/>
    <n v="16541.599999999999"/>
    <n v="7926.7347200000013"/>
    <n v="0"/>
    <n v="0"/>
    <n v="3273.5826400000024"/>
    <s v=""/>
    <n v="-1551.6020800000047"/>
    <n v="26190.315279999995"/>
    <n v="490.82299999999998"/>
    <n v="0"/>
    <n v="0"/>
    <n v="490.82299999999998"/>
    <n v="53.36"/>
    <n v="26190.315279999999"/>
    <n v="-523.8586862305599"/>
    <n v="25666.456593769439"/>
    <n v="0"/>
    <n v="0"/>
    <n v="0"/>
    <n v="0"/>
    <n v="25666.456593769439"/>
    <n v="23.396952227684082"/>
    <n v="1005"/>
    <n v="23513.94"/>
    <n v="23513.94"/>
    <n v="2152.5165937694401"/>
    <n v="0"/>
    <n v="7605.98"/>
    <n v="8394.5400000000009"/>
    <n v="7513.42"/>
    <n v="0"/>
    <n v="23513.940000000002"/>
    <n v="0"/>
    <m/>
    <n v="677.61"/>
    <n v="655.76"/>
    <n v="677.62"/>
    <n v="2010.9899999999998"/>
    <n v="677.62"/>
    <n v="612.04"/>
    <n v="3350.55"/>
    <n v="4640.21"/>
    <n v="743.5"/>
    <n v="768.27"/>
    <n v="-649.54999999999995"/>
    <n v="862.22"/>
    <n v="7513.42"/>
  </r>
  <r>
    <n v="250"/>
    <n v="12742"/>
    <s v="42129742HPSU"/>
    <s v="742H"/>
    <x v="59"/>
    <s v="15LTIP - Perf"/>
    <n v="10257"/>
    <n v="30"/>
    <x v="50"/>
    <n v="9260"/>
    <x v="0"/>
    <n v="10000"/>
    <n v="0"/>
    <n v="0"/>
    <s v="42129742H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251"/>
    <n v="12866"/>
    <s v="42129866BPSU"/>
    <s v="866B"/>
    <x v="60"/>
    <s v="15LTIP - Perf"/>
    <n v="10257"/>
    <n v="20"/>
    <x v="51"/>
    <n v="9260"/>
    <x v="0"/>
    <n v="77000"/>
    <n v="0"/>
    <n v="0"/>
    <s v="42129866B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252"/>
    <n v="13109"/>
    <s v="42129109OPSU"/>
    <s v="109O"/>
    <x v="61"/>
    <s v="15LTIP - Perf"/>
    <n v="10257"/>
    <n v="10"/>
    <x v="5"/>
    <n v="9260"/>
    <x v="0"/>
    <n v="2000"/>
    <n v="0"/>
    <n v="0"/>
    <s v="42129109OPSU15LTIP - Perf"/>
    <s v="LTIP - Perf"/>
    <s v="LTIP - Perf - 05/05/2015"/>
    <s v="3 years"/>
    <d v="2015-05-05T00:00:00"/>
    <d v="2017-09-30T00:00:00"/>
    <n v="310"/>
    <n v="148.55200000000002"/>
    <n v="0"/>
    <m/>
    <n v="61.349000000000046"/>
    <m/>
    <n v="-29.078000000000088"/>
    <n v="490.82299999999998"/>
    <n v="1.5832999999999999"/>
    <s v=""/>
    <n v="0"/>
    <n v="16541.599999999999"/>
    <n v="7926.7347200000013"/>
    <n v="0"/>
    <n v="0"/>
    <n v="3273.5826400000024"/>
    <s v=""/>
    <n v="-1551.6020800000047"/>
    <n v="26190.315279999995"/>
    <n v="490.82299999999998"/>
    <n v="0"/>
    <n v="0"/>
    <n v="490.82299999999998"/>
    <n v="53.36"/>
    <n v="26190.315279999999"/>
    <n v="-523.8586862305599"/>
    <n v="25666.456593769439"/>
    <n v="0"/>
    <n v="0"/>
    <n v="0"/>
    <n v="0"/>
    <n v="25666.456593769439"/>
    <n v="23.396952227684082"/>
    <n v="1005"/>
    <n v="23513.94"/>
    <n v="23513.94"/>
    <n v="2152.5165937694401"/>
    <n v="0"/>
    <n v="7605.98"/>
    <n v="8394.5400000000009"/>
    <n v="7513.42"/>
    <n v="0"/>
    <n v="23513.940000000002"/>
    <n v="0"/>
    <m/>
    <n v="677.61"/>
    <n v="655.76"/>
    <n v="677.62"/>
    <n v="2010.9899999999998"/>
    <n v="677.62"/>
    <n v="612.04"/>
    <n v="3350.55"/>
    <n v="4640.21"/>
    <n v="743.5"/>
    <n v="768.27"/>
    <n v="-649.54999999999995"/>
    <n v="862.22"/>
    <n v="7513.42"/>
  </r>
  <r>
    <n v="253"/>
    <n v="13202"/>
    <s v="42129202SPSU"/>
    <s v="202S"/>
    <x v="62"/>
    <s v="15LTIP - Perf"/>
    <n v="10257"/>
    <n v="20"/>
    <x v="52"/>
    <n v="9260"/>
    <x v="0"/>
    <n v="107000"/>
    <n v="0"/>
    <n v="0"/>
    <s v="42129202SPSU15LTIP - Perf"/>
    <s v="LTIP - Perf"/>
    <s v="LTIP - Perf - 05/05/2015"/>
    <s v="3 years"/>
    <d v="2015-05-05T00:00:00"/>
    <d v="2017-09-30T00:00:00"/>
    <n v="185"/>
    <n v="75.165500000000009"/>
    <n v="0"/>
    <m/>
    <n v="0"/>
    <m/>
    <n v="0"/>
    <n v="260.16550000000001"/>
    <n v="1"/>
    <n v="0"/>
    <n v="114"/>
    <n v="9871.6"/>
    <n v="4010.8310800000004"/>
    <n v="0"/>
    <n v="0"/>
    <n v="0"/>
    <s v=""/>
    <n v="0"/>
    <n v="13882.43108"/>
    <n v="260.16550000000001"/>
    <n v="0"/>
    <n v="-146.16550000000001"/>
    <n v="114"/>
    <n v="53.36"/>
    <n v="6083.04"/>
    <n v="-121.67296607999999"/>
    <n v="5961.3670339199998"/>
    <n v="0"/>
    <n v="0"/>
    <n v="0"/>
    <n v="0"/>
    <n v="6083.04"/>
    <n v="5.5451595259799449"/>
    <n v="1097"/>
    <n v="6083.04"/>
    <n v="6083.04"/>
    <n v="0"/>
    <n v="0"/>
    <n v="4539.0499999999993"/>
    <n v="1543.9899999999998"/>
    <n v="0"/>
    <n v="0"/>
    <n v="6083.0399999999991"/>
    <n v="0"/>
    <m/>
    <n v="0"/>
    <n v="0"/>
    <n v="0"/>
    <n v="0"/>
    <n v="0"/>
    <n v="0"/>
    <n v="0"/>
    <n v="0"/>
    <n v="0"/>
    <n v="0"/>
    <n v="0"/>
    <n v="0"/>
    <n v="0"/>
  </r>
  <r>
    <n v="254"/>
    <n v="13297"/>
    <s v="42129297HPSU"/>
    <s v="297H"/>
    <x v="63"/>
    <s v="15LTIP - Perf"/>
    <n v="10257"/>
    <n v="10"/>
    <x v="47"/>
    <n v="9260"/>
    <x v="0"/>
    <n v="2000"/>
    <n v="0"/>
    <n v="0"/>
    <s v="42129297HPSU15LTIP - Perf"/>
    <s v="LTIP - Perf"/>
    <s v="LTIP - Perf - 05/05/2015"/>
    <s v="3 years"/>
    <d v="2015-05-05T00:00:00"/>
    <d v="2017-09-30T00:00:00"/>
    <n v="185"/>
    <n v="88.651999999999987"/>
    <n v="0"/>
    <m/>
    <n v="0"/>
    <m/>
    <n v="0"/>
    <n v="273.65199999999999"/>
    <n v="1"/>
    <n v="0"/>
    <n v="139"/>
    <n v="9871.6"/>
    <n v="4730.4707199999993"/>
    <n v="0"/>
    <n v="0"/>
    <n v="0"/>
    <s v=""/>
    <n v="0"/>
    <n v="14602.07072"/>
    <n v="273.65199999999999"/>
    <n v="0"/>
    <n v="-134.65199999999999"/>
    <n v="139"/>
    <n v="53.36"/>
    <n v="7417.04"/>
    <n v="-148.35563407999999"/>
    <n v="7268.6843659200003"/>
    <n v="0"/>
    <n v="0"/>
    <n v="0"/>
    <n v="0"/>
    <n v="7417.04"/>
    <n v="6.761203281677302"/>
    <n v="1097"/>
    <n v="7417.04"/>
    <n v="7417.04"/>
    <n v="0"/>
    <n v="0"/>
    <n v="4539.0499999999993"/>
    <n v="5009.6499999999996"/>
    <n v="-2131.67"/>
    <n v="0"/>
    <n v="7417.0299999999988"/>
    <n v="1.0000000001127773E-2"/>
    <m/>
    <n v="404.38"/>
    <n v="391.34"/>
    <n v="404.39"/>
    <n v="1200.1100000000001"/>
    <n v="-3331.78"/>
    <n v="0"/>
    <n v="0"/>
    <n v="-3331.78"/>
    <n v="0"/>
    <n v="0"/>
    <n v="0"/>
    <n v="0"/>
    <n v="-2131.67"/>
  </r>
  <r>
    <n v="255"/>
    <n v="13369"/>
    <s v="42129369KPSU"/>
    <s v="369K"/>
    <x v="64"/>
    <s v="15LTIP - Perf"/>
    <n v="10257"/>
    <n v="10"/>
    <x v="53"/>
    <n v="9260"/>
    <x v="0"/>
    <n v="2000"/>
    <n v="0"/>
    <n v="0"/>
    <s v="42129369KPSU15LTIP - Perf"/>
    <s v="LTIP - Perf"/>
    <s v="LTIP - Perf - 05/05/2015"/>
    <s v="3 years"/>
    <d v="2015-05-05T00:00:00"/>
    <d v="2017-09-30T00:00:00"/>
    <n v="1080"/>
    <n v="517.53600000000006"/>
    <n v="0"/>
    <m/>
    <n v="213.73199999999997"/>
    <m/>
    <n v="-101.30400000000009"/>
    <n v="1709.9639999999999"/>
    <n v="1.5832999999999999"/>
    <s v=""/>
    <n v="0"/>
    <n v="57628.800000000003"/>
    <n v="27615.720959999999"/>
    <n v="0"/>
    <n v="0"/>
    <n v="11404.739519999999"/>
    <s v=""/>
    <n v="-5405.5814400000045"/>
    <n v="91243.679039999988"/>
    <n v="1709.9639999999999"/>
    <n v="0"/>
    <n v="0"/>
    <n v="1709.9639999999999"/>
    <n v="53.36"/>
    <n v="91243.679040000003"/>
    <n v="-1825.0560681580801"/>
    <n v="89418.62297184192"/>
    <n v="0"/>
    <n v="0"/>
    <n v="0"/>
    <n v="0"/>
    <n v="89418.62297184192"/>
    <n v="81.511962599673581"/>
    <n v="1005"/>
    <n v="81919.520000000004"/>
    <n v="81919.520000000004"/>
    <n v="7499.1029718419159"/>
    <n v="0"/>
    <n v="26498.25"/>
    <n v="29245.489999999998"/>
    <n v="26175.78"/>
    <n v="0"/>
    <n v="81919.51999999999"/>
    <n v="0"/>
    <m/>
    <n v="2360.73"/>
    <n v="2284.58"/>
    <n v="2360.7399999999998"/>
    <n v="7006.0499999999993"/>
    <n v="2360.73"/>
    <n v="2132.27"/>
    <n v="11672.89"/>
    <n v="16165.89"/>
    <n v="2590.23"/>
    <n v="2676.57"/>
    <n v="-2262.9600000000005"/>
    <n v="3003.8399999999997"/>
    <n v="26175.78"/>
  </r>
  <r>
    <n v="256"/>
    <n v="13401"/>
    <s v="42129401QPSU"/>
    <s v="401Q"/>
    <x v="65"/>
    <s v="15LTIP - Perf"/>
    <n v="10257"/>
    <n v="10"/>
    <x v="54"/>
    <n v="9260"/>
    <x v="0"/>
    <n v="2000"/>
    <n v="0"/>
    <n v="0"/>
    <s v="42129401Q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257"/>
    <n v="13408"/>
    <s v="4212940MCPSU"/>
    <s v="40MC"/>
    <x v="66"/>
    <s v="15LTIP - Perf"/>
    <n v="10257"/>
    <n v="10"/>
    <x v="55"/>
    <n v="9260"/>
    <x v="0"/>
    <n v="2000"/>
    <n v="0"/>
    <n v="0"/>
    <s v="4212940MCPSU15LTIP - Perf"/>
    <s v="LTIP - Perf"/>
    <s v="LTIP - Perf - 05/05/2015"/>
    <s v="3 years"/>
    <d v="2015-05-05T00:00:00"/>
    <d v="2017-09-30T00:00:00"/>
    <n v="1080"/>
    <n v="517.53600000000006"/>
    <n v="0"/>
    <m/>
    <n v="213.73199999999997"/>
    <m/>
    <n v="-101.30400000000009"/>
    <n v="1709.9639999999999"/>
    <n v="1.5832999999999999"/>
    <s v=""/>
    <n v="0"/>
    <n v="57628.800000000003"/>
    <n v="27615.720959999999"/>
    <n v="0"/>
    <n v="0"/>
    <n v="11404.739519999999"/>
    <s v=""/>
    <n v="-5405.5814400000045"/>
    <n v="91243.679039999988"/>
    <n v="1709.9639999999999"/>
    <n v="0"/>
    <n v="0"/>
    <n v="1709.9639999999999"/>
    <n v="53.36"/>
    <n v="91243.679040000003"/>
    <n v="-1825.0560681580801"/>
    <n v="89418.62297184192"/>
    <n v="0"/>
    <n v="0"/>
    <n v="0"/>
    <n v="0"/>
    <n v="89418.62297184192"/>
    <n v="81.511962599673581"/>
    <n v="1005"/>
    <n v="81919.520000000004"/>
    <n v="81919.520000000004"/>
    <n v="7499.1029718419159"/>
    <n v="0"/>
    <n v="26498.25"/>
    <n v="29245.489999999998"/>
    <n v="26175.78"/>
    <n v="0"/>
    <n v="81919.51999999999"/>
    <n v="0"/>
    <m/>
    <n v="2360.73"/>
    <n v="2284.58"/>
    <n v="2360.7399999999998"/>
    <n v="7006.0499999999993"/>
    <n v="2360.73"/>
    <n v="2132.27"/>
    <n v="11672.89"/>
    <n v="16165.89"/>
    <n v="2590.23"/>
    <n v="2676.57"/>
    <n v="-2262.9600000000005"/>
    <n v="3003.8399999999997"/>
    <n v="26175.78"/>
  </r>
  <r>
    <n v="258"/>
    <n v="13410"/>
    <s v="42129410MPSU"/>
    <s v="410M"/>
    <x v="67"/>
    <s v="15LTIP - Perf"/>
    <n v="10257"/>
    <n v="10"/>
    <x v="56"/>
    <n v="9260"/>
    <x v="0"/>
    <n v="2000"/>
    <n v="0"/>
    <n v="0"/>
    <s v="42129410MPSU15LTIP - Perf"/>
    <s v="LTIP - Perf"/>
    <s v="LTIP - Perf - 05/05/2015"/>
    <s v="3 years"/>
    <d v="2015-05-05T00:00:00"/>
    <d v="2017-09-30T00:00:00"/>
    <n v="1080"/>
    <n v="517.53600000000006"/>
    <n v="0"/>
    <m/>
    <n v="213.73199999999997"/>
    <m/>
    <n v="-101.30400000000009"/>
    <n v="1709.9639999999999"/>
    <n v="1.5832999999999999"/>
    <s v=""/>
    <n v="0"/>
    <n v="57628.800000000003"/>
    <n v="27615.720959999999"/>
    <n v="0"/>
    <n v="0"/>
    <n v="11404.739519999999"/>
    <s v=""/>
    <n v="-5405.5814400000045"/>
    <n v="91243.679039999988"/>
    <n v="1709.9639999999999"/>
    <n v="0"/>
    <n v="0"/>
    <n v="1709.9639999999999"/>
    <n v="53.36"/>
    <n v="91243.679040000003"/>
    <n v="-1825.0560681580801"/>
    <n v="89418.62297184192"/>
    <n v="0"/>
    <n v="0"/>
    <n v="0"/>
    <n v="0"/>
    <n v="89418.62297184192"/>
    <n v="81.511962599673581"/>
    <n v="1005"/>
    <n v="81919.520000000004"/>
    <n v="81919.520000000004"/>
    <n v="7499.1029718419159"/>
    <n v="0"/>
    <n v="26498.25"/>
    <n v="29245.489999999998"/>
    <n v="26175.78"/>
    <n v="0"/>
    <n v="81919.51999999999"/>
    <n v="0"/>
    <m/>
    <n v="2360.73"/>
    <n v="2284.58"/>
    <n v="2360.7399999999998"/>
    <n v="7006.0499999999993"/>
    <n v="2360.73"/>
    <n v="2132.27"/>
    <n v="11672.89"/>
    <n v="16165.89"/>
    <n v="2590.23"/>
    <n v="2676.57"/>
    <n v="-2262.9600000000005"/>
    <n v="3003.8399999999997"/>
    <n v="26175.78"/>
  </r>
  <r>
    <n v="259"/>
    <n v="13439"/>
    <s v="42129439RPSU"/>
    <s v="439R"/>
    <x v="68"/>
    <s v="15LTIP - Perf"/>
    <n v="10257"/>
    <n v="60"/>
    <x v="57"/>
    <n v="9260"/>
    <x v="0"/>
    <n v="81000"/>
    <n v="0"/>
    <n v="0"/>
    <s v="42129439R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260"/>
    <n v="13497"/>
    <s v="42129497GPSU"/>
    <s v="497G"/>
    <x v="69"/>
    <s v="15LTIP - Perf"/>
    <n v="10257"/>
    <n v="10"/>
    <x v="58"/>
    <n v="9260"/>
    <x v="0"/>
    <n v="12000"/>
    <n v="0"/>
    <n v="0"/>
    <s v="42129497GPSU15LTIP - Perf"/>
    <s v="LTIP - Perf"/>
    <s v="LTIP - Perf - 05/05/2015"/>
    <s v="3 years"/>
    <d v="2015-05-05T00:00:00"/>
    <d v="2017-09-30T00:00:00"/>
    <n v="310"/>
    <n v="148.55200000000002"/>
    <n v="0"/>
    <m/>
    <n v="61.349000000000046"/>
    <m/>
    <n v="-29.078000000000088"/>
    <n v="490.82299999999998"/>
    <n v="1.5832999999999999"/>
    <s v=""/>
    <n v="0"/>
    <n v="16541.599999999999"/>
    <n v="7926.7347200000013"/>
    <n v="0"/>
    <n v="0"/>
    <n v="3273.5826400000024"/>
    <s v=""/>
    <n v="-1551.6020800000047"/>
    <n v="26190.315279999995"/>
    <n v="490.82299999999998"/>
    <n v="0"/>
    <n v="0"/>
    <n v="490.82299999999998"/>
    <n v="53.36"/>
    <n v="26190.315279999999"/>
    <n v="-523.8586862305599"/>
    <n v="25666.456593769439"/>
    <n v="0"/>
    <n v="0"/>
    <n v="0"/>
    <n v="0"/>
    <n v="25666.456593769439"/>
    <n v="23.396952227684082"/>
    <n v="1005"/>
    <n v="23513.94"/>
    <n v="23513.94"/>
    <n v="2152.5165937694401"/>
    <n v="0"/>
    <n v="7605.98"/>
    <n v="8394.5400000000009"/>
    <n v="7513.42"/>
    <n v="0"/>
    <n v="23513.940000000002"/>
    <n v="0"/>
    <m/>
    <n v="677.61"/>
    <n v="655.76"/>
    <n v="677.62"/>
    <n v="2010.9899999999998"/>
    <n v="677.62"/>
    <n v="612.04"/>
    <n v="3350.55"/>
    <n v="4640.21"/>
    <n v="743.5"/>
    <n v="768.27"/>
    <n v="-649.54999999999995"/>
    <n v="862.22"/>
    <n v="7513.42"/>
  </r>
  <r>
    <n v="261"/>
    <n v="13501"/>
    <s v="42129501MPSU"/>
    <s v="501M"/>
    <x v="70"/>
    <s v="15LTIP - Perf"/>
    <n v="10257"/>
    <n v="10"/>
    <x v="44"/>
    <n v="9260"/>
    <x v="0"/>
    <n v="2000"/>
    <n v="0"/>
    <n v="0"/>
    <s v="42129501MPSU15LTIP - Perf"/>
    <s v="LTIP - Perf"/>
    <s v="LTIP - Perf - 05/05/2015"/>
    <s v="3 years"/>
    <d v="2015-05-05T00:00:00"/>
    <d v="2017-09-30T00:00:00"/>
    <n v="1080"/>
    <n v="517.53600000000006"/>
    <n v="0"/>
    <m/>
    <n v="213.73199999999997"/>
    <m/>
    <n v="-101.30400000000009"/>
    <n v="1709.9639999999999"/>
    <n v="1.5832999999999999"/>
    <s v=""/>
    <n v="0"/>
    <n v="57628.800000000003"/>
    <n v="27615.720959999999"/>
    <n v="0"/>
    <n v="0"/>
    <n v="11404.739519999999"/>
    <s v=""/>
    <n v="-5405.5814400000045"/>
    <n v="91243.679039999988"/>
    <n v="1709.9639999999999"/>
    <n v="0"/>
    <n v="0"/>
    <n v="1709.9639999999999"/>
    <n v="53.36"/>
    <n v="91243.679040000003"/>
    <n v="-1825.0560681580801"/>
    <n v="89418.62297184192"/>
    <n v="0"/>
    <n v="0"/>
    <n v="0"/>
    <n v="0"/>
    <n v="89418.62297184192"/>
    <n v="81.511962599673581"/>
    <n v="1005"/>
    <n v="81919.520000000004"/>
    <n v="81919.520000000004"/>
    <n v="7499.1029718419159"/>
    <n v="0"/>
    <n v="26498.25"/>
    <n v="29245.489999999998"/>
    <n v="26175.78"/>
    <n v="0"/>
    <n v="81919.51999999999"/>
    <n v="0"/>
    <m/>
    <n v="2360.73"/>
    <n v="2284.58"/>
    <n v="2360.7399999999998"/>
    <n v="7006.0499999999993"/>
    <n v="2360.73"/>
    <n v="2132.27"/>
    <n v="11672.89"/>
    <n v="16165.89"/>
    <n v="2590.23"/>
    <n v="2676.57"/>
    <n v="-2262.9600000000005"/>
    <n v="3003.8399999999997"/>
    <n v="26175.78"/>
  </r>
  <r>
    <n v="262"/>
    <n v="13548"/>
    <s v="42129548CPSU"/>
    <s v="548C"/>
    <x v="71"/>
    <s v="15LTIP - Perf"/>
    <n v="10257"/>
    <n v="70"/>
    <x v="59"/>
    <n v="9260"/>
    <x v="0"/>
    <n v="170000"/>
    <n v="0"/>
    <n v="0"/>
    <s v="42129548CPSU15LTIP - Perf"/>
    <s v="LTIP - Perf"/>
    <s v="LTIP - Perf - 05/05/2015"/>
    <s v="3 years"/>
    <d v="2015-05-05T00:00:00"/>
    <d v="2017-09-30T00:00:00"/>
    <n v="185"/>
    <n v="88.651999999999987"/>
    <n v="0"/>
    <m/>
    <s v=""/>
    <m/>
    <s v=""/>
    <n v="273.65199999999999"/>
    <n v="1"/>
    <s v=""/>
    <n v="144"/>
    <n v="9871.6"/>
    <n v="4730.4707199999993"/>
    <n v="0"/>
    <n v="0"/>
    <s v=""/>
    <s v=""/>
    <s v=""/>
    <n v="14602.07072"/>
    <n v="273.65199999999999"/>
    <n v="-144"/>
    <n v="-129.65199999999999"/>
    <n v="0"/>
    <n v="53.36"/>
    <n v="0"/>
    <n v="0"/>
    <n v="0"/>
    <n v="0"/>
    <n v="0"/>
    <n v="0"/>
    <n v="0"/>
    <n v="7683.84"/>
    <n v="7.0044120328167727"/>
    <n v="1097"/>
    <n v="7683.84"/>
    <n v="7683.84"/>
    <n v="0"/>
    <n v="0"/>
    <n v="4539.0499999999993"/>
    <n v="5009.6499999999996"/>
    <n v="-1864.85"/>
    <n v="0"/>
    <n v="7683.8499999999985"/>
    <n v="-9.9999999983992893E-3"/>
    <m/>
    <n v="404.38"/>
    <n v="391.34"/>
    <n v="404.39"/>
    <n v="1200.1100000000001"/>
    <n v="-3064.96"/>
    <n v="0"/>
    <n v="0"/>
    <n v="-3064.96"/>
    <n v="0"/>
    <n v="0"/>
    <n v="0"/>
    <n v="0"/>
    <n v="-1864.85"/>
  </r>
  <r>
    <n v="263"/>
    <n v="13553"/>
    <s v="42129553TPSU"/>
    <s v="553T"/>
    <x v="72"/>
    <s v="15LTIP - Perf"/>
    <n v="10257"/>
    <n v="10"/>
    <x v="44"/>
    <n v="9260"/>
    <x v="0"/>
    <n v="2000"/>
    <n v="0"/>
    <n v="0"/>
    <s v="42129553T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264"/>
    <n v="13587"/>
    <s v="42129587BPSU"/>
    <s v="587B"/>
    <x v="73"/>
    <s v="15LTIP - Perf"/>
    <n v="10257"/>
    <n v="10"/>
    <x v="60"/>
    <n v="9260"/>
    <x v="0"/>
    <n v="2000"/>
    <n v="0"/>
    <n v="0"/>
    <s v="42129587BPSU15LTIP - Perf"/>
    <s v="LTIP - Perf"/>
    <s v="LTIP - Perf - 05/05/2015"/>
    <s v="3 years"/>
    <d v="2015-05-05T00:00:00"/>
    <d v="2017-09-30T00:00:00"/>
    <n v="310"/>
    <n v="148.55200000000002"/>
    <n v="0"/>
    <m/>
    <n v="61.349000000000046"/>
    <m/>
    <n v="-29.078000000000088"/>
    <n v="490.82299999999998"/>
    <n v="1.5832999999999999"/>
    <s v=""/>
    <n v="0"/>
    <n v="16541.599999999999"/>
    <n v="7926.7347200000013"/>
    <n v="0"/>
    <n v="0"/>
    <n v="3273.5826400000024"/>
    <s v=""/>
    <n v="-1551.6020800000047"/>
    <n v="26190.315279999995"/>
    <n v="490.82299999999998"/>
    <n v="0"/>
    <n v="0"/>
    <n v="490.82299999999998"/>
    <n v="53.36"/>
    <n v="26190.315279999999"/>
    <n v="-523.8586862305599"/>
    <n v="25666.456593769439"/>
    <n v="0"/>
    <n v="0"/>
    <n v="0"/>
    <n v="0"/>
    <n v="25666.456593769439"/>
    <n v="23.396952227684082"/>
    <n v="1005"/>
    <n v="23513.94"/>
    <n v="23513.94"/>
    <n v="2152.5165937694401"/>
    <n v="0"/>
    <n v="7605.98"/>
    <n v="8394.5400000000009"/>
    <n v="7513.42"/>
    <n v="0"/>
    <n v="23513.940000000002"/>
    <n v="0"/>
    <m/>
    <n v="677.61"/>
    <n v="655.76"/>
    <n v="677.62"/>
    <n v="2010.9899999999998"/>
    <n v="677.62"/>
    <n v="612.04"/>
    <n v="3350.55"/>
    <n v="4640.21"/>
    <n v="743.5"/>
    <n v="768.27"/>
    <n v="-649.54999999999995"/>
    <n v="862.22"/>
    <n v="7513.42"/>
  </r>
  <r>
    <n v="265"/>
    <n v="14088"/>
    <s v="42129088SPSU"/>
    <s v="088S"/>
    <x v="74"/>
    <s v="15LTIP - Perf"/>
    <n v="10257"/>
    <n v="10"/>
    <x v="61"/>
    <n v="9260"/>
    <x v="0"/>
    <n v="2000"/>
    <n v="0"/>
    <n v="0"/>
    <s v="42129088S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266"/>
    <n v="14108"/>
    <s v="42129108MPSU"/>
    <s v="108M"/>
    <x v="75"/>
    <s v="15LTIP - Perf"/>
    <n v="10257"/>
    <n v="10"/>
    <x v="62"/>
    <n v="9260"/>
    <x v="0"/>
    <n v="12000"/>
    <n v="0"/>
    <n v="0"/>
    <s v="42129108M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267"/>
    <n v="14162"/>
    <s v="42129162RPSU"/>
    <s v="162R"/>
    <x v="76"/>
    <s v="15LTIP - Perf"/>
    <n v="10257"/>
    <n v="80"/>
    <x v="63"/>
    <n v="9260"/>
    <x v="0"/>
    <n v="190000"/>
    <n v="0"/>
    <n v="0"/>
    <s v="42129162RPSU15LTIP - Perf"/>
    <s v="LTIP - Perf"/>
    <s v="LTIP - Perf - 05/05/2015"/>
    <s v="3 years"/>
    <d v="2015-05-05T00:00:00"/>
    <d v="2017-09-30T00:00:00"/>
    <n v="310"/>
    <n v="148.55200000000002"/>
    <n v="0"/>
    <m/>
    <n v="0"/>
    <m/>
    <n v="0"/>
    <n v="458.55200000000002"/>
    <n v="1"/>
    <n v="0"/>
    <n v="233"/>
    <n v="16541.599999999999"/>
    <n v="7926.7347200000013"/>
    <n v="0"/>
    <n v="0"/>
    <n v="0"/>
    <s v=""/>
    <n v="0"/>
    <n v="24468.334719999999"/>
    <n v="458.55200000000002"/>
    <n v="0"/>
    <n v="-225.55199999999999"/>
    <n v="233"/>
    <n v="53.36"/>
    <n v="12432.88"/>
    <n v="-248.68246575999996"/>
    <n v="12184.19753424"/>
    <n v="0"/>
    <n v="0"/>
    <n v="0"/>
    <n v="0"/>
    <n v="12432.88"/>
    <n v="11.333527803099361"/>
    <n v="1097"/>
    <n v="12432.88"/>
    <n v="12432.88"/>
    <n v="0"/>
    <n v="0"/>
    <n v="7605.98"/>
    <n v="8394.5400000000009"/>
    <n v="-3567.6500000000005"/>
    <n v="0"/>
    <n v="12432.869999999999"/>
    <n v="1.0000000000218279E-2"/>
    <m/>
    <n v="677.61"/>
    <n v="655.76"/>
    <n v="-4901.0200000000004"/>
    <n v="-3567.6500000000005"/>
    <n v="0"/>
    <n v="0"/>
    <n v="0"/>
    <n v="0"/>
    <n v="0"/>
    <n v="0"/>
    <n v="0"/>
    <n v="0"/>
    <n v="-3567.6500000000005"/>
  </r>
  <r>
    <n v="268"/>
    <n v="14178"/>
    <s v="42129178BPSU"/>
    <s v="178B"/>
    <x v="77"/>
    <s v="15LTIP - Perf"/>
    <n v="10257"/>
    <n v="10"/>
    <x v="14"/>
    <n v="9260"/>
    <x v="0"/>
    <n v="2000"/>
    <n v="0"/>
    <n v="0"/>
    <s v="42129178BPSU15LTIP - Perf"/>
    <s v="LTIP - Perf"/>
    <s v="LTIP - Perf - 05/05/2015"/>
    <s v="3 years"/>
    <d v="2015-05-05T00:00:00"/>
    <d v="2017-09-30T00:00:00"/>
    <n v="310"/>
    <n v="148.55200000000002"/>
    <n v="0"/>
    <m/>
    <n v="61.349000000000046"/>
    <m/>
    <n v="-29.078000000000088"/>
    <n v="490.82299999999998"/>
    <n v="1.5832999999999999"/>
    <s v=""/>
    <n v="0"/>
    <n v="16541.599999999999"/>
    <n v="7926.7347200000013"/>
    <n v="0"/>
    <n v="0"/>
    <n v="3273.5826400000024"/>
    <s v=""/>
    <n v="-1551.6020800000047"/>
    <n v="26190.315279999995"/>
    <n v="490.82299999999998"/>
    <n v="0"/>
    <n v="0"/>
    <n v="490.82299999999998"/>
    <n v="53.36"/>
    <n v="26190.315279999999"/>
    <n v="-523.8586862305599"/>
    <n v="25666.456593769439"/>
    <n v="0"/>
    <n v="0"/>
    <n v="0"/>
    <n v="0"/>
    <n v="25666.456593769439"/>
    <n v="23.396952227684082"/>
    <n v="1005"/>
    <n v="23513.94"/>
    <n v="23513.94"/>
    <n v="2152.5165937694401"/>
    <n v="0"/>
    <n v="7605.98"/>
    <n v="8394.5400000000009"/>
    <n v="7513.42"/>
    <n v="0"/>
    <n v="23513.940000000002"/>
    <n v="0"/>
    <m/>
    <n v="677.61"/>
    <n v="655.76"/>
    <n v="677.62"/>
    <n v="2010.9899999999998"/>
    <n v="677.62"/>
    <n v="612.04"/>
    <n v="3350.55"/>
    <n v="4640.21"/>
    <n v="743.5"/>
    <n v="768.27"/>
    <n v="-649.54999999999995"/>
    <n v="862.22"/>
    <n v="7513.42"/>
  </r>
  <r>
    <n v="269"/>
    <n v="14180"/>
    <s v="42129180FPSU"/>
    <s v="180F"/>
    <x v="78"/>
    <s v="15LTIP - Perf"/>
    <n v="10257"/>
    <n v="30"/>
    <x v="64"/>
    <n v="9260"/>
    <x v="0"/>
    <n v="10000"/>
    <n v="0"/>
    <n v="0"/>
    <s v="42129180F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270"/>
    <n v="14237"/>
    <s v="42129237FPSU"/>
    <s v="237F"/>
    <x v="79"/>
    <s v="15LTIP - Perf"/>
    <n v="10257"/>
    <n v="10"/>
    <x v="65"/>
    <n v="9260"/>
    <x v="0"/>
    <n v="2000"/>
    <n v="0"/>
    <n v="0"/>
    <s v="42129237FPSU15LTIP - Perf"/>
    <s v="LTIP - Perf"/>
    <s v="LTIP - Perf - 05/05/2015"/>
    <s v="3 years"/>
    <d v="2015-05-05T00:00:00"/>
    <d v="2017-09-30T00:00:00"/>
    <n v="1080"/>
    <n v="517.53600000000006"/>
    <n v="0"/>
    <m/>
    <n v="213.73199999999997"/>
    <m/>
    <n v="-101.30400000000009"/>
    <n v="1709.9639999999999"/>
    <n v="1.5832999999999999"/>
    <s v=""/>
    <n v="0"/>
    <n v="57628.800000000003"/>
    <n v="27615.720959999999"/>
    <n v="0"/>
    <n v="0"/>
    <n v="11404.739519999999"/>
    <s v=""/>
    <n v="-5405.5814400000045"/>
    <n v="91243.679039999988"/>
    <n v="1709.9639999999999"/>
    <n v="0"/>
    <n v="0"/>
    <n v="1709.9639999999999"/>
    <n v="53.36"/>
    <n v="91243.679040000003"/>
    <n v="-1825.0560681580801"/>
    <n v="89418.62297184192"/>
    <n v="0"/>
    <n v="0"/>
    <n v="0"/>
    <n v="0"/>
    <n v="89418.62297184192"/>
    <n v="81.511962599673581"/>
    <n v="1005"/>
    <n v="81919.520000000004"/>
    <n v="81919.520000000004"/>
    <n v="7499.1029718419159"/>
    <n v="0"/>
    <n v="26498.25"/>
    <n v="29245.489999999998"/>
    <n v="26175.78"/>
    <n v="0"/>
    <n v="81919.51999999999"/>
    <n v="0"/>
    <m/>
    <n v="2360.73"/>
    <n v="2284.58"/>
    <n v="2360.7399999999998"/>
    <n v="7006.0499999999993"/>
    <n v="2360.73"/>
    <n v="2132.27"/>
    <n v="11672.89"/>
    <n v="16165.89"/>
    <n v="2590.23"/>
    <n v="2676.57"/>
    <n v="-2262.9600000000005"/>
    <n v="3003.8399999999997"/>
    <n v="26175.78"/>
  </r>
  <r>
    <n v="271"/>
    <n v="14288"/>
    <s v="42129288WPSU"/>
    <s v="288W"/>
    <x v="80"/>
    <s v="15LTIP - Perf"/>
    <n v="10257"/>
    <n v="10"/>
    <x v="12"/>
    <n v="9260"/>
    <x v="0"/>
    <n v="2000"/>
    <n v="0"/>
    <n v="0"/>
    <s v="42129288W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272"/>
    <n v="14311"/>
    <s v="42129311CPSU"/>
    <s v="311C"/>
    <x v="81"/>
    <s v="15LTIP - Perf"/>
    <n v="10257"/>
    <n v="80"/>
    <x v="66"/>
    <n v="9260"/>
    <x v="0"/>
    <n v="190000"/>
    <n v="0"/>
    <n v="0"/>
    <s v="42129311CPSU15LTIP - Perf"/>
    <s v="LTIP - Perf"/>
    <s v="LTIP - Perf - 05/05/2015"/>
    <s v="3 years"/>
    <d v="2015-05-05T00:00:00"/>
    <d v="2017-09-30T00:00:00"/>
    <n v="310"/>
    <n v="148.55200000000002"/>
    <n v="0"/>
    <m/>
    <n v="61.349000000000046"/>
    <m/>
    <n v="-29.078000000000088"/>
    <n v="490.82299999999998"/>
    <n v="1.5832999999999999"/>
    <s v=""/>
    <n v="0"/>
    <n v="16541.599999999999"/>
    <n v="7926.7347200000013"/>
    <n v="0"/>
    <n v="0"/>
    <n v="3273.5826400000024"/>
    <s v=""/>
    <n v="-1551.6020800000047"/>
    <n v="26190.315279999995"/>
    <n v="490.82299999999998"/>
    <n v="0"/>
    <n v="0"/>
    <n v="490.82299999999998"/>
    <n v="53.36"/>
    <n v="26190.315279999999"/>
    <n v="-523.8586862305599"/>
    <n v="25666.456593769439"/>
    <n v="0"/>
    <n v="0"/>
    <n v="0"/>
    <n v="0"/>
    <n v="25666.456593769439"/>
    <n v="23.396952227684082"/>
    <n v="1005"/>
    <n v="23513.94"/>
    <n v="23513.94"/>
    <n v="2152.5165937694401"/>
    <n v="0"/>
    <n v="7605.98"/>
    <n v="8394.5400000000009"/>
    <n v="7513.42"/>
    <n v="0"/>
    <n v="23513.940000000002"/>
    <n v="0"/>
    <m/>
    <n v="677.61"/>
    <n v="655.76"/>
    <n v="677.62"/>
    <n v="2010.9899999999998"/>
    <n v="677.62"/>
    <n v="612.04"/>
    <n v="3350.55"/>
    <n v="4640.21"/>
    <n v="743.5"/>
    <n v="768.27"/>
    <n v="-649.54999999999995"/>
    <n v="862.22"/>
    <n v="7513.42"/>
  </r>
  <r>
    <n v="273"/>
    <n v="14370"/>
    <s v="42129370SPSU"/>
    <s v="370S"/>
    <x v="82"/>
    <s v="15LTIP - Perf"/>
    <n v="10257"/>
    <n v="10"/>
    <x v="67"/>
    <n v="9260"/>
    <x v="0"/>
    <n v="2000"/>
    <n v="0"/>
    <n v="0"/>
    <s v="42129370SPSU15LTIP - Perf"/>
    <s v="LTIP - Perf"/>
    <s v="LTIP - Perf - 05/05/2015"/>
    <s v="3 years"/>
    <d v="2015-05-05T00:00:00"/>
    <d v="2017-09-30T00:00:00"/>
    <n v="310"/>
    <n v="148.55200000000002"/>
    <n v="0"/>
    <m/>
    <n v="61.349000000000046"/>
    <m/>
    <n v="-29.078000000000088"/>
    <n v="490.82299999999998"/>
    <n v="1.5832999999999999"/>
    <s v=""/>
    <n v="0"/>
    <n v="16541.599999999999"/>
    <n v="7926.7347200000013"/>
    <n v="0"/>
    <n v="0"/>
    <n v="3273.5826400000024"/>
    <s v=""/>
    <n v="-1551.6020800000047"/>
    <n v="26190.315279999995"/>
    <n v="490.82299999999998"/>
    <n v="0"/>
    <n v="0"/>
    <n v="490.82299999999998"/>
    <n v="53.36"/>
    <n v="26190.315279999999"/>
    <n v="-523.8586862305599"/>
    <n v="25666.456593769439"/>
    <n v="0"/>
    <n v="0"/>
    <n v="0"/>
    <n v="0"/>
    <n v="25666.456593769439"/>
    <n v="23.396952227684082"/>
    <n v="1005"/>
    <n v="23513.94"/>
    <n v="23513.94"/>
    <n v="2152.5165937694401"/>
    <n v="0"/>
    <n v="7605.98"/>
    <n v="8394.5400000000009"/>
    <n v="7513.42"/>
    <n v="0"/>
    <n v="23513.940000000002"/>
    <n v="0"/>
    <m/>
    <n v="677.61"/>
    <n v="655.76"/>
    <n v="677.62"/>
    <n v="2010.9899999999998"/>
    <n v="677.62"/>
    <n v="612.04"/>
    <n v="3350.55"/>
    <n v="4640.21"/>
    <n v="743.5"/>
    <n v="768.27"/>
    <n v="-649.54999999999995"/>
    <n v="862.22"/>
    <n v="7513.42"/>
  </r>
  <r>
    <n v="274"/>
    <n v="14383"/>
    <s v="42129383KPSU"/>
    <s v="383K"/>
    <x v="83"/>
    <s v="15LTIP - Perf"/>
    <n v="10257"/>
    <n v="80"/>
    <x v="68"/>
    <n v="9260"/>
    <x v="0"/>
    <n v="190000"/>
    <n v="0"/>
    <n v="0"/>
    <s v="42129383KPSU15LTIP - Perf"/>
    <s v="LTIP - Perf"/>
    <s v="LTIP - Perf - 05/05/2015"/>
    <s v="3 years"/>
    <d v="2015-05-05T00:00:00"/>
    <d v="2017-09-30T00:00:00"/>
    <n v="310"/>
    <n v="148.55200000000002"/>
    <n v="0"/>
    <m/>
    <n v="61.349000000000046"/>
    <m/>
    <n v="-29.078000000000088"/>
    <n v="490.82299999999998"/>
    <n v="1.5832999999999999"/>
    <s v=""/>
    <n v="0"/>
    <n v="16541.599999999999"/>
    <n v="7926.7347200000013"/>
    <n v="0"/>
    <n v="0"/>
    <n v="3273.5826400000024"/>
    <s v=""/>
    <n v="-1551.6020800000047"/>
    <n v="26190.315279999995"/>
    <n v="490.82299999999998"/>
    <n v="0"/>
    <n v="0"/>
    <n v="490.82299999999998"/>
    <n v="53.36"/>
    <n v="26190.315279999999"/>
    <n v="-523.8586862305599"/>
    <n v="25666.456593769439"/>
    <n v="0"/>
    <n v="0"/>
    <n v="0"/>
    <n v="0"/>
    <n v="25666.456593769439"/>
    <n v="23.396952227684082"/>
    <n v="1005"/>
    <n v="23513.94"/>
    <n v="23513.94"/>
    <n v="2152.5165937694401"/>
    <n v="0"/>
    <n v="7605.98"/>
    <n v="8394.5400000000009"/>
    <n v="7513.42"/>
    <n v="0"/>
    <n v="23513.940000000002"/>
    <n v="0"/>
    <m/>
    <n v="677.61"/>
    <n v="655.76"/>
    <n v="677.62"/>
    <n v="2010.9899999999998"/>
    <n v="677.62"/>
    <n v="612.04"/>
    <n v="3350.55"/>
    <n v="4640.21"/>
    <n v="743.5"/>
    <n v="768.27"/>
    <n v="-649.54999999999995"/>
    <n v="862.22"/>
    <n v="7513.42"/>
  </r>
  <r>
    <n v="275"/>
    <n v="14468"/>
    <s v="42129468RPSU"/>
    <s v="468R"/>
    <x v="84"/>
    <s v="15LTIP - Perf"/>
    <n v="10257"/>
    <n v="80"/>
    <x v="69"/>
    <n v="9260"/>
    <x v="0"/>
    <n v="190000"/>
    <n v="0"/>
    <n v="0"/>
    <s v="42129468RPSU15LTIP - Perf"/>
    <s v="LTIP - Perf"/>
    <s v="LTIP - Perf - 05/05/2015"/>
    <s v="3 years"/>
    <d v="2015-05-05T00:00:00"/>
    <d v="2017-09-30T00:00:00"/>
    <n v="310"/>
    <n v="148.55200000000002"/>
    <n v="0"/>
    <m/>
    <n v="61.349000000000046"/>
    <m/>
    <n v="-29.078000000000088"/>
    <n v="490.82299999999998"/>
    <n v="1.5832999999999999"/>
    <s v=""/>
    <n v="0"/>
    <n v="16541.599999999999"/>
    <n v="7926.7347200000013"/>
    <n v="0"/>
    <n v="0"/>
    <n v="3273.5826400000024"/>
    <s v=""/>
    <n v="-1551.6020800000047"/>
    <n v="26190.315279999995"/>
    <n v="490.82299999999998"/>
    <n v="0"/>
    <n v="0"/>
    <n v="490.82299999999998"/>
    <n v="53.36"/>
    <n v="26190.315279999999"/>
    <n v="-523.8586862305599"/>
    <n v="25666.456593769439"/>
    <n v="0"/>
    <n v="0"/>
    <n v="0"/>
    <n v="0"/>
    <n v="25666.456593769439"/>
    <n v="23.396952227684082"/>
    <n v="1005"/>
    <n v="23513.94"/>
    <n v="23513.94"/>
    <n v="2152.5165937694401"/>
    <n v="0"/>
    <n v="7605.98"/>
    <n v="8394.5400000000009"/>
    <n v="7513.42"/>
    <n v="0"/>
    <n v="23513.940000000002"/>
    <n v="0"/>
    <m/>
    <n v="677.61"/>
    <n v="655.76"/>
    <n v="677.62"/>
    <n v="2010.9899999999998"/>
    <n v="677.62"/>
    <n v="612.04"/>
    <n v="3350.55"/>
    <n v="4640.21"/>
    <n v="743.5"/>
    <n v="768.27"/>
    <n v="-649.54999999999995"/>
    <n v="862.22"/>
    <n v="7513.42"/>
  </r>
  <r>
    <n v="276"/>
    <n v="14474"/>
    <s v="42129474MPSU"/>
    <s v="474M"/>
    <x v="85"/>
    <s v="15LTIP - Perf"/>
    <n v="10257"/>
    <n v="10"/>
    <x v="12"/>
    <n v="9260"/>
    <x v="0"/>
    <n v="2000"/>
    <n v="0"/>
    <n v="0"/>
    <s v="42129474M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277"/>
    <n v="14482"/>
    <s v="42129482DPSU"/>
    <s v="482D"/>
    <x v="86"/>
    <s v="15LTIP - Perf"/>
    <n v="10257"/>
    <n v="10"/>
    <x v="70"/>
    <n v="9260"/>
    <x v="0"/>
    <n v="12000"/>
    <n v="0"/>
    <n v="0"/>
    <s v="42129482DPSU15LTIP - Perf"/>
    <s v="LTIP - Perf"/>
    <s v="LTIP - Perf - 05/05/2015"/>
    <s v="3 years"/>
    <d v="2015-05-05T00:00:00"/>
    <d v="2017-09-30T00:00:00"/>
    <n v="310"/>
    <n v="148.55200000000002"/>
    <n v="0"/>
    <m/>
    <n v="61.349000000000046"/>
    <m/>
    <n v="-29.078000000000088"/>
    <n v="490.82299999999998"/>
    <n v="1.5832999999999999"/>
    <s v=""/>
    <n v="0"/>
    <n v="16541.599999999999"/>
    <n v="7926.7347200000013"/>
    <n v="0"/>
    <n v="0"/>
    <n v="3273.5826400000024"/>
    <s v=""/>
    <n v="-1551.6020800000047"/>
    <n v="26190.315279999995"/>
    <n v="490.82299999999998"/>
    <n v="0"/>
    <n v="0"/>
    <n v="490.82299999999998"/>
    <n v="53.36"/>
    <n v="26190.315279999999"/>
    <n v="-523.8586862305599"/>
    <n v="25666.456593769439"/>
    <n v="0"/>
    <n v="0"/>
    <n v="0"/>
    <n v="0"/>
    <n v="25666.456593769439"/>
    <n v="23.396952227684082"/>
    <n v="1005"/>
    <n v="23513.94"/>
    <n v="23513.94"/>
    <n v="2152.5165937694401"/>
    <n v="0"/>
    <n v="7605.98"/>
    <n v="8394.5400000000009"/>
    <n v="7513.42"/>
    <n v="0"/>
    <n v="23513.940000000002"/>
    <n v="0"/>
    <m/>
    <n v="677.61"/>
    <n v="655.76"/>
    <n v="677.62"/>
    <n v="2010.9899999999998"/>
    <n v="677.62"/>
    <n v="612.04"/>
    <n v="3350.55"/>
    <n v="4640.21"/>
    <n v="743.5"/>
    <n v="768.27"/>
    <n v="-649.54999999999995"/>
    <n v="862.22"/>
    <n v="7513.42"/>
  </r>
  <r>
    <n v="278"/>
    <n v="14484"/>
    <s v="42129484WPSU"/>
    <s v="484W"/>
    <x v="87"/>
    <s v="15LTIP - Perf"/>
    <n v="10257"/>
    <n v="10"/>
    <x v="5"/>
    <n v="9260"/>
    <x v="0"/>
    <n v="2000"/>
    <n v="0"/>
    <n v="0"/>
    <s v="42129484WPSU15LTIP - Perf"/>
    <s v="LTIP - Perf"/>
    <s v="LTIP - Perf - 05/05/2015"/>
    <s v="3 years"/>
    <d v="2015-05-05T00:00:00"/>
    <d v="2017-09-30T00:00:00"/>
    <n v="310"/>
    <n v="148.55200000000002"/>
    <n v="0"/>
    <m/>
    <n v="0"/>
    <m/>
    <n v="0"/>
    <n v="458.55200000000002"/>
    <n v="1"/>
    <n v="0"/>
    <n v="242"/>
    <n v="16541.599999999999"/>
    <n v="7926.7347200000013"/>
    <n v="0"/>
    <n v="0"/>
    <n v="0"/>
    <s v=""/>
    <n v="0"/>
    <n v="24468.334719999999"/>
    <n v="458.55200000000002"/>
    <n v="0"/>
    <n v="-216.55199999999999"/>
    <n v="242"/>
    <n v="53.36"/>
    <n v="12913.119999999999"/>
    <n v="-258.28822623999997"/>
    <n v="12654.831773759999"/>
    <n v="0"/>
    <n v="0"/>
    <n v="0"/>
    <n v="0"/>
    <n v="12913.119999999999"/>
    <n v="11.771303555150409"/>
    <n v="1097"/>
    <n v="12913.119999999999"/>
    <n v="12913.119999999999"/>
    <n v="0"/>
    <n v="0"/>
    <n v="7605.98"/>
    <n v="8394.5400000000009"/>
    <n v="-3087.3999999999996"/>
    <n v="0"/>
    <n v="12913.12"/>
    <n v="0"/>
    <m/>
    <n v="677.61"/>
    <n v="655.76"/>
    <n v="677.62"/>
    <n v="2010.9899999999998"/>
    <n v="-5098.3899999999994"/>
    <n v="0"/>
    <n v="0"/>
    <n v="-5098.3899999999994"/>
    <n v="0"/>
    <n v="0"/>
    <n v="0"/>
    <n v="0"/>
    <n v="-3087.3999999999996"/>
  </r>
  <r>
    <n v="279"/>
    <n v="14492"/>
    <s v="42129492YPSU"/>
    <s v="492Y"/>
    <x v="88"/>
    <s v="15LTIP - Perf"/>
    <n v="10257"/>
    <n v="180"/>
    <x v="71"/>
    <n v="9260"/>
    <x v="0"/>
    <n v="700000"/>
    <n v="0"/>
    <n v="0"/>
    <s v="42129492YPSU15LTIP - Perf"/>
    <s v="LTIP - Perf"/>
    <s v="LTIP - Perf - 05/05/2015"/>
    <s v="3 years"/>
    <d v="2015-05-05T00:00:00"/>
    <d v="2017-09-30T00:00:00"/>
    <n v="310"/>
    <n v="148.55200000000002"/>
    <n v="0"/>
    <m/>
    <n v="61.349000000000046"/>
    <m/>
    <n v="-29.078000000000088"/>
    <n v="490.82299999999998"/>
    <n v="1.5832999999999999"/>
    <s v=""/>
    <n v="0"/>
    <n v="16541.599999999999"/>
    <n v="7926.7347200000013"/>
    <n v="0"/>
    <n v="0"/>
    <n v="3273.5826400000024"/>
    <s v=""/>
    <n v="-1551.6020800000047"/>
    <n v="26190.315279999995"/>
    <n v="490.82299999999998"/>
    <n v="0"/>
    <n v="0"/>
    <n v="490.82299999999998"/>
    <n v="53.36"/>
    <n v="26190.315279999999"/>
    <n v="-523.8586862305599"/>
    <n v="25666.456593769439"/>
    <n v="0"/>
    <n v="0"/>
    <n v="0"/>
    <n v="0"/>
    <n v="25666.456593769439"/>
    <n v="23.396952227684082"/>
    <n v="1005"/>
    <n v="23513.94"/>
    <n v="23513.94"/>
    <n v="2152.5165937694401"/>
    <n v="0"/>
    <n v="7605.98"/>
    <n v="8394.5400000000009"/>
    <n v="7513.42"/>
    <n v="0"/>
    <n v="23513.940000000002"/>
    <n v="0"/>
    <m/>
    <n v="677.61"/>
    <n v="655.76"/>
    <n v="677.62"/>
    <n v="2010.9899999999998"/>
    <n v="677.62"/>
    <n v="612.04"/>
    <n v="3350.55"/>
    <n v="4640.21"/>
    <n v="743.5"/>
    <n v="768.27"/>
    <n v="-649.54999999999995"/>
    <n v="862.22"/>
    <n v="7513.42"/>
  </r>
  <r>
    <n v="280"/>
    <n v="14593"/>
    <s v="42129593EPSU"/>
    <s v="593E"/>
    <x v="89"/>
    <s v="15LTIP - Perf"/>
    <n v="10257"/>
    <n v="180"/>
    <x v="72"/>
    <n v="9260"/>
    <x v="0"/>
    <n v="700000"/>
    <n v="0"/>
    <n v="0"/>
    <s v="42129593EPSU15LTIP - Perf"/>
    <s v="LTIP - Perf"/>
    <s v="LTIP - Perf - 05/05/2015"/>
    <s v="3 years"/>
    <d v="2015-05-05T00:00:00"/>
    <d v="2017-09-30T00:00:00"/>
    <n v="2265"/>
    <n v="1085.3880000000004"/>
    <n v="0"/>
    <m/>
    <n v="448.24349999999959"/>
    <m/>
    <n v="-212.45700000000033"/>
    <n v="3586.1744999999996"/>
    <n v="1.5832999999999999"/>
    <s v=""/>
    <n v="0"/>
    <n v="120860.4"/>
    <n v="57916.303680000012"/>
    <n v="0"/>
    <n v="0"/>
    <n v="23918.273159999979"/>
    <s v=""/>
    <n v="-11336.705520000018"/>
    <n v="191358.27131999997"/>
    <n v="3586.1744999999996"/>
    <n v="0"/>
    <n v="0"/>
    <n v="3586.1745000000001"/>
    <n v="53.36"/>
    <n v="191358.27132"/>
    <n v="-3827.54814294264"/>
    <n v="187530.72317705737"/>
    <n v="0"/>
    <n v="0"/>
    <n v="0"/>
    <n v="0"/>
    <n v="187530.72317705737"/>
    <n v="170.9486993409821"/>
    <n v="1005"/>
    <n v="171803.44"/>
    <n v="171803.44"/>
    <n v="15727.283177057368"/>
    <n v="0"/>
    <n v="55572.72"/>
    <n v="61334.289999999994"/>
    <n v="54896.429999999993"/>
    <n v="0"/>
    <n v="171803.44"/>
    <n v="0"/>
    <m/>
    <n v="4950.9799999999996"/>
    <n v="4791.2700000000004"/>
    <n v="4950.9799999999996"/>
    <n v="14693.23"/>
    <n v="4950.9799999999996"/>
    <n v="4471.8599999999997"/>
    <n v="24480.639999999999"/>
    <n v="33903.479999999996"/>
    <n v="5432.28"/>
    <n v="5613.37"/>
    <n v="-4745.9300000000012"/>
    <n v="6299.7199999999984"/>
    <n v="54896.429999999993"/>
  </r>
  <r>
    <n v="281"/>
    <n v="14707"/>
    <s v="42129707WPSU"/>
    <s v="707W"/>
    <x v="90"/>
    <s v="15LTIP - Perf"/>
    <n v="10257"/>
    <n v="10"/>
    <x v="73"/>
    <n v="9260"/>
    <x v="0"/>
    <n v="2000"/>
    <n v="0"/>
    <n v="0"/>
    <s v="42129707W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282"/>
    <n v="14712"/>
    <s v="42129712PPSU"/>
    <s v="712P"/>
    <x v="91"/>
    <s v="15LTIP - Perf"/>
    <n v="10257"/>
    <n v="10"/>
    <x v="74"/>
    <n v="9260"/>
    <x v="0"/>
    <n v="2000"/>
    <n v="0"/>
    <n v="0"/>
    <s v="42129712P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283"/>
    <n v="14713"/>
    <s v="42129713SPSU"/>
    <s v="713S"/>
    <x v="92"/>
    <s v="15LTIP - Perf"/>
    <n v="10257"/>
    <n v="180"/>
    <x v="75"/>
    <n v="9260"/>
    <x v="0"/>
    <n v="700000"/>
    <n v="0"/>
    <n v="0"/>
    <s v="42129713S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284"/>
    <n v="14721"/>
    <s v="42129721WPSU"/>
    <s v="721W"/>
    <x v="93"/>
    <s v="15LTIP - Perf"/>
    <n v="10257"/>
    <n v="10"/>
    <x v="76"/>
    <n v="9260"/>
    <x v="0"/>
    <n v="2000"/>
    <n v="0"/>
    <n v="0"/>
    <s v="42129721W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285"/>
    <n v="14796"/>
    <s v="42129796KPSU"/>
    <s v="796K"/>
    <x v="94"/>
    <s v="15LTIP - Perf"/>
    <n v="10257"/>
    <n v="80"/>
    <x v="77"/>
    <n v="9260"/>
    <x v="0"/>
    <n v="190000"/>
    <n v="0"/>
    <n v="0"/>
    <s v="42129796KPSU15LTIP - Perf"/>
    <s v="LTIP - Perf"/>
    <s v="LTIP - Perf - 05/05/2015"/>
    <s v="3 years"/>
    <d v="2015-05-05T00:00:00"/>
    <d v="2017-09-30T00:00:00"/>
    <n v="310"/>
    <n v="148.55200000000002"/>
    <n v="0"/>
    <m/>
    <n v="61.349000000000046"/>
    <m/>
    <n v="-29.078000000000088"/>
    <n v="490.82299999999998"/>
    <n v="1.5832999999999999"/>
    <s v=""/>
    <n v="0"/>
    <n v="16541.599999999999"/>
    <n v="7926.7347200000013"/>
    <n v="0"/>
    <n v="0"/>
    <n v="3273.5826400000024"/>
    <s v=""/>
    <n v="-1551.6020800000047"/>
    <n v="26190.315279999995"/>
    <n v="490.82299999999998"/>
    <n v="0"/>
    <n v="0"/>
    <n v="490.82299999999998"/>
    <n v="53.36"/>
    <n v="26190.315279999999"/>
    <n v="-523.8586862305599"/>
    <n v="25666.456593769439"/>
    <n v="0"/>
    <n v="0"/>
    <n v="0"/>
    <n v="0"/>
    <n v="25666.456593769439"/>
    <n v="23.396952227684082"/>
    <n v="1005"/>
    <n v="23513.94"/>
    <n v="23513.94"/>
    <n v="2152.5165937694401"/>
    <n v="0"/>
    <n v="7605.98"/>
    <n v="8394.5400000000009"/>
    <n v="7513.42"/>
    <n v="0"/>
    <n v="23513.940000000002"/>
    <n v="0"/>
    <m/>
    <n v="677.61"/>
    <n v="655.76"/>
    <n v="677.62"/>
    <n v="2010.9899999999998"/>
    <n v="677.62"/>
    <n v="612.04"/>
    <n v="3350.55"/>
    <n v="4640.21"/>
    <n v="743.5"/>
    <n v="768.27"/>
    <n v="-649.54999999999995"/>
    <n v="862.22"/>
    <n v="7513.42"/>
  </r>
  <r>
    <n v="286"/>
    <n v="14813"/>
    <s v="42129813SPSU"/>
    <s v="813S"/>
    <x v="95"/>
    <s v="15LTIP - Perf"/>
    <n v="10257"/>
    <n v="80"/>
    <x v="63"/>
    <n v="9260"/>
    <x v="0"/>
    <n v="190000"/>
    <n v="0"/>
    <n v="0"/>
    <s v="42129813S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287"/>
    <n v="14859"/>
    <s v="42129859APSU"/>
    <s v="859A"/>
    <x v="96"/>
    <s v="15LTIP - Perf"/>
    <n v="10257"/>
    <n v="30"/>
    <x v="19"/>
    <n v="9260"/>
    <x v="0"/>
    <n v="10000"/>
    <n v="0"/>
    <n v="0"/>
    <s v="42129859A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288"/>
    <n v="14866"/>
    <s v="42129866MPSU"/>
    <s v="866M"/>
    <x v="97"/>
    <s v="15LTIP - Perf"/>
    <n v="10257"/>
    <n v="80"/>
    <x v="78"/>
    <n v="9260"/>
    <x v="0"/>
    <n v="190000"/>
    <n v="0"/>
    <n v="0"/>
    <s v="42129866MPSU15LTIP - Perf"/>
    <s v="LTIP - Perf"/>
    <s v="LTIP - Perf - 05/05/2015"/>
    <s v="3 years"/>
    <d v="2015-05-05T00:00:00"/>
    <d v="2017-09-30T00:00:00"/>
    <n v="310"/>
    <n v="148.55200000000002"/>
    <n v="0"/>
    <m/>
    <n v="61.349000000000046"/>
    <m/>
    <n v="-29.078000000000088"/>
    <n v="490.82299999999998"/>
    <n v="1.5832999999999999"/>
    <s v=""/>
    <n v="0"/>
    <n v="16541.599999999999"/>
    <n v="7926.7347200000013"/>
    <n v="0"/>
    <n v="0"/>
    <n v="3273.5826400000024"/>
    <s v=""/>
    <n v="-1551.6020800000047"/>
    <n v="26190.315279999995"/>
    <n v="490.82299999999998"/>
    <n v="0"/>
    <n v="0"/>
    <n v="490.82299999999998"/>
    <n v="53.36"/>
    <n v="26190.315279999999"/>
    <n v="-523.8586862305599"/>
    <n v="25666.456593769439"/>
    <n v="0"/>
    <n v="0"/>
    <n v="0"/>
    <n v="0"/>
    <n v="25666.456593769439"/>
    <n v="23.396952227684082"/>
    <n v="1005"/>
    <n v="23513.94"/>
    <n v="23513.94"/>
    <n v="2152.5165937694401"/>
    <n v="0"/>
    <n v="7605.98"/>
    <n v="8394.5400000000009"/>
    <n v="7513.42"/>
    <n v="0"/>
    <n v="23513.940000000002"/>
    <n v="0"/>
    <m/>
    <n v="677.61"/>
    <n v="655.76"/>
    <n v="677.62"/>
    <n v="2010.9899999999998"/>
    <n v="677.62"/>
    <n v="612.04"/>
    <n v="3350.55"/>
    <n v="4640.21"/>
    <n v="743.5"/>
    <n v="768.27"/>
    <n v="-649.54999999999995"/>
    <n v="862.22"/>
    <n v="7513.42"/>
  </r>
  <r>
    <n v="289"/>
    <n v="14938"/>
    <s v="42129938SPSU"/>
    <s v="938S"/>
    <x v="99"/>
    <s v="15LTIP - Perf"/>
    <n v="10257"/>
    <n v="180"/>
    <x v="75"/>
    <n v="9260"/>
    <x v="0"/>
    <n v="700000"/>
    <n v="0"/>
    <n v="0"/>
    <s v="42129938S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290"/>
    <n v="14951"/>
    <s v="42129951TPSU"/>
    <s v="951T"/>
    <x v="100"/>
    <s v="15LTIP - Perf"/>
    <n v="10257"/>
    <n v="80"/>
    <x v="80"/>
    <n v="9260"/>
    <x v="0"/>
    <n v="190000"/>
    <n v="0"/>
    <n v="0"/>
    <s v="42129951T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291"/>
    <n v="14957"/>
    <s v="42129957RPSU"/>
    <s v="957R"/>
    <x v="101"/>
    <s v="15LTIP - Perf"/>
    <n v="10257"/>
    <n v="80"/>
    <x v="81"/>
    <n v="9260"/>
    <x v="0"/>
    <n v="190000"/>
    <n v="0"/>
    <n v="0"/>
    <s v="42129957R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292"/>
    <n v="15053"/>
    <s v="4212953MaPSU"/>
    <s v="53Ma"/>
    <x v="102"/>
    <s v="15LTIP - Perf"/>
    <n v="10257"/>
    <n v="10"/>
    <x v="82"/>
    <n v="9260"/>
    <x v="0"/>
    <n v="2000"/>
    <n v="0"/>
    <n v="0"/>
    <s v="4212953Ma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0"/>
    <n v="310.26350000000002"/>
    <n v="1"/>
    <n v="0"/>
    <n v="160"/>
    <n v="9871.6"/>
    <n v="4730.4707199999993"/>
    <n v="0"/>
    <n v="0"/>
    <n v="1953.5896400000017"/>
    <s v=""/>
    <n v="0"/>
    <n v="16555.660360000002"/>
    <n v="310.26350000000002"/>
    <n v="0"/>
    <n v="-150.26349999999999"/>
    <n v="160"/>
    <n v="53.36"/>
    <n v="8537.6"/>
    <n v="-170.7690752"/>
    <n v="8366.8309248000005"/>
    <n v="0"/>
    <n v="0"/>
    <n v="0"/>
    <n v="0"/>
    <n v="8537.6"/>
    <n v="7.7826800364630815"/>
    <n v="1097"/>
    <n v="8537.6"/>
    <n v="8537.6"/>
    <n v="0"/>
    <n v="0"/>
    <n v="4539.0499999999993"/>
    <n v="5009.6499999999996"/>
    <n v="-1011.1000000000004"/>
    <n v="0"/>
    <n v="8537.5999999999985"/>
    <n v="0"/>
    <m/>
    <n v="404.38"/>
    <n v="391.34"/>
    <n v="404.39"/>
    <n v="1200.1100000000001"/>
    <n v="404.38"/>
    <n v="365.25"/>
    <n v="1999.52"/>
    <n v="2769.15"/>
    <n v="-4980.3600000000006"/>
    <n v="0"/>
    <n v="0"/>
    <n v="-4980.3600000000006"/>
    <n v="-1011.1000000000004"/>
  </r>
  <r>
    <n v="293"/>
    <n v="15063"/>
    <s v="4212963BrPSU"/>
    <s v="63Br"/>
    <x v="103"/>
    <s v="15LTIP - Perf"/>
    <n v="10257"/>
    <n v="10"/>
    <x v="83"/>
    <n v="9260"/>
    <x v="0"/>
    <n v="2000"/>
    <n v="0"/>
    <n v="0"/>
    <s v="4212963Br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294"/>
    <n v="15070"/>
    <s v="4212970SlPSU"/>
    <s v="70Sl"/>
    <x v="104"/>
    <s v="15LTIP - Perf"/>
    <n v="10257"/>
    <n v="80"/>
    <x v="84"/>
    <n v="9260"/>
    <x v="0"/>
    <n v="190000"/>
    <n v="0"/>
    <n v="0"/>
    <s v="4212970Sl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295"/>
    <n v="15102"/>
    <s v="42129102EPSU"/>
    <s v="102E"/>
    <x v="105"/>
    <s v="15LTIP - Perf"/>
    <n v="10257"/>
    <n v="10"/>
    <x v="85"/>
    <n v="9260"/>
    <x v="0"/>
    <n v="2000"/>
    <n v="0"/>
    <n v="0"/>
    <s v="42129102EPSU15LTIP - Perf"/>
    <s v="LTIP - Perf"/>
    <s v="LTIP - Perf - 05/05/2015"/>
    <s v="3 years"/>
    <d v="2015-05-05T00:00:00"/>
    <d v="2017-09-30T00:00:00"/>
    <n v="310"/>
    <n v="148.55200000000002"/>
    <n v="0"/>
    <m/>
    <n v="61.349000000000046"/>
    <m/>
    <n v="-29.078000000000088"/>
    <n v="490.82299999999998"/>
    <n v="1.5832999999999999"/>
    <s v=""/>
    <n v="0"/>
    <n v="16541.599999999999"/>
    <n v="7926.7347200000013"/>
    <n v="0"/>
    <n v="0"/>
    <n v="3273.5826400000024"/>
    <s v=""/>
    <n v="-1551.6020800000047"/>
    <n v="26190.315279999995"/>
    <n v="490.82299999999998"/>
    <n v="0"/>
    <n v="0"/>
    <n v="490.82299999999998"/>
    <n v="53.36"/>
    <n v="26190.315279999999"/>
    <n v="-523.8586862305599"/>
    <n v="25666.456593769439"/>
    <n v="0"/>
    <n v="0"/>
    <n v="0"/>
    <n v="0"/>
    <n v="25666.456593769439"/>
    <n v="23.396952227684082"/>
    <n v="1005"/>
    <n v="23513.94"/>
    <n v="23513.94"/>
    <n v="2152.5165937694401"/>
    <n v="0"/>
    <n v="7605.98"/>
    <n v="8394.5400000000009"/>
    <n v="7513.42"/>
    <n v="0"/>
    <n v="23513.940000000002"/>
    <n v="0"/>
    <m/>
    <n v="677.61"/>
    <n v="655.76"/>
    <n v="677.62"/>
    <n v="2010.9899999999998"/>
    <n v="677.62"/>
    <n v="612.04"/>
    <n v="3350.55"/>
    <n v="4640.21"/>
    <n v="743.5"/>
    <n v="768.27"/>
    <n v="-649.54999999999995"/>
    <n v="862.22"/>
    <n v="7513.42"/>
  </r>
  <r>
    <n v="296"/>
    <n v="15207"/>
    <s v="42129207VPSU"/>
    <s v="207V"/>
    <x v="106"/>
    <s v="15LTIP - Perf"/>
    <n v="10257"/>
    <n v="80"/>
    <x v="86"/>
    <n v="9260"/>
    <x v="0"/>
    <n v="190000"/>
    <n v="0"/>
    <n v="0"/>
    <s v="42129207VPSU15LTIP - Perf"/>
    <s v="LTIP - Perf"/>
    <s v="LTIP - Perf - 05/05/2015"/>
    <s v="3 years"/>
    <d v="2015-05-05T00:00:00"/>
    <d v="2017-09-30T00:00:00"/>
    <n v="185"/>
    <n v="0"/>
    <n v="0"/>
    <m/>
    <n v="0"/>
    <m/>
    <n v="0"/>
    <n v="185"/>
    <n v="1"/>
    <n v="0"/>
    <n v="47"/>
    <n v="9871.6"/>
    <n v="0"/>
    <n v="0"/>
    <n v="0"/>
    <n v="0"/>
    <s v=""/>
    <n v="0"/>
    <n v="9871.6"/>
    <n v="185"/>
    <n v="0"/>
    <n v="-138"/>
    <n v="47"/>
    <n v="53.36"/>
    <n v="2507.92"/>
    <n v="-50.163415839999999"/>
    <n v="2457.7565841599999"/>
    <n v="0"/>
    <n v="0"/>
    <n v="0"/>
    <n v="0"/>
    <n v="2507.92"/>
    <n v="2.2861622607110301"/>
    <n v="1097"/>
    <n v="2507.92"/>
    <n v="2507.92"/>
    <n v="0"/>
    <n v="0"/>
    <n v="2507.92"/>
    <n v="0"/>
    <n v="0"/>
    <n v="0"/>
    <n v="2507.92"/>
    <n v="0"/>
    <m/>
    <n v="0"/>
    <n v="0"/>
    <n v="0"/>
    <n v="0"/>
    <n v="0"/>
    <n v="0"/>
    <n v="0"/>
    <n v="0"/>
    <n v="0"/>
    <n v="0"/>
    <n v="0"/>
    <n v="0"/>
    <n v="0"/>
  </r>
  <r>
    <n v="297"/>
    <n v="15232"/>
    <s v="42129232WPSU"/>
    <s v="232W"/>
    <x v="107"/>
    <s v="15LTIP - Perf"/>
    <n v="10257"/>
    <n v="80"/>
    <x v="87"/>
    <n v="9260"/>
    <x v="0"/>
    <n v="190000"/>
    <n v="0"/>
    <n v="0"/>
    <s v="42129232WPSU15LTIP - Perf"/>
    <s v="LTIP - Perf"/>
    <s v="LTIP - Perf - 05/05/2015"/>
    <s v="3 years"/>
    <d v="2015-05-05T00:00:00"/>
    <d v="2017-09-30T00:00:00"/>
    <n v="310"/>
    <n v="148.55200000000002"/>
    <n v="0"/>
    <m/>
    <n v="61.349000000000046"/>
    <m/>
    <n v="-29.078000000000088"/>
    <n v="490.82299999999998"/>
    <n v="1.5832999999999999"/>
    <s v=""/>
    <n v="0"/>
    <n v="16541.599999999999"/>
    <n v="7926.7347200000013"/>
    <n v="0"/>
    <n v="0"/>
    <n v="3273.5826400000024"/>
    <s v=""/>
    <n v="-1551.6020800000047"/>
    <n v="26190.315279999995"/>
    <n v="490.82299999999998"/>
    <n v="0"/>
    <n v="0"/>
    <n v="490.82299999999998"/>
    <n v="53.36"/>
    <n v="26190.315279999999"/>
    <n v="-523.8586862305599"/>
    <n v="25666.456593769439"/>
    <n v="0"/>
    <n v="0"/>
    <n v="0"/>
    <n v="0"/>
    <n v="25666.456593769439"/>
    <n v="23.396952227684082"/>
    <n v="1005"/>
    <n v="23513.94"/>
    <n v="23513.94"/>
    <n v="2152.5165937694401"/>
    <n v="0"/>
    <n v="7605.98"/>
    <n v="8394.5400000000009"/>
    <n v="7513.42"/>
    <n v="0"/>
    <n v="23513.940000000002"/>
    <n v="0"/>
    <m/>
    <n v="677.61"/>
    <n v="655.76"/>
    <n v="677.62"/>
    <n v="2010.9899999999998"/>
    <n v="677.62"/>
    <n v="612.04"/>
    <n v="3350.55"/>
    <n v="4640.21"/>
    <n v="743.5"/>
    <n v="768.27"/>
    <n v="-649.54999999999995"/>
    <n v="862.22"/>
    <n v="7513.42"/>
  </r>
  <r>
    <n v="298"/>
    <n v="15234"/>
    <s v="42129234DPSU"/>
    <s v="234D"/>
    <x v="108"/>
    <s v="15LTIP - Perf"/>
    <n v="10257"/>
    <n v="80"/>
    <x v="88"/>
    <n v="9260"/>
    <x v="0"/>
    <n v="190000"/>
    <n v="0"/>
    <n v="0"/>
    <s v="42129234D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299"/>
    <n v="15304"/>
    <s v="42129304GPSU"/>
    <s v="304G"/>
    <x v="109"/>
    <s v="15LTIP - Perf"/>
    <n v="10257"/>
    <n v="180"/>
    <x v="75"/>
    <n v="9260"/>
    <x v="0"/>
    <n v="700000"/>
    <n v="0"/>
    <n v="0"/>
    <s v="42129304GPSU15LTIP - Perf"/>
    <s v="LTIP - Perf"/>
    <s v="LTIP - Perf - 05/05/2015"/>
    <s v="3 years"/>
    <d v="2015-05-05T00:00:00"/>
    <d v="2017-09-30T00:00:00"/>
    <n v="480"/>
    <n v="230.01600000000005"/>
    <n v="0"/>
    <m/>
    <n v="94.991999999999962"/>
    <m/>
    <n v="-45.024000000000115"/>
    <n v="759.98399999999992"/>
    <n v="1.5832999999999999"/>
    <s v=""/>
    <n v="0"/>
    <n v="25612.799999999999"/>
    <n v="12273.653760000003"/>
    <n v="0"/>
    <n v="0"/>
    <n v="5068.773119999998"/>
    <s v=""/>
    <n v="-2402.4806400000061"/>
    <n v="40552.746239999993"/>
    <n v="759.98399999999992"/>
    <n v="0"/>
    <n v="0"/>
    <n v="759.98400000000004"/>
    <n v="53.36"/>
    <n v="40552.74624"/>
    <n v="-811.13603029247997"/>
    <n v="39741.61020970752"/>
    <n v="0"/>
    <n v="0"/>
    <n v="0"/>
    <n v="0"/>
    <n v="39741.61020970752"/>
    <n v="36.227538933188256"/>
    <n v="1005"/>
    <n v="36408.68"/>
    <n v="36408.68"/>
    <n v="3332.9302097075197"/>
    <n v="0"/>
    <n v="11777"/>
    <n v="12997.99"/>
    <n v="11633.690000000002"/>
    <n v="0"/>
    <n v="36408.68"/>
    <n v="0"/>
    <m/>
    <n v="1049.22"/>
    <n v="1015.37"/>
    <n v="1049.21"/>
    <n v="3113.8"/>
    <n v="1049.22"/>
    <n v="947.67"/>
    <n v="5187.96"/>
    <n v="7184.85"/>
    <n v="1151.21"/>
    <n v="1189.5899999999999"/>
    <n v="-1005.7600000000002"/>
    <n v="1335.04"/>
    <n v="11633.690000000002"/>
  </r>
  <r>
    <n v="300"/>
    <n v="15319"/>
    <s v="42129319HPSU"/>
    <s v="319H"/>
    <x v="110"/>
    <s v="15LTIP - Perf"/>
    <n v="10257"/>
    <n v="180"/>
    <x v="72"/>
    <n v="9260"/>
    <x v="0"/>
    <n v="700000"/>
    <n v="0"/>
    <n v="0"/>
    <s v="42129319HPSU15LTIP - Perf"/>
    <s v="LTIP - Perf"/>
    <s v="LTIP - Perf - 05/05/2015"/>
    <s v="3 years"/>
    <d v="2015-05-05T00:00:00"/>
    <d v="2017-09-30T00:00:00"/>
    <n v="310"/>
    <n v="148.55200000000002"/>
    <n v="0"/>
    <m/>
    <n v="61.349000000000046"/>
    <m/>
    <n v="-29.078000000000088"/>
    <n v="490.82299999999998"/>
    <n v="1.5832999999999999"/>
    <s v=""/>
    <n v="0"/>
    <n v="16541.599999999999"/>
    <n v="7926.7347200000013"/>
    <n v="0"/>
    <n v="0"/>
    <n v="3273.5826400000024"/>
    <s v=""/>
    <n v="-1551.6020800000047"/>
    <n v="26190.315279999995"/>
    <n v="490.82299999999998"/>
    <n v="0"/>
    <n v="0"/>
    <n v="490.82299999999998"/>
    <n v="53.36"/>
    <n v="26190.315279999999"/>
    <n v="-523.8586862305599"/>
    <n v="25666.456593769439"/>
    <n v="0"/>
    <n v="0"/>
    <n v="0"/>
    <n v="0"/>
    <n v="25666.456593769439"/>
    <n v="23.396952227684082"/>
    <n v="1005"/>
    <n v="23513.94"/>
    <n v="23513.94"/>
    <n v="2152.5165937694401"/>
    <n v="0"/>
    <n v="7605.98"/>
    <n v="8394.5400000000009"/>
    <n v="7513.42"/>
    <n v="0"/>
    <n v="23513.940000000002"/>
    <n v="0"/>
    <m/>
    <n v="677.61"/>
    <n v="655.76"/>
    <n v="677.62"/>
    <n v="2010.9899999999998"/>
    <n v="677.62"/>
    <n v="612.04"/>
    <n v="3350.55"/>
    <n v="4640.21"/>
    <n v="743.5"/>
    <n v="768.27"/>
    <n v="-649.54999999999995"/>
    <n v="862.22"/>
    <n v="7513.42"/>
  </r>
  <r>
    <n v="301"/>
    <n v="15331"/>
    <s v="42129331FPSU"/>
    <s v="331F"/>
    <x v="111"/>
    <s v="15LTIP - Perf"/>
    <n v="10257"/>
    <n v="10"/>
    <x v="89"/>
    <n v="9260"/>
    <x v="0"/>
    <n v="2000"/>
    <n v="0"/>
    <n v="0"/>
    <s v="42129331FPSU15LTIP - Perf"/>
    <s v="LTIP - Perf"/>
    <s v="LTIP - Perf - 05/05/2015"/>
    <s v="3 years"/>
    <d v="2015-05-05T00:00:00"/>
    <d v="2017-09-30T00:00:00"/>
    <n v="310"/>
    <n v="148.55200000000002"/>
    <n v="0"/>
    <m/>
    <n v="61.349000000000046"/>
    <m/>
    <n v="-29.078000000000088"/>
    <n v="490.82299999999998"/>
    <n v="1.5832999999999999"/>
    <s v=""/>
    <n v="0"/>
    <n v="16541.599999999999"/>
    <n v="7926.7347200000013"/>
    <n v="0"/>
    <n v="0"/>
    <n v="3273.5826400000024"/>
    <s v=""/>
    <n v="-1551.6020800000047"/>
    <n v="26190.315279999995"/>
    <n v="490.82299999999998"/>
    <n v="0"/>
    <n v="0"/>
    <n v="490.82299999999998"/>
    <n v="53.36"/>
    <n v="26190.315279999999"/>
    <n v="-523.8586862305599"/>
    <n v="25666.456593769439"/>
    <n v="0"/>
    <n v="0"/>
    <n v="0"/>
    <n v="0"/>
    <n v="25666.456593769439"/>
    <n v="23.396952227684082"/>
    <n v="1005"/>
    <n v="23513.94"/>
    <n v="23513.94"/>
    <n v="2152.5165937694401"/>
    <n v="0"/>
    <n v="7605.98"/>
    <n v="8394.5400000000009"/>
    <n v="7513.42"/>
    <n v="0"/>
    <n v="23513.940000000002"/>
    <n v="0"/>
    <m/>
    <n v="677.61"/>
    <n v="655.76"/>
    <n v="677.62"/>
    <n v="2010.9899999999998"/>
    <n v="677.62"/>
    <n v="612.04"/>
    <n v="3350.55"/>
    <n v="4640.21"/>
    <n v="743.5"/>
    <n v="768.27"/>
    <n v="-649.54999999999995"/>
    <n v="862.22"/>
    <n v="7513.42"/>
  </r>
  <r>
    <n v="302"/>
    <n v="15365"/>
    <s v="42129365PPSU"/>
    <s v="365P"/>
    <x v="112"/>
    <s v="15LTIP - Perf"/>
    <n v="10257"/>
    <n v="10"/>
    <x v="90"/>
    <n v="9260"/>
    <x v="0"/>
    <n v="2000"/>
    <n v="0"/>
    <n v="0"/>
    <s v="42129365PPSU15LTIP - Perf"/>
    <s v="LTIP - Perf"/>
    <s v="LTIP - Perf - 05/05/2015"/>
    <s v="3 years"/>
    <d v="2015-05-05T00:00:00"/>
    <d v="2017-09-30T00:00:00"/>
    <n v="1080"/>
    <n v="517.53600000000006"/>
    <n v="0"/>
    <m/>
    <n v="213.73199999999997"/>
    <m/>
    <n v="-101.30400000000009"/>
    <n v="1709.9639999999999"/>
    <n v="1.5832999999999999"/>
    <s v=""/>
    <n v="0"/>
    <n v="57628.800000000003"/>
    <n v="27615.720959999999"/>
    <n v="0"/>
    <n v="0"/>
    <n v="11404.739519999999"/>
    <s v=""/>
    <n v="-5405.5814400000045"/>
    <n v="91243.679039999988"/>
    <n v="1709.9639999999999"/>
    <n v="0"/>
    <n v="0"/>
    <n v="1709.9639999999999"/>
    <n v="53.36"/>
    <n v="91243.679040000003"/>
    <n v="-1825.0560681580801"/>
    <n v="89418.62297184192"/>
    <n v="0"/>
    <n v="0"/>
    <n v="0"/>
    <n v="0"/>
    <n v="89418.62297184192"/>
    <n v="81.511962599673581"/>
    <n v="1005"/>
    <n v="81919.520000000004"/>
    <n v="81919.520000000004"/>
    <n v="7499.1029718419159"/>
    <n v="0"/>
    <n v="26498.25"/>
    <n v="29245.489999999998"/>
    <n v="26175.78"/>
    <n v="0"/>
    <n v="81919.51999999999"/>
    <n v="0"/>
    <m/>
    <n v="2360.73"/>
    <n v="2284.58"/>
    <n v="2360.7399999999998"/>
    <n v="7006.0499999999993"/>
    <n v="2360.73"/>
    <n v="2132.27"/>
    <n v="11672.89"/>
    <n v="16165.89"/>
    <n v="2590.23"/>
    <n v="2676.57"/>
    <n v="-2262.9600000000005"/>
    <n v="3003.8399999999997"/>
    <n v="26175.78"/>
  </r>
  <r>
    <n v="303"/>
    <n v="15379"/>
    <s v="42129379BPSU"/>
    <s v="379B"/>
    <x v="113"/>
    <s v="15LTIP - Perf"/>
    <n v="10257"/>
    <n v="80"/>
    <x v="91"/>
    <n v="9260"/>
    <x v="0"/>
    <n v="190000"/>
    <n v="0"/>
    <n v="0"/>
    <s v="42129379B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304"/>
    <n v="15388"/>
    <s v="42129388GPSU"/>
    <s v="388G"/>
    <x v="114"/>
    <s v="15LTIP - Perf"/>
    <n v="10257"/>
    <n v="10"/>
    <x v="45"/>
    <n v="9260"/>
    <x v="0"/>
    <n v="2000"/>
    <n v="0"/>
    <n v="0"/>
    <s v="42129388GPSU15LTIP - Perf"/>
    <s v="LTIP - Perf"/>
    <s v="LTIP - Perf - 05/05/2015"/>
    <s v="3 years"/>
    <d v="2015-05-05T00:00:00"/>
    <d v="2017-09-30T00:00:00"/>
    <n v="310"/>
    <n v="148.55200000000002"/>
    <n v="0"/>
    <m/>
    <n v="0"/>
    <m/>
    <n v="-2.0000000000095497E-3"/>
    <n v="458.55"/>
    <n v="1"/>
    <n v="0"/>
    <n v="207"/>
    <n v="16541.599999999999"/>
    <n v="7926.7347200000013"/>
    <n v="0"/>
    <n v="0"/>
    <n v="0"/>
    <s v=""/>
    <n v="-0.10672000000050957"/>
    <n v="24468.227999999999"/>
    <n v="458.55"/>
    <n v="0"/>
    <n v="-251.55"/>
    <n v="207"/>
    <n v="53.36"/>
    <n v="11045.52"/>
    <n v="-220.93249104"/>
    <n v="10824.587508960001"/>
    <n v="0"/>
    <n v="0"/>
    <n v="0"/>
    <n v="0"/>
    <n v="11045.52"/>
    <n v="10.068842297174111"/>
    <n v="1097"/>
    <n v="11045.52"/>
    <n v="11045.52"/>
    <n v="0"/>
    <n v="0"/>
    <n v="7605.98"/>
    <n v="3439.6499999999996"/>
    <n v="0"/>
    <n v="0"/>
    <n v="11045.63"/>
    <n v="-0.10999999999876309"/>
    <m/>
    <n v="0"/>
    <n v="0"/>
    <n v="0"/>
    <n v="0"/>
    <n v="0"/>
    <n v="0"/>
    <n v="0"/>
    <n v="0"/>
    <n v="0"/>
    <n v="0"/>
    <n v="0"/>
    <n v="0"/>
    <n v="0"/>
  </r>
  <r>
    <n v="305"/>
    <n v="15389"/>
    <s v="42129389CPSU"/>
    <s v="389C"/>
    <x v="190"/>
    <s v="15LTIP - Perf"/>
    <n v="10257"/>
    <n v="80"/>
    <x v="79"/>
    <n v="9260"/>
    <x v="0"/>
    <n v="190000"/>
    <n v="0"/>
    <n v="0"/>
    <s v="42129389C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306"/>
    <n v="15402"/>
    <s v="42129402EPSU"/>
    <s v="402E"/>
    <x v="115"/>
    <s v="15LTIP - Perf"/>
    <n v="10257"/>
    <n v="180"/>
    <x v="75"/>
    <n v="9260"/>
    <x v="0"/>
    <n v="700000"/>
    <n v="0"/>
    <n v="0"/>
    <s v="42129402E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307"/>
    <n v="15416"/>
    <s v="42129416WPSU"/>
    <s v="416W"/>
    <x v="116"/>
    <s v="15LTIP - Perf"/>
    <n v="10257"/>
    <n v="80"/>
    <x v="63"/>
    <n v="9260"/>
    <x v="0"/>
    <n v="190000"/>
    <n v="0"/>
    <n v="0"/>
    <s v="42129416W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308"/>
    <n v="15465"/>
    <s v="42129465MPSU"/>
    <s v="465M"/>
    <x v="117"/>
    <s v="15LTIP - Perf"/>
    <n v="10257"/>
    <n v="10"/>
    <x v="21"/>
    <n v="9260"/>
    <x v="0"/>
    <n v="2000"/>
    <n v="0"/>
    <n v="0"/>
    <s v="42129465M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309"/>
    <n v="15507"/>
    <s v="42129507TPSU"/>
    <s v="507T"/>
    <x v="118"/>
    <s v="15LTIP - Perf"/>
    <n v="10257"/>
    <n v="80"/>
    <x v="92"/>
    <n v="9260"/>
    <x v="0"/>
    <n v="190000"/>
    <n v="0"/>
    <n v="0"/>
    <s v="42129507TPSU15LTIP - Perf"/>
    <s v="LTIP - Perf"/>
    <s v="LTIP - Perf - 05/05/2015"/>
    <s v="3 years"/>
    <d v="2015-05-05T00:00:00"/>
    <d v="2017-09-30T00:00:00"/>
    <n v="310"/>
    <n v="125.953"/>
    <n v="0"/>
    <m/>
    <n v="0"/>
    <m/>
    <n v="0"/>
    <n v="435.95299999999997"/>
    <n v="1"/>
    <n v="0"/>
    <n v="130"/>
    <n v="16541.599999999999"/>
    <n v="6720.8520799999997"/>
    <n v="0"/>
    <n v="0"/>
    <n v="0"/>
    <s v=""/>
    <n v="0"/>
    <n v="23262.452079999999"/>
    <n v="435.95299999999997"/>
    <n v="0"/>
    <n v="-305.95299999999997"/>
    <n v="130"/>
    <n v="53.36"/>
    <n v="6936.8"/>
    <n v="-138.7498736"/>
    <n v="6798.0501264000004"/>
    <n v="0"/>
    <n v="0"/>
    <n v="0"/>
    <n v="0"/>
    <n v="6936.8"/>
    <n v="6.3234275296262537"/>
    <n v="1097"/>
    <n v="6936.8"/>
    <n v="6936.8"/>
    <n v="0"/>
    <n v="0"/>
    <n v="7605.98"/>
    <n v="-669.17999999999984"/>
    <n v="0"/>
    <n v="0"/>
    <n v="6936.7999999999993"/>
    <n v="0"/>
    <m/>
    <n v="0"/>
    <n v="0"/>
    <n v="0"/>
    <n v="0"/>
    <n v="0"/>
    <n v="0"/>
    <n v="0"/>
    <n v="0"/>
    <n v="0"/>
    <n v="0"/>
    <n v="0"/>
    <n v="0"/>
    <n v="0"/>
  </r>
  <r>
    <n v="310"/>
    <n v="15518"/>
    <s v="42129518MPSU"/>
    <s v="518M"/>
    <x v="119"/>
    <s v="15LTIP - Perf"/>
    <n v="10257"/>
    <n v="10"/>
    <x v="74"/>
    <n v="9260"/>
    <x v="0"/>
    <n v="2000"/>
    <n v="0"/>
    <n v="0"/>
    <s v="42129518M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311"/>
    <n v="15605"/>
    <s v="42129605JPSU"/>
    <s v="605J"/>
    <x v="120"/>
    <s v="15LTIP - Perf"/>
    <n v="10257"/>
    <n v="80"/>
    <x v="93"/>
    <n v="9260"/>
    <x v="0"/>
    <n v="190000"/>
    <n v="0"/>
    <n v="0"/>
    <s v="42129605J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312"/>
    <n v="15620"/>
    <s v="42129620KPSU"/>
    <s v="620K"/>
    <x v="121"/>
    <s v="15LTIP - Perf"/>
    <n v="10257"/>
    <n v="80"/>
    <x v="94"/>
    <n v="9260"/>
    <x v="0"/>
    <n v="190000"/>
    <n v="0"/>
    <n v="0"/>
    <s v="42129620K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313"/>
    <n v="15748"/>
    <s v="42129748HPSU"/>
    <s v="748H"/>
    <x v="123"/>
    <s v="15LTIP - Perf"/>
    <n v="10257"/>
    <n v="60"/>
    <x v="96"/>
    <n v="9260"/>
    <x v="0"/>
    <n v="30000"/>
    <n v="0"/>
    <n v="0"/>
    <s v="42129748H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314"/>
    <n v="15754"/>
    <s v="42129754WPSU"/>
    <s v="754W"/>
    <x v="124"/>
    <s v="15LTIP - Perf"/>
    <n v="10257"/>
    <n v="50"/>
    <x v="2"/>
    <n v="9260"/>
    <x v="0"/>
    <n v="91000"/>
    <n v="0"/>
    <n v="0"/>
    <s v="42129754WPSU15LTIP - Perf"/>
    <s v="LTIP - Perf"/>
    <s v="LTIP - Perf - 05/05/2015"/>
    <s v="3 years"/>
    <d v="2015-05-05T00:00:00"/>
    <d v="2017-09-30T00:00:00"/>
    <n v="480"/>
    <n v="195.01999999999998"/>
    <n v="0"/>
    <m/>
    <s v=""/>
    <m/>
    <s v=""/>
    <n v="675.02"/>
    <n v="1"/>
    <s v=""/>
    <n v="0"/>
    <n v="25612.799999999999"/>
    <n v="10406.267199999998"/>
    <n v="0"/>
    <n v="0"/>
    <s v=""/>
    <s v=""/>
    <s v=""/>
    <n v="36019.067199999998"/>
    <n v="675.02"/>
    <n v="0"/>
    <n v="-675.02"/>
    <n v="0"/>
    <n v="53.36"/>
    <n v="0"/>
    <n v="0"/>
    <n v="0"/>
    <n v="0"/>
    <n v="0"/>
    <n v="0"/>
    <n v="0"/>
    <n v="0"/>
    <n v="0"/>
    <n v="1097"/>
    <n v="0"/>
    <n v="0"/>
    <n v="0"/>
    <n v="0"/>
    <n v="11777"/>
    <n v="-11777"/>
    <n v="0"/>
    <n v="0"/>
    <n v="0"/>
    <n v="0"/>
    <m/>
    <n v="0"/>
    <n v="0"/>
    <n v="0"/>
    <n v="0"/>
    <n v="0"/>
    <n v="0"/>
    <n v="0"/>
    <n v="0"/>
    <n v="0"/>
    <n v="0"/>
    <n v="0"/>
    <n v="0"/>
    <n v="0"/>
  </r>
  <r>
    <n v="315"/>
    <n v="15832"/>
    <s v="42129832DPSU"/>
    <s v="832D"/>
    <x v="125"/>
    <s v="15LTIP - Perf"/>
    <n v="10257"/>
    <n v="180"/>
    <x v="75"/>
    <n v="9260"/>
    <x v="0"/>
    <n v="700000"/>
    <n v="0"/>
    <n v="0"/>
    <s v="42129832DPSU15LTIP - Perf"/>
    <s v="LTIP - Perf"/>
    <s v="LTIP - Perf - 05/05/2015"/>
    <s v="3 years"/>
    <d v="2015-05-05T00:00:00"/>
    <d v="2017-09-30T00:00:00"/>
    <n v="480"/>
    <n v="230.01600000000005"/>
    <n v="0"/>
    <m/>
    <n v="94.991999999999962"/>
    <m/>
    <n v="-45.024000000000115"/>
    <n v="759.98399999999992"/>
    <n v="1.5832999999999999"/>
    <s v=""/>
    <n v="0"/>
    <n v="25612.799999999999"/>
    <n v="12273.653760000003"/>
    <n v="0"/>
    <n v="0"/>
    <n v="5068.773119999998"/>
    <s v=""/>
    <n v="-2402.4806400000061"/>
    <n v="40552.746239999993"/>
    <n v="759.98399999999992"/>
    <n v="0"/>
    <n v="0"/>
    <n v="759.98400000000004"/>
    <n v="53.36"/>
    <n v="40552.74624"/>
    <n v="-811.13603029247997"/>
    <n v="39741.61020970752"/>
    <n v="0"/>
    <n v="0"/>
    <n v="0"/>
    <n v="0"/>
    <n v="39741.61020970752"/>
    <n v="36.227538933188256"/>
    <n v="1005"/>
    <n v="36408.68"/>
    <n v="36408.68"/>
    <n v="3332.9302097075197"/>
    <n v="0"/>
    <n v="11777"/>
    <n v="12997.99"/>
    <n v="11633.690000000002"/>
    <n v="0"/>
    <n v="36408.68"/>
    <n v="0"/>
    <m/>
    <n v="1049.22"/>
    <n v="1015.37"/>
    <n v="1049.21"/>
    <n v="3113.8"/>
    <n v="1049.22"/>
    <n v="947.67"/>
    <n v="5187.96"/>
    <n v="7184.85"/>
    <n v="1151.21"/>
    <n v="1189.5899999999999"/>
    <n v="-1005.7600000000002"/>
    <n v="1335.04"/>
    <n v="11633.690000000002"/>
  </r>
  <r>
    <n v="316"/>
    <n v="16273"/>
    <s v="42129273PPSU"/>
    <s v="273P"/>
    <x v="126"/>
    <s v="15LTIP - Perf"/>
    <n v="10257"/>
    <n v="30"/>
    <x v="97"/>
    <n v="9260"/>
    <x v="0"/>
    <n v="10000"/>
    <n v="0"/>
    <n v="0"/>
    <s v="42129273PPSU15LTIP - Perf"/>
    <s v="LTIP - Perf"/>
    <s v="LTIP - Perf - 05/05/2015"/>
    <s v="3 years"/>
    <d v="2015-05-05T00:00:00"/>
    <d v="2017-09-30T00:00:00"/>
    <n v="310"/>
    <n v="148.55200000000002"/>
    <n v="0"/>
    <m/>
    <n v="61.349000000000046"/>
    <m/>
    <n v="-29.078000000000088"/>
    <n v="490.82299999999998"/>
    <n v="1.5832999999999999"/>
    <s v=""/>
    <n v="0"/>
    <n v="16541.599999999999"/>
    <n v="7926.7347200000013"/>
    <n v="0"/>
    <n v="0"/>
    <n v="3273.5826400000024"/>
    <s v=""/>
    <n v="-1551.6020800000047"/>
    <n v="26190.315279999995"/>
    <n v="490.82299999999998"/>
    <n v="0"/>
    <n v="0"/>
    <n v="490.82299999999998"/>
    <n v="53.36"/>
    <n v="26190.315279999999"/>
    <n v="-523.8586862305599"/>
    <n v="25666.456593769439"/>
    <n v="0"/>
    <n v="0"/>
    <n v="0"/>
    <n v="0"/>
    <n v="25666.456593769439"/>
    <n v="23.396952227684082"/>
    <n v="1005"/>
    <n v="23513.94"/>
    <n v="23513.94"/>
    <n v="2152.5165937694401"/>
    <n v="0"/>
    <n v="7605.98"/>
    <n v="8394.5400000000009"/>
    <n v="7513.42"/>
    <n v="0"/>
    <n v="23513.940000000002"/>
    <n v="0"/>
    <m/>
    <n v="677.61"/>
    <n v="655.76"/>
    <n v="677.62"/>
    <n v="2010.9899999999998"/>
    <n v="677.62"/>
    <n v="612.04"/>
    <n v="3350.55"/>
    <n v="4640.21"/>
    <n v="743.5"/>
    <n v="768.27"/>
    <n v="-649.54999999999995"/>
    <n v="862.22"/>
    <n v="7513.42"/>
  </r>
  <r>
    <n v="317"/>
    <n v="16555"/>
    <s v="42129555GPSU"/>
    <s v="555G"/>
    <x v="127"/>
    <s v="15LTIP - Perf"/>
    <n v="10257"/>
    <n v="10"/>
    <x v="98"/>
    <n v="9260"/>
    <x v="0"/>
    <n v="2000"/>
    <n v="0"/>
    <n v="0"/>
    <s v="42129555GPSU15LTIP - Perf"/>
    <s v="LTIP - Perf"/>
    <s v="LTIP - Perf - 05/05/2015"/>
    <s v="3 years"/>
    <d v="2015-05-05T00:00:00"/>
    <d v="2017-09-30T00:00:00"/>
    <n v="310"/>
    <n v="148.55200000000002"/>
    <n v="0"/>
    <m/>
    <n v="61.349000000000046"/>
    <m/>
    <n v="-29.078000000000088"/>
    <n v="490.82299999999998"/>
    <n v="1.5832999999999999"/>
    <s v=""/>
    <n v="0"/>
    <n v="16541.599999999999"/>
    <n v="7926.7347200000013"/>
    <n v="0"/>
    <n v="0"/>
    <n v="3273.5826400000024"/>
    <s v=""/>
    <n v="-1551.6020800000047"/>
    <n v="26190.315279999995"/>
    <n v="490.82299999999998"/>
    <n v="0"/>
    <n v="0"/>
    <n v="490.82299999999998"/>
    <n v="53.36"/>
    <n v="26190.315279999999"/>
    <n v="-523.8586862305599"/>
    <n v="25666.456593769439"/>
    <n v="0"/>
    <n v="0"/>
    <n v="0"/>
    <n v="0"/>
    <n v="25666.456593769439"/>
    <n v="23.396952227684082"/>
    <n v="1005"/>
    <n v="23513.94"/>
    <n v="23513.94"/>
    <n v="2152.5165937694401"/>
    <n v="0"/>
    <n v="7605.98"/>
    <n v="8394.5400000000009"/>
    <n v="7513.42"/>
    <n v="0"/>
    <n v="23513.940000000002"/>
    <n v="0"/>
    <m/>
    <n v="677.61"/>
    <n v="655.76"/>
    <n v="677.62"/>
    <n v="2010.9899999999998"/>
    <n v="677.62"/>
    <n v="612.04"/>
    <n v="3350.55"/>
    <n v="4640.21"/>
    <n v="743.5"/>
    <n v="768.27"/>
    <n v="-649.54999999999995"/>
    <n v="862.22"/>
    <n v="7513.42"/>
  </r>
  <r>
    <n v="318"/>
    <n v="16600"/>
    <s v="42129600PPSU"/>
    <s v="600P"/>
    <x v="128"/>
    <s v="15LTIP - Perf"/>
    <n v="10257"/>
    <n v="70"/>
    <x v="99"/>
    <n v="9260"/>
    <x v="0"/>
    <n v="170000"/>
    <n v="0"/>
    <n v="0"/>
    <s v="42129600P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319"/>
    <n v="16949"/>
    <s v="42129949HPSU"/>
    <s v="949H"/>
    <x v="129"/>
    <s v="15LTIP - Perf"/>
    <n v="10257"/>
    <n v="10"/>
    <x v="5"/>
    <n v="9260"/>
    <x v="0"/>
    <n v="2000"/>
    <n v="0"/>
    <n v="0"/>
    <s v="42129949HPSU15LTIP - Perf"/>
    <s v="LTIP - Perf"/>
    <s v="LTIP - Perf - 05/05/2015"/>
    <s v="3 years"/>
    <d v="2015-05-05T00:00:00"/>
    <d v="2017-09-30T00:00:00"/>
    <n v="310"/>
    <n v="148.55200000000002"/>
    <n v="0"/>
    <m/>
    <n v="61.349000000000046"/>
    <m/>
    <n v="-29.078000000000088"/>
    <n v="490.82299999999998"/>
    <n v="1.5832999999999999"/>
    <s v=""/>
    <n v="0"/>
    <n v="16541.599999999999"/>
    <n v="7926.7347200000013"/>
    <n v="0"/>
    <n v="0"/>
    <n v="3273.5826400000024"/>
    <s v=""/>
    <n v="-1551.6020800000047"/>
    <n v="26190.315279999995"/>
    <n v="490.82299999999998"/>
    <n v="0"/>
    <n v="0"/>
    <n v="490.82299999999998"/>
    <n v="53.36"/>
    <n v="26190.315279999999"/>
    <n v="-523.8586862305599"/>
    <n v="25666.456593769439"/>
    <n v="0"/>
    <n v="0"/>
    <n v="0"/>
    <n v="0"/>
    <n v="25666.456593769439"/>
    <n v="23.396952227684082"/>
    <n v="1005"/>
    <n v="23513.94"/>
    <n v="23513.94"/>
    <n v="2152.5165937694401"/>
    <n v="0"/>
    <n v="7605.98"/>
    <n v="8394.5400000000009"/>
    <n v="7513.42"/>
    <n v="0"/>
    <n v="23513.940000000002"/>
    <n v="0"/>
    <m/>
    <n v="677.61"/>
    <n v="655.76"/>
    <n v="677.62"/>
    <n v="2010.9899999999998"/>
    <n v="677.62"/>
    <n v="612.04"/>
    <n v="3350.55"/>
    <n v="4640.21"/>
    <n v="743.5"/>
    <n v="768.27"/>
    <n v="-649.54999999999995"/>
    <n v="862.22"/>
    <n v="7513.42"/>
  </r>
  <r>
    <n v="320"/>
    <n v="16950"/>
    <s v="42129950DPSU"/>
    <s v="950D"/>
    <x v="130"/>
    <s v="15LTIP - Perf"/>
    <n v="10257"/>
    <n v="50"/>
    <x v="100"/>
    <n v="9260"/>
    <x v="0"/>
    <n v="91000"/>
    <n v="0"/>
    <n v="0"/>
    <s v="42129950D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321"/>
    <n v="16986"/>
    <s v="42129986APSU"/>
    <s v="986A"/>
    <x v="131"/>
    <s v="15LTIP - Perf"/>
    <n v="10257"/>
    <n v="10"/>
    <x v="101"/>
    <n v="9260"/>
    <x v="0"/>
    <n v="2000"/>
    <n v="0"/>
    <n v="0"/>
    <s v="42129986APSU15LTIP - Perf"/>
    <s v="LTIP - Perf"/>
    <s v="LTIP - Perf - 05/05/2015"/>
    <s v="3 years"/>
    <d v="2015-05-05T00:00:00"/>
    <d v="2017-09-30T00:00:00"/>
    <n v="310"/>
    <n v="148.55200000000002"/>
    <n v="0"/>
    <m/>
    <n v="61.349000000000046"/>
    <m/>
    <n v="-29.078000000000088"/>
    <n v="490.82299999999998"/>
    <n v="1.5832999999999999"/>
    <s v=""/>
    <n v="0"/>
    <n v="16541.599999999999"/>
    <n v="7926.7347200000013"/>
    <n v="0"/>
    <n v="0"/>
    <n v="3273.5826400000024"/>
    <s v=""/>
    <n v="-1551.6020800000047"/>
    <n v="26190.315279999995"/>
    <n v="490.82299999999998"/>
    <n v="0"/>
    <n v="0"/>
    <n v="490.82299999999998"/>
    <n v="53.36"/>
    <n v="26190.315279999999"/>
    <n v="-523.8586862305599"/>
    <n v="25666.456593769439"/>
    <n v="0"/>
    <n v="0"/>
    <n v="0"/>
    <n v="0"/>
    <n v="25666.456593769439"/>
    <n v="23.396952227684082"/>
    <n v="1005"/>
    <n v="23513.94"/>
    <n v="23513.94"/>
    <n v="2152.5165937694401"/>
    <n v="0"/>
    <n v="7605.98"/>
    <n v="8394.5400000000009"/>
    <n v="7513.42"/>
    <n v="0"/>
    <n v="23513.940000000002"/>
    <n v="0"/>
    <m/>
    <n v="677.61"/>
    <n v="655.76"/>
    <n v="677.62"/>
    <n v="2010.9899999999998"/>
    <n v="677.62"/>
    <n v="612.04"/>
    <n v="3350.55"/>
    <n v="4640.21"/>
    <n v="743.5"/>
    <n v="768.27"/>
    <n v="-649.54999999999995"/>
    <n v="862.22"/>
    <n v="7513.42"/>
  </r>
  <r>
    <n v="322"/>
    <n v="16987"/>
    <s v="42129987BPSU"/>
    <s v="987B"/>
    <x v="132"/>
    <s v="15LTIP - Perf"/>
    <n v="10257"/>
    <n v="212"/>
    <x v="102"/>
    <n v="9260"/>
    <x v="0"/>
    <n v="821000"/>
    <n v="0"/>
    <n v="0"/>
    <s v="42129987BPSU15LTIP - Perf"/>
    <s v="LTIP - Perf"/>
    <s v="LTIP - Perf - 05/05/2015"/>
    <s v="3 years"/>
    <d v="2015-05-05T00:00:00"/>
    <d v="2017-09-30T00:00:00"/>
    <n v="480"/>
    <n v="230.01600000000005"/>
    <n v="0"/>
    <n v="5.983999999999952"/>
    <s v=""/>
    <m/>
    <s v=""/>
    <n v="716"/>
    <n v="1.4896"/>
    <s v=""/>
    <n v="537"/>
    <n v="25612.799999999999"/>
    <n v="12273.653760000003"/>
    <n v="0"/>
    <n v="319.30623999999744"/>
    <s v=""/>
    <s v=""/>
    <s v=""/>
    <n v="38205.760000000002"/>
    <n v="716"/>
    <n v="-537"/>
    <n v="-179"/>
    <n v="0"/>
    <n v="53.36"/>
    <n v="0"/>
    <n v="0"/>
    <n v="0"/>
    <n v="0"/>
    <n v="0"/>
    <n v="0"/>
    <n v="0"/>
    <n v="28654.32"/>
    <n v="26.120619872379216"/>
    <n v="1097"/>
    <n v="28654.32"/>
    <n v="28654.32"/>
    <n v="0"/>
    <n v="0"/>
    <n v="11777"/>
    <n v="12997.99"/>
    <n v="3879.3300000000027"/>
    <n v="0"/>
    <n v="28654.32"/>
    <n v="0"/>
    <m/>
    <n v="1049.22"/>
    <n v="1015.37"/>
    <n v="1814.7400000000025"/>
    <n v="3879.3300000000027"/>
    <n v="0"/>
    <n v="0"/>
    <n v="0"/>
    <n v="0"/>
    <n v="0"/>
    <n v="0"/>
    <n v="0"/>
    <n v="0"/>
    <n v="3879.3300000000027"/>
  </r>
  <r>
    <n v="323"/>
    <n v="16995"/>
    <s v="42129995BPSU"/>
    <s v="995B"/>
    <x v="133"/>
    <s v="15LTIP - Perf"/>
    <n v="10257"/>
    <n v="10"/>
    <x v="101"/>
    <n v="9260"/>
    <x v="0"/>
    <n v="2000"/>
    <n v="0"/>
    <n v="0"/>
    <s v="42129995BPSU15LTIP - Perf"/>
    <s v="LTIP - Perf"/>
    <s v="LTIP - Perf - 05/05/2015"/>
    <s v="3 years"/>
    <d v="2015-05-05T00:00:00"/>
    <d v="2017-09-30T00:00:00"/>
    <n v="2265"/>
    <n v="1085.3880000000004"/>
    <n v="0"/>
    <m/>
    <n v="448.24349999999959"/>
    <m/>
    <n v="-212.45700000000033"/>
    <n v="3586.1744999999996"/>
    <n v="1.5832999999999999"/>
    <s v=""/>
    <n v="0"/>
    <n v="120860.4"/>
    <n v="57916.303680000012"/>
    <n v="0"/>
    <n v="0"/>
    <n v="23918.273159999979"/>
    <s v=""/>
    <n v="-11336.705520000018"/>
    <n v="191358.27131999997"/>
    <n v="3586.1744999999996"/>
    <n v="0"/>
    <n v="0"/>
    <n v="3586.1745000000001"/>
    <n v="53.36"/>
    <n v="191358.27132"/>
    <n v="-3827.54814294264"/>
    <n v="187530.72317705737"/>
    <n v="0"/>
    <n v="0"/>
    <n v="0"/>
    <n v="0"/>
    <n v="187530.72317705737"/>
    <n v="170.9486993409821"/>
    <n v="1005"/>
    <n v="171803.44"/>
    <n v="171803.44"/>
    <n v="15727.283177057368"/>
    <n v="0"/>
    <n v="55572.72"/>
    <n v="61334.289999999994"/>
    <n v="54896.429999999993"/>
    <n v="0"/>
    <n v="171803.44"/>
    <n v="0"/>
    <m/>
    <n v="4950.9799999999996"/>
    <n v="4791.2700000000004"/>
    <n v="4950.9799999999996"/>
    <n v="14693.23"/>
    <n v="4950.9799999999996"/>
    <n v="4471.8599999999997"/>
    <n v="24480.639999999999"/>
    <n v="33903.479999999996"/>
    <n v="5432.28"/>
    <n v="5613.37"/>
    <n v="-4745.9300000000012"/>
    <n v="6299.7199999999984"/>
    <n v="54896.429999999993"/>
  </r>
  <r>
    <n v="324"/>
    <n v="17010"/>
    <s v="4212910DaPSU"/>
    <s v="10Da"/>
    <x v="135"/>
    <s v="15LTIP - Perf"/>
    <n v="10257"/>
    <n v="10"/>
    <x v="103"/>
    <n v="9260"/>
    <x v="0"/>
    <n v="2000"/>
    <n v="0"/>
    <n v="0"/>
    <s v="4212910DaPSU15LTIP - Perf"/>
    <s v="LTIP - Perf"/>
    <s v="LTIP - Perf - 05/05/2015"/>
    <s v="3 years"/>
    <d v="2015-05-05T00:00:00"/>
    <d v="2017-09-30T00:00:00"/>
    <n v="310"/>
    <n v="148.55200000000002"/>
    <n v="0"/>
    <m/>
    <n v="61.349000000000046"/>
    <m/>
    <n v="-29.078000000000088"/>
    <n v="490.82299999999998"/>
    <n v="1.5832999999999999"/>
    <s v=""/>
    <n v="0"/>
    <n v="16541.599999999999"/>
    <n v="7926.7347200000013"/>
    <n v="0"/>
    <n v="0"/>
    <n v="3273.5826400000024"/>
    <s v=""/>
    <n v="-1551.6020800000047"/>
    <n v="26190.315279999995"/>
    <n v="490.82299999999998"/>
    <n v="0"/>
    <n v="0"/>
    <n v="490.82299999999998"/>
    <n v="53.36"/>
    <n v="26190.315279999999"/>
    <n v="-523.8586862305599"/>
    <n v="25666.456593769439"/>
    <n v="0"/>
    <n v="0"/>
    <n v="0"/>
    <n v="0"/>
    <n v="25666.456593769439"/>
    <n v="23.396952227684082"/>
    <n v="1005"/>
    <n v="23513.94"/>
    <n v="23513.94"/>
    <n v="2152.5165937694401"/>
    <n v="0"/>
    <n v="7605.98"/>
    <n v="8394.5400000000009"/>
    <n v="7513.42"/>
    <n v="0"/>
    <n v="23513.940000000002"/>
    <n v="0"/>
    <m/>
    <n v="677.61"/>
    <n v="655.76"/>
    <n v="677.62"/>
    <n v="2010.9899999999998"/>
    <n v="677.62"/>
    <n v="612.04"/>
    <n v="3350.55"/>
    <n v="4640.21"/>
    <n v="743.5"/>
    <n v="768.27"/>
    <n v="-649.54999999999995"/>
    <n v="862.22"/>
    <n v="7513.42"/>
  </r>
  <r>
    <n v="325"/>
    <n v="17017"/>
    <s v="4212917ElPSU"/>
    <s v="17El"/>
    <x v="136"/>
    <s v="15LTIP - Perf"/>
    <n v="10257"/>
    <n v="212"/>
    <x v="102"/>
    <n v="9260"/>
    <x v="0"/>
    <n v="824000"/>
    <n v="0"/>
    <n v="0"/>
    <s v="4212917ElPSU15LTIP - Perf"/>
    <s v="LTIP - Perf"/>
    <s v="LTIP - Perf - 05/05/2015"/>
    <s v="3 years"/>
    <d v="2015-05-05T00:00:00"/>
    <d v="2017-09-30T00:00:00"/>
    <n v="480"/>
    <n v="230.01600000000005"/>
    <n v="0"/>
    <n v="5.983999999999952"/>
    <s v=""/>
    <m/>
    <s v=""/>
    <n v="716"/>
    <n v="1.4896"/>
    <s v=""/>
    <n v="537"/>
    <n v="25612.799999999999"/>
    <n v="12273.653760000003"/>
    <n v="0"/>
    <n v="319.30623999999744"/>
    <s v=""/>
    <s v=""/>
    <s v=""/>
    <n v="38205.760000000002"/>
    <n v="716"/>
    <n v="-537"/>
    <n v="-179"/>
    <n v="0"/>
    <n v="53.36"/>
    <n v="0"/>
    <n v="0"/>
    <n v="0"/>
    <n v="0"/>
    <n v="0"/>
    <n v="0"/>
    <n v="0"/>
    <n v="28654.32"/>
    <n v="26.120619872379216"/>
    <n v="1097"/>
    <n v="28654.32"/>
    <n v="28654.32"/>
    <n v="0"/>
    <n v="0"/>
    <n v="11777"/>
    <n v="12997.99"/>
    <n v="3879.3300000000027"/>
    <n v="0"/>
    <n v="28654.32"/>
    <n v="0"/>
    <m/>
    <n v="1049.22"/>
    <n v="1015.37"/>
    <n v="1814.7400000000025"/>
    <n v="3879.3300000000027"/>
    <n v="0"/>
    <n v="0"/>
    <n v="0"/>
    <n v="0"/>
    <n v="0"/>
    <n v="0"/>
    <n v="0"/>
    <n v="0"/>
    <n v="3879.3300000000027"/>
  </r>
  <r>
    <n v="326"/>
    <n v="17019"/>
    <s v="4212919FePSU"/>
    <s v="19Fe"/>
    <x v="137"/>
    <s v="15LTIP - Perf"/>
    <n v="10257"/>
    <n v="10"/>
    <x v="101"/>
    <n v="9260"/>
    <x v="0"/>
    <n v="2000"/>
    <n v="0"/>
    <n v="0"/>
    <s v="4212919FePSU15LTIP - Perf"/>
    <s v="LTIP - Perf"/>
    <s v="LTIP - Perf - 05/05/2015"/>
    <s v="3 years"/>
    <d v="2015-05-05T00:00:00"/>
    <d v="2017-09-30T00:00:00"/>
    <n v="310"/>
    <n v="148.55200000000002"/>
    <n v="0"/>
    <m/>
    <n v="61.349000000000046"/>
    <m/>
    <n v="-29.078000000000088"/>
    <n v="490.82299999999998"/>
    <n v="1.5832999999999999"/>
    <s v=""/>
    <n v="0"/>
    <n v="16541.599999999999"/>
    <n v="7926.7347200000013"/>
    <n v="0"/>
    <n v="0"/>
    <n v="3273.5826400000024"/>
    <s v=""/>
    <n v="-1551.6020800000047"/>
    <n v="26190.315279999995"/>
    <n v="490.82299999999998"/>
    <n v="0"/>
    <n v="0"/>
    <n v="490.82299999999998"/>
    <n v="53.36"/>
    <n v="26190.315279999999"/>
    <n v="-523.8586862305599"/>
    <n v="25666.456593769439"/>
    <n v="0"/>
    <n v="0"/>
    <n v="0"/>
    <n v="0"/>
    <n v="25666.456593769439"/>
    <n v="23.396952227684082"/>
    <n v="1005"/>
    <n v="23513.94"/>
    <n v="23513.94"/>
    <n v="2152.5165937694401"/>
    <n v="0"/>
    <n v="7605.98"/>
    <n v="8394.5400000000009"/>
    <n v="7513.42"/>
    <n v="0"/>
    <n v="23513.940000000002"/>
    <n v="0"/>
    <m/>
    <n v="677.61"/>
    <n v="655.76"/>
    <n v="677.62"/>
    <n v="2010.9899999999998"/>
    <n v="677.62"/>
    <n v="612.04"/>
    <n v="3350.55"/>
    <n v="4640.21"/>
    <n v="743.5"/>
    <n v="768.27"/>
    <n v="-649.54999999999995"/>
    <n v="862.22"/>
    <n v="7513.42"/>
  </r>
  <r>
    <n v="327"/>
    <n v="17037"/>
    <s v="4212937LePSU"/>
    <s v="37Le"/>
    <x v="138"/>
    <s v="15LTIP - Perf"/>
    <n v="10257"/>
    <n v="212"/>
    <x v="104"/>
    <n v="9260"/>
    <x v="0"/>
    <n v="821000"/>
    <n v="0"/>
    <n v="0"/>
    <s v="4212937LePSU15LTIP - Perf"/>
    <s v="LTIP - Perf"/>
    <s v="LTIP - Perf - 05/05/2015"/>
    <s v="3 years"/>
    <d v="2015-05-05T00:00:00"/>
    <d v="2017-09-30T00:00:00"/>
    <n v="310"/>
    <n v="148.55200000000002"/>
    <n v="0"/>
    <n v="3.4479999999999791"/>
    <s v=""/>
    <m/>
    <s v=""/>
    <n v="462"/>
    <n v="1.4896"/>
    <s v=""/>
    <n v="347"/>
    <n v="16541.599999999999"/>
    <n v="7926.7347200000013"/>
    <n v="0"/>
    <n v="183.98527999999888"/>
    <s v=""/>
    <s v=""/>
    <s v=""/>
    <n v="24652.319999999996"/>
    <n v="462"/>
    <n v="-347"/>
    <n v="-115"/>
    <n v="0"/>
    <n v="53.36"/>
    <n v="0"/>
    <n v="0"/>
    <n v="0"/>
    <n v="0"/>
    <n v="0"/>
    <n v="0"/>
    <n v="0"/>
    <n v="18515.919999999998"/>
    <n v="16.878687329079305"/>
    <n v="1097"/>
    <n v="18515.919999999998"/>
    <n v="18515.919999999998"/>
    <n v="0"/>
    <n v="0"/>
    <n v="7605.98"/>
    <n v="8394.5400000000009"/>
    <n v="2515.399999999996"/>
    <n v="0"/>
    <n v="18515.919999999998"/>
    <n v="0"/>
    <m/>
    <n v="677.61"/>
    <n v="655.76"/>
    <n v="1182.0299999999961"/>
    <n v="2515.399999999996"/>
    <n v="0"/>
    <n v="0"/>
    <n v="0"/>
    <n v="0"/>
    <n v="0"/>
    <n v="0"/>
    <n v="0"/>
    <n v="0"/>
    <n v="2515.399999999996"/>
  </r>
  <r>
    <n v="328"/>
    <n v="17041"/>
    <s v="4212941LiPSU"/>
    <s v="41Li"/>
    <x v="139"/>
    <s v="15LTIP - Perf"/>
    <n v="10257"/>
    <n v="212"/>
    <x v="105"/>
    <n v="9260"/>
    <x v="0"/>
    <n v="824000"/>
    <n v="0"/>
    <n v="0"/>
    <s v="4212941LiPSU15LTIP - Perf"/>
    <s v="LTIP - Perf"/>
    <s v="LTIP - Perf - 05/05/2015"/>
    <s v="3 years"/>
    <d v="2015-05-05T00:00:00"/>
    <d v="2017-09-30T00:00:00"/>
    <n v="310"/>
    <n v="148.55200000000002"/>
    <n v="0"/>
    <n v="3.4479999999999791"/>
    <s v=""/>
    <m/>
    <s v=""/>
    <n v="462"/>
    <n v="1.4896"/>
    <s v=""/>
    <n v="347"/>
    <n v="16541.599999999999"/>
    <n v="7926.7347200000013"/>
    <n v="0"/>
    <n v="183.98527999999888"/>
    <s v=""/>
    <s v=""/>
    <s v=""/>
    <n v="24652.319999999996"/>
    <n v="462"/>
    <n v="-347"/>
    <n v="-115"/>
    <n v="0"/>
    <n v="53.36"/>
    <n v="0"/>
    <n v="0"/>
    <n v="0"/>
    <n v="0"/>
    <n v="0"/>
    <n v="0"/>
    <n v="0"/>
    <n v="18515.919999999998"/>
    <n v="16.878687329079305"/>
    <n v="1097"/>
    <n v="18515.919999999998"/>
    <n v="18515.919999999998"/>
    <n v="0"/>
    <n v="0"/>
    <n v="7605.98"/>
    <n v="8394.5400000000009"/>
    <n v="2515.399999999996"/>
    <n v="0"/>
    <n v="18515.919999999998"/>
    <n v="0"/>
    <m/>
    <n v="677.61"/>
    <n v="655.76"/>
    <n v="1182.0299999999961"/>
    <n v="2515.399999999996"/>
    <n v="0"/>
    <n v="0"/>
    <n v="0"/>
    <n v="0"/>
    <n v="0"/>
    <n v="0"/>
    <n v="0"/>
    <n v="0"/>
    <n v="2515.399999999996"/>
  </r>
  <r>
    <n v="329"/>
    <n v="17042"/>
    <s v="4212942MaPSU"/>
    <s v="42Ma"/>
    <x v="140"/>
    <s v="15LTIP - Perf"/>
    <n v="10257"/>
    <n v="10"/>
    <x v="106"/>
    <n v="9260"/>
    <x v="0"/>
    <n v="2000"/>
    <n v="0"/>
    <n v="0"/>
    <s v="4212942MaPSU15LTIP - Perf"/>
    <s v="LTIP - Perf"/>
    <s v="LTIP - Perf - 05/05/2015"/>
    <s v="3 years"/>
    <d v="2015-05-05T00:00:00"/>
    <d v="2017-09-30T00:00:00"/>
    <n v="1080"/>
    <n v="517.53600000000006"/>
    <n v="0"/>
    <m/>
    <n v="213.73199999999997"/>
    <m/>
    <n v="-101.30400000000009"/>
    <n v="1709.9639999999999"/>
    <n v="1.5832999999999999"/>
    <s v=""/>
    <n v="0"/>
    <n v="57628.800000000003"/>
    <n v="27615.720959999999"/>
    <n v="0"/>
    <n v="0"/>
    <n v="11404.739519999999"/>
    <s v=""/>
    <n v="-5405.5814400000045"/>
    <n v="91243.679039999988"/>
    <n v="1709.9639999999999"/>
    <n v="0"/>
    <n v="0"/>
    <n v="1709.9639999999999"/>
    <n v="53.36"/>
    <n v="91243.679040000003"/>
    <n v="-1825.0560681580801"/>
    <n v="89418.62297184192"/>
    <n v="0"/>
    <n v="0"/>
    <n v="0"/>
    <n v="0"/>
    <n v="89418.62297184192"/>
    <n v="81.511962599673581"/>
    <n v="1005"/>
    <n v="81919.520000000004"/>
    <n v="81919.520000000004"/>
    <n v="7499.1029718419159"/>
    <n v="0"/>
    <n v="26498.25"/>
    <n v="29245.489999999998"/>
    <n v="26175.78"/>
    <n v="0"/>
    <n v="81919.51999999999"/>
    <n v="0"/>
    <m/>
    <n v="2360.73"/>
    <n v="2284.58"/>
    <n v="2360.7399999999998"/>
    <n v="7006.0499999999993"/>
    <n v="2360.73"/>
    <n v="2132.27"/>
    <n v="11672.89"/>
    <n v="16165.89"/>
    <n v="2590.23"/>
    <n v="2676.57"/>
    <n v="-2262.9600000000005"/>
    <n v="3003.8399999999997"/>
    <n v="26175.78"/>
  </r>
  <r>
    <n v="330"/>
    <n v="17043"/>
    <s v="4212943MaPSU"/>
    <s v="43Ma"/>
    <x v="141"/>
    <s v="15LTIP - Perf"/>
    <n v="10257"/>
    <n v="212"/>
    <x v="107"/>
    <n v="9260"/>
    <x v="0"/>
    <n v="821000"/>
    <n v="0"/>
    <n v="0"/>
    <s v="4212943MaPSU15LTIP - Perf"/>
    <s v="LTIP - Perf"/>
    <s v="LTIP - Perf - 05/05/2015"/>
    <s v="3 years"/>
    <d v="2015-05-05T00:00:00"/>
    <d v="2017-09-30T00:00:00"/>
    <n v="310"/>
    <n v="148.55200000000002"/>
    <n v="0"/>
    <n v="3.4479999999999791"/>
    <s v=""/>
    <m/>
    <s v=""/>
    <n v="462"/>
    <n v="1.4896"/>
    <s v=""/>
    <n v="347"/>
    <n v="16541.599999999999"/>
    <n v="7926.7347200000013"/>
    <n v="0"/>
    <n v="183.98527999999888"/>
    <s v=""/>
    <s v=""/>
    <s v=""/>
    <n v="24652.319999999996"/>
    <n v="462"/>
    <n v="-347"/>
    <n v="-115"/>
    <n v="0"/>
    <n v="53.36"/>
    <n v="0"/>
    <n v="0"/>
    <n v="0"/>
    <n v="0"/>
    <n v="0"/>
    <n v="0"/>
    <n v="0"/>
    <n v="18515.919999999998"/>
    <n v="16.878687329079305"/>
    <n v="1097"/>
    <n v="18515.919999999998"/>
    <n v="18515.919999999998"/>
    <n v="0"/>
    <n v="0"/>
    <n v="7605.98"/>
    <n v="8394.5400000000009"/>
    <n v="2515.399999999996"/>
    <n v="0"/>
    <n v="18515.919999999998"/>
    <n v="0"/>
    <m/>
    <n v="677.61"/>
    <n v="655.76"/>
    <n v="1182.0299999999961"/>
    <n v="2515.399999999996"/>
    <n v="0"/>
    <n v="0"/>
    <n v="0"/>
    <n v="0"/>
    <n v="0"/>
    <n v="0"/>
    <n v="0"/>
    <n v="0"/>
    <n v="2515.399999999996"/>
  </r>
  <r>
    <n v="331"/>
    <n v="17057"/>
    <s v="4212957RaPSU"/>
    <s v="57Ra"/>
    <x v="142"/>
    <s v="15LTIP - Perf"/>
    <n v="10257"/>
    <n v="212"/>
    <x v="108"/>
    <n v="9260"/>
    <x v="0"/>
    <n v="821000"/>
    <n v="0"/>
    <n v="0"/>
    <s v="4212957RaPSU15LTIP - Perf"/>
    <s v="LTIP - Perf"/>
    <s v="LTIP - Perf - 05/05/2015"/>
    <s v="3 years"/>
    <d v="2015-05-05T00:00:00"/>
    <d v="2017-09-30T00:00:00"/>
    <n v="185"/>
    <n v="88.651999999999987"/>
    <n v="0"/>
    <n v="2.3480000000000132"/>
    <s v=""/>
    <m/>
    <s v=""/>
    <n v="276"/>
    <n v="1.4896"/>
    <s v=""/>
    <n v="207"/>
    <n v="9871.6"/>
    <n v="4730.4707199999993"/>
    <n v="0"/>
    <n v="125.2892800000007"/>
    <s v=""/>
    <s v=""/>
    <s v=""/>
    <n v="14727.36"/>
    <n v="276"/>
    <n v="-207"/>
    <n v="-69"/>
    <n v="0"/>
    <n v="53.36"/>
    <n v="0"/>
    <n v="0"/>
    <n v="0"/>
    <n v="0"/>
    <n v="0"/>
    <n v="0"/>
    <n v="0"/>
    <n v="11045.52"/>
    <n v="10.068842297174111"/>
    <n v="1097"/>
    <n v="11045.52"/>
    <n v="11045.52"/>
    <n v="0"/>
    <n v="0"/>
    <n v="4539.0499999999993"/>
    <n v="5009.6499999999996"/>
    <n v="1496.8200000000011"/>
    <n v="0"/>
    <n v="11045.52"/>
    <n v="0"/>
    <m/>
    <n v="404.38"/>
    <n v="391.34"/>
    <n v="701.10000000000093"/>
    <n v="1496.8200000000011"/>
    <n v="0"/>
    <n v="0"/>
    <n v="0"/>
    <n v="0"/>
    <n v="0"/>
    <n v="0"/>
    <n v="0"/>
    <n v="0"/>
    <n v="1496.8200000000011"/>
  </r>
  <r>
    <n v="332"/>
    <n v="17058"/>
    <s v="4212958RePSU"/>
    <s v="58Re"/>
    <x v="143"/>
    <s v="15LTIP - Perf"/>
    <n v="10257"/>
    <n v="212"/>
    <x v="109"/>
    <n v="9260"/>
    <x v="0"/>
    <n v="821000"/>
    <n v="0"/>
    <n v="0"/>
    <s v="4212958RePSU15LTIP - Perf"/>
    <s v="LTIP - Perf"/>
    <s v="LTIP - Perf - 05/05/2015"/>
    <s v="3 years"/>
    <d v="2015-05-05T00:00:00"/>
    <d v="2017-09-30T00:00:00"/>
    <n v="185"/>
    <n v="88.651999999999987"/>
    <n v="0"/>
    <n v="2.3480000000000132"/>
    <s v=""/>
    <m/>
    <s v=""/>
    <n v="276"/>
    <n v="1.4896"/>
    <s v=""/>
    <n v="207"/>
    <n v="9871.6"/>
    <n v="4730.4707199999993"/>
    <n v="0"/>
    <n v="125.2892800000007"/>
    <s v=""/>
    <s v=""/>
    <s v=""/>
    <n v="14727.36"/>
    <n v="276"/>
    <n v="-207"/>
    <n v="-69"/>
    <n v="0"/>
    <n v="53.36"/>
    <n v="0"/>
    <n v="0"/>
    <n v="0"/>
    <n v="0"/>
    <n v="0"/>
    <n v="0"/>
    <n v="0"/>
    <n v="11045.52"/>
    <n v="10.068842297174111"/>
    <n v="1097"/>
    <n v="11045.52"/>
    <n v="11045.52"/>
    <n v="0"/>
    <n v="0"/>
    <n v="4539.0499999999993"/>
    <n v="5009.6499999999996"/>
    <n v="1496.8200000000011"/>
    <n v="0"/>
    <n v="11045.52"/>
    <n v="0"/>
    <m/>
    <n v="404.38"/>
    <n v="391.34"/>
    <n v="701.10000000000093"/>
    <n v="1496.8200000000011"/>
    <n v="0"/>
    <n v="0"/>
    <n v="0"/>
    <n v="0"/>
    <n v="0"/>
    <n v="0"/>
    <n v="0"/>
    <n v="0"/>
    <n v="1496.8200000000011"/>
  </r>
  <r>
    <n v="333"/>
    <n v="17061"/>
    <s v="4212961RoPSU"/>
    <s v="61Ro"/>
    <x v="144"/>
    <s v="15LTIP - Perf"/>
    <n v="10257"/>
    <n v="212"/>
    <x v="110"/>
    <n v="9260"/>
    <x v="0"/>
    <n v="834000"/>
    <n v="0"/>
    <n v="0"/>
    <s v="4212961RoPSU15LTIP - Perf"/>
    <s v="LTIP - Perf"/>
    <s v="LTIP - Perf - 05/05/2015"/>
    <s v="3 years"/>
    <d v="2015-05-05T00:00:00"/>
    <d v="2017-09-30T00:00:00"/>
    <n v="310"/>
    <n v="148.55200000000002"/>
    <n v="0"/>
    <n v="3.4479999999999791"/>
    <s v=""/>
    <m/>
    <s v=""/>
    <n v="462"/>
    <n v="1.4896"/>
    <s v=""/>
    <n v="347"/>
    <n v="16541.599999999999"/>
    <n v="7926.7347200000013"/>
    <n v="0"/>
    <n v="183.98527999999888"/>
    <s v=""/>
    <s v=""/>
    <s v=""/>
    <n v="24652.319999999996"/>
    <n v="462"/>
    <n v="-347"/>
    <n v="-115"/>
    <n v="0"/>
    <n v="53.36"/>
    <n v="0"/>
    <n v="0"/>
    <n v="0"/>
    <n v="0"/>
    <n v="0"/>
    <n v="0"/>
    <n v="0"/>
    <n v="18515.919999999998"/>
    <n v="16.878687329079305"/>
    <n v="1097"/>
    <n v="18515.919999999998"/>
    <n v="18515.919999999998"/>
    <n v="0"/>
    <n v="0"/>
    <n v="7605.98"/>
    <n v="8394.5400000000009"/>
    <n v="2515.399999999996"/>
    <n v="0"/>
    <n v="18515.919999999998"/>
    <n v="0"/>
    <m/>
    <n v="677.61"/>
    <n v="655.76"/>
    <n v="1182.0299999999961"/>
    <n v="2515.399999999996"/>
    <n v="0"/>
    <n v="0"/>
    <n v="0"/>
    <n v="0"/>
    <n v="0"/>
    <n v="0"/>
    <n v="0"/>
    <n v="0"/>
    <n v="2515.399999999996"/>
  </r>
  <r>
    <n v="334"/>
    <n v="17062"/>
    <s v="4212962RoPSU"/>
    <s v="62Ro"/>
    <x v="145"/>
    <s v="15LTIP - Perf"/>
    <n v="10257"/>
    <n v="212"/>
    <x v="108"/>
    <n v="9260"/>
    <x v="0"/>
    <n v="821000"/>
    <n v="0"/>
    <n v="0"/>
    <s v="4212962RoPSU15LTIP - Perf"/>
    <s v="LTIP - Perf"/>
    <s v="LTIP - Perf - 05/05/2015"/>
    <s v="3 years"/>
    <d v="2015-05-05T00:00:00"/>
    <d v="2017-09-30T00:00:00"/>
    <n v="185"/>
    <n v="88.651999999999987"/>
    <n v="0"/>
    <n v="2.3480000000000132"/>
    <s v=""/>
    <m/>
    <s v=""/>
    <n v="276"/>
    <n v="1.4896"/>
    <s v=""/>
    <n v="207"/>
    <n v="9871.6"/>
    <n v="4730.4707199999993"/>
    <n v="0"/>
    <n v="125.2892800000007"/>
    <s v=""/>
    <s v=""/>
    <s v=""/>
    <n v="14727.36"/>
    <n v="276"/>
    <n v="-207"/>
    <n v="-69"/>
    <n v="0"/>
    <n v="53.36"/>
    <n v="0"/>
    <n v="0"/>
    <n v="0"/>
    <n v="0"/>
    <n v="0"/>
    <n v="0"/>
    <n v="0"/>
    <n v="11045.52"/>
    <n v="10.068842297174111"/>
    <n v="1097"/>
    <n v="11045.52"/>
    <n v="11045.52"/>
    <n v="0"/>
    <n v="0"/>
    <n v="4539.0499999999993"/>
    <n v="5009.6499999999996"/>
    <n v="1496.8200000000011"/>
    <n v="0"/>
    <n v="11045.52"/>
    <n v="0"/>
    <m/>
    <n v="404.38"/>
    <n v="391.34"/>
    <n v="701.10000000000093"/>
    <n v="1496.8200000000011"/>
    <n v="0"/>
    <n v="0"/>
    <n v="0"/>
    <n v="0"/>
    <n v="0"/>
    <n v="0"/>
    <n v="0"/>
    <n v="0"/>
    <n v="1496.8200000000011"/>
  </r>
  <r>
    <n v="335"/>
    <n v="17063"/>
    <s v="4212963RuPSU"/>
    <s v="63Ru"/>
    <x v="146"/>
    <s v="15LTIP - Perf"/>
    <n v="10257"/>
    <n v="212"/>
    <x v="104"/>
    <n v="9260"/>
    <x v="0"/>
    <n v="821000"/>
    <n v="0"/>
    <n v="0"/>
    <s v="4212963RuPSU15LTIP - Perf"/>
    <s v="LTIP - Perf"/>
    <s v="LTIP - Perf - 05/05/2015"/>
    <s v="3 years"/>
    <d v="2015-05-05T00:00:00"/>
    <d v="2017-09-30T00:00:00"/>
    <n v="310"/>
    <n v="148.55200000000002"/>
    <n v="0"/>
    <n v="3.4479999999999791"/>
    <s v=""/>
    <m/>
    <s v=""/>
    <n v="462"/>
    <n v="1.4896"/>
    <s v=""/>
    <n v="347"/>
    <n v="16541.599999999999"/>
    <n v="7926.7347200000013"/>
    <n v="0"/>
    <n v="183.98527999999888"/>
    <s v=""/>
    <s v=""/>
    <s v=""/>
    <n v="24652.319999999996"/>
    <n v="462"/>
    <n v="-347"/>
    <n v="-115"/>
    <n v="0"/>
    <n v="53.36"/>
    <n v="0"/>
    <n v="0"/>
    <n v="0"/>
    <n v="0"/>
    <n v="0"/>
    <n v="0"/>
    <n v="0"/>
    <n v="18515.919999999998"/>
    <n v="16.878687329079305"/>
    <n v="1097"/>
    <n v="18515.919999999998"/>
    <n v="18515.919999999998"/>
    <n v="0"/>
    <n v="0"/>
    <n v="7605.98"/>
    <n v="8394.5400000000009"/>
    <n v="2515.399999999996"/>
    <n v="0"/>
    <n v="18515.919999999998"/>
    <n v="0"/>
    <m/>
    <n v="677.61"/>
    <n v="655.76"/>
    <n v="1182.0299999999961"/>
    <n v="2515.399999999996"/>
    <n v="0"/>
    <n v="0"/>
    <n v="0"/>
    <n v="0"/>
    <n v="0"/>
    <n v="0"/>
    <n v="0"/>
    <n v="0"/>
    <n v="2515.399999999996"/>
  </r>
  <r>
    <n v="336"/>
    <n v="17064"/>
    <s v="4212964SaPSU"/>
    <s v="64Sa"/>
    <x v="147"/>
    <s v="15LTIP - Perf"/>
    <n v="10257"/>
    <n v="212"/>
    <x v="104"/>
    <n v="9260"/>
    <x v="0"/>
    <n v="821000"/>
    <n v="0"/>
    <n v="0"/>
    <s v="4212964SaPSU15LTIP - Perf"/>
    <s v="LTIP - Perf"/>
    <s v="LTIP - Perf - 05/05/2015"/>
    <s v="3 years"/>
    <d v="2015-05-05T00:00:00"/>
    <d v="2017-09-30T00:00:00"/>
    <n v="480"/>
    <n v="230.01600000000005"/>
    <n v="0"/>
    <n v="5.983999999999952"/>
    <s v=""/>
    <m/>
    <s v=""/>
    <n v="716"/>
    <n v="1.4896"/>
    <s v=""/>
    <n v="537"/>
    <n v="25612.799999999999"/>
    <n v="12273.653760000003"/>
    <n v="0"/>
    <n v="319.30623999999744"/>
    <s v=""/>
    <s v=""/>
    <s v=""/>
    <n v="38205.760000000002"/>
    <n v="716"/>
    <n v="-537"/>
    <n v="-179"/>
    <n v="0"/>
    <n v="53.36"/>
    <n v="0"/>
    <n v="0"/>
    <n v="0"/>
    <n v="0"/>
    <n v="0"/>
    <n v="0"/>
    <n v="0"/>
    <n v="28654.32"/>
    <n v="26.120619872379216"/>
    <n v="1097"/>
    <n v="28654.32"/>
    <n v="28654.32"/>
    <n v="0"/>
    <n v="0"/>
    <n v="11777"/>
    <n v="12997.99"/>
    <n v="3879.3300000000027"/>
    <n v="0"/>
    <n v="28654.32"/>
    <n v="0"/>
    <m/>
    <n v="1049.22"/>
    <n v="1015.37"/>
    <n v="1814.7400000000025"/>
    <n v="3879.3300000000027"/>
    <n v="0"/>
    <n v="0"/>
    <n v="0"/>
    <n v="0"/>
    <n v="0"/>
    <n v="0"/>
    <n v="0"/>
    <n v="0"/>
    <n v="3879.3300000000027"/>
  </r>
  <r>
    <n v="337"/>
    <n v="17082"/>
    <s v="4212982TuPSU"/>
    <s v="82Tu"/>
    <x v="148"/>
    <s v="15LTIP - Perf"/>
    <n v="10257"/>
    <n v="212"/>
    <x v="111"/>
    <n v="9260"/>
    <x v="0"/>
    <n v="824000"/>
    <n v="0"/>
    <n v="0"/>
    <s v="4212982TuPSU15LTIP - Perf"/>
    <s v="LTIP - Perf"/>
    <s v="LTIP - Perf - 05/05/2015"/>
    <s v="3 years"/>
    <d v="2015-05-05T00:00:00"/>
    <d v="2017-09-30T00:00:00"/>
    <n v="310"/>
    <n v="148.55200000000002"/>
    <n v="0"/>
    <n v="3.4479999999999791"/>
    <s v=""/>
    <m/>
    <s v=""/>
    <n v="462"/>
    <n v="1.4896"/>
    <s v=""/>
    <n v="347"/>
    <n v="16541.599999999999"/>
    <n v="7926.7347200000013"/>
    <n v="0"/>
    <n v="183.98527999999888"/>
    <s v=""/>
    <s v=""/>
    <s v=""/>
    <n v="24652.319999999996"/>
    <n v="462"/>
    <n v="-347"/>
    <n v="-115"/>
    <n v="0"/>
    <n v="53.36"/>
    <n v="0"/>
    <n v="0"/>
    <n v="0"/>
    <n v="0"/>
    <n v="0"/>
    <n v="0"/>
    <n v="0"/>
    <n v="18515.919999999998"/>
    <n v="16.878687329079305"/>
    <n v="1097"/>
    <n v="18515.919999999998"/>
    <n v="18515.919999999998"/>
    <n v="0"/>
    <n v="0"/>
    <n v="7605.98"/>
    <n v="8394.5400000000009"/>
    <n v="2515.399999999996"/>
    <n v="0"/>
    <n v="18515.919999999998"/>
    <n v="0"/>
    <m/>
    <n v="677.61"/>
    <n v="655.76"/>
    <n v="1182.0299999999961"/>
    <n v="2515.399999999996"/>
    <n v="0"/>
    <n v="0"/>
    <n v="0"/>
    <n v="0"/>
    <n v="0"/>
    <n v="0"/>
    <n v="0"/>
    <n v="0"/>
    <n v="2515.399999999996"/>
  </r>
  <r>
    <n v="338"/>
    <n v="17084"/>
    <s v="4212984ViPSU"/>
    <s v="84Vi"/>
    <x v="149"/>
    <s v="15LTIP - Perf"/>
    <n v="10257"/>
    <n v="212"/>
    <x v="102"/>
    <n v="9260"/>
    <x v="0"/>
    <n v="821000"/>
    <n v="0"/>
    <n v="0"/>
    <s v="4212984ViPSU15LTIP - Perf"/>
    <s v="LTIP - Perf"/>
    <s v="LTIP - Perf - 05/05/2015"/>
    <s v="3 years"/>
    <d v="2015-05-05T00:00:00"/>
    <d v="2017-09-30T00:00:00"/>
    <n v="310"/>
    <n v="148.55200000000002"/>
    <n v="0"/>
    <n v="3.4479999999999791"/>
    <s v=""/>
    <m/>
    <s v=""/>
    <n v="462"/>
    <n v="1.4896"/>
    <s v=""/>
    <n v="347"/>
    <n v="16541.599999999999"/>
    <n v="7926.7347200000013"/>
    <n v="0"/>
    <n v="183.98527999999888"/>
    <s v=""/>
    <s v=""/>
    <s v=""/>
    <n v="24652.319999999996"/>
    <n v="462"/>
    <n v="-347"/>
    <n v="-115"/>
    <n v="0"/>
    <n v="53.36"/>
    <n v="0"/>
    <n v="0"/>
    <n v="0"/>
    <n v="0"/>
    <n v="0"/>
    <n v="0"/>
    <n v="0"/>
    <n v="18515.919999999998"/>
    <n v="16.878687329079305"/>
    <n v="1097"/>
    <n v="18515.919999999998"/>
    <n v="18515.919999999998"/>
    <n v="0"/>
    <n v="0"/>
    <n v="7605.98"/>
    <n v="8394.5400000000009"/>
    <n v="2515.399999999996"/>
    <n v="0"/>
    <n v="18515.919999999998"/>
    <n v="0"/>
    <m/>
    <n v="677.61"/>
    <n v="655.76"/>
    <n v="1182.0299999999961"/>
    <n v="2515.399999999996"/>
    <n v="0"/>
    <n v="0"/>
    <n v="0"/>
    <n v="0"/>
    <n v="0"/>
    <n v="0"/>
    <n v="0"/>
    <n v="0"/>
    <n v="2515.399999999996"/>
  </r>
  <r>
    <n v="339"/>
    <n v="17089"/>
    <s v="4212989WePSU"/>
    <s v="89We"/>
    <x v="150"/>
    <s v="15LTIP - Perf"/>
    <n v="10257"/>
    <n v="212"/>
    <x v="112"/>
    <n v="9260"/>
    <x v="0"/>
    <n v="824000"/>
    <n v="0"/>
    <n v="0"/>
    <s v="4212989WePSU15LTIP - Perf"/>
    <s v="LTIP - Perf"/>
    <s v="LTIP - Perf - 05/05/2015"/>
    <s v="3 years"/>
    <d v="2015-05-05T00:00:00"/>
    <d v="2017-09-30T00:00:00"/>
    <n v="310"/>
    <n v="148.55200000000002"/>
    <n v="0"/>
    <n v="3.4479999999999791"/>
    <s v=""/>
    <m/>
    <s v=""/>
    <n v="462"/>
    <n v="1.4896"/>
    <s v=""/>
    <n v="347"/>
    <n v="16541.599999999999"/>
    <n v="7926.7347200000013"/>
    <n v="0"/>
    <n v="183.98527999999888"/>
    <s v=""/>
    <s v=""/>
    <s v=""/>
    <n v="24652.319999999996"/>
    <n v="462"/>
    <n v="-347"/>
    <n v="-115"/>
    <n v="0"/>
    <n v="53.36"/>
    <n v="0"/>
    <n v="0"/>
    <n v="0"/>
    <n v="0"/>
    <n v="0"/>
    <n v="0"/>
    <n v="0"/>
    <n v="18515.919999999998"/>
    <n v="16.878687329079305"/>
    <n v="1097"/>
    <n v="18515.919999999998"/>
    <n v="18515.919999999998"/>
    <n v="0"/>
    <n v="0"/>
    <n v="7605.98"/>
    <n v="8394.5400000000009"/>
    <n v="2515.399999999996"/>
    <n v="0"/>
    <n v="18515.919999999998"/>
    <n v="0"/>
    <m/>
    <n v="677.61"/>
    <n v="655.76"/>
    <n v="1182.0299999999961"/>
    <n v="2515.399999999996"/>
    <n v="0"/>
    <n v="0"/>
    <n v="0"/>
    <n v="0"/>
    <n v="0"/>
    <n v="0"/>
    <n v="0"/>
    <n v="0"/>
    <n v="2515.399999999996"/>
  </r>
  <r>
    <n v="340"/>
    <n v="17090"/>
    <s v="4212990WhPSU"/>
    <s v="90Wh"/>
    <x v="151"/>
    <s v="15LTIP - Perf"/>
    <n v="10257"/>
    <n v="212"/>
    <x v="104"/>
    <n v="9260"/>
    <x v="0"/>
    <n v="821000"/>
    <n v="0"/>
    <n v="0"/>
    <s v="4212990WhPSU15LTIP - Perf"/>
    <s v="LTIP - Perf"/>
    <s v="LTIP - Perf - 05/05/2015"/>
    <s v="3 years"/>
    <d v="2015-05-05T00:00:00"/>
    <d v="2017-09-30T00:00:00"/>
    <n v="185"/>
    <n v="88.651999999999987"/>
    <n v="0"/>
    <n v="2.3480000000000132"/>
    <s v=""/>
    <m/>
    <s v=""/>
    <n v="276"/>
    <n v="1.4896"/>
    <s v=""/>
    <n v="207"/>
    <n v="9871.6"/>
    <n v="4730.4707199999993"/>
    <n v="0"/>
    <n v="125.2892800000007"/>
    <s v=""/>
    <s v=""/>
    <s v=""/>
    <n v="14727.36"/>
    <n v="276"/>
    <n v="-207"/>
    <n v="-69"/>
    <n v="0"/>
    <n v="53.36"/>
    <n v="0"/>
    <n v="0"/>
    <n v="0"/>
    <n v="0"/>
    <n v="0"/>
    <n v="0"/>
    <n v="0"/>
    <n v="11045.52"/>
    <n v="10.068842297174111"/>
    <n v="1097"/>
    <n v="11045.52"/>
    <n v="11045.52"/>
    <n v="0"/>
    <n v="0"/>
    <n v="4539.0499999999993"/>
    <n v="5009.6499999999996"/>
    <n v="1496.8200000000011"/>
    <n v="0"/>
    <n v="11045.52"/>
    <n v="0"/>
    <m/>
    <n v="404.38"/>
    <n v="391.34"/>
    <n v="701.10000000000093"/>
    <n v="1496.8200000000011"/>
    <n v="0"/>
    <n v="0"/>
    <n v="0"/>
    <n v="0"/>
    <n v="0"/>
    <n v="0"/>
    <n v="0"/>
    <n v="0"/>
    <n v="1496.8200000000011"/>
  </r>
  <r>
    <n v="341"/>
    <n v="17130"/>
    <s v="42129130EPSU"/>
    <s v="130E"/>
    <x v="152"/>
    <s v="15LTIP - Perf"/>
    <n v="10257"/>
    <n v="10"/>
    <x v="113"/>
    <n v="9260"/>
    <x v="0"/>
    <n v="2000"/>
    <n v="0"/>
    <n v="0"/>
    <s v="42129130E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342"/>
    <n v="17247"/>
    <s v="42129247FPSU"/>
    <s v="247F"/>
    <x v="153"/>
    <s v="15LTIP - Perf"/>
    <n v="10257"/>
    <n v="80"/>
    <x v="114"/>
    <n v="9260"/>
    <x v="0"/>
    <n v="190000"/>
    <n v="0"/>
    <n v="0"/>
    <s v="42129247FPSU15LTIP - Perf"/>
    <s v="LTIP - Perf"/>
    <s v="LTIP - Perf - 05/05/2015"/>
    <s v="3 years"/>
    <d v="2015-05-05T00:00:00"/>
    <d v="2017-09-30T00:00:00"/>
    <n v="310"/>
    <n v="148.55200000000002"/>
    <n v="0"/>
    <m/>
    <n v="61.349000000000046"/>
    <m/>
    <n v="-29.078000000000088"/>
    <n v="490.82299999999998"/>
    <n v="1.5832999999999999"/>
    <s v=""/>
    <n v="0"/>
    <n v="16541.599999999999"/>
    <n v="7926.7347200000013"/>
    <n v="0"/>
    <n v="0"/>
    <n v="3273.5826400000024"/>
    <s v=""/>
    <n v="-1551.6020800000047"/>
    <n v="26190.315279999995"/>
    <n v="490.82299999999998"/>
    <n v="0"/>
    <n v="0"/>
    <n v="490.82299999999998"/>
    <n v="53.36"/>
    <n v="26190.315279999999"/>
    <n v="-523.8586862305599"/>
    <n v="25666.456593769439"/>
    <n v="0"/>
    <n v="0"/>
    <n v="0"/>
    <n v="0"/>
    <n v="25666.456593769439"/>
    <n v="23.396952227684082"/>
    <n v="1005"/>
    <n v="23513.94"/>
    <n v="23513.94"/>
    <n v="2152.5165937694401"/>
    <n v="0"/>
    <n v="7605.98"/>
    <n v="8394.5400000000009"/>
    <n v="7513.42"/>
    <n v="0"/>
    <n v="23513.940000000002"/>
    <n v="0"/>
    <m/>
    <n v="677.61"/>
    <n v="655.76"/>
    <n v="677.62"/>
    <n v="2010.9899999999998"/>
    <n v="677.62"/>
    <n v="612.04"/>
    <n v="3350.55"/>
    <n v="4640.21"/>
    <n v="743.5"/>
    <n v="768.27"/>
    <n v="-649.54999999999995"/>
    <n v="862.22"/>
    <n v="7513.42"/>
  </r>
  <r>
    <n v="343"/>
    <n v="17279"/>
    <s v="42129279CPSU"/>
    <s v="279C"/>
    <x v="154"/>
    <s v="15LTIP - Perf"/>
    <n v="10257"/>
    <n v="10"/>
    <x v="115"/>
    <n v="9260"/>
    <x v="0"/>
    <n v="2000"/>
    <n v="0"/>
    <n v="0"/>
    <s v="42129279CPSU15LTIP - Perf"/>
    <s v="LTIP - Perf"/>
    <s v="LTIP - Perf - 05/05/2015"/>
    <s v="3 years"/>
    <d v="2015-05-05T00:00:00"/>
    <d v="2017-09-30T00:00:00"/>
    <n v="18610"/>
    <n v="8917.9120000000003"/>
    <n v="0"/>
    <m/>
    <n v="3682.9190000000017"/>
    <m/>
    <n v="-1745.6180000000022"/>
    <n v="29465.213"/>
    <n v="1.5832999999999999"/>
    <s v=""/>
    <n v="0"/>
    <n v="993029.6"/>
    <n v="475859.78432000009"/>
    <n v="0"/>
    <n v="0"/>
    <n v="196520.55784000008"/>
    <s v=""/>
    <n v="-93146.176480000111"/>
    <n v="1572263.7656800002"/>
    <n v="29465.213"/>
    <n v="0"/>
    <n v="0"/>
    <n v="29465.213"/>
    <n v="53.36"/>
    <n v="1572263.76568"/>
    <n v="-31448.419841131359"/>
    <n v="1540815.3458388685"/>
    <n v="0"/>
    <n v="0"/>
    <n v="0"/>
    <n v="0"/>
    <n v="1540815.3458388685"/>
    <n v="1404.5718740554864"/>
    <n v="1005"/>
    <n v="1411594.73"/>
    <n v="1411594.73"/>
    <n v="129220.61583886854"/>
    <n v="0"/>
    <n v="456604.11"/>
    <n v="503943.14"/>
    <n v="451047.49000000005"/>
    <n v="0"/>
    <n v="1411594.74"/>
    <n v="-1.0000000009313226E-2"/>
    <m/>
    <n v="40678.92"/>
    <n v="39366.69"/>
    <n v="40678.910000000003"/>
    <n v="120724.52"/>
    <n v="40678.910000000003"/>
    <n v="36742.25"/>
    <n v="201141.11"/>
    <n v="278562.27"/>
    <n v="44633.51"/>
    <n v="46121.279999999999"/>
    <n v="-38994.090000000004"/>
    <n v="51760.700000000004"/>
    <n v="451047.49000000005"/>
  </r>
  <r>
    <n v="344"/>
    <n v="17505"/>
    <s v="42129505APSU"/>
    <s v="505A"/>
    <x v="155"/>
    <s v="15LTIP - Perf"/>
    <n v="10257"/>
    <n v="212"/>
    <x v="105"/>
    <n v="9260"/>
    <x v="0"/>
    <n v="834000"/>
    <n v="0"/>
    <n v="0"/>
    <s v="42129505APSU15LTIP - Perf"/>
    <s v="LTIP - Perf"/>
    <s v="LTIP - Perf - 05/05/2015"/>
    <s v="3 years"/>
    <d v="2015-05-05T00:00:00"/>
    <d v="2017-09-30T00:00:00"/>
    <n v="310"/>
    <n v="148.55200000000002"/>
    <n v="0"/>
    <n v="3.4479999999999791"/>
    <s v=""/>
    <m/>
    <s v=""/>
    <n v="462"/>
    <n v="1.4896"/>
    <s v=""/>
    <n v="347"/>
    <n v="16541.599999999999"/>
    <n v="7926.7347200000013"/>
    <n v="0"/>
    <n v="183.98527999999888"/>
    <s v=""/>
    <s v=""/>
    <s v=""/>
    <n v="24652.319999999996"/>
    <n v="462"/>
    <n v="-347"/>
    <n v="-115"/>
    <n v="0"/>
    <n v="53.36"/>
    <n v="0"/>
    <n v="0"/>
    <n v="0"/>
    <n v="0"/>
    <n v="0"/>
    <n v="0"/>
    <n v="0"/>
    <n v="18515.919999999998"/>
    <n v="16.878687329079305"/>
    <n v="1097"/>
    <n v="18515.919999999998"/>
    <n v="18515.919999999998"/>
    <n v="0"/>
    <n v="0"/>
    <n v="7605.98"/>
    <n v="8394.5400000000009"/>
    <n v="2515.399999999996"/>
    <n v="0"/>
    <n v="18515.919999999998"/>
    <n v="0"/>
    <m/>
    <n v="677.61"/>
    <n v="655.76"/>
    <n v="1182.0299999999961"/>
    <n v="2515.399999999996"/>
    <n v="0"/>
    <n v="0"/>
    <n v="0"/>
    <n v="0"/>
    <n v="0"/>
    <n v="0"/>
    <n v="0"/>
    <n v="0"/>
    <n v="2515.399999999996"/>
  </r>
  <r>
    <n v="345"/>
    <n v="17542"/>
    <s v="42129542SPSU"/>
    <s v="542S"/>
    <x v="156"/>
    <s v="15LTIP - Perf"/>
    <n v="10257"/>
    <n v="10"/>
    <x v="116"/>
    <n v="9260"/>
    <x v="0"/>
    <n v="2000"/>
    <n v="0"/>
    <n v="0"/>
    <s v="42129542S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346"/>
    <n v="17561"/>
    <s v="42129561MPSU"/>
    <s v="561M"/>
    <x v="157"/>
    <s v="15LTIP - Perf"/>
    <n v="10257"/>
    <n v="10"/>
    <x v="1"/>
    <n v="9260"/>
    <x v="0"/>
    <n v="2000"/>
    <n v="0"/>
    <n v="0"/>
    <s v="42129561MPSU15LTIP - Perf"/>
    <s v="LTIP - Perf"/>
    <s v="LTIP - Perf - 05/05/2015"/>
    <s v="3 years"/>
    <d v="2015-05-05T00:00:00"/>
    <d v="2017-09-30T00:00:00"/>
    <n v="310"/>
    <n v="148.55200000000002"/>
    <n v="0"/>
    <m/>
    <n v="61.349000000000046"/>
    <m/>
    <n v="-29.078000000000088"/>
    <n v="490.82299999999998"/>
    <n v="1.5832999999999999"/>
    <s v=""/>
    <n v="0"/>
    <n v="16541.599999999999"/>
    <n v="7926.7347200000013"/>
    <n v="0"/>
    <n v="0"/>
    <n v="3273.5826400000024"/>
    <s v=""/>
    <n v="-1551.6020800000047"/>
    <n v="26190.315279999995"/>
    <n v="490.82299999999998"/>
    <n v="0"/>
    <n v="0"/>
    <n v="490.82299999999998"/>
    <n v="53.36"/>
    <n v="26190.315279999999"/>
    <n v="-523.8586862305599"/>
    <n v="25666.456593769439"/>
    <n v="0"/>
    <n v="0"/>
    <n v="0"/>
    <n v="0"/>
    <n v="25666.456593769439"/>
    <n v="23.396952227684082"/>
    <n v="1005"/>
    <n v="23513.94"/>
    <n v="23513.94"/>
    <n v="2152.5165937694401"/>
    <n v="0"/>
    <n v="7605.98"/>
    <n v="8394.5400000000009"/>
    <n v="7513.42"/>
    <n v="0"/>
    <n v="23513.940000000002"/>
    <n v="0"/>
    <m/>
    <n v="677.61"/>
    <n v="655.76"/>
    <n v="677.62"/>
    <n v="2010.9899999999998"/>
    <n v="677.62"/>
    <n v="612.04"/>
    <n v="3350.55"/>
    <n v="4640.21"/>
    <n v="743.5"/>
    <n v="768.27"/>
    <n v="-649.54999999999995"/>
    <n v="862.22"/>
    <n v="7513.42"/>
  </r>
  <r>
    <n v="347"/>
    <n v="17773"/>
    <s v="42129773HPSU"/>
    <s v="773H"/>
    <x v="158"/>
    <s v="15LTIP - Perf"/>
    <n v="10257"/>
    <n v="212"/>
    <x v="117"/>
    <n v="9260"/>
    <x v="0"/>
    <n v="821000"/>
    <n v="0"/>
    <n v="0"/>
    <s v="42129773HPSU15LTIP - Perf"/>
    <s v="LTIP - Perf"/>
    <s v="LTIP - Perf - 05/05/2015"/>
    <s v="3 years"/>
    <d v="2015-05-05T00:00:00"/>
    <d v="2017-09-30T00:00:00"/>
    <n v="185"/>
    <n v="88.651999999999987"/>
    <n v="0"/>
    <n v="2.3480000000000132"/>
    <s v=""/>
    <m/>
    <s v=""/>
    <n v="276"/>
    <n v="1.4896"/>
    <s v=""/>
    <n v="207"/>
    <n v="9871.6"/>
    <n v="4730.4707199999993"/>
    <n v="0"/>
    <n v="125.2892800000007"/>
    <s v=""/>
    <s v=""/>
    <s v=""/>
    <n v="14727.36"/>
    <n v="276"/>
    <n v="-207"/>
    <n v="-69"/>
    <n v="0"/>
    <n v="53.36"/>
    <n v="0"/>
    <n v="0"/>
    <n v="0"/>
    <n v="0"/>
    <n v="0"/>
    <n v="0"/>
    <n v="0"/>
    <n v="11045.52"/>
    <n v="10.068842297174111"/>
    <n v="1097"/>
    <n v="11045.52"/>
    <n v="11045.52"/>
    <n v="0"/>
    <n v="0"/>
    <n v="4539.0499999999993"/>
    <n v="5009.6499999999996"/>
    <n v="1496.8200000000011"/>
    <n v="0"/>
    <n v="11045.52"/>
    <n v="0"/>
    <m/>
    <n v="404.38"/>
    <n v="391.34"/>
    <n v="701.10000000000093"/>
    <n v="1496.8200000000011"/>
    <n v="0"/>
    <n v="0"/>
    <n v="0"/>
    <n v="0"/>
    <n v="0"/>
    <n v="0"/>
    <n v="0"/>
    <n v="0"/>
    <n v="1496.8200000000011"/>
  </r>
  <r>
    <n v="348"/>
    <n v="17858"/>
    <s v="42129858MPSU"/>
    <s v="858M"/>
    <x v="159"/>
    <s v="15LTIP - Perf"/>
    <n v="10257"/>
    <n v="10"/>
    <x v="4"/>
    <n v="9260"/>
    <x v="0"/>
    <n v="2000"/>
    <n v="0"/>
    <n v="0"/>
    <s v="42129858M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349"/>
    <n v="17922"/>
    <s v="42129922GPSU"/>
    <s v="922G"/>
    <x v="160"/>
    <s v="15LTIP - Perf"/>
    <n v="10257"/>
    <n v="10"/>
    <x v="1"/>
    <n v="9260"/>
    <x v="0"/>
    <n v="2000"/>
    <n v="0"/>
    <n v="0"/>
    <s v="42129922GPSU15LTIP - Perf"/>
    <s v="LTIP - Perf"/>
    <s v="LTIP - Perf - 05/05/2015"/>
    <s v="3 years"/>
    <d v="2015-05-05T00:00:00"/>
    <d v="2017-09-30T00:00:00"/>
    <n v="2265"/>
    <n v="1085.3880000000004"/>
    <n v="0"/>
    <m/>
    <n v="448.24349999999959"/>
    <m/>
    <n v="-212.45700000000033"/>
    <n v="3586.1744999999996"/>
    <n v="1.5832999999999999"/>
    <s v=""/>
    <n v="0"/>
    <n v="120860.4"/>
    <n v="57916.303680000012"/>
    <n v="0"/>
    <n v="0"/>
    <n v="23918.273159999979"/>
    <s v=""/>
    <n v="-11336.705520000018"/>
    <n v="191358.27131999997"/>
    <n v="3586.1744999999996"/>
    <n v="0"/>
    <n v="0"/>
    <n v="3586.1745000000001"/>
    <n v="53.36"/>
    <n v="191358.27132"/>
    <n v="-3827.54814294264"/>
    <n v="187530.72317705737"/>
    <n v="0"/>
    <n v="0"/>
    <n v="0"/>
    <n v="0"/>
    <n v="187530.72317705737"/>
    <n v="170.9486993409821"/>
    <n v="1005"/>
    <n v="171803.44"/>
    <n v="171803.44"/>
    <n v="15727.283177057368"/>
    <n v="0"/>
    <n v="55572.72"/>
    <n v="61334.289999999994"/>
    <n v="54896.429999999993"/>
    <n v="0"/>
    <n v="171803.44"/>
    <n v="0"/>
    <m/>
    <n v="4950.9799999999996"/>
    <n v="4791.2700000000004"/>
    <n v="4950.9799999999996"/>
    <n v="14693.23"/>
    <n v="4950.9799999999996"/>
    <n v="4471.8599999999997"/>
    <n v="24480.639999999999"/>
    <n v="33903.479999999996"/>
    <n v="5432.28"/>
    <n v="5613.37"/>
    <n v="-4745.9300000000012"/>
    <n v="6299.7199999999984"/>
    <n v="54896.429999999993"/>
  </r>
  <r>
    <n v="350"/>
    <n v="18035"/>
    <s v="42129035FPSU"/>
    <s v="035F"/>
    <x v="161"/>
    <s v="15LTIP - Perf"/>
    <n v="10257"/>
    <n v="60"/>
    <x v="13"/>
    <n v="9260"/>
    <x v="0"/>
    <n v="31000"/>
    <n v="0"/>
    <n v="0"/>
    <s v="42129035F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351"/>
    <n v="18162"/>
    <s v="42129162MPSU"/>
    <s v="162M"/>
    <x v="162"/>
    <s v="15LTIP - Perf"/>
    <n v="10257"/>
    <n v="10"/>
    <x v="1"/>
    <n v="9260"/>
    <x v="0"/>
    <n v="2000"/>
    <n v="0"/>
    <n v="0"/>
    <s v="42129162MPSU15LTIP - Perf"/>
    <s v="LTIP - Perf"/>
    <s v="LTIP - Perf - 05/05/2015"/>
    <s v="3 years"/>
    <d v="2015-05-05T00:00:00"/>
    <d v="2017-09-30T00:00:00"/>
    <n v="310"/>
    <n v="148.55200000000002"/>
    <n v="0"/>
    <m/>
    <n v="61.349000000000046"/>
    <m/>
    <n v="-29.078000000000088"/>
    <n v="490.82299999999998"/>
    <n v="1.5832999999999999"/>
    <s v=""/>
    <n v="0"/>
    <n v="16541.599999999999"/>
    <n v="7926.7347200000013"/>
    <n v="0"/>
    <n v="0"/>
    <n v="3273.5826400000024"/>
    <s v=""/>
    <n v="-1551.6020800000047"/>
    <n v="26190.315279999995"/>
    <n v="490.82299999999998"/>
    <n v="0"/>
    <n v="0"/>
    <n v="490.82299999999998"/>
    <n v="53.36"/>
    <n v="26190.315279999999"/>
    <n v="-523.8586862305599"/>
    <n v="25666.456593769439"/>
    <n v="0"/>
    <n v="0"/>
    <n v="0"/>
    <n v="0"/>
    <n v="25666.456593769439"/>
    <n v="23.396952227684082"/>
    <n v="1005"/>
    <n v="23513.94"/>
    <n v="23513.94"/>
    <n v="2152.5165937694401"/>
    <n v="0"/>
    <n v="7605.98"/>
    <n v="8394.5400000000009"/>
    <n v="7513.42"/>
    <n v="0"/>
    <n v="23513.940000000002"/>
    <n v="0"/>
    <m/>
    <n v="677.61"/>
    <n v="655.76"/>
    <n v="677.62"/>
    <n v="2010.9899999999998"/>
    <n v="677.62"/>
    <n v="612.04"/>
    <n v="3350.55"/>
    <n v="4640.21"/>
    <n v="743.5"/>
    <n v="768.27"/>
    <n v="-649.54999999999995"/>
    <n v="862.22"/>
    <n v="7513.42"/>
  </r>
  <r>
    <n v="352"/>
    <n v="18245"/>
    <s v="42129245EPSU"/>
    <s v="245E"/>
    <x v="163"/>
    <s v="15LTIP - Perf"/>
    <n v="10257"/>
    <n v="180"/>
    <x v="118"/>
    <n v="9260"/>
    <x v="0"/>
    <n v="700000"/>
    <n v="0"/>
    <n v="0"/>
    <s v="42129245E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353"/>
    <n v="18246"/>
    <s v="42129246HPSU"/>
    <s v="246H"/>
    <x v="164"/>
    <s v="15LTIP - Perf"/>
    <n v="10257"/>
    <n v="10"/>
    <x v="119"/>
    <n v="9260"/>
    <x v="0"/>
    <n v="2000"/>
    <n v="0"/>
    <n v="0"/>
    <s v="42129246HPSU15LTIP - Perf"/>
    <s v="LTIP - Perf"/>
    <s v="LTIP - Perf - 05/05/2015"/>
    <s v="3 years"/>
    <d v="2015-05-05T00:00:00"/>
    <d v="2017-09-30T00:00:00"/>
    <n v="5120"/>
    <n v="2453.5040000000008"/>
    <n v="0"/>
    <m/>
    <n v="1013.2479999999996"/>
    <m/>
    <n v="-480.25600000000122"/>
    <n v="8106.4959999999992"/>
    <n v="1.5832999999999999"/>
    <s v=""/>
    <n v="0"/>
    <n v="273203.20000000001"/>
    <n v="130918.97344000005"/>
    <n v="0"/>
    <n v="0"/>
    <n v="54066.913279999979"/>
    <s v=""/>
    <n v="-25626.460160000064"/>
    <n v="432562.62655999995"/>
    <n v="8106.4959999999992"/>
    <n v="0"/>
    <n v="0"/>
    <n v="8106.4960000000001"/>
    <n v="53.36"/>
    <n v="432562.62656"/>
    <n v="-8652.1176564531197"/>
    <n v="423910.5089035469"/>
    <n v="0"/>
    <n v="0"/>
    <n v="0"/>
    <n v="0"/>
    <n v="423910.5089035469"/>
    <n v="386.42708195400809"/>
    <n v="1005"/>
    <n v="388359.22"/>
    <n v="388359.22"/>
    <n v="35551.288903546927"/>
    <n v="0"/>
    <n v="125621.34"/>
    <n v="138645.29"/>
    <n v="124092.59"/>
    <n v="0"/>
    <n v="388359.22"/>
    <n v="0"/>
    <m/>
    <n v="11191.61"/>
    <n v="10830.6"/>
    <n v="11191.62"/>
    <n v="33213.83"/>
    <n v="11191.62"/>
    <n v="10108.56"/>
    <n v="55338.13"/>
    <n v="76638.31"/>
    <n v="12279.61"/>
    <n v="12688.93"/>
    <n v="-10728.09"/>
    <n v="14240.45"/>
    <n v="124092.59"/>
  </r>
  <r>
    <n v="354"/>
    <n v="18325"/>
    <s v="42129325JPSU"/>
    <s v="325J"/>
    <x v="165"/>
    <s v="15LTIP - Perf"/>
    <n v="10257"/>
    <n v="10"/>
    <x v="4"/>
    <n v="9260"/>
    <x v="0"/>
    <n v="2000"/>
    <n v="0"/>
    <n v="0"/>
    <s v="42129325J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355"/>
    <n v="18513"/>
    <s v="42129513EPSU"/>
    <s v="513E"/>
    <x v="166"/>
    <s v="15LTIP - Perf"/>
    <n v="10257"/>
    <n v="10"/>
    <x v="7"/>
    <n v="9260"/>
    <x v="0"/>
    <n v="12000"/>
    <n v="0"/>
    <n v="0"/>
    <s v="42129513E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356"/>
    <n v="18547"/>
    <s v="42129547MPSU"/>
    <s v="547M"/>
    <x v="167"/>
    <s v="15LTIP - Perf"/>
    <n v="10257"/>
    <n v="10"/>
    <x v="120"/>
    <n v="9260"/>
    <x v="0"/>
    <n v="2000"/>
    <n v="0"/>
    <n v="0"/>
    <s v="42129547M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357"/>
    <n v="18568"/>
    <s v="42129568KPSU"/>
    <s v="568K"/>
    <x v="168"/>
    <s v="15LTIP - Perf"/>
    <n v="10257"/>
    <n v="10"/>
    <x v="121"/>
    <n v="9260"/>
    <x v="0"/>
    <n v="2000"/>
    <n v="0"/>
    <n v="0"/>
    <s v="42129568K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358"/>
    <n v="18570"/>
    <s v="42129570GPSU"/>
    <s v="570G"/>
    <x v="169"/>
    <s v="15LTIP - Perf"/>
    <n v="10257"/>
    <n v="10"/>
    <x v="0"/>
    <n v="9260"/>
    <x v="0"/>
    <n v="2000"/>
    <n v="0"/>
    <n v="0"/>
    <s v="42129570GPSU15LTIP - Perf"/>
    <s v="LTIP - Perf"/>
    <s v="LTIP - Perf - 05/05/2015"/>
    <s v="3 years"/>
    <d v="2015-05-05T00:00:00"/>
    <d v="2017-09-30T00:00:00"/>
    <n v="310"/>
    <n v="148.55200000000002"/>
    <n v="0"/>
    <m/>
    <n v="61.349000000000046"/>
    <m/>
    <n v="-29.078000000000088"/>
    <n v="490.82299999999998"/>
    <n v="1.5832999999999999"/>
    <s v=""/>
    <n v="0"/>
    <n v="16541.599999999999"/>
    <n v="7926.7347200000013"/>
    <n v="0"/>
    <n v="0"/>
    <n v="3273.5826400000024"/>
    <s v=""/>
    <n v="-1551.6020800000047"/>
    <n v="26190.315279999995"/>
    <n v="490.82299999999998"/>
    <n v="0"/>
    <n v="0"/>
    <n v="490.82299999999998"/>
    <n v="53.36"/>
    <n v="26190.315279999999"/>
    <n v="-523.8586862305599"/>
    <n v="25666.456593769439"/>
    <n v="0"/>
    <n v="0"/>
    <n v="0"/>
    <n v="0"/>
    <n v="25666.456593769439"/>
    <n v="23.396952227684082"/>
    <n v="1005"/>
    <n v="23513.94"/>
    <n v="23513.94"/>
    <n v="2152.5165937694401"/>
    <n v="0"/>
    <n v="7605.98"/>
    <n v="8394.5400000000009"/>
    <n v="7513.42"/>
    <n v="0"/>
    <n v="23513.940000000002"/>
    <n v="0"/>
    <m/>
    <n v="677.61"/>
    <n v="655.76"/>
    <n v="677.62"/>
    <n v="2010.9899999999998"/>
    <n v="677.62"/>
    <n v="612.04"/>
    <n v="3350.55"/>
    <n v="4640.21"/>
    <n v="743.5"/>
    <n v="768.27"/>
    <n v="-649.54999999999995"/>
    <n v="862.22"/>
    <n v="7513.42"/>
  </r>
  <r>
    <n v="359"/>
    <n v="18601"/>
    <s v="42129601MPSU"/>
    <s v="601M"/>
    <x v="170"/>
    <s v="15LTIP - Perf"/>
    <n v="10257"/>
    <n v="70"/>
    <x v="122"/>
    <n v="9260"/>
    <x v="0"/>
    <n v="170000"/>
    <n v="0"/>
    <n v="0"/>
    <s v="42129601M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360"/>
    <n v="18645"/>
    <s v="42129645LPSU"/>
    <s v="645L"/>
    <x v="171"/>
    <s v="15LTIP - Perf"/>
    <n v="10257"/>
    <n v="30"/>
    <x v="123"/>
    <n v="9260"/>
    <x v="0"/>
    <n v="10000"/>
    <n v="0"/>
    <n v="0"/>
    <s v="42129645LPSU15LTIP - Perf"/>
    <s v="LTIP - Perf"/>
    <s v="LTIP - Perf - 05/05/2015"/>
    <s v="3 years"/>
    <d v="2015-05-05T00:00:00"/>
    <d v="2017-09-30T00:00:00"/>
    <n v="310"/>
    <n v="148.55200000000002"/>
    <n v="0"/>
    <m/>
    <n v="61.349000000000046"/>
    <m/>
    <n v="-29.078000000000088"/>
    <n v="490.82299999999998"/>
    <n v="1.5832999999999999"/>
    <s v=""/>
    <n v="0"/>
    <n v="16541.599999999999"/>
    <n v="7926.7347200000013"/>
    <n v="0"/>
    <n v="0"/>
    <n v="3273.5826400000024"/>
    <s v=""/>
    <n v="-1551.6020800000047"/>
    <n v="26190.315279999995"/>
    <n v="490.82299999999998"/>
    <n v="0"/>
    <n v="0"/>
    <n v="490.82299999999998"/>
    <n v="53.36"/>
    <n v="26190.315279999999"/>
    <n v="-523.8586862305599"/>
    <n v="25666.456593769439"/>
    <n v="0"/>
    <n v="0"/>
    <n v="0"/>
    <n v="0"/>
    <n v="25666.456593769439"/>
    <n v="23.396952227684082"/>
    <n v="1005"/>
    <n v="23513.94"/>
    <n v="23513.94"/>
    <n v="2152.5165937694401"/>
    <n v="0"/>
    <n v="7605.98"/>
    <n v="8394.5400000000009"/>
    <n v="7513.42"/>
    <n v="0"/>
    <n v="23513.940000000002"/>
    <n v="0"/>
    <m/>
    <n v="677.61"/>
    <n v="655.76"/>
    <n v="677.62"/>
    <n v="2010.9899999999998"/>
    <n v="677.62"/>
    <n v="612.04"/>
    <n v="3350.55"/>
    <n v="4640.21"/>
    <n v="743.5"/>
    <n v="768.27"/>
    <n v="-649.54999999999995"/>
    <n v="862.22"/>
    <n v="7513.42"/>
  </r>
  <r>
    <n v="361"/>
    <n v="18652"/>
    <s v="42129652PPSU"/>
    <s v="652P"/>
    <x v="172"/>
    <s v="15LTIP - Perf"/>
    <n v="10257"/>
    <n v="10"/>
    <x v="5"/>
    <n v="9260"/>
    <x v="0"/>
    <n v="2000"/>
    <n v="0"/>
    <n v="0"/>
    <s v="42129652P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m/>
    <n v="310.26350000000002"/>
    <n v="1"/>
    <s v=""/>
    <n v="0"/>
    <n v="9871.6"/>
    <n v="4730.4707199999993"/>
    <n v="0"/>
    <n v="0"/>
    <n v="1953.5896400000017"/>
    <s v=""/>
    <s v=""/>
    <n v="16555.660360000002"/>
    <n v="310.26350000000002"/>
    <n v="0"/>
    <n v="-310.26350000000002"/>
    <n v="0"/>
    <n v="53.36"/>
    <n v="0"/>
    <n v="0"/>
    <n v="0"/>
    <n v="0"/>
    <n v="0"/>
    <n v="0"/>
    <n v="0"/>
    <n v="0"/>
    <n v="0"/>
    <n v="1097"/>
    <n v="0"/>
    <n v="0"/>
    <n v="0"/>
    <n v="0"/>
    <n v="4539.0499999999993"/>
    <n v="5009.6499999999996"/>
    <n v="-9548.6999999999989"/>
    <n v="0"/>
    <n v="0"/>
    <n v="0"/>
    <m/>
    <n v="404.38"/>
    <n v="391.34"/>
    <n v="404.39"/>
    <n v="1200.1100000000001"/>
    <n v="404.38"/>
    <n v="365.25"/>
    <n v="1999.52"/>
    <n v="2769.15"/>
    <n v="443.7"/>
    <n v="458.49"/>
    <n v="-14420.15"/>
    <n v="-13517.96"/>
    <n v="-9548.6999999999989"/>
  </r>
  <r>
    <n v="362"/>
    <n v="18731"/>
    <s v="42129731HPSU"/>
    <s v="731H"/>
    <x v="173"/>
    <s v="15LTIP - Perf"/>
    <n v="10257"/>
    <n v="10"/>
    <x v="54"/>
    <n v="9260"/>
    <x v="0"/>
    <n v="2000"/>
    <n v="0"/>
    <n v="0"/>
    <s v="42129731H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363"/>
    <n v="18776"/>
    <s v="42129776HPSU"/>
    <s v="776H"/>
    <x v="191"/>
    <s v="15LTIP - Perf"/>
    <n v="10257"/>
    <n v="10"/>
    <x v="133"/>
    <n v="9260"/>
    <x v="0"/>
    <n v="2000"/>
    <n v="0"/>
    <n v="0"/>
    <s v="42129776H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364"/>
    <n v="18779"/>
    <s v="42129779WPSU"/>
    <s v="779W"/>
    <x v="174"/>
    <s v="15LTIP - Perf"/>
    <n v="10257"/>
    <n v="212"/>
    <x v="124"/>
    <n v="9260"/>
    <x v="0"/>
    <n v="832000"/>
    <n v="0"/>
    <n v="0"/>
    <s v="42129779WPSU15LTIP - Perf"/>
    <s v="LTIP - Perf"/>
    <s v="LTIP - Perf - 05/05/2015"/>
    <s v="3 years"/>
    <d v="2015-05-05T00:00:00"/>
    <d v="2017-09-30T00:00:00"/>
    <n v="185"/>
    <n v="88.651999999999987"/>
    <n v="0"/>
    <n v="2.3480000000000132"/>
    <s v=""/>
    <m/>
    <s v=""/>
    <n v="276"/>
    <n v="1.4896"/>
    <s v=""/>
    <n v="207"/>
    <n v="9871.6"/>
    <n v="4730.4707199999993"/>
    <n v="0"/>
    <n v="125.2892800000007"/>
    <s v=""/>
    <s v=""/>
    <s v=""/>
    <n v="14727.36"/>
    <n v="276"/>
    <n v="-207"/>
    <n v="-69"/>
    <n v="0"/>
    <n v="53.36"/>
    <n v="0"/>
    <n v="0"/>
    <n v="0"/>
    <n v="0"/>
    <n v="0"/>
    <n v="0"/>
    <n v="0"/>
    <n v="11045.52"/>
    <n v="10.068842297174111"/>
    <n v="1097"/>
    <n v="11045.52"/>
    <n v="11045.52"/>
    <n v="0"/>
    <n v="0"/>
    <n v="4539.0499999999993"/>
    <n v="5009.6499999999996"/>
    <n v="1496.8200000000011"/>
    <n v="0"/>
    <n v="11045.52"/>
    <n v="0"/>
    <m/>
    <n v="404.38"/>
    <n v="391.34"/>
    <n v="701.10000000000093"/>
    <n v="1496.8200000000011"/>
    <n v="0"/>
    <n v="0"/>
    <n v="0"/>
    <n v="0"/>
    <n v="0"/>
    <n v="0"/>
    <n v="0"/>
    <n v="0"/>
    <n v="1496.8200000000011"/>
  </r>
  <r>
    <n v="365"/>
    <n v="18837"/>
    <s v="42129837NPSU"/>
    <s v="837N"/>
    <x v="175"/>
    <s v="15LTIP - Perf"/>
    <n v="10257"/>
    <n v="60"/>
    <x v="125"/>
    <n v="9260"/>
    <x v="0"/>
    <n v="30000"/>
    <n v="0"/>
    <n v="0"/>
    <s v="42129837N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366"/>
    <n v="18912"/>
    <s v="42129912SPSU"/>
    <s v="912S"/>
    <x v="176"/>
    <s v="15LTIP - Perf"/>
    <n v="10257"/>
    <n v="10"/>
    <x v="126"/>
    <n v="9260"/>
    <x v="0"/>
    <n v="2000"/>
    <n v="0"/>
    <n v="0"/>
    <s v="42129912SPSU15LTIP - Perf"/>
    <s v="LTIP - Perf"/>
    <s v="LTIP - Perf - 05/05/2015"/>
    <s v="3 years"/>
    <d v="2015-05-05T00:00:00"/>
    <d v="2017-09-30T00:00:00"/>
    <n v="310"/>
    <n v="148.55200000000002"/>
    <n v="0"/>
    <m/>
    <n v="61.349000000000046"/>
    <m/>
    <n v="-29.078000000000088"/>
    <n v="490.82299999999998"/>
    <n v="1.5832999999999999"/>
    <s v=""/>
    <n v="0"/>
    <n v="16541.599999999999"/>
    <n v="7926.7347200000013"/>
    <n v="0"/>
    <n v="0"/>
    <n v="3273.5826400000024"/>
    <s v=""/>
    <n v="-1551.6020800000047"/>
    <n v="26190.315279999995"/>
    <n v="490.82299999999998"/>
    <n v="0"/>
    <n v="0"/>
    <n v="490.82299999999998"/>
    <n v="53.36"/>
    <n v="26190.315279999999"/>
    <n v="-523.8586862305599"/>
    <n v="25666.456593769439"/>
    <n v="0"/>
    <n v="0"/>
    <n v="0"/>
    <n v="0"/>
    <n v="25666.456593769439"/>
    <n v="23.396952227684082"/>
    <n v="1005"/>
    <n v="23513.94"/>
    <n v="23513.94"/>
    <n v="2152.5165937694401"/>
    <n v="0"/>
    <n v="7605.98"/>
    <n v="8394.5400000000009"/>
    <n v="7513.42"/>
    <n v="0"/>
    <n v="23513.940000000002"/>
    <n v="0"/>
    <m/>
    <n v="677.61"/>
    <n v="655.76"/>
    <n v="677.62"/>
    <n v="2010.9899999999998"/>
    <n v="677.62"/>
    <n v="612.04"/>
    <n v="3350.55"/>
    <n v="4640.21"/>
    <n v="743.5"/>
    <n v="768.27"/>
    <n v="-649.54999999999995"/>
    <n v="862.22"/>
    <n v="7513.42"/>
  </r>
  <r>
    <n v="367"/>
    <n v="18915"/>
    <s v="42129915SPSU"/>
    <s v="915S"/>
    <x v="177"/>
    <s v="15LTIP - Perf"/>
    <n v="10257"/>
    <n v="10"/>
    <x v="1"/>
    <n v="9260"/>
    <x v="0"/>
    <n v="2000"/>
    <n v="0"/>
    <n v="0"/>
    <s v="42129915S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368"/>
    <n v="18991"/>
    <s v="42129991LPSU"/>
    <s v="991L"/>
    <x v="178"/>
    <s v="15LTIP - Perf"/>
    <n v="10257"/>
    <n v="10"/>
    <x v="127"/>
    <n v="9260"/>
    <x v="0"/>
    <n v="12000"/>
    <n v="0"/>
    <n v="0"/>
    <s v="42129991LPSU15LTIP - Perf"/>
    <s v="LTIP - Perf"/>
    <s v="LTIP - Perf - 05/05/2015"/>
    <s v="3 years"/>
    <d v="2015-05-05T00:00:00"/>
    <d v="2017-09-30T00:00:00"/>
    <n v="310"/>
    <n v="148.55200000000002"/>
    <n v="0"/>
    <m/>
    <n v="61.349000000000046"/>
    <m/>
    <n v="-29.078000000000088"/>
    <n v="490.82299999999998"/>
    <n v="1.5832999999999999"/>
    <s v=""/>
    <n v="0"/>
    <n v="16541.599999999999"/>
    <n v="7926.7347200000013"/>
    <n v="0"/>
    <n v="0"/>
    <n v="3273.5826400000024"/>
    <s v=""/>
    <n v="-1551.6020800000047"/>
    <n v="26190.315279999995"/>
    <n v="490.82299999999998"/>
    <n v="0"/>
    <n v="0"/>
    <n v="490.82299999999998"/>
    <n v="53.36"/>
    <n v="26190.315279999999"/>
    <n v="-523.8586862305599"/>
    <n v="25666.456593769439"/>
    <n v="0"/>
    <n v="0"/>
    <n v="0"/>
    <n v="0"/>
    <n v="25666.456593769439"/>
    <n v="23.396952227684082"/>
    <n v="1005"/>
    <n v="23513.94"/>
    <n v="23513.94"/>
    <n v="2152.5165937694401"/>
    <n v="0"/>
    <n v="7605.98"/>
    <n v="8394.5400000000009"/>
    <n v="7513.42"/>
    <n v="0"/>
    <n v="23513.940000000002"/>
    <n v="0"/>
    <m/>
    <n v="677.61"/>
    <n v="655.76"/>
    <n v="677.62"/>
    <n v="2010.9899999999998"/>
    <n v="677.62"/>
    <n v="612.04"/>
    <n v="3350.55"/>
    <n v="4640.21"/>
    <n v="743.5"/>
    <n v="768.27"/>
    <n v="-649.54999999999995"/>
    <n v="862.22"/>
    <n v="7513.42"/>
  </r>
  <r>
    <n v="369"/>
    <n v="19012"/>
    <s v="42129012SPSU"/>
    <s v="012S"/>
    <x v="179"/>
    <s v="15LTIP - Perf"/>
    <n v="10257"/>
    <n v="10"/>
    <x v="128"/>
    <n v="4264"/>
    <x v="0"/>
    <n v="2000"/>
    <n v="0"/>
    <n v="0"/>
    <s v="42129012S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370"/>
    <n v="19149"/>
    <s v="42129149HPSU"/>
    <s v="149H"/>
    <x v="180"/>
    <s v="15LTIP - Perf"/>
    <n v="10257"/>
    <n v="80"/>
    <x v="129"/>
    <n v="9260"/>
    <x v="0"/>
    <n v="190000"/>
    <n v="0"/>
    <n v="0"/>
    <s v="42129149HPSU15LTIP - Perf"/>
    <s v="LTIP - Perf"/>
    <s v="LTIP - Perf - 05/05/2015"/>
    <s v="3 years"/>
    <d v="2015-05-05T00:00:00"/>
    <d v="2017-09-30T00:00:00"/>
    <n v="310"/>
    <n v="148.55200000000002"/>
    <n v="0"/>
    <m/>
    <n v="61.349000000000046"/>
    <m/>
    <n v="-29.078000000000088"/>
    <n v="490.82299999999998"/>
    <n v="1.5832999999999999"/>
    <s v=""/>
    <n v="0"/>
    <n v="16541.599999999999"/>
    <n v="7926.7347200000013"/>
    <n v="0"/>
    <n v="0"/>
    <n v="3273.5826400000024"/>
    <s v=""/>
    <n v="-1551.6020800000047"/>
    <n v="26190.315279999995"/>
    <n v="490.82299999999998"/>
    <n v="0"/>
    <n v="0"/>
    <n v="490.82299999999998"/>
    <n v="53.36"/>
    <n v="26190.315279999999"/>
    <n v="-523.8586862305599"/>
    <n v="25666.456593769439"/>
    <n v="0"/>
    <n v="0"/>
    <n v="0"/>
    <n v="0"/>
    <n v="25666.456593769439"/>
    <n v="23.396952227684082"/>
    <n v="1005"/>
    <n v="23513.94"/>
    <n v="23513.94"/>
    <n v="2152.5165937694401"/>
    <n v="0"/>
    <n v="7605.98"/>
    <n v="8394.5400000000009"/>
    <n v="7513.42"/>
    <n v="0"/>
    <n v="23513.940000000002"/>
    <n v="0"/>
    <m/>
    <n v="677.61"/>
    <n v="655.76"/>
    <n v="677.62"/>
    <n v="2010.9899999999998"/>
    <n v="677.62"/>
    <n v="612.04"/>
    <n v="3350.55"/>
    <n v="4640.21"/>
    <n v="743.5"/>
    <n v="768.27"/>
    <n v="-649.54999999999995"/>
    <n v="862.22"/>
    <n v="7513.42"/>
  </r>
  <r>
    <n v="371"/>
    <n v="19160"/>
    <s v="42129160SPSU"/>
    <s v="160S"/>
    <x v="181"/>
    <s v="15LTIP - Perf"/>
    <n v="10257"/>
    <n v="212"/>
    <x v="130"/>
    <n v="9260"/>
    <x v="0"/>
    <n v="827000"/>
    <n v="0"/>
    <n v="0"/>
    <s v="42129160SPSU15LTIP - Perf"/>
    <s v="LTIP - Perf"/>
    <s v="LTIP - Perf - 05/05/2015"/>
    <s v="3 years"/>
    <d v="2015-05-05T00:00:00"/>
    <d v="2017-09-30T00:00:00"/>
    <n v="310"/>
    <n v="148.55200000000002"/>
    <n v="0"/>
    <n v="3.4479999999999791"/>
    <s v=""/>
    <m/>
    <s v=""/>
    <n v="462"/>
    <n v="1.4896"/>
    <s v=""/>
    <n v="347"/>
    <n v="16541.599999999999"/>
    <n v="7926.7347200000013"/>
    <n v="0"/>
    <n v="183.98527999999888"/>
    <s v=""/>
    <s v=""/>
    <s v=""/>
    <n v="24652.319999999996"/>
    <n v="462"/>
    <n v="-347"/>
    <n v="-115"/>
    <n v="0"/>
    <n v="53.36"/>
    <n v="0"/>
    <n v="0"/>
    <n v="0"/>
    <n v="0"/>
    <n v="0"/>
    <n v="0"/>
    <n v="0"/>
    <n v="18515.919999999998"/>
    <n v="16.878687329079305"/>
    <n v="1097"/>
    <n v="18515.919999999998"/>
    <n v="18515.919999999998"/>
    <n v="0"/>
    <n v="0"/>
    <n v="7605.98"/>
    <n v="8394.5400000000009"/>
    <n v="2515.399999999996"/>
    <n v="0"/>
    <n v="18515.919999999998"/>
    <n v="0"/>
    <m/>
    <n v="677.61"/>
    <n v="655.76"/>
    <n v="1182.0299999999961"/>
    <n v="2515.399999999996"/>
    <n v="0"/>
    <n v="0"/>
    <n v="0"/>
    <n v="0"/>
    <n v="0"/>
    <n v="0"/>
    <n v="0"/>
    <n v="0"/>
    <n v="2515.399999999996"/>
  </r>
  <r>
    <n v="372"/>
    <n v="19167"/>
    <s v="42129167BPSU"/>
    <s v="167B"/>
    <x v="182"/>
    <s v="15LTIP - Perf"/>
    <n v="10257"/>
    <n v="10"/>
    <x v="131"/>
    <n v="9260"/>
    <x v="0"/>
    <n v="2000"/>
    <n v="0"/>
    <n v="0"/>
    <s v="42129167BPSU15LTIP - Perf"/>
    <s v="LTIP - Perf"/>
    <s v="LTIP - Perf - 05/05/2015"/>
    <s v="3 years"/>
    <d v="2015-05-05T00:00:00"/>
    <d v="2017-09-30T00:00:00"/>
    <n v="310"/>
    <n v="148.55200000000002"/>
    <n v="0"/>
    <m/>
    <n v="61.349000000000046"/>
    <m/>
    <n v="-29.078000000000088"/>
    <n v="490.82299999999998"/>
    <n v="1.5832999999999999"/>
    <s v=""/>
    <n v="0"/>
    <n v="16541.599999999999"/>
    <n v="7926.7347200000013"/>
    <n v="0"/>
    <n v="0"/>
    <n v="3273.5826400000024"/>
    <s v=""/>
    <n v="-1551.6020800000047"/>
    <n v="26190.315279999995"/>
    <n v="490.82299999999998"/>
    <n v="0"/>
    <n v="0"/>
    <n v="490.82299999999998"/>
    <n v="53.36"/>
    <n v="26190.315279999999"/>
    <n v="-523.8586862305599"/>
    <n v="25666.456593769439"/>
    <n v="0"/>
    <n v="0"/>
    <n v="0"/>
    <n v="0"/>
    <n v="25666.456593769439"/>
    <n v="23.396952227684082"/>
    <n v="1005"/>
    <n v="23513.94"/>
    <n v="23513.94"/>
    <n v="2152.5165937694401"/>
    <n v="0"/>
    <n v="7605.98"/>
    <n v="8394.5400000000009"/>
    <n v="7513.42"/>
    <n v="0"/>
    <n v="23513.940000000002"/>
    <n v="0"/>
    <m/>
    <n v="677.61"/>
    <n v="655.76"/>
    <n v="677.62"/>
    <n v="2010.9899999999998"/>
    <n v="677.62"/>
    <n v="612.04"/>
    <n v="3350.55"/>
    <n v="4640.21"/>
    <n v="743.5"/>
    <n v="768.27"/>
    <n v="-649.54999999999995"/>
    <n v="862.22"/>
    <n v="7513.42"/>
  </r>
  <r>
    <n v="373"/>
    <n v="19198"/>
    <s v="42129198FPSU"/>
    <s v="198F"/>
    <x v="183"/>
    <s v="15LTIP - Perf"/>
    <n v="10257"/>
    <n v="10"/>
    <x v="5"/>
    <n v="9260"/>
    <x v="0"/>
    <n v="2000"/>
    <n v="0"/>
    <n v="0"/>
    <s v="42129198F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374"/>
    <n v="19383"/>
    <s v="42129383BPSU"/>
    <s v="383B"/>
    <x v="192"/>
    <s v="15LTIP - Perf"/>
    <n v="10257"/>
    <n v="10"/>
    <x v="47"/>
    <n v="9260"/>
    <x v="0"/>
    <n v="2000"/>
    <n v="0"/>
    <n v="0"/>
    <s v="42129383B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375"/>
    <n v="23416"/>
    <s v="42129416MPSU"/>
    <s v="416M"/>
    <x v="184"/>
    <s v="15LTIP - Perf"/>
    <n v="10257"/>
    <n v="60"/>
    <x v="17"/>
    <n v="9260"/>
    <x v="0"/>
    <n v="30000"/>
    <n v="0"/>
    <n v="0"/>
    <s v="42129416M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376"/>
    <n v="23537"/>
    <s v="42129537EPSU"/>
    <s v="537E"/>
    <x v="185"/>
    <s v="15LTIP - Perf"/>
    <n v="10257"/>
    <n v="10"/>
    <x v="65"/>
    <n v="9260"/>
    <x v="0"/>
    <n v="2000"/>
    <n v="0"/>
    <n v="0"/>
    <s v="42129537EPSU15LTIP - Perf"/>
    <s v="LTIP - Perf"/>
    <s v="LTIP - Perf - 05/05/2015"/>
    <s v="3 years"/>
    <d v="2015-05-05T00:00:00"/>
    <d v="2017-09-30T00:00:00"/>
    <n v="4695"/>
    <n v="2249.8440000000001"/>
    <n v="0"/>
    <m/>
    <s v=""/>
    <m/>
    <s v=""/>
    <n v="6944.8440000000001"/>
    <n v="1"/>
    <s v=""/>
    <n v="0"/>
    <n v="250525.2"/>
    <n v="120051.67583999998"/>
    <n v="0"/>
    <n v="0"/>
    <s v=""/>
    <s v=""/>
    <s v=""/>
    <n v="370576.87583999999"/>
    <n v="6944.8440000000001"/>
    <n v="0"/>
    <n v="-6944.8440000000001"/>
    <n v="0"/>
    <n v="53.36"/>
    <n v="0"/>
    <n v="0"/>
    <n v="0"/>
    <n v="0"/>
    <n v="0"/>
    <n v="0"/>
    <n v="0"/>
    <n v="0"/>
    <n v="0"/>
    <n v="1097"/>
    <n v="0"/>
    <n v="0"/>
    <n v="0"/>
    <n v="0"/>
    <n v="115193.78"/>
    <n v="127136.66"/>
    <n v="-242330.44"/>
    <n v="0"/>
    <n v="0"/>
    <n v="0"/>
    <m/>
    <n v="10262.620000000001"/>
    <n v="9931.58"/>
    <n v="10262.629999999999"/>
    <n v="30456.83"/>
    <n v="10262.620000000001"/>
    <n v="-283049.89"/>
    <n v="0"/>
    <n v="-272787.27"/>
    <n v="0"/>
    <n v="0"/>
    <n v="0"/>
    <n v="0"/>
    <n v="-242330.44"/>
  </r>
  <r>
    <n v="377"/>
    <n v="24451"/>
    <s v="42129451RPSU"/>
    <s v="451R"/>
    <x v="186"/>
    <s v="15LTIP - Perf"/>
    <n v="10257"/>
    <n v="10"/>
    <x v="0"/>
    <n v="9260"/>
    <x v="0"/>
    <n v="2000"/>
    <n v="0"/>
    <n v="0"/>
    <s v="42129451RPSU15LTIP - Perf"/>
    <s v="LTIP - Perf"/>
    <s v="LTIP - Perf - 05/05/2015"/>
    <s v="3 years"/>
    <d v="2015-05-05T00:00:00"/>
    <d v="2017-09-30T00:00:00"/>
    <n v="1080"/>
    <n v="517.53600000000006"/>
    <n v="0"/>
    <m/>
    <n v="213.73199999999997"/>
    <m/>
    <n v="-101.30400000000009"/>
    <n v="1709.9639999999999"/>
    <n v="1.5832999999999999"/>
    <s v=""/>
    <n v="0"/>
    <n v="57628.800000000003"/>
    <n v="27615.720959999999"/>
    <n v="0"/>
    <n v="0"/>
    <n v="11404.739519999999"/>
    <s v=""/>
    <n v="-5405.5814400000045"/>
    <n v="91243.679039999988"/>
    <n v="1709.9639999999999"/>
    <n v="0"/>
    <n v="0"/>
    <n v="1709.9639999999999"/>
    <n v="53.36"/>
    <n v="91243.679040000003"/>
    <n v="-1825.0560681580801"/>
    <n v="89418.62297184192"/>
    <n v="0"/>
    <n v="0"/>
    <n v="0"/>
    <n v="0"/>
    <n v="89418.62297184192"/>
    <n v="81.511962599673581"/>
    <n v="1005"/>
    <n v="81919.520000000004"/>
    <n v="81919.520000000004"/>
    <n v="7499.1029718419159"/>
    <n v="0"/>
    <n v="26498.25"/>
    <n v="29245.489999999998"/>
    <n v="26175.78"/>
    <n v="0"/>
    <n v="81919.51999999999"/>
    <n v="0"/>
    <m/>
    <n v="2360.73"/>
    <n v="2284.58"/>
    <n v="2360.7399999999998"/>
    <n v="7006.0499999999993"/>
    <n v="2360.73"/>
    <n v="2132.27"/>
    <n v="11672.89"/>
    <n v="16165.89"/>
    <n v="2590.23"/>
    <n v="2676.57"/>
    <n v="-2262.9600000000005"/>
    <n v="3003.8399999999997"/>
    <n v="26175.78"/>
  </r>
  <r>
    <n v="378"/>
    <n v="24491"/>
    <s v="42129491TPSU"/>
    <s v="491T"/>
    <x v="187"/>
    <s v="15LTIP - Perf"/>
    <n v="10257"/>
    <n v="10"/>
    <x v="132"/>
    <n v="9260"/>
    <x v="0"/>
    <n v="2000"/>
    <n v="0"/>
    <n v="0"/>
    <s v="42129491T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379"/>
    <n v="24541"/>
    <s v="42129541BPSU"/>
    <s v="541B"/>
    <x v="188"/>
    <s v="15LTIP - Perf"/>
    <n v="10257"/>
    <n v="180"/>
    <x v="75"/>
    <n v="9260"/>
    <x v="0"/>
    <n v="700000"/>
    <n v="0"/>
    <n v="0"/>
    <s v="42129541BPSU15LTIP - Perf"/>
    <s v="LTIP - Perf"/>
    <s v="LTIP - Perf - 05/05/2015"/>
    <s v="3 years"/>
    <d v="2015-05-05T00:00:00"/>
    <d v="2017-09-30T00:00:00"/>
    <n v="310"/>
    <n v="148.55200000000002"/>
    <n v="0"/>
    <m/>
    <n v="61.349000000000046"/>
    <m/>
    <n v="-29.078000000000088"/>
    <n v="490.82299999999998"/>
    <n v="1.5832999999999999"/>
    <s v=""/>
    <n v="0"/>
    <n v="16541.599999999999"/>
    <n v="7926.7347200000013"/>
    <n v="0"/>
    <n v="0"/>
    <n v="3273.5826400000024"/>
    <s v=""/>
    <n v="-1551.6020800000047"/>
    <n v="26190.315279999995"/>
    <n v="490.82299999999998"/>
    <n v="0"/>
    <n v="0"/>
    <n v="490.82299999999998"/>
    <n v="53.36"/>
    <n v="26190.315279999999"/>
    <n v="-523.8586862305599"/>
    <n v="25666.456593769439"/>
    <n v="0"/>
    <n v="0"/>
    <n v="0"/>
    <n v="0"/>
    <n v="25666.456593769439"/>
    <n v="23.396952227684082"/>
    <n v="1005"/>
    <n v="23513.94"/>
    <n v="23513.94"/>
    <n v="2152.5165937694401"/>
    <n v="0"/>
    <n v="7605.98"/>
    <n v="8394.5400000000009"/>
    <n v="7513.42"/>
    <n v="0"/>
    <n v="23513.940000000002"/>
    <n v="0"/>
    <m/>
    <n v="677.61"/>
    <n v="655.76"/>
    <n v="677.62"/>
    <n v="2010.9899999999998"/>
    <n v="677.62"/>
    <n v="612.04"/>
    <n v="3350.55"/>
    <n v="4640.21"/>
    <n v="743.5"/>
    <n v="768.27"/>
    <n v="-649.54999999999995"/>
    <n v="862.22"/>
    <n v="7513.42"/>
  </r>
  <r>
    <n v="380"/>
    <n v="24582"/>
    <s v="42129582FPSU"/>
    <s v="582F"/>
    <x v="189"/>
    <s v="15LTIP - Perf"/>
    <n v="10257"/>
    <n v="10"/>
    <x v="5"/>
    <n v="9260"/>
    <x v="0"/>
    <n v="2000"/>
    <n v="0"/>
    <n v="0"/>
    <s v="42129582FPSU15LTIP - Perf"/>
    <s v="LTIP - Perf"/>
    <s v="LTIP - Perf - 05/05/2015"/>
    <s v="3 years"/>
    <d v="2015-05-05T00:00:00"/>
    <d v="2017-09-30T00:00:00"/>
    <n v="185"/>
    <n v="88.651999999999987"/>
    <n v="0"/>
    <m/>
    <n v="36.611500000000035"/>
    <m/>
    <n v="-17.353000000000009"/>
    <n v="292.91050000000001"/>
    <n v="1.5832999999999999"/>
    <s v=""/>
    <n v="0"/>
    <n v="9871.6"/>
    <n v="4730.4707199999993"/>
    <n v="0"/>
    <n v="0"/>
    <n v="1953.5896400000017"/>
    <s v=""/>
    <n v="-925.9560800000005"/>
    <n v="15629.704280000002"/>
    <n v="292.91050000000001"/>
    <n v="0"/>
    <n v="0"/>
    <n v="292.91050000000001"/>
    <n v="53.36"/>
    <n v="15629.70428"/>
    <n v="-312.62534500855998"/>
    <n v="15317.078934991439"/>
    <n v="0"/>
    <n v="0"/>
    <n v="0"/>
    <n v="0"/>
    <n v="15317.078934991439"/>
    <n v="13.962697297166308"/>
    <n v="1005"/>
    <n v="14032.51"/>
    <n v="14032.51"/>
    <n v="1284.5689349914392"/>
    <n v="0"/>
    <n v="4539.0499999999993"/>
    <n v="5009.6499999999996"/>
    <n v="4483.8100000000004"/>
    <n v="0"/>
    <n v="14032.509999999998"/>
    <n v="0"/>
    <m/>
    <n v="404.38"/>
    <n v="391.34"/>
    <n v="404.39"/>
    <n v="1200.1100000000001"/>
    <n v="404.38"/>
    <n v="365.25"/>
    <n v="1999.52"/>
    <n v="2769.15"/>
    <n v="443.7"/>
    <n v="458.49"/>
    <n v="-387.63999999999993"/>
    <n v="514.55000000000018"/>
    <n v="4483.8100000000004"/>
  </r>
  <r>
    <n v="381"/>
    <n v="26049"/>
    <s v="4215649HaPSU"/>
    <s v="49Ha"/>
    <x v="193"/>
    <s v="15LTIP - Perf"/>
    <n v="10257"/>
    <n v="10"/>
    <x v="5"/>
    <n v="9260"/>
    <x v="0"/>
    <n v="2000"/>
    <n v="0"/>
    <n v="0"/>
    <s v="4215649HaPSU15LTIP - Perf"/>
    <s v="LTIP - Perf"/>
    <s v="LTIP - Perf - 06/01/2015"/>
    <s v="3 years"/>
    <d v="2015-06-01T00:00:00"/>
    <d v="2017-09-30T00:00:00"/>
    <n v="310"/>
    <n v="148.55200000000005"/>
    <n v="0"/>
    <m/>
    <n v="61.349000000000046"/>
    <m/>
    <n v="-29.078000000000088"/>
    <n v="490.82299999999998"/>
    <n v="1.5832999999999999"/>
    <s v=""/>
    <n v="0"/>
    <n v="16786.5"/>
    <n v="8044.0908000000027"/>
    <n v="0"/>
    <n v="0"/>
    <n v="3322.0483500000023"/>
    <s v=""/>
    <n v="-1574.5737000000047"/>
    <n v="26578.065449999998"/>
    <n v="490.82299999999998"/>
    <n v="0"/>
    <n v="0"/>
    <n v="490.82299999999998"/>
    <n v="54.15"/>
    <n v="26578.065449999998"/>
    <n v="-531.61446513089993"/>
    <n v="26046.450984869098"/>
    <n v="0"/>
    <n v="0"/>
    <n v="0"/>
    <n v="0"/>
    <n v="26046.450984869098"/>
    <n v="23.743346385477757"/>
    <n v="1005"/>
    <n v="23862.06"/>
    <n v="23862.06"/>
    <n v="2184.3909848690964"/>
    <n v="0"/>
    <n v="7718.58"/>
    <n v="8518.83"/>
    <n v="7624.66"/>
    <n v="0"/>
    <n v="23862.07"/>
    <n v="-9.9999999983992893E-3"/>
    <m/>
    <n v="687.65"/>
    <n v="665.46"/>
    <n v="687.65"/>
    <n v="2040.7600000000002"/>
    <n v="687.65"/>
    <n v="621.11"/>
    <n v="3400.15"/>
    <n v="4708.91"/>
    <n v="754.5"/>
    <n v="779.65"/>
    <n v="-659.15999999999985"/>
    <n v="874.99000000000024"/>
    <n v="7624.66"/>
  </r>
  <r>
    <n v="382"/>
    <n v="13121"/>
    <s v="42175121PPSU"/>
    <s v="121P"/>
    <x v="194"/>
    <s v="15LTIP - Perf"/>
    <n v="10257"/>
    <n v="80"/>
    <x v="86"/>
    <n v="9260"/>
    <x v="0"/>
    <n v="190000"/>
    <n v="0"/>
    <n v="0"/>
    <s v="42175121PPSU15LTIP - Perf"/>
    <s v="LTIP - Perf"/>
    <s v="LTIP - Perf - 06/20/2015"/>
    <s v="3 years"/>
    <d v="2015-06-20T00:00:00"/>
    <d v="2017-09-30T00:00:00"/>
    <n v="185"/>
    <n v="88.651999999999958"/>
    <n v="0"/>
    <m/>
    <n v="36.611500000000092"/>
    <m/>
    <n v="-17.353000000000009"/>
    <n v="292.91050000000001"/>
    <n v="1.5832999999999999"/>
    <s v=""/>
    <n v="0"/>
    <n v="9743.9500000000007"/>
    <n v="4669.3008399999981"/>
    <n v="0"/>
    <n v="0"/>
    <n v="1928.3277050000049"/>
    <s v=""/>
    <n v="-913.9825100000005"/>
    <n v="15427.596035000004"/>
    <n v="292.91050000000001"/>
    <n v="0"/>
    <n v="0"/>
    <n v="292.91050000000001"/>
    <n v="52.67"/>
    <n v="15427.596035"/>
    <n v="-308.58277589207"/>
    <n v="15119.013259107931"/>
    <n v="0"/>
    <n v="0"/>
    <n v="0"/>
    <n v="0"/>
    <n v="15119.013259107931"/>
    <n v="13.782145176944331"/>
    <n v="1005"/>
    <n v="13851.06"/>
    <n v="13851.06"/>
    <n v="1267.9532591079314"/>
    <n v="0"/>
    <n v="4480.3600000000006"/>
    <n v="4944.8600000000006"/>
    <n v="4425.84"/>
    <n v="0"/>
    <n v="13851.060000000001"/>
    <n v="0"/>
    <m/>
    <n v="399.16"/>
    <n v="386.28"/>
    <n v="399.15"/>
    <n v="1184.5900000000001"/>
    <n v="399.16"/>
    <n v="360.53"/>
    <n v="1973.6600000000003"/>
    <n v="2733.3500000000004"/>
    <n v="437.96"/>
    <n v="452.56"/>
    <n v="-382.61999999999995"/>
    <n v="507.90000000000003"/>
    <n v="4425.84"/>
  </r>
  <r>
    <n v="383"/>
    <n v="13390"/>
    <s v="42175390RPSU"/>
    <s v="390R"/>
    <x v="195"/>
    <s v="15LTIP - Perf"/>
    <n v="10257"/>
    <n v="60"/>
    <x v="24"/>
    <n v="9260"/>
    <x v="0"/>
    <n v="30000"/>
    <n v="0"/>
    <n v="0"/>
    <s v="42175390RPSU15LTIP - Perf"/>
    <s v="LTIP - Perf"/>
    <s v="LTIP - Perf - 06/20/2015"/>
    <s v="3 years"/>
    <d v="2015-06-20T00:00:00"/>
    <d v="2017-09-30T00:00:00"/>
    <n v="185"/>
    <n v="88.651999999999958"/>
    <n v="0"/>
    <m/>
    <n v="36.611500000000092"/>
    <m/>
    <n v="-17.353000000000009"/>
    <n v="292.91050000000001"/>
    <n v="1.5832999999999999"/>
    <s v=""/>
    <n v="0"/>
    <n v="9743.9500000000007"/>
    <n v="4669.3008399999981"/>
    <n v="0"/>
    <n v="0"/>
    <n v="1928.3277050000049"/>
    <s v=""/>
    <n v="-913.9825100000005"/>
    <n v="15427.596035000004"/>
    <n v="292.91050000000001"/>
    <n v="0"/>
    <n v="0"/>
    <n v="292.91050000000001"/>
    <n v="52.67"/>
    <n v="15427.596035"/>
    <n v="-308.58277589207"/>
    <n v="15119.013259107931"/>
    <n v="0"/>
    <n v="0"/>
    <n v="0"/>
    <n v="0"/>
    <n v="15119.013259107931"/>
    <n v="13.782145176944331"/>
    <n v="1005"/>
    <n v="13851.06"/>
    <n v="13851.06"/>
    <n v="1267.9532591079314"/>
    <n v="0"/>
    <n v="4480.3600000000006"/>
    <n v="4944.8600000000006"/>
    <n v="4425.84"/>
    <n v="0"/>
    <n v="13851.060000000001"/>
    <n v="0"/>
    <m/>
    <n v="399.16"/>
    <n v="386.28"/>
    <n v="399.15"/>
    <n v="1184.5900000000001"/>
    <n v="399.16"/>
    <n v="360.53"/>
    <n v="1973.6600000000003"/>
    <n v="2733.3500000000004"/>
    <n v="437.96"/>
    <n v="452.56"/>
    <n v="-382.61999999999995"/>
    <n v="507.90000000000003"/>
    <n v="4425.84"/>
  </r>
  <r>
    <n v="384"/>
    <n v="19153"/>
    <s v="42175153CPSU"/>
    <s v="153C"/>
    <x v="196"/>
    <s v="15LTIP - Perf"/>
    <n v="10257"/>
    <n v="10"/>
    <x v="134"/>
    <n v="9260"/>
    <x v="0"/>
    <n v="2000"/>
    <n v="0"/>
    <n v="0"/>
    <s v="42175153CPSU15LTIP - Perf"/>
    <s v="LTIP - Perf"/>
    <s v="LTIP - Perf - 06/20/2015"/>
    <s v="3 years"/>
    <d v="2015-06-20T00:00:00"/>
    <d v="2017-09-30T00:00:00"/>
    <n v="185"/>
    <n v="88.651999999999958"/>
    <n v="0"/>
    <m/>
    <n v="36.611500000000092"/>
    <m/>
    <n v="-17.353000000000009"/>
    <n v="292.91050000000001"/>
    <n v="1.5832999999999999"/>
    <s v=""/>
    <n v="0"/>
    <n v="9743.9500000000007"/>
    <n v="4669.3008399999981"/>
    <n v="0"/>
    <n v="0"/>
    <n v="1928.3277050000049"/>
    <s v=""/>
    <n v="-913.9825100000005"/>
    <n v="15427.596035000004"/>
    <n v="292.91050000000001"/>
    <n v="0"/>
    <n v="0"/>
    <n v="292.91050000000001"/>
    <n v="52.67"/>
    <n v="15427.596035"/>
    <n v="-308.58277589207"/>
    <n v="15119.013259107931"/>
    <n v="0"/>
    <n v="0"/>
    <n v="0"/>
    <n v="0"/>
    <n v="15119.013259107931"/>
    <n v="13.782145176944331"/>
    <n v="1005"/>
    <n v="13851.06"/>
    <n v="13851.06"/>
    <n v="1267.9532591079314"/>
    <n v="0"/>
    <n v="4480.3600000000006"/>
    <n v="4944.8600000000006"/>
    <n v="4425.84"/>
    <n v="0"/>
    <n v="13851.060000000001"/>
    <n v="0"/>
    <m/>
    <n v="399.16"/>
    <n v="386.28"/>
    <n v="399.15"/>
    <n v="1184.5900000000001"/>
    <n v="399.16"/>
    <n v="360.53"/>
    <n v="1973.6600000000003"/>
    <n v="2733.3500000000004"/>
    <n v="437.96"/>
    <n v="452.56"/>
    <n v="-382.61999999999995"/>
    <n v="507.90000000000003"/>
    <n v="4425.84"/>
  </r>
  <r>
    <n v="385"/>
    <n v="26172"/>
    <s v="42226172GPSU"/>
    <s v="172G"/>
    <x v="197"/>
    <s v="15LTIP - Perf"/>
    <n v="10257"/>
    <n v="10"/>
    <x v="5"/>
    <n v="9260"/>
    <x v="0"/>
    <n v="2000"/>
    <n v="0"/>
    <n v="0"/>
    <s v="42226172GPSU15LTIP - Perf"/>
    <s v="LTIP - Perf"/>
    <s v="LTIP - Perf - 08/10/2015"/>
    <s v="3 years"/>
    <d v="2015-08-10T00:00:00"/>
    <d v="2017-09-30T00:00:00"/>
    <n v="185"/>
    <n v="88.651999999999958"/>
    <n v="0"/>
    <m/>
    <n v="36.611500000000092"/>
    <m/>
    <n v="-17.353000000000009"/>
    <n v="292.91050000000001"/>
    <n v="1.5832999999999999"/>
    <s v=""/>
    <n v="0"/>
    <n v="10278.6"/>
    <n v="4925.505119999998"/>
    <n v="0"/>
    <n v="0"/>
    <n v="2034.1349400000051"/>
    <s v=""/>
    <n v="-964.13268000000051"/>
    <n v="16274.107380000003"/>
    <n v="292.91050000000001"/>
    <n v="0"/>
    <n v="0"/>
    <n v="292.91050000000001"/>
    <n v="55.56"/>
    <n v="16274.107380000001"/>
    <n v="-325.51469581475999"/>
    <n v="15948.592684185242"/>
    <n v="0"/>
    <n v="0"/>
    <n v="0"/>
    <n v="0"/>
    <n v="15948.592684185242"/>
    <n v="14.538370723961023"/>
    <n v="1005"/>
    <n v="14611.06"/>
    <n v="14611.06"/>
    <n v="1337.532684185242"/>
    <n v="0"/>
    <n v="4713.2800000000007"/>
    <n v="5229.1100000000006"/>
    <n v="4668.67"/>
    <n v="0"/>
    <n v="14611.060000000001"/>
    <n v="0"/>
    <m/>
    <n v="421.05"/>
    <n v="407.48"/>
    <n v="421.06"/>
    <n v="1249.5899999999999"/>
    <n v="421.05"/>
    <n v="380.31"/>
    <n v="2081.96"/>
    <n v="2883.32"/>
    <n v="461.99"/>
    <n v="477.39"/>
    <n v="-403.62"/>
    <n v="535.76"/>
    <n v="4668.67"/>
  </r>
  <r>
    <n v="386"/>
    <n v="17279"/>
    <s v="42494279CPSU"/>
    <s v="279C"/>
    <x v="154"/>
    <s v="16LTIP - Perf"/>
    <n v="10257"/>
    <n v="10"/>
    <x v="115"/>
    <n v="9260"/>
    <x v="0"/>
    <n v="2000"/>
    <n v="0"/>
    <n v="0"/>
    <s v="42494279CPSU16LTIP - Perf"/>
    <s v="LTIP - Perf"/>
    <s v="LTIP - Perf - 05/04/2016"/>
    <s v="3 years"/>
    <d v="2016-05-04T00:00:00"/>
    <d v="2018-09-30T00:00:00"/>
    <n v="16835"/>
    <n v="1271.0424999999996"/>
    <n v="0"/>
    <m/>
    <n v="3335.0135000000009"/>
    <m/>
    <n v="-1429.2914999999994"/>
    <n v="20011.764500000001"/>
    <n v="1.1887000000000001"/>
    <s v=""/>
    <n v="0"/>
    <n v="1241412.8999999999"/>
    <n v="93726.673949999968"/>
    <n v="0"/>
    <n v="0"/>
    <n v="245923.89549000005"/>
    <s v=""/>
    <n v="-105395.95520999994"/>
    <n v="1475667.5142299999"/>
    <n v="20011.764500000001"/>
    <n v="0"/>
    <n v="0"/>
    <n v="20011.764500000001"/>
    <n v="73.739999999999995"/>
    <n v="1475667.5142300001"/>
    <n v="-29516.301619628459"/>
    <n v="1446151.2126103716"/>
    <n v="0"/>
    <n v="0"/>
    <n v="0"/>
    <n v="0"/>
    <n v="1446151.2126103716"/>
    <n v="1318.2782248043497"/>
    <n v="640"/>
    <n v="843698.06"/>
    <n v="843698.06"/>
    <n v="602453.15261037159"/>
    <n v="0"/>
    <n v="0"/>
    <n v="437735.02"/>
    <n v="405963.04"/>
    <n v="0"/>
    <n v="843698.06"/>
    <n v="0"/>
    <m/>
    <n v="36974.89"/>
    <n v="35782.160000000003"/>
    <n v="36974.89"/>
    <n v="109731.94"/>
    <n v="36974.89"/>
    <n v="33396.68"/>
    <n v="157587.21"/>
    <n v="227958.78"/>
    <n v="42372.99"/>
    <n v="43785.42"/>
    <n v="-17886.090000000004"/>
    <n v="68272.320000000007"/>
    <n v="405963.04"/>
  </r>
  <r>
    <n v="387"/>
    <n v="18246"/>
    <s v="42494246HPSU"/>
    <s v="246H"/>
    <x v="164"/>
    <s v="16LTIP - Perf"/>
    <n v="10257"/>
    <n v="10"/>
    <x v="119"/>
    <n v="9260"/>
    <x v="0"/>
    <n v="2000"/>
    <n v="0"/>
    <n v="0"/>
    <s v="42494246HPSU16LTIP - Perf"/>
    <s v="LTIP - Perf"/>
    <s v="LTIP - Perf - 05/04/2016"/>
    <s v="3 years"/>
    <d v="2016-05-04T00:00:00"/>
    <d v="2018-09-30T00:00:00"/>
    <n v="7530"/>
    <n v="568.51499999999942"/>
    <n v="0"/>
    <m/>
    <n v="1491.6930000000011"/>
    <m/>
    <n v="-639.29700000000048"/>
    <n v="8950.9110000000001"/>
    <n v="1.1887000000000001"/>
    <s v=""/>
    <n v="0"/>
    <n v="555262.19999999995"/>
    <n v="41922.296099999949"/>
    <n v="0"/>
    <n v="0"/>
    <n v="109997.44182000008"/>
    <s v=""/>
    <n v="-47141.760780000033"/>
    <n v="660040.17713999993"/>
    <n v="8950.9110000000001"/>
    <n v="0"/>
    <n v="0"/>
    <n v="8950.9110000000001"/>
    <n v="73.739999999999995"/>
    <n v="660040.17713999993"/>
    <n v="-13202.123623154277"/>
    <n v="646838.05351684568"/>
    <n v="0"/>
    <n v="0"/>
    <n v="0"/>
    <n v="0"/>
    <n v="646838.05351684568"/>
    <n v="589.64271058964971"/>
    <n v="640"/>
    <n v="377371.33"/>
    <n v="377371.33"/>
    <n v="269466.72351684567"/>
    <n v="0"/>
    <n v="0"/>
    <n v="195791.19"/>
    <n v="181580.15"/>
    <n v="0"/>
    <n v="377371.33999999997"/>
    <n v="-9.9999999511055648E-3"/>
    <m/>
    <n v="16538.22"/>
    <n v="16004.73"/>
    <n v="16538.22"/>
    <n v="49081.17"/>
    <n v="16538.22"/>
    <n v="14937.75"/>
    <n v="70485.990000000005"/>
    <n v="101961.96"/>
    <n v="18952.7"/>
    <n v="19584.45"/>
    <n v="-8000.130000000001"/>
    <n v="30537.02"/>
    <n v="181580.15"/>
  </r>
  <r>
    <n v="388"/>
    <n v="23537"/>
    <s v="42494537EPSU"/>
    <s v="537E"/>
    <x v="185"/>
    <s v="16LTIP - Perf"/>
    <n v="10257"/>
    <n v="10"/>
    <x v="65"/>
    <n v="9260"/>
    <x v="0"/>
    <n v="2000"/>
    <n v="0"/>
    <n v="0"/>
    <s v="42494537EPSU16LTIP - Perf"/>
    <s v="LTIP - Perf"/>
    <s v="LTIP - Perf - 05/04/2016"/>
    <s v="3 years"/>
    <d v="2016-05-04T00:00:00"/>
    <d v="2018-09-30T00:00:00"/>
    <n v="4245"/>
    <n v="320.49749999999949"/>
    <n v="0"/>
    <m/>
    <s v=""/>
    <m/>
    <s v=""/>
    <n v="4565.4974999999995"/>
    <n v="1"/>
    <s v=""/>
    <n v="0"/>
    <n v="313026.3"/>
    <n v="23633.485649999959"/>
    <n v="0"/>
    <n v="0"/>
    <s v=""/>
    <s v=""/>
    <s v=""/>
    <n v="336659.78564999998"/>
    <n v="4565.4974999999995"/>
    <n v="0"/>
    <n v="-4565.4975000000004"/>
    <n v="0"/>
    <n v="73.739999999999995"/>
    <n v="0"/>
    <n v="0"/>
    <n v="0"/>
    <n v="0"/>
    <n v="0"/>
    <n v="0"/>
    <n v="0"/>
    <n v="-5.8207660913467407E-11"/>
    <n v="-5.3060766557399641E-14"/>
    <n v="1097"/>
    <n v="-5.8207660913467407E-11"/>
    <n v="-5.8207660913467407E-11"/>
    <n v="0"/>
    <n v="0"/>
    <n v="0"/>
    <n v="110376.31"/>
    <n v="-110376.31000000001"/>
    <n v="0"/>
    <n v="-1.4551915228366852E-11"/>
    <n v="-4.3655745685100555E-11"/>
    <m/>
    <n v="9323.34"/>
    <n v="9022.59"/>
    <n v="9323.34"/>
    <n v="27669.27"/>
    <n v="9323.34"/>
    <n v="-147368.92000000001"/>
    <n v="0"/>
    <n v="-138045.58000000002"/>
    <n v="0"/>
    <n v="0"/>
    <n v="0"/>
    <n v="0"/>
    <n v="-110376.31000000001"/>
  </r>
  <r>
    <n v="389"/>
    <n v="12665"/>
    <s v="42494665GPSU"/>
    <s v="665G"/>
    <x v="57"/>
    <s v="16LTIP - Perf"/>
    <n v="10257"/>
    <n v="10"/>
    <x v="5"/>
    <n v="9260"/>
    <x v="0"/>
    <n v="2000"/>
    <n v="0"/>
    <n v="0"/>
    <s v="42494665GPSU16LTIP - Perf"/>
    <s v="LTIP - Perf"/>
    <s v="LTIP - Perf - 05/04/2016"/>
    <s v="3 years"/>
    <d v="2016-05-04T00:00:00"/>
    <d v="2018-09-30T00:00:00"/>
    <n v="2950"/>
    <n v="222.72499999999991"/>
    <n v="0"/>
    <m/>
    <n v="0"/>
    <m/>
    <n v="0"/>
    <n v="3172.7249999999999"/>
    <n v="1"/>
    <n v="0"/>
    <n v="1394"/>
    <n v="217532.99999999997"/>
    <n v="16423.741499999993"/>
    <n v="0"/>
    <n v="0"/>
    <n v="0"/>
    <s v=""/>
    <n v="0"/>
    <n v="233956.74149999997"/>
    <n v="3172.7249999999999"/>
    <n v="0"/>
    <n v="-1778.7249999999999"/>
    <n v="1394"/>
    <n v="73.739999999999995"/>
    <n v="102793.56"/>
    <n v="-2056.0767871200001"/>
    <n v="100737.48321288"/>
    <n v="0"/>
    <n v="0"/>
    <n v="0"/>
    <n v="0"/>
    <n v="102793.56"/>
    <n v="93.704247948951689"/>
    <n v="1097"/>
    <n v="102793.56"/>
    <n v="102793.56"/>
    <n v="0"/>
    <n v="0"/>
    <n v="0"/>
    <n v="76704.37999999999"/>
    <n v="26089.18"/>
    <n v="0"/>
    <n v="102793.56"/>
    <n v="0"/>
    <m/>
    <n v="6479.12"/>
    <n v="6270.11"/>
    <n v="6479.12"/>
    <n v="19228.349999999999"/>
    <n v="6479.12"/>
    <n v="381.71"/>
    <n v="0"/>
    <n v="6860.83"/>
    <n v="0"/>
    <n v="0"/>
    <n v="0"/>
    <n v="0"/>
    <n v="26089.18"/>
  </r>
  <r>
    <n v="390"/>
    <n v="12499"/>
    <s v="42494499SPSU"/>
    <s v="499S"/>
    <x v="56"/>
    <s v="16LTIP - Perf"/>
    <n v="10257"/>
    <n v="10"/>
    <x v="48"/>
    <n v="9260"/>
    <x v="0"/>
    <n v="2000"/>
    <n v="0"/>
    <n v="0"/>
    <s v="42494499SPSU16LTIP - Perf"/>
    <s v="LTIP - Perf"/>
    <s v="LTIP - Perf - 05/04/2016"/>
    <s v="3 years"/>
    <d v="2016-05-04T00:00:00"/>
    <d v="2018-09-30T00:00:00"/>
    <n v="2950"/>
    <n v="222.72499999999991"/>
    <n v="0"/>
    <m/>
    <n v="584.39500000000044"/>
    <m/>
    <n v="-250.45499999999993"/>
    <n v="3506.6650000000004"/>
    <n v="1.1887000000000001"/>
    <n v="0"/>
    <n v="3506.6650000000004"/>
    <n v="217532.99999999997"/>
    <n v="16423.741499999993"/>
    <n v="0"/>
    <n v="0"/>
    <n v="43093.287300000033"/>
    <s v=""/>
    <n v="-18468.551699999993"/>
    <n v="258581.47710000005"/>
    <n v="3506.6650000000004"/>
    <n v="0"/>
    <n v="0"/>
    <n v="3506.665"/>
    <n v="73.739999999999995"/>
    <n v="258581.47709999999"/>
    <n v="-5172.1467049541998"/>
    <n v="253409.33039504578"/>
    <n v="0"/>
    <n v="0"/>
    <n v="0"/>
    <n v="0"/>
    <n v="258581.47709999999"/>
    <n v="235.71693445761167"/>
    <n v="1097"/>
    <n v="258581.47709999999"/>
    <n v="258581.47709999999"/>
    <n v="0"/>
    <n v="0"/>
    <n v="0"/>
    <n v="76704.37999999999"/>
    <n v="181877.10150000002"/>
    <n v="0"/>
    <n v="258581.48149999999"/>
    <n v="-4.4000000052619725E-3"/>
    <m/>
    <n v="6479.12"/>
    <n v="6270.11"/>
    <n v="144503.13149999999"/>
    <n v="157252.3615"/>
    <n v="0"/>
    <n v="0"/>
    <n v="43093.29"/>
    <n v="43093.29"/>
    <n v="0"/>
    <n v="0"/>
    <n v="-18468.55"/>
    <n v="-18468.55"/>
    <n v="181877.10150000002"/>
  </r>
  <r>
    <n v="391"/>
    <n v="16995"/>
    <s v="42494995BPSU"/>
    <s v="995B"/>
    <x v="133"/>
    <s v="16LTIP - Perf"/>
    <n v="10257"/>
    <n v="10"/>
    <x v="101"/>
    <n v="9260"/>
    <x v="0"/>
    <n v="2000"/>
    <n v="0"/>
    <n v="0"/>
    <s v="42494995BPSU16LTIP - Perf"/>
    <s v="LTIP - Perf"/>
    <s v="LTIP - Perf - 05/04/2016"/>
    <s v="3 years"/>
    <d v="2016-05-04T00:00:00"/>
    <d v="2018-09-30T00:00:00"/>
    <n v="2050"/>
    <n v="154.77499999999964"/>
    <n v="0"/>
    <m/>
    <n v="406.10500000000047"/>
    <m/>
    <n v="-174.04500000000007"/>
    <n v="2436.835"/>
    <n v="1.1887000000000001"/>
    <s v=""/>
    <n v="0"/>
    <n v="151167"/>
    <n v="11413.108499999973"/>
    <n v="0"/>
    <n v="0"/>
    <n v="29946.182700000034"/>
    <s v=""/>
    <n v="-12834.078300000005"/>
    <n v="179692.21290000001"/>
    <n v="2436.835"/>
    <n v="0"/>
    <n v="0"/>
    <n v="2436.835"/>
    <n v="73.739999999999995"/>
    <n v="179692.21289999998"/>
    <n v="-3594.2036424257994"/>
    <n v="176098.00925757419"/>
    <n v="0"/>
    <n v="0"/>
    <n v="0"/>
    <n v="0"/>
    <n v="176098.00925757419"/>
    <n v="160.5268999613256"/>
    <n v="640"/>
    <n v="102737.22"/>
    <n v="102737.22"/>
    <n v="73360.789257574186"/>
    <n v="0"/>
    <n v="0"/>
    <n v="53303.05"/>
    <n v="49434.16"/>
    <n v="0"/>
    <n v="102737.21"/>
    <n v="9.9999999947613105E-3"/>
    <m/>
    <n v="4502.43"/>
    <n v="4357.2"/>
    <n v="4502.4399999999996"/>
    <n v="13362.07"/>
    <n v="4502.4399999999996"/>
    <n v="4066.71"/>
    <n v="19189.419999999998"/>
    <n v="27758.57"/>
    <n v="5159.76"/>
    <n v="5331.76"/>
    <n v="-2178"/>
    <n v="8313.52"/>
    <n v="49434.16"/>
  </r>
  <r>
    <n v="392"/>
    <n v="14593"/>
    <s v="42494593EPSU"/>
    <s v="593E"/>
    <x v="89"/>
    <s v="16LTIP - Perf"/>
    <n v="10257"/>
    <n v="180"/>
    <x v="72"/>
    <n v="9260"/>
    <x v="0"/>
    <n v="700000"/>
    <n v="0"/>
    <n v="0"/>
    <s v="42494593EPSU16LTIP - Perf"/>
    <s v="LTIP - Perf"/>
    <s v="LTIP - Perf - 05/04/2016"/>
    <s v="3 years"/>
    <d v="2016-05-04T00:00:00"/>
    <d v="2018-09-30T00:00:00"/>
    <n v="2050"/>
    <n v="154.77499999999964"/>
    <n v="0"/>
    <m/>
    <n v="406.10500000000047"/>
    <m/>
    <n v="-174.04500000000007"/>
    <n v="2436.835"/>
    <n v="1.1887000000000001"/>
    <s v=""/>
    <n v="0"/>
    <n v="151167"/>
    <n v="11413.108499999973"/>
    <n v="0"/>
    <n v="0"/>
    <n v="29946.182700000034"/>
    <s v=""/>
    <n v="-12834.078300000005"/>
    <n v="179692.21290000001"/>
    <n v="2436.835"/>
    <n v="0"/>
    <n v="0"/>
    <n v="2436.835"/>
    <n v="73.739999999999995"/>
    <n v="179692.21289999998"/>
    <n v="-3594.2036424257994"/>
    <n v="176098.00925757419"/>
    <n v="0"/>
    <n v="0"/>
    <n v="0"/>
    <n v="0"/>
    <n v="176098.00925757419"/>
    <n v="160.5268999613256"/>
    <n v="640"/>
    <n v="102737.22"/>
    <n v="102737.22"/>
    <n v="73360.789257574186"/>
    <n v="0"/>
    <n v="0"/>
    <n v="53303.05"/>
    <n v="49434.16"/>
    <n v="0"/>
    <n v="102737.21"/>
    <n v="9.9999999947613105E-3"/>
    <m/>
    <n v="4502.43"/>
    <n v="4357.2"/>
    <n v="4502.4399999999996"/>
    <n v="13362.07"/>
    <n v="4502.4399999999996"/>
    <n v="4066.71"/>
    <n v="19189.419999999998"/>
    <n v="27758.57"/>
    <n v="5159.76"/>
    <n v="5331.76"/>
    <n v="-2178"/>
    <n v="8313.52"/>
    <n v="49434.16"/>
  </r>
  <r>
    <n v="393"/>
    <n v="17922"/>
    <s v="42494922GPSU"/>
    <s v="922G"/>
    <x v="160"/>
    <s v="16LTIP - Perf"/>
    <n v="10257"/>
    <n v="10"/>
    <x v="1"/>
    <n v="9260"/>
    <x v="0"/>
    <n v="2000"/>
    <n v="0"/>
    <n v="0"/>
    <s v="42494922GPSU16LTIP - Perf"/>
    <s v="LTIP - Perf"/>
    <s v="LTIP - Perf - 05/04/2016"/>
    <s v="3 years"/>
    <d v="2016-05-04T00:00:00"/>
    <d v="2018-09-30T00:00:00"/>
    <n v="2050"/>
    <n v="154.77499999999964"/>
    <n v="0"/>
    <m/>
    <n v="406.10500000000047"/>
    <m/>
    <n v="-174.04500000000007"/>
    <n v="2436.835"/>
    <n v="1.1887000000000001"/>
    <s v=""/>
    <n v="0"/>
    <n v="151167"/>
    <n v="11413.108499999973"/>
    <n v="0"/>
    <n v="0"/>
    <n v="29946.182700000034"/>
    <s v=""/>
    <n v="-12834.078300000005"/>
    <n v="179692.21290000001"/>
    <n v="2436.835"/>
    <n v="0"/>
    <n v="0"/>
    <n v="2436.835"/>
    <n v="73.739999999999995"/>
    <n v="179692.21289999998"/>
    <n v="-3594.2036424257994"/>
    <n v="176098.00925757419"/>
    <n v="0"/>
    <n v="0"/>
    <n v="0"/>
    <n v="0"/>
    <n v="176098.00925757419"/>
    <n v="160.5268999613256"/>
    <n v="640"/>
    <n v="102737.22"/>
    <n v="102737.22"/>
    <n v="73360.789257574186"/>
    <n v="0"/>
    <n v="0"/>
    <n v="53303.05"/>
    <n v="49434.16"/>
    <n v="0"/>
    <n v="102737.21"/>
    <n v="9.9999999947613105E-3"/>
    <m/>
    <n v="4502.43"/>
    <n v="4357.2"/>
    <n v="4502.4399999999996"/>
    <n v="13362.07"/>
    <n v="4502.4399999999996"/>
    <n v="4066.71"/>
    <n v="19189.419999999998"/>
    <n v="27758.57"/>
    <n v="5159.76"/>
    <n v="5331.76"/>
    <n v="-2178"/>
    <n v="8313.52"/>
    <n v="49434.16"/>
  </r>
  <r>
    <n v="394"/>
    <n v="11385"/>
    <s v="42494385GPSU"/>
    <s v="385G"/>
    <x v="39"/>
    <s v="16LTIP - Perf"/>
    <n v="10257"/>
    <n v="10"/>
    <x v="32"/>
    <n v="9260"/>
    <x v="0"/>
    <n v="2000"/>
    <n v="0"/>
    <n v="0"/>
    <s v="42494385GPSU16LTIP - Perf"/>
    <s v="LTIP - Perf"/>
    <s v="LTIP - Perf - 05/04/2016"/>
    <s v="3 years"/>
    <d v="2016-05-04T00:00:00"/>
    <d v="2018-09-30T00:00:00"/>
    <n v="2050"/>
    <n v="154.77499999999964"/>
    <n v="0"/>
    <m/>
    <n v="406.10500000000047"/>
    <m/>
    <n v="-174.04500000000007"/>
    <n v="2436.835"/>
    <n v="1.1887000000000001"/>
    <s v=""/>
    <n v="0"/>
    <n v="151167"/>
    <n v="11413.108499999973"/>
    <n v="0"/>
    <n v="0"/>
    <n v="29946.182700000034"/>
    <s v=""/>
    <n v="-12834.078300000005"/>
    <n v="179692.21290000001"/>
    <n v="2436.835"/>
    <n v="0"/>
    <n v="0"/>
    <n v="2436.835"/>
    <n v="73.739999999999995"/>
    <n v="179692.21289999998"/>
    <n v="-3594.2036424257994"/>
    <n v="176098.00925757419"/>
    <n v="0"/>
    <n v="0"/>
    <n v="0"/>
    <n v="0"/>
    <n v="176098.00925757419"/>
    <n v="160.5268999613256"/>
    <n v="640"/>
    <n v="102737.22"/>
    <n v="102737.22"/>
    <n v="73360.789257574186"/>
    <n v="0"/>
    <n v="0"/>
    <n v="53303.05"/>
    <n v="49434.16"/>
    <n v="0"/>
    <n v="102737.21"/>
    <n v="9.9999999947613105E-3"/>
    <m/>
    <n v="4502.43"/>
    <n v="4357.2"/>
    <n v="4502.4399999999996"/>
    <n v="13362.07"/>
    <n v="4502.4399999999996"/>
    <n v="4066.71"/>
    <n v="19189.419999999998"/>
    <n v="27758.57"/>
    <n v="5159.76"/>
    <n v="5331.76"/>
    <n v="-2178"/>
    <n v="8313.52"/>
    <n v="49434.16"/>
  </r>
  <r>
    <n v="395"/>
    <n v="10845"/>
    <s v="42494845PPSU"/>
    <s v="845P"/>
    <x v="28"/>
    <s v="16LTIP - Perf"/>
    <n v="10257"/>
    <n v="80"/>
    <x v="23"/>
    <n v="9260"/>
    <x v="0"/>
    <n v="190000"/>
    <n v="0"/>
    <n v="0"/>
    <s v="42494845PPSU16LTIP - Perf"/>
    <s v="LTIP - Perf"/>
    <s v="LTIP - Perf - 05/04/2016"/>
    <s v="3 years"/>
    <d v="2016-05-04T00:00:00"/>
    <d v="2018-09-30T00:00:00"/>
    <n v="2050"/>
    <n v="154.77499999999964"/>
    <n v="0"/>
    <m/>
    <n v="406.10500000000047"/>
    <m/>
    <n v="-174.04500000000007"/>
    <n v="2436.835"/>
    <n v="1.1887000000000001"/>
    <s v=""/>
    <n v="0"/>
    <n v="151167"/>
    <n v="11413.108499999973"/>
    <n v="0"/>
    <n v="0"/>
    <n v="29946.182700000034"/>
    <s v=""/>
    <n v="-12834.078300000005"/>
    <n v="179692.21290000001"/>
    <n v="2436.835"/>
    <n v="0"/>
    <n v="0"/>
    <n v="2436.835"/>
    <n v="73.739999999999995"/>
    <n v="179692.21289999998"/>
    <n v="-3594.2036424257994"/>
    <n v="176098.00925757419"/>
    <n v="0"/>
    <n v="0"/>
    <n v="0"/>
    <n v="0"/>
    <n v="176098.00925757419"/>
    <n v="160.5268999613256"/>
    <n v="640"/>
    <n v="102737.22"/>
    <n v="102737.22"/>
    <n v="73360.789257574186"/>
    <n v="0"/>
    <n v="0"/>
    <n v="53303.05"/>
    <n v="49434.16"/>
    <n v="0"/>
    <n v="102737.21"/>
    <n v="9.9999999947613105E-3"/>
    <m/>
    <n v="4502.43"/>
    <n v="4357.2"/>
    <n v="4502.4399999999996"/>
    <n v="13362.07"/>
    <n v="4502.4399999999996"/>
    <n v="4066.71"/>
    <n v="19189.419999999998"/>
    <n v="27758.57"/>
    <n v="5159.76"/>
    <n v="5331.76"/>
    <n v="-2178"/>
    <n v="8313.52"/>
    <n v="49434.16"/>
  </r>
  <r>
    <n v="396"/>
    <n v="11145"/>
    <s v="42494145APSU"/>
    <s v="145A"/>
    <x v="32"/>
    <s v="16LTIP - Perf"/>
    <n v="10257"/>
    <n v="10"/>
    <x v="26"/>
    <n v="9260"/>
    <x v="0"/>
    <n v="2000"/>
    <n v="0"/>
    <n v="0"/>
    <s v="42494145APSU16LTIP - Perf"/>
    <s v="LTIP - Perf"/>
    <s v="LTIP - Perf - 05/04/2016"/>
    <s v="3 years"/>
    <d v="2016-05-04T00:00:00"/>
    <d v="2018-09-30T00:00:00"/>
    <n v="975"/>
    <n v="73.612499999999955"/>
    <n v="0"/>
    <m/>
    <n v="193.14750000000004"/>
    <m/>
    <n v="-82.777499999999918"/>
    <n v="1158.9825000000001"/>
    <n v="1.1887000000000001"/>
    <s v=""/>
    <n v="0"/>
    <n v="71896.5"/>
    <n v="5428.1857499999969"/>
    <n v="0"/>
    <n v="0"/>
    <n v="14242.696650000002"/>
    <s v=""/>
    <n v="-6104.0128499999937"/>
    <n v="85463.369550000003"/>
    <n v="1158.9825000000001"/>
    <n v="0"/>
    <n v="0"/>
    <n v="1158.9825000000001"/>
    <n v="73.739999999999995"/>
    <n v="85463.369550000003"/>
    <n v="-1709.4383177391001"/>
    <n v="83753.931232260904"/>
    <n v="0"/>
    <n v="0"/>
    <n v="0"/>
    <n v="0"/>
    <n v="83753.931232260904"/>
    <n v="76.348159737703654"/>
    <n v="640"/>
    <n v="48862.82"/>
    <n v="48862.82"/>
    <n v="34891.111232260904"/>
    <n v="0"/>
    <n v="0"/>
    <n v="25351.449999999997"/>
    <n v="23511.37"/>
    <n v="0"/>
    <n v="48862.819999999992"/>
    <n v="0"/>
    <m/>
    <n v="2141.4"/>
    <n v="2072.33"/>
    <n v="2141.4"/>
    <n v="6355.1299999999992"/>
    <n v="2141.41"/>
    <n v="1934.17"/>
    <n v="9126.67"/>
    <n v="13202.25"/>
    <n v="2454.0300000000002"/>
    <n v="2535.83"/>
    <n v="-1035.8699999999999"/>
    <n v="3953.9900000000007"/>
    <n v="23511.37"/>
  </r>
  <r>
    <n v="397"/>
    <n v="10606"/>
    <s v="42494606APSU"/>
    <s v="606A"/>
    <x v="26"/>
    <s v="16LTIP - Perf"/>
    <n v="10257"/>
    <n v="10"/>
    <x v="21"/>
    <n v="9260"/>
    <x v="0"/>
    <n v="2000"/>
    <n v="0"/>
    <n v="0"/>
    <s v="42494606APSU16LTIP - Perf"/>
    <s v="LTIP - Perf"/>
    <s v="LTIP - Perf - 05/04/2016"/>
    <s v="3 years"/>
    <d v="2016-05-04T00:00:00"/>
    <d v="2018-09-30T00:00:00"/>
    <n v="975"/>
    <n v="73.612499999999955"/>
    <n v="0"/>
    <m/>
    <n v="193.14750000000004"/>
    <m/>
    <n v="-82.777499999999918"/>
    <n v="1158.9825000000001"/>
    <n v="1.1887000000000001"/>
    <s v=""/>
    <n v="0"/>
    <n v="71896.5"/>
    <n v="5428.1857499999969"/>
    <n v="0"/>
    <n v="0"/>
    <n v="14242.696650000002"/>
    <s v=""/>
    <n v="-6104.0128499999937"/>
    <n v="85463.369550000003"/>
    <n v="1158.9825000000001"/>
    <n v="0"/>
    <n v="0"/>
    <n v="1158.9825000000001"/>
    <n v="73.739999999999995"/>
    <n v="85463.369550000003"/>
    <n v="-1709.4383177391001"/>
    <n v="83753.931232260904"/>
    <n v="0"/>
    <n v="0"/>
    <n v="0"/>
    <n v="0"/>
    <n v="83753.931232260904"/>
    <n v="76.348159737703654"/>
    <n v="640"/>
    <n v="48862.82"/>
    <n v="48862.82"/>
    <n v="34891.111232260904"/>
    <n v="0"/>
    <n v="0"/>
    <n v="25351.449999999997"/>
    <n v="23511.37"/>
    <n v="0"/>
    <n v="48862.819999999992"/>
    <n v="0"/>
    <m/>
    <n v="2141.4"/>
    <n v="2072.33"/>
    <n v="2141.4"/>
    <n v="6355.1299999999992"/>
    <n v="2141.41"/>
    <n v="1934.17"/>
    <n v="9126.67"/>
    <n v="13202.25"/>
    <n v="2454.0300000000002"/>
    <n v="2535.83"/>
    <n v="-1035.8699999999999"/>
    <n v="3953.9900000000007"/>
    <n v="23511.37"/>
  </r>
  <r>
    <n v="398"/>
    <n v="10107"/>
    <s v="42494107CPSU"/>
    <s v="107C"/>
    <x v="7"/>
    <s v="16LTIP - Perf"/>
    <n v="10257"/>
    <n v="10"/>
    <x v="7"/>
    <n v="9260"/>
    <x v="0"/>
    <n v="12000"/>
    <n v="0"/>
    <n v="0"/>
    <s v="42494107CPSU16LTIP - Perf"/>
    <s v="LTIP - Perf"/>
    <s v="LTIP - Perf - 05/04/2016"/>
    <s v="3 years"/>
    <d v="2016-05-04T00:00:00"/>
    <d v="2018-09-30T00:00:00"/>
    <n v="975"/>
    <n v="73.612499999999955"/>
    <n v="0"/>
    <m/>
    <n v="193.14750000000004"/>
    <m/>
    <n v="-82.777499999999918"/>
    <n v="1158.9825000000001"/>
    <n v="1.1887000000000001"/>
    <s v=""/>
    <n v="0"/>
    <n v="71896.5"/>
    <n v="5428.1857499999969"/>
    <n v="0"/>
    <n v="0"/>
    <n v="14242.696650000002"/>
    <s v=""/>
    <n v="-6104.0128499999937"/>
    <n v="85463.369550000003"/>
    <n v="1158.9825000000001"/>
    <n v="0"/>
    <n v="0"/>
    <n v="1158.9825000000001"/>
    <n v="73.739999999999995"/>
    <n v="85463.369550000003"/>
    <n v="-1709.4383177391001"/>
    <n v="83753.931232260904"/>
    <n v="0"/>
    <n v="0"/>
    <n v="0"/>
    <n v="0"/>
    <n v="83753.931232260904"/>
    <n v="76.348159737703654"/>
    <n v="640"/>
    <n v="48862.82"/>
    <n v="48862.82"/>
    <n v="34891.111232260904"/>
    <n v="0"/>
    <n v="0"/>
    <n v="25351.449999999997"/>
    <n v="23511.37"/>
    <n v="0"/>
    <n v="48862.819999999992"/>
    <n v="0"/>
    <m/>
    <n v="2141.4"/>
    <n v="2072.33"/>
    <n v="2141.4"/>
    <n v="6355.1299999999992"/>
    <n v="2141.41"/>
    <n v="1934.17"/>
    <n v="9126.67"/>
    <n v="13202.25"/>
    <n v="2454.0300000000002"/>
    <n v="2535.83"/>
    <n v="-1035.8699999999999"/>
    <n v="3953.9900000000007"/>
    <n v="23511.37"/>
  </r>
  <r>
    <n v="399"/>
    <n v="14237"/>
    <s v="42494237FPSU"/>
    <s v="237F"/>
    <x v="79"/>
    <s v="16LTIP - Perf"/>
    <n v="10257"/>
    <n v="10"/>
    <x v="65"/>
    <n v="9260"/>
    <x v="0"/>
    <n v="2000"/>
    <n v="0"/>
    <n v="0"/>
    <s v="42494237FPSU16LTIP - Perf"/>
    <s v="LTIP - Perf"/>
    <s v="LTIP - Perf - 05/04/2016"/>
    <s v="3 years"/>
    <d v="2016-05-04T00:00:00"/>
    <d v="2018-09-30T00:00:00"/>
    <n v="975"/>
    <n v="73.612499999999955"/>
    <n v="0"/>
    <m/>
    <n v="193.14750000000004"/>
    <m/>
    <n v="-82.777499999999918"/>
    <n v="1158.9825000000001"/>
    <n v="1.1887000000000001"/>
    <s v=""/>
    <n v="0"/>
    <n v="71896.5"/>
    <n v="5428.1857499999969"/>
    <n v="0"/>
    <n v="0"/>
    <n v="14242.696650000002"/>
    <s v=""/>
    <n v="-6104.0128499999937"/>
    <n v="85463.369550000003"/>
    <n v="1158.9825000000001"/>
    <n v="0"/>
    <n v="0"/>
    <n v="1158.9825000000001"/>
    <n v="73.739999999999995"/>
    <n v="85463.369550000003"/>
    <n v="-1709.4383177391001"/>
    <n v="83753.931232260904"/>
    <n v="0"/>
    <n v="0"/>
    <n v="0"/>
    <n v="0"/>
    <n v="83753.931232260904"/>
    <n v="76.348159737703654"/>
    <n v="640"/>
    <n v="48862.82"/>
    <n v="48862.82"/>
    <n v="34891.111232260904"/>
    <n v="0"/>
    <n v="0"/>
    <n v="25351.449999999997"/>
    <n v="23511.37"/>
    <n v="0"/>
    <n v="48862.819999999992"/>
    <n v="0"/>
    <m/>
    <n v="2141.4"/>
    <n v="2072.33"/>
    <n v="2141.4"/>
    <n v="6355.1299999999992"/>
    <n v="2141.41"/>
    <n v="1934.17"/>
    <n v="9126.67"/>
    <n v="13202.25"/>
    <n v="2454.0300000000002"/>
    <n v="2535.83"/>
    <n v="-1035.8699999999999"/>
    <n v="3953.9900000000007"/>
    <n v="23511.37"/>
  </r>
  <r>
    <n v="400"/>
    <n v="10819"/>
    <s v="42494819GPSU"/>
    <s v="819G"/>
    <x v="27"/>
    <s v="16LTIP - Perf"/>
    <n v="10257"/>
    <n v="70"/>
    <x v="22"/>
    <n v="9260"/>
    <x v="0"/>
    <n v="170000"/>
    <n v="0"/>
    <n v="0"/>
    <s v="42494819GPSU16LTIP - Perf"/>
    <s v="LTIP - Perf"/>
    <s v="LTIP - Perf - 05/04/2016"/>
    <s v="3 years"/>
    <d v="2016-05-04T00:00:00"/>
    <d v="2018-09-30T00:00:00"/>
    <n v="975"/>
    <n v="73.612499999999955"/>
    <n v="0"/>
    <m/>
    <n v="193.14750000000004"/>
    <m/>
    <n v="-82.777499999999918"/>
    <n v="1158.9825000000001"/>
    <n v="1.1887000000000001"/>
    <s v=""/>
    <n v="0"/>
    <n v="71896.5"/>
    <n v="5428.1857499999969"/>
    <n v="0"/>
    <n v="0"/>
    <n v="14242.696650000002"/>
    <s v=""/>
    <n v="-6104.0128499999937"/>
    <n v="85463.369550000003"/>
    <n v="1158.9825000000001"/>
    <n v="0"/>
    <n v="0"/>
    <n v="1158.9825000000001"/>
    <n v="73.739999999999995"/>
    <n v="85463.369550000003"/>
    <n v="-1709.4383177391001"/>
    <n v="83753.931232260904"/>
    <n v="0"/>
    <n v="0"/>
    <n v="0"/>
    <n v="0"/>
    <n v="83753.931232260904"/>
    <n v="76.348159737703654"/>
    <n v="640"/>
    <n v="48862.82"/>
    <n v="48862.82"/>
    <n v="34891.111232260904"/>
    <n v="0"/>
    <n v="0"/>
    <n v="25351.449999999997"/>
    <n v="23511.37"/>
    <n v="0"/>
    <n v="48862.819999999992"/>
    <n v="0"/>
    <m/>
    <n v="2141.4"/>
    <n v="2072.33"/>
    <n v="2141.4"/>
    <n v="6355.1299999999992"/>
    <n v="2141.41"/>
    <n v="1934.17"/>
    <n v="9126.67"/>
    <n v="13202.25"/>
    <n v="2454.0300000000002"/>
    <n v="2535.83"/>
    <n v="-1035.8699999999999"/>
    <n v="3953.9900000000007"/>
    <n v="23511.37"/>
  </r>
  <r>
    <n v="401"/>
    <n v="10473"/>
    <s v="42494473GPSU"/>
    <s v="473G"/>
    <x v="22"/>
    <s v="16LTIP - Perf"/>
    <n v="10257"/>
    <n v="60"/>
    <x v="17"/>
    <n v="9260"/>
    <x v="0"/>
    <n v="30000"/>
    <n v="0"/>
    <n v="0"/>
    <s v="42494473GPSU16LTIP - Perf"/>
    <s v="LTIP - Perf"/>
    <s v="LTIP - Perf - 05/04/2016"/>
    <s v="3 years"/>
    <d v="2016-05-04T00:00:00"/>
    <d v="2018-09-30T00:00:00"/>
    <n v="975"/>
    <n v="73.612499999999955"/>
    <n v="0"/>
    <m/>
    <n v="193.14750000000004"/>
    <m/>
    <n v="-82.777499999999918"/>
    <n v="1158.9825000000001"/>
    <n v="1.1887000000000001"/>
    <s v=""/>
    <n v="0"/>
    <n v="71896.5"/>
    <n v="5428.1857499999969"/>
    <n v="0"/>
    <n v="0"/>
    <n v="14242.696650000002"/>
    <s v=""/>
    <n v="-6104.0128499999937"/>
    <n v="85463.369550000003"/>
    <n v="1158.9825000000001"/>
    <n v="0"/>
    <n v="0"/>
    <n v="1158.9825000000001"/>
    <n v="73.739999999999995"/>
    <n v="85463.369550000003"/>
    <n v="-1709.4383177391001"/>
    <n v="83753.931232260904"/>
    <n v="0"/>
    <n v="0"/>
    <n v="0"/>
    <n v="0"/>
    <n v="83753.931232260904"/>
    <n v="76.348159737703654"/>
    <n v="640"/>
    <n v="48862.82"/>
    <n v="48862.82"/>
    <n v="34891.111232260904"/>
    <n v="0"/>
    <n v="0"/>
    <n v="25351.449999999997"/>
    <n v="23511.37"/>
    <n v="0"/>
    <n v="48862.819999999992"/>
    <n v="0"/>
    <m/>
    <n v="2141.4"/>
    <n v="2072.33"/>
    <n v="2141.4"/>
    <n v="6355.1299999999992"/>
    <n v="2141.41"/>
    <n v="1934.17"/>
    <n v="9126.67"/>
    <n v="13202.25"/>
    <n v="2454.0300000000002"/>
    <n v="2535.83"/>
    <n v="-1035.8699999999999"/>
    <n v="3953.9900000000007"/>
    <n v="23511.37"/>
  </r>
  <r>
    <n v="402"/>
    <n v="10070"/>
    <s v="4249470HaPSU"/>
    <s v="70Ha"/>
    <x v="3"/>
    <s v="16LTIP - Perf"/>
    <n v="10257"/>
    <n v="20"/>
    <x v="3"/>
    <n v="9260"/>
    <x v="0"/>
    <n v="107000"/>
    <n v="0"/>
    <n v="0"/>
    <s v="4249470HaPSU16LTIP - Perf"/>
    <s v="LTIP - Perf"/>
    <s v="LTIP - Perf - 05/04/2016"/>
    <s v="3 years"/>
    <d v="2016-05-04T00:00:00"/>
    <d v="2018-09-30T00:00:00"/>
    <n v="975"/>
    <n v="73.612499999999955"/>
    <n v="0"/>
    <m/>
    <n v="193.14750000000004"/>
    <m/>
    <n v="-82.777499999999918"/>
    <n v="1158.9825000000001"/>
    <n v="1.1887000000000001"/>
    <s v=""/>
    <n v="0"/>
    <n v="71896.5"/>
    <n v="5428.1857499999969"/>
    <n v="0"/>
    <n v="0"/>
    <n v="14242.696650000002"/>
    <s v=""/>
    <n v="-6104.0128499999937"/>
    <n v="85463.369550000003"/>
    <n v="1158.9825000000001"/>
    <n v="0"/>
    <n v="0"/>
    <n v="1158.9825000000001"/>
    <n v="73.739999999999995"/>
    <n v="85463.369550000003"/>
    <n v="-1709.4383177391001"/>
    <n v="83753.931232260904"/>
    <n v="0"/>
    <n v="0"/>
    <n v="0"/>
    <n v="0"/>
    <n v="83753.931232260904"/>
    <n v="76.348159737703654"/>
    <n v="640"/>
    <n v="48862.82"/>
    <n v="48862.82"/>
    <n v="34891.111232260904"/>
    <n v="0"/>
    <n v="0"/>
    <n v="25351.449999999997"/>
    <n v="23511.37"/>
    <n v="0"/>
    <n v="48862.819999999992"/>
    <n v="0"/>
    <m/>
    <n v="2141.4"/>
    <n v="2072.33"/>
    <n v="2141.4"/>
    <n v="6355.1299999999992"/>
    <n v="2141.41"/>
    <n v="1934.17"/>
    <n v="9126.67"/>
    <n v="13202.25"/>
    <n v="2454.0300000000002"/>
    <n v="2535.83"/>
    <n v="-1035.8699999999999"/>
    <n v="3953.9900000000007"/>
    <n v="23511.37"/>
  </r>
  <r>
    <n v="403"/>
    <n v="13369"/>
    <s v="42494369KPSU"/>
    <s v="369K"/>
    <x v="64"/>
    <s v="16LTIP - Perf"/>
    <n v="10257"/>
    <n v="10"/>
    <x v="53"/>
    <n v="9260"/>
    <x v="0"/>
    <n v="2000"/>
    <n v="0"/>
    <n v="0"/>
    <s v="42494369KPSU16LTIP - Perf"/>
    <s v="LTIP - Perf"/>
    <s v="LTIP - Perf - 05/04/2016"/>
    <s v="3 years"/>
    <d v="2016-05-04T00:00:00"/>
    <d v="2018-09-30T00:00:00"/>
    <n v="975"/>
    <n v="73.612499999999955"/>
    <n v="0"/>
    <m/>
    <n v="193.14750000000004"/>
    <m/>
    <n v="-82.777499999999918"/>
    <n v="1158.9825000000001"/>
    <n v="1.1887000000000001"/>
    <s v=""/>
    <n v="0"/>
    <n v="71896.5"/>
    <n v="5428.1857499999969"/>
    <n v="0"/>
    <n v="0"/>
    <n v="14242.696650000002"/>
    <s v=""/>
    <n v="-6104.0128499999937"/>
    <n v="85463.369550000003"/>
    <n v="1158.9825000000001"/>
    <n v="0"/>
    <n v="0"/>
    <n v="1158.9825000000001"/>
    <n v="73.739999999999995"/>
    <n v="85463.369550000003"/>
    <n v="-1709.4383177391001"/>
    <n v="83753.931232260904"/>
    <n v="0"/>
    <n v="0"/>
    <n v="0"/>
    <n v="0"/>
    <n v="83753.931232260904"/>
    <n v="76.348159737703654"/>
    <n v="640"/>
    <n v="48862.82"/>
    <n v="48862.82"/>
    <n v="34891.111232260904"/>
    <n v="0"/>
    <n v="0"/>
    <n v="25351.449999999997"/>
    <n v="23511.37"/>
    <n v="0"/>
    <n v="48862.819999999992"/>
    <n v="0"/>
    <m/>
    <n v="2141.4"/>
    <n v="2072.33"/>
    <n v="2141.4"/>
    <n v="6355.1299999999992"/>
    <n v="2141.41"/>
    <n v="1934.17"/>
    <n v="9126.67"/>
    <n v="13202.25"/>
    <n v="2454.0300000000002"/>
    <n v="2535.83"/>
    <n v="-1035.8699999999999"/>
    <n v="3953.9900000000007"/>
    <n v="23511.37"/>
  </r>
  <r>
    <n v="404"/>
    <n v="17042"/>
    <s v="4249442MaPSU"/>
    <s v="42Ma"/>
    <x v="140"/>
    <s v="16LTIP - Perf"/>
    <n v="10257"/>
    <n v="10"/>
    <x v="106"/>
    <n v="9260"/>
    <x v="0"/>
    <n v="2000"/>
    <n v="0"/>
    <n v="0"/>
    <s v="4249442MaPSU16LTIP - Perf"/>
    <s v="LTIP - Perf"/>
    <s v="LTIP - Perf - 05/04/2016"/>
    <s v="3 years"/>
    <d v="2016-05-04T00:00:00"/>
    <d v="2018-09-30T00:00:00"/>
    <n v="975"/>
    <n v="73.612499999999955"/>
    <n v="0"/>
    <m/>
    <n v="193.14750000000004"/>
    <m/>
    <n v="-82.777499999999918"/>
    <n v="1158.9825000000001"/>
    <n v="1.1887000000000001"/>
    <s v=""/>
    <n v="0"/>
    <n v="71896.5"/>
    <n v="5428.1857499999969"/>
    <n v="0"/>
    <n v="0"/>
    <n v="14242.696650000002"/>
    <s v=""/>
    <n v="-6104.0128499999937"/>
    <n v="85463.369550000003"/>
    <n v="1158.9825000000001"/>
    <n v="0"/>
    <n v="0"/>
    <n v="1158.9825000000001"/>
    <n v="73.739999999999995"/>
    <n v="85463.369550000003"/>
    <n v="-1709.4383177391001"/>
    <n v="83753.931232260904"/>
    <n v="0"/>
    <n v="0"/>
    <n v="0"/>
    <n v="0"/>
    <n v="83753.931232260904"/>
    <n v="76.348159737703654"/>
    <n v="640"/>
    <n v="48862.82"/>
    <n v="48862.82"/>
    <n v="34891.111232260904"/>
    <n v="0"/>
    <n v="0"/>
    <n v="25351.449999999997"/>
    <n v="23511.37"/>
    <n v="0"/>
    <n v="48862.819999999992"/>
    <n v="0"/>
    <m/>
    <n v="2141.4"/>
    <n v="2072.33"/>
    <n v="2141.4"/>
    <n v="6355.1299999999992"/>
    <n v="2141.41"/>
    <n v="1934.17"/>
    <n v="9126.67"/>
    <n v="13202.25"/>
    <n v="2454.0300000000002"/>
    <n v="2535.83"/>
    <n v="-1035.8699999999999"/>
    <n v="3953.9900000000007"/>
    <n v="23511.37"/>
  </r>
  <r>
    <n v="405"/>
    <n v="18547"/>
    <s v="42494547MPSU"/>
    <s v="547M"/>
    <x v="167"/>
    <s v="16LTIP - Perf"/>
    <n v="10257"/>
    <n v="10"/>
    <x v="120"/>
    <n v="9260"/>
    <x v="0"/>
    <n v="2000"/>
    <n v="0"/>
    <n v="0"/>
    <s v="42494547MPSU16LTIP - Perf"/>
    <s v="LTIP - Perf"/>
    <s v="LTIP - Perf - 05/04/2016"/>
    <s v="3 years"/>
    <d v="2016-05-04T00:00:00"/>
    <d v="2018-09-30T00:00:00"/>
    <n v="975"/>
    <n v="73.612499999999955"/>
    <n v="0"/>
    <m/>
    <n v="193.14750000000004"/>
    <m/>
    <n v="-82.777499999999918"/>
    <n v="1158.9825000000001"/>
    <n v="1.1887000000000001"/>
    <s v=""/>
    <n v="0"/>
    <n v="71896.5"/>
    <n v="5428.1857499999969"/>
    <n v="0"/>
    <n v="0"/>
    <n v="14242.696650000002"/>
    <s v=""/>
    <n v="-6104.0128499999937"/>
    <n v="85463.369550000003"/>
    <n v="1158.9825000000001"/>
    <n v="0"/>
    <n v="0"/>
    <n v="1158.9825000000001"/>
    <n v="73.739999999999995"/>
    <n v="85463.369550000003"/>
    <n v="-1709.4383177391001"/>
    <n v="83753.931232260904"/>
    <n v="0"/>
    <n v="0"/>
    <n v="0"/>
    <n v="0"/>
    <n v="83753.931232260904"/>
    <n v="76.348159737703654"/>
    <n v="640"/>
    <n v="48862.82"/>
    <n v="48862.82"/>
    <n v="34891.111232260904"/>
    <n v="0"/>
    <n v="0"/>
    <n v="25351.449999999997"/>
    <n v="23511.37"/>
    <n v="0"/>
    <n v="48862.819999999992"/>
    <n v="0"/>
    <m/>
    <n v="2141.4"/>
    <n v="2072.33"/>
    <n v="2141.4"/>
    <n v="6355.1299999999992"/>
    <n v="2141.41"/>
    <n v="1934.17"/>
    <n v="9126.67"/>
    <n v="13202.25"/>
    <n v="2454.0300000000002"/>
    <n v="2535.83"/>
    <n v="-1035.8699999999999"/>
    <n v="3953.9900000000007"/>
    <n v="23511.37"/>
  </r>
  <r>
    <n v="406"/>
    <n v="13501"/>
    <s v="42494501MPSU"/>
    <s v="501M"/>
    <x v="70"/>
    <s v="16LTIP - Perf"/>
    <n v="10257"/>
    <n v="10"/>
    <x v="44"/>
    <n v="9260"/>
    <x v="0"/>
    <n v="2000"/>
    <n v="0"/>
    <n v="0"/>
    <s v="42494501MPSU16LTIP - Perf"/>
    <s v="LTIP - Perf"/>
    <s v="LTIP - Perf - 05/04/2016"/>
    <s v="3 years"/>
    <d v="2016-05-04T00:00:00"/>
    <d v="2018-09-30T00:00:00"/>
    <n v="975"/>
    <n v="73.612499999999955"/>
    <n v="0"/>
    <m/>
    <n v="193.14750000000004"/>
    <m/>
    <n v="-82.777499999999918"/>
    <n v="1158.9825000000001"/>
    <n v="1.1887000000000001"/>
    <s v=""/>
    <n v="0"/>
    <n v="71896.5"/>
    <n v="5428.1857499999969"/>
    <n v="0"/>
    <n v="0"/>
    <n v="14242.696650000002"/>
    <s v=""/>
    <n v="-6104.0128499999937"/>
    <n v="85463.369550000003"/>
    <n v="1158.9825000000001"/>
    <n v="0"/>
    <n v="0"/>
    <n v="1158.9825000000001"/>
    <n v="73.739999999999995"/>
    <n v="85463.369550000003"/>
    <n v="-1709.4383177391001"/>
    <n v="83753.931232260904"/>
    <n v="0"/>
    <n v="0"/>
    <n v="0"/>
    <n v="0"/>
    <n v="83753.931232260904"/>
    <n v="76.348159737703654"/>
    <n v="640"/>
    <n v="48862.82"/>
    <n v="48862.82"/>
    <n v="34891.111232260904"/>
    <n v="0"/>
    <n v="0"/>
    <n v="25351.449999999997"/>
    <n v="23511.37"/>
    <n v="0"/>
    <n v="48862.819999999992"/>
    <n v="0"/>
    <m/>
    <n v="2141.4"/>
    <n v="2072.33"/>
    <n v="2141.4"/>
    <n v="6355.1299999999992"/>
    <n v="2141.41"/>
    <n v="1934.17"/>
    <n v="9126.67"/>
    <n v="13202.25"/>
    <n v="2454.0300000000002"/>
    <n v="2535.83"/>
    <n v="-1035.8699999999999"/>
    <n v="3953.9900000000007"/>
    <n v="23511.37"/>
  </r>
  <r>
    <n v="407"/>
    <n v="13408"/>
    <s v="4249440MCPSU"/>
    <s v="40MC"/>
    <x v="66"/>
    <s v="16LTIP - Perf"/>
    <n v="10257"/>
    <n v="10"/>
    <x v="55"/>
    <n v="9260"/>
    <x v="0"/>
    <n v="2000"/>
    <n v="0"/>
    <n v="0"/>
    <s v="4249440MCPSU16LTIP - Perf"/>
    <s v="LTIP - Perf"/>
    <s v="LTIP - Perf - 05/04/2016"/>
    <s v="3 years"/>
    <d v="2016-05-04T00:00:00"/>
    <d v="2018-09-30T00:00:00"/>
    <n v="975"/>
    <n v="73.612499999999955"/>
    <n v="0"/>
    <m/>
    <n v="193.14750000000004"/>
    <m/>
    <n v="-82.777499999999918"/>
    <n v="1158.9825000000001"/>
    <n v="1.1887000000000001"/>
    <s v=""/>
    <n v="0"/>
    <n v="71896.5"/>
    <n v="5428.1857499999969"/>
    <n v="0"/>
    <n v="0"/>
    <n v="14242.696650000002"/>
    <s v=""/>
    <n v="-6104.0128499999937"/>
    <n v="85463.369550000003"/>
    <n v="1158.9825000000001"/>
    <n v="0"/>
    <n v="0"/>
    <n v="1158.9825000000001"/>
    <n v="73.739999999999995"/>
    <n v="85463.369550000003"/>
    <n v="-1709.4383177391001"/>
    <n v="83753.931232260904"/>
    <n v="0"/>
    <n v="0"/>
    <n v="0"/>
    <n v="0"/>
    <n v="83753.931232260904"/>
    <n v="76.348159737703654"/>
    <n v="640"/>
    <n v="48862.82"/>
    <n v="48862.82"/>
    <n v="34891.111232260904"/>
    <n v="0"/>
    <n v="0"/>
    <n v="25351.449999999997"/>
    <n v="23511.37"/>
    <n v="0"/>
    <n v="48862.819999999992"/>
    <n v="0"/>
    <m/>
    <n v="2141.4"/>
    <n v="2072.33"/>
    <n v="2141.4"/>
    <n v="6355.1299999999992"/>
    <n v="2141.41"/>
    <n v="1934.17"/>
    <n v="9126.67"/>
    <n v="13202.25"/>
    <n v="2454.0300000000002"/>
    <n v="2535.83"/>
    <n v="-1035.8699999999999"/>
    <n v="3953.9900000000007"/>
    <n v="23511.37"/>
  </r>
  <r>
    <n v="408"/>
    <n v="13410"/>
    <s v="42494410MPSU"/>
    <s v="410M"/>
    <x v="67"/>
    <s v="16LTIP - Perf"/>
    <n v="10257"/>
    <n v="10"/>
    <x v="56"/>
    <n v="9260"/>
    <x v="0"/>
    <n v="2000"/>
    <n v="0"/>
    <n v="0"/>
    <s v="42494410MPSU16LTIP - Perf"/>
    <s v="LTIP - Perf"/>
    <s v="LTIP - Perf - 05/04/2016"/>
    <s v="3 years"/>
    <d v="2016-05-04T00:00:00"/>
    <d v="2018-09-30T00:00:00"/>
    <n v="975"/>
    <n v="73.612499999999955"/>
    <n v="0"/>
    <m/>
    <n v="193.14750000000004"/>
    <m/>
    <n v="-82.777499999999918"/>
    <n v="1158.9825000000001"/>
    <n v="1.1887000000000001"/>
    <s v=""/>
    <n v="0"/>
    <n v="71896.5"/>
    <n v="5428.1857499999969"/>
    <n v="0"/>
    <n v="0"/>
    <n v="14242.696650000002"/>
    <s v=""/>
    <n v="-6104.0128499999937"/>
    <n v="85463.369550000003"/>
    <n v="1158.9825000000001"/>
    <n v="0"/>
    <n v="0"/>
    <n v="1158.9825000000001"/>
    <n v="73.739999999999995"/>
    <n v="85463.369550000003"/>
    <n v="-1709.4383177391001"/>
    <n v="83753.931232260904"/>
    <n v="0"/>
    <n v="0"/>
    <n v="0"/>
    <n v="0"/>
    <n v="83753.931232260904"/>
    <n v="76.348159737703654"/>
    <n v="640"/>
    <n v="48862.82"/>
    <n v="48862.82"/>
    <n v="34891.111232260904"/>
    <n v="0"/>
    <n v="0"/>
    <n v="25351.449999999997"/>
    <n v="23511.37"/>
    <n v="0"/>
    <n v="48862.819999999992"/>
    <n v="0"/>
    <m/>
    <n v="2141.4"/>
    <n v="2072.33"/>
    <n v="2141.4"/>
    <n v="6355.1299999999992"/>
    <n v="2141.41"/>
    <n v="1934.17"/>
    <n v="9126.67"/>
    <n v="13202.25"/>
    <n v="2454.0300000000002"/>
    <n v="2535.83"/>
    <n v="-1035.8699999999999"/>
    <n v="3953.9900000000007"/>
    <n v="23511.37"/>
  </r>
  <r>
    <n v="409"/>
    <n v="15365"/>
    <s v="42494365PPSU"/>
    <s v="365P"/>
    <x v="112"/>
    <s v="16LTIP - Perf"/>
    <n v="10257"/>
    <n v="10"/>
    <x v="90"/>
    <n v="9260"/>
    <x v="0"/>
    <n v="2000"/>
    <n v="0"/>
    <n v="0"/>
    <s v="42494365PPSU16LTIP - Perf"/>
    <s v="LTIP - Perf"/>
    <s v="LTIP - Perf - 05/04/2016"/>
    <s v="3 years"/>
    <d v="2016-05-04T00:00:00"/>
    <d v="2018-09-30T00:00:00"/>
    <n v="975"/>
    <n v="73.612499999999955"/>
    <n v="0"/>
    <m/>
    <n v="193.14750000000004"/>
    <m/>
    <n v="-82.777499999999918"/>
    <n v="1158.9825000000001"/>
    <n v="1.1887000000000001"/>
    <s v=""/>
    <n v="0"/>
    <n v="71896.5"/>
    <n v="5428.1857499999969"/>
    <n v="0"/>
    <n v="0"/>
    <n v="14242.696650000002"/>
    <s v=""/>
    <n v="-6104.0128499999937"/>
    <n v="85463.369550000003"/>
    <n v="1158.9825000000001"/>
    <n v="0"/>
    <n v="0"/>
    <n v="1158.9825000000001"/>
    <n v="73.739999999999995"/>
    <n v="85463.369550000003"/>
    <n v="-1709.4383177391001"/>
    <n v="83753.931232260904"/>
    <n v="0"/>
    <n v="0"/>
    <n v="0"/>
    <n v="0"/>
    <n v="83753.931232260904"/>
    <n v="76.348159737703654"/>
    <n v="640"/>
    <n v="48862.82"/>
    <n v="48862.82"/>
    <n v="34891.111232260904"/>
    <n v="0"/>
    <n v="0"/>
    <n v="25351.449999999997"/>
    <n v="23511.37"/>
    <n v="0"/>
    <n v="48862.819999999992"/>
    <n v="0"/>
    <m/>
    <n v="2141.4"/>
    <n v="2072.33"/>
    <n v="2141.4"/>
    <n v="6355.1299999999992"/>
    <n v="2141.41"/>
    <n v="1934.17"/>
    <n v="9126.67"/>
    <n v="13202.25"/>
    <n v="2454.0300000000002"/>
    <n v="2535.83"/>
    <n v="-1035.8699999999999"/>
    <n v="3953.9900000000007"/>
    <n v="23511.37"/>
  </r>
  <r>
    <n v="410"/>
    <n v="24451"/>
    <s v="42494451RPSU"/>
    <s v="451R"/>
    <x v="186"/>
    <s v="16LTIP - Perf"/>
    <n v="10257"/>
    <n v="10"/>
    <x v="0"/>
    <n v="9260"/>
    <x v="0"/>
    <n v="2000"/>
    <n v="0"/>
    <n v="0"/>
    <s v="42494451RPSU16LTIP - Perf"/>
    <s v="LTIP - Perf"/>
    <s v="LTIP - Perf - 05/04/2016"/>
    <s v="3 years"/>
    <d v="2016-05-04T00:00:00"/>
    <d v="2018-09-30T00:00:00"/>
    <n v="975"/>
    <n v="73.612499999999955"/>
    <n v="0"/>
    <m/>
    <n v="193.14750000000004"/>
    <m/>
    <n v="-82.777499999999918"/>
    <n v="1158.9825000000001"/>
    <n v="1.1887000000000001"/>
    <s v=""/>
    <n v="0"/>
    <n v="71896.5"/>
    <n v="5428.1857499999969"/>
    <n v="0"/>
    <n v="0"/>
    <n v="14242.696650000002"/>
    <s v=""/>
    <n v="-6104.0128499999937"/>
    <n v="85463.369550000003"/>
    <n v="1158.9825000000001"/>
    <n v="0"/>
    <n v="0"/>
    <n v="1158.9825000000001"/>
    <n v="73.739999999999995"/>
    <n v="85463.369550000003"/>
    <n v="-1709.4383177391001"/>
    <n v="83753.931232260904"/>
    <n v="0"/>
    <n v="0"/>
    <n v="0"/>
    <n v="0"/>
    <n v="83753.931232260904"/>
    <n v="76.348159737703654"/>
    <n v="640"/>
    <n v="48862.82"/>
    <n v="48862.82"/>
    <n v="34891.111232260904"/>
    <n v="0"/>
    <n v="0"/>
    <n v="25351.449999999997"/>
    <n v="23511.37"/>
    <n v="0"/>
    <n v="48862.819999999992"/>
    <n v="0"/>
    <m/>
    <n v="2141.4"/>
    <n v="2072.33"/>
    <n v="2141.4"/>
    <n v="6355.1299999999992"/>
    <n v="2141.41"/>
    <n v="1934.17"/>
    <n v="9126.67"/>
    <n v="13202.25"/>
    <n v="2454.0300000000002"/>
    <n v="2535.83"/>
    <n v="-1035.8699999999999"/>
    <n v="3953.9900000000007"/>
    <n v="23511.37"/>
  </r>
  <r>
    <n v="411"/>
    <n v="10105"/>
    <s v="42494105APSU"/>
    <s v="105A"/>
    <x v="5"/>
    <s v="16LTIP - Perf"/>
    <n v="10257"/>
    <n v="10"/>
    <x v="5"/>
    <n v="9260"/>
    <x v="0"/>
    <n v="2000"/>
    <n v="0"/>
    <n v="0"/>
    <s v="42494105APSU16LTIP - Perf"/>
    <s v="LTIP - Perf"/>
    <s v="LTIP - Perf - 05/04/2016"/>
    <s v="3 years"/>
    <d v="2016-05-04T00:00:00"/>
    <d v="2018-09-30T00:00:00"/>
    <n v="435"/>
    <n v="32.842499999999973"/>
    <n v="0"/>
    <m/>
    <n v="86.173500000000104"/>
    <m/>
    <n v="-36.931500000000028"/>
    <n v="517.08450000000005"/>
    <n v="1.1887000000000001"/>
    <s v=""/>
    <n v="0"/>
    <n v="32076.899999999998"/>
    <n v="2421.8059499999977"/>
    <n v="0"/>
    <n v="0"/>
    <n v="6354.4338900000075"/>
    <s v=""/>
    <n v="-2723.3288100000018"/>
    <n v="38129.811030000004"/>
    <n v="517.08450000000005"/>
    <n v="0"/>
    <n v="0"/>
    <n v="517.08450000000005"/>
    <n v="73.739999999999995"/>
    <n v="38129.811030000004"/>
    <n v="-762.67248022206002"/>
    <n v="37367.138549777941"/>
    <n v="0"/>
    <n v="0"/>
    <n v="0"/>
    <n v="0"/>
    <n v="37367.138549777941"/>
    <n v="34.063025113744708"/>
    <n v="640"/>
    <n v="21800.34"/>
    <n v="21800.34"/>
    <n v="15566.798549777941"/>
    <n v="0"/>
    <n v="0"/>
    <n v="11310.65"/>
    <n v="10489.69"/>
    <n v="0"/>
    <n v="21800.34"/>
    <n v="0"/>
    <m/>
    <n v="955.39"/>
    <n v="924.58"/>
    <n v="955.39"/>
    <n v="2835.36"/>
    <n v="955.4"/>
    <n v="862.94"/>
    <n v="4071.9"/>
    <n v="5890.24"/>
    <n v="1094.8699999999999"/>
    <n v="1131.3800000000001"/>
    <n v="-462.16000000000008"/>
    <n v="1764.09"/>
    <n v="10489.69"/>
  </r>
  <r>
    <n v="412"/>
    <n v="16987"/>
    <s v="42494987BPSU"/>
    <s v="987B"/>
    <x v="132"/>
    <s v="16LTIP - Perf"/>
    <n v="10257"/>
    <n v="212"/>
    <x v="102"/>
    <n v="9260"/>
    <x v="0"/>
    <n v="821000"/>
    <n v="0"/>
    <n v="0"/>
    <s v="42494987BPSU16LTIP - Perf"/>
    <s v="LTIP - Perf"/>
    <s v="LTIP - Perf - 05/04/2016"/>
    <s v="3 years"/>
    <d v="2016-05-04T00:00:00"/>
    <d v="2018-09-30T00:00:00"/>
    <n v="435"/>
    <n v="32.842499999999973"/>
    <n v="0"/>
    <n v="13.157500000000027"/>
    <s v=""/>
    <m/>
    <s v=""/>
    <n v="481"/>
    <n v="1.1037999999999999"/>
    <s v=""/>
    <n v="201"/>
    <n v="32076.899999999998"/>
    <n v="2421.8059499999977"/>
    <n v="0"/>
    <n v="970.23405000000196"/>
    <s v=""/>
    <s v=""/>
    <s v=""/>
    <n v="35468.939999999995"/>
    <n v="481"/>
    <n v="-201"/>
    <n v="-280"/>
    <n v="0"/>
    <n v="73.739999999999995"/>
    <n v="0"/>
    <n v="0"/>
    <n v="0"/>
    <n v="0"/>
    <n v="0"/>
    <n v="0"/>
    <n v="0"/>
    <n v="14821.739999999998"/>
    <n v="13.511157702825887"/>
    <n v="1097"/>
    <n v="14821.739999999998"/>
    <n v="14821.739999999998"/>
    <n v="0"/>
    <n v="0"/>
    <n v="0"/>
    <n v="11310.65"/>
    <n v="3511.0899999999997"/>
    <n v="0"/>
    <n v="14821.74"/>
    <n v="0"/>
    <m/>
    <n v="955.39"/>
    <n v="924.58"/>
    <n v="1631.1199999999994"/>
    <n v="3511.0899999999992"/>
    <n v="0"/>
    <n v="0"/>
    <n v="0"/>
    <n v="0"/>
    <n v="0"/>
    <n v="0"/>
    <n v="0"/>
    <n v="0"/>
    <n v="3511.0899999999992"/>
  </r>
  <r>
    <n v="413"/>
    <n v="10859"/>
    <s v="42494859CPSU"/>
    <s v="859C"/>
    <x v="29"/>
    <s v="16LTIP - Perf"/>
    <n v="10257"/>
    <n v="10"/>
    <x v="12"/>
    <n v="9260"/>
    <x v="0"/>
    <n v="2000"/>
    <n v="0"/>
    <n v="0"/>
    <s v="42494859CPSU16LTIP - Perf"/>
    <s v="LTIP - Perf"/>
    <s v="LTIP - Perf - 05/04/2016"/>
    <s v="3 years"/>
    <d v="2016-05-04T00:00:00"/>
    <d v="2018-09-30T00:00:00"/>
    <n v="435"/>
    <n v="32.842499999999973"/>
    <n v="0"/>
    <m/>
    <n v="86.173500000000104"/>
    <m/>
    <n v="-36.931500000000028"/>
    <n v="517.08450000000005"/>
    <n v="1.1887000000000001"/>
    <s v=""/>
    <n v="0"/>
    <n v="32076.899999999998"/>
    <n v="2421.8059499999977"/>
    <n v="0"/>
    <n v="0"/>
    <n v="6354.4338900000075"/>
    <s v=""/>
    <n v="-2723.3288100000018"/>
    <n v="38129.811030000004"/>
    <n v="517.08450000000005"/>
    <n v="0"/>
    <n v="0"/>
    <n v="517.08450000000005"/>
    <n v="73.739999999999995"/>
    <n v="38129.811030000004"/>
    <n v="-762.67248022206002"/>
    <n v="37367.138549777941"/>
    <n v="0"/>
    <n v="0"/>
    <n v="0"/>
    <n v="0"/>
    <n v="37367.138549777941"/>
    <n v="34.063025113744708"/>
    <n v="640"/>
    <n v="21800.34"/>
    <n v="21800.34"/>
    <n v="15566.798549777941"/>
    <n v="0"/>
    <n v="0"/>
    <n v="11310.65"/>
    <n v="10489.69"/>
    <n v="0"/>
    <n v="21800.34"/>
    <n v="0"/>
    <m/>
    <n v="955.39"/>
    <n v="924.58"/>
    <n v="955.39"/>
    <n v="2835.36"/>
    <n v="955.4"/>
    <n v="862.94"/>
    <n v="4071.9"/>
    <n v="5890.24"/>
    <n v="1094.8699999999999"/>
    <n v="1131.3800000000001"/>
    <n v="-462.16000000000008"/>
    <n v="1764.09"/>
    <n v="10489.69"/>
  </r>
  <r>
    <n v="414"/>
    <n v="15832"/>
    <s v="42494832DPSU"/>
    <s v="832D"/>
    <x v="125"/>
    <s v="16LTIP - Perf"/>
    <n v="10257"/>
    <n v="180"/>
    <x v="75"/>
    <n v="9260"/>
    <x v="0"/>
    <n v="700000"/>
    <n v="0"/>
    <n v="0"/>
    <s v="42494832DPSU16LTIP - Perf"/>
    <s v="LTIP - Perf"/>
    <s v="LTIP - Perf - 05/04/2016"/>
    <s v="3 years"/>
    <d v="2016-05-04T00:00:00"/>
    <d v="2018-09-30T00:00:00"/>
    <n v="435"/>
    <n v="32.842499999999973"/>
    <n v="0"/>
    <m/>
    <n v="86.173500000000104"/>
    <m/>
    <n v="-36.931500000000028"/>
    <n v="517.08450000000005"/>
    <n v="1.1887000000000001"/>
    <s v=""/>
    <n v="0"/>
    <n v="32076.899999999998"/>
    <n v="2421.8059499999977"/>
    <n v="0"/>
    <n v="0"/>
    <n v="6354.4338900000075"/>
    <s v=""/>
    <n v="-2723.3288100000018"/>
    <n v="38129.811030000004"/>
    <n v="517.08450000000005"/>
    <n v="0"/>
    <n v="0"/>
    <n v="517.08450000000005"/>
    <n v="73.739999999999995"/>
    <n v="38129.811030000004"/>
    <n v="-762.67248022206002"/>
    <n v="37367.138549777941"/>
    <n v="0"/>
    <n v="0"/>
    <n v="0"/>
    <n v="0"/>
    <n v="37367.138549777941"/>
    <n v="34.063025113744708"/>
    <n v="640"/>
    <n v="21800.34"/>
    <n v="21800.34"/>
    <n v="15566.798549777941"/>
    <n v="0"/>
    <n v="0"/>
    <n v="11310.65"/>
    <n v="10489.69"/>
    <n v="0"/>
    <n v="21800.34"/>
    <n v="0"/>
    <m/>
    <n v="955.39"/>
    <n v="924.58"/>
    <n v="955.39"/>
    <n v="2835.36"/>
    <n v="955.4"/>
    <n v="862.94"/>
    <n v="4071.9"/>
    <n v="5890.24"/>
    <n v="1094.8699999999999"/>
    <n v="1131.3800000000001"/>
    <n v="-462.16000000000008"/>
    <n v="1764.09"/>
    <n v="10489.69"/>
  </r>
  <r>
    <n v="415"/>
    <n v="17017"/>
    <s v="4249417ElPSU"/>
    <s v="17El"/>
    <x v="136"/>
    <s v="16LTIP - Perf"/>
    <n v="10257"/>
    <n v="212"/>
    <x v="102"/>
    <n v="9260"/>
    <x v="0"/>
    <n v="824000"/>
    <n v="0"/>
    <n v="0"/>
    <s v="4249417ElPSU16LTIP - Perf"/>
    <s v="LTIP - Perf"/>
    <s v="LTIP - Perf - 05/04/2016"/>
    <s v="3 years"/>
    <d v="2016-05-04T00:00:00"/>
    <d v="2018-09-30T00:00:00"/>
    <n v="435"/>
    <n v="32.842499999999973"/>
    <n v="0"/>
    <n v="13.157500000000027"/>
    <s v=""/>
    <m/>
    <s v=""/>
    <n v="481"/>
    <n v="1.1037999999999999"/>
    <s v=""/>
    <n v="201"/>
    <n v="32076.899999999998"/>
    <n v="2421.8059499999977"/>
    <n v="0"/>
    <n v="970.23405000000196"/>
    <s v=""/>
    <s v=""/>
    <s v=""/>
    <n v="35468.939999999995"/>
    <n v="481"/>
    <n v="-201"/>
    <n v="-280"/>
    <n v="0"/>
    <n v="73.739999999999995"/>
    <n v="0"/>
    <n v="0"/>
    <n v="0"/>
    <n v="0"/>
    <n v="0"/>
    <n v="0"/>
    <n v="0"/>
    <n v="14821.739999999998"/>
    <n v="13.511157702825887"/>
    <n v="1097"/>
    <n v="14821.739999999998"/>
    <n v="14821.739999999998"/>
    <n v="0"/>
    <n v="0"/>
    <n v="0"/>
    <n v="11310.65"/>
    <n v="3511.0899999999997"/>
    <n v="0"/>
    <n v="14821.74"/>
    <n v="0"/>
    <m/>
    <n v="955.39"/>
    <n v="924.58"/>
    <n v="1631.1199999999994"/>
    <n v="3511.0899999999992"/>
    <n v="0"/>
    <n v="0"/>
    <n v="0"/>
    <n v="0"/>
    <n v="0"/>
    <n v="0"/>
    <n v="0"/>
    <n v="0"/>
    <n v="3511.0899999999992"/>
  </r>
  <r>
    <n v="416"/>
    <n v="15304"/>
    <s v="42494304GPSU"/>
    <s v="304G"/>
    <x v="109"/>
    <s v="16LTIP - Perf"/>
    <n v="10257"/>
    <n v="180"/>
    <x v="75"/>
    <n v="9260"/>
    <x v="0"/>
    <n v="700000"/>
    <n v="0"/>
    <n v="0"/>
    <s v="42494304GPSU16LTIP - Perf"/>
    <s v="LTIP - Perf"/>
    <s v="LTIP - Perf - 05/04/2016"/>
    <s v="3 years"/>
    <d v="2016-05-04T00:00:00"/>
    <d v="2018-09-30T00:00:00"/>
    <n v="435"/>
    <n v="32.842499999999973"/>
    <n v="0"/>
    <m/>
    <n v="86.173500000000104"/>
    <m/>
    <n v="-36.931500000000028"/>
    <n v="517.08450000000005"/>
    <n v="1.1887000000000001"/>
    <s v=""/>
    <n v="0"/>
    <n v="32076.899999999998"/>
    <n v="2421.8059499999977"/>
    <n v="0"/>
    <n v="0"/>
    <n v="6354.4338900000075"/>
    <s v=""/>
    <n v="-2723.3288100000018"/>
    <n v="38129.811030000004"/>
    <n v="517.08450000000005"/>
    <n v="0"/>
    <n v="0"/>
    <n v="517.08450000000005"/>
    <n v="73.739999999999995"/>
    <n v="38129.811030000004"/>
    <n v="-762.67248022206002"/>
    <n v="37367.138549777941"/>
    <n v="0"/>
    <n v="0"/>
    <n v="0"/>
    <n v="0"/>
    <n v="37367.138549777941"/>
    <n v="34.063025113744708"/>
    <n v="640"/>
    <n v="21800.34"/>
    <n v="21800.34"/>
    <n v="15566.798549777941"/>
    <n v="0"/>
    <n v="0"/>
    <n v="11310.65"/>
    <n v="10489.69"/>
    <n v="0"/>
    <n v="21800.34"/>
    <n v="0"/>
    <m/>
    <n v="955.39"/>
    <n v="924.58"/>
    <n v="955.39"/>
    <n v="2835.36"/>
    <n v="955.4"/>
    <n v="862.94"/>
    <n v="4071.9"/>
    <n v="5890.24"/>
    <n v="1094.8699999999999"/>
    <n v="1131.3800000000001"/>
    <n v="-462.16000000000008"/>
    <n v="1764.09"/>
    <n v="10489.69"/>
  </r>
  <r>
    <n v="417"/>
    <n v="14383"/>
    <s v="42494383KPSU"/>
    <s v="383K"/>
    <x v="83"/>
    <s v="16LTIP - Perf"/>
    <n v="10257"/>
    <n v="80"/>
    <x v="68"/>
    <n v="9260"/>
    <x v="0"/>
    <n v="190000"/>
    <n v="0"/>
    <n v="0"/>
    <s v="42494383KPSU16LTIP - Perf"/>
    <s v="LTIP - Perf"/>
    <s v="LTIP - Perf - 05/04/2016"/>
    <s v="3 years"/>
    <d v="2016-05-04T00:00:00"/>
    <d v="2018-09-30T00:00:00"/>
    <n v="435"/>
    <n v="32.842499999999973"/>
    <n v="0"/>
    <m/>
    <n v="86.173500000000104"/>
    <m/>
    <n v="-36.931500000000028"/>
    <n v="517.08450000000005"/>
    <n v="1.1887000000000001"/>
    <s v=""/>
    <n v="0"/>
    <n v="32076.899999999998"/>
    <n v="2421.8059499999977"/>
    <n v="0"/>
    <n v="0"/>
    <n v="6354.4338900000075"/>
    <s v=""/>
    <n v="-2723.3288100000018"/>
    <n v="38129.811030000004"/>
    <n v="517.08450000000005"/>
    <n v="0"/>
    <n v="0"/>
    <n v="517.08450000000005"/>
    <n v="73.739999999999995"/>
    <n v="38129.811030000004"/>
    <n v="-762.67248022206002"/>
    <n v="37367.138549777941"/>
    <n v="0"/>
    <n v="0"/>
    <n v="0"/>
    <n v="0"/>
    <n v="37367.138549777941"/>
    <n v="34.063025113744708"/>
    <n v="640"/>
    <n v="21800.34"/>
    <n v="21800.34"/>
    <n v="15566.798549777941"/>
    <n v="0"/>
    <n v="0"/>
    <n v="11310.65"/>
    <n v="10489.69"/>
    <n v="0"/>
    <n v="21800.34"/>
    <n v="0"/>
    <m/>
    <n v="955.39"/>
    <n v="924.58"/>
    <n v="955.39"/>
    <n v="2835.36"/>
    <n v="955.4"/>
    <n v="862.94"/>
    <n v="4071.9"/>
    <n v="5890.24"/>
    <n v="1094.8699999999999"/>
    <n v="1131.3800000000001"/>
    <n v="-462.16000000000008"/>
    <n v="1764.09"/>
    <n v="10489.69"/>
  </r>
  <r>
    <n v="418"/>
    <n v="17064"/>
    <s v="4249464SaPSU"/>
    <s v="64Sa"/>
    <x v="147"/>
    <s v="16LTIP - Perf"/>
    <n v="10257"/>
    <n v="212"/>
    <x v="104"/>
    <n v="9260"/>
    <x v="0"/>
    <n v="821000"/>
    <n v="0"/>
    <n v="0"/>
    <s v="4249464SaPSU16LTIP - Perf"/>
    <s v="LTIP - Perf"/>
    <s v="LTIP - Perf - 05/04/2016"/>
    <s v="3 years"/>
    <d v="2016-05-04T00:00:00"/>
    <d v="2018-09-30T00:00:00"/>
    <n v="435"/>
    <n v="32.842499999999973"/>
    <n v="0"/>
    <n v="13.157500000000027"/>
    <s v=""/>
    <m/>
    <s v=""/>
    <n v="481"/>
    <n v="1.1037999999999999"/>
    <s v=""/>
    <n v="201"/>
    <n v="32076.899999999998"/>
    <n v="2421.8059499999977"/>
    <n v="0"/>
    <n v="970.23405000000196"/>
    <s v=""/>
    <s v=""/>
    <s v=""/>
    <n v="35468.939999999995"/>
    <n v="481"/>
    <n v="-201"/>
    <n v="-280"/>
    <n v="0"/>
    <n v="73.739999999999995"/>
    <n v="0"/>
    <n v="0"/>
    <n v="0"/>
    <n v="0"/>
    <n v="0"/>
    <n v="0"/>
    <n v="0"/>
    <n v="14821.739999999998"/>
    <n v="13.511157702825887"/>
    <n v="1097"/>
    <n v="14821.739999999998"/>
    <n v="14821.739999999998"/>
    <n v="0"/>
    <n v="0"/>
    <n v="0"/>
    <n v="11310.65"/>
    <n v="3511.0899999999997"/>
    <n v="0"/>
    <n v="14821.74"/>
    <n v="0"/>
    <m/>
    <n v="955.39"/>
    <n v="924.58"/>
    <n v="1631.1199999999994"/>
    <n v="3511.0899999999992"/>
    <n v="0"/>
    <n v="0"/>
    <n v="0"/>
    <n v="0"/>
    <n v="0"/>
    <n v="0"/>
    <n v="0"/>
    <n v="0"/>
    <n v="3511.0899999999992"/>
  </r>
  <r>
    <n v="419"/>
    <n v="11267"/>
    <s v="42494267SPSU"/>
    <s v="267S"/>
    <x v="35"/>
    <s v="16LTIP - Perf"/>
    <n v="10257"/>
    <n v="10"/>
    <x v="12"/>
    <n v="9260"/>
    <x v="0"/>
    <n v="2000"/>
    <n v="0"/>
    <n v="0"/>
    <s v="42494267SPSU16LTIP - Perf"/>
    <s v="LTIP - Perf"/>
    <s v="LTIP - Perf - 05/04/2016"/>
    <s v="3 years"/>
    <d v="2016-05-04T00:00:00"/>
    <d v="2018-09-30T00:00:00"/>
    <n v="435"/>
    <n v="32.842499999999973"/>
    <n v="0"/>
    <m/>
    <n v="86.173500000000104"/>
    <m/>
    <n v="-36.931500000000028"/>
    <n v="517.08450000000005"/>
    <n v="1.1887000000000001"/>
    <s v=""/>
    <n v="0"/>
    <n v="32076.899999999998"/>
    <n v="2421.8059499999977"/>
    <n v="0"/>
    <n v="0"/>
    <n v="6354.4338900000075"/>
    <s v=""/>
    <n v="-2723.3288100000018"/>
    <n v="38129.811030000004"/>
    <n v="517.08450000000005"/>
    <n v="0"/>
    <n v="0"/>
    <n v="517.08450000000005"/>
    <n v="73.739999999999995"/>
    <n v="38129.811030000004"/>
    <n v="-762.67248022206002"/>
    <n v="37367.138549777941"/>
    <n v="0"/>
    <n v="0"/>
    <n v="0"/>
    <n v="0"/>
    <n v="37367.138549777941"/>
    <n v="34.063025113744708"/>
    <n v="640"/>
    <n v="21800.34"/>
    <n v="21800.34"/>
    <n v="15566.798549777941"/>
    <n v="0"/>
    <n v="0"/>
    <n v="11310.65"/>
    <n v="10489.69"/>
    <n v="0"/>
    <n v="21800.34"/>
    <n v="0"/>
    <m/>
    <n v="955.39"/>
    <n v="924.58"/>
    <n v="955.39"/>
    <n v="2835.36"/>
    <n v="955.4"/>
    <n v="862.94"/>
    <n v="4071.9"/>
    <n v="5890.24"/>
    <n v="1094.8699999999999"/>
    <n v="1131.3800000000001"/>
    <n v="-462.16000000000008"/>
    <n v="1764.09"/>
    <n v="10489.69"/>
  </r>
  <r>
    <n v="420"/>
    <n v="10368"/>
    <s v="42494368WPSU"/>
    <s v="368W"/>
    <x v="15"/>
    <s v="16LTIP - Perf"/>
    <n v="10257"/>
    <n v="10"/>
    <x v="5"/>
    <n v="9260"/>
    <x v="0"/>
    <n v="2000"/>
    <n v="0"/>
    <n v="0"/>
    <s v="42494368WPSU16LTIP - Perf"/>
    <s v="LTIP - Perf"/>
    <s v="LTIP - Perf - 05/04/2016"/>
    <s v="3 years"/>
    <d v="2016-05-04T00:00:00"/>
    <d v="2018-09-30T00:00:00"/>
    <n v="435"/>
    <n v="32.842499999999973"/>
    <n v="0"/>
    <m/>
    <n v="86.173500000000104"/>
    <m/>
    <n v="-36.931500000000028"/>
    <n v="517.08450000000005"/>
    <n v="1.1887000000000001"/>
    <s v=""/>
    <n v="0"/>
    <n v="32076.899999999998"/>
    <n v="2421.8059499999977"/>
    <n v="0"/>
    <n v="0"/>
    <n v="6354.4338900000075"/>
    <s v=""/>
    <n v="-2723.3288100000018"/>
    <n v="38129.811030000004"/>
    <n v="517.08450000000005"/>
    <n v="0"/>
    <n v="0"/>
    <n v="517.08450000000005"/>
    <n v="73.739999999999995"/>
    <n v="38129.811030000004"/>
    <n v="-762.67248022206002"/>
    <n v="37367.138549777941"/>
    <n v="0"/>
    <n v="0"/>
    <n v="0"/>
    <n v="0"/>
    <n v="37367.138549777941"/>
    <n v="34.063025113744708"/>
    <n v="640"/>
    <n v="21800.34"/>
    <n v="21800.34"/>
    <n v="15566.798549777941"/>
    <n v="0"/>
    <n v="0"/>
    <n v="11310.65"/>
    <n v="10489.69"/>
    <n v="0"/>
    <n v="21800.34"/>
    <n v="0"/>
    <m/>
    <n v="955.39"/>
    <n v="924.58"/>
    <n v="955.39"/>
    <n v="2835.36"/>
    <n v="955.4"/>
    <n v="862.94"/>
    <n v="4071.9"/>
    <n v="5890.24"/>
    <n v="1094.8699999999999"/>
    <n v="1131.3800000000001"/>
    <n v="-462.16000000000008"/>
    <n v="1764.09"/>
    <n v="10489.69"/>
  </r>
  <r>
    <n v="421"/>
    <n v="10382"/>
    <s v="42494382APSU"/>
    <s v="382A"/>
    <x v="17"/>
    <s v="16LTIP - Perf"/>
    <n v="10257"/>
    <n v="10"/>
    <x v="1"/>
    <n v="9260"/>
    <x v="0"/>
    <n v="2000"/>
    <n v="0"/>
    <n v="0"/>
    <s v="42494382APSU16LTIP - Perf"/>
    <s v="LTIP - Perf"/>
    <s v="LTIP - Perf - 05/04/2016"/>
    <s v="3 years"/>
    <d v="2016-05-04T00:00:00"/>
    <d v="2018-09-30T00:00:00"/>
    <n v="280"/>
    <n v="21.139999999999986"/>
    <n v="0"/>
    <m/>
    <n v="55.468000000000018"/>
    <m/>
    <n v="-23.771999999999991"/>
    <n v="332.83600000000001"/>
    <n v="1.1887000000000001"/>
    <s v=""/>
    <n v="0"/>
    <n v="20647.199999999997"/>
    <n v="1558.8635999999988"/>
    <n v="0"/>
    <n v="0"/>
    <n v="4090.210320000001"/>
    <s v=""/>
    <n v="-1752.9472799999992"/>
    <n v="24543.326639999996"/>
    <n v="332.83600000000001"/>
    <n v="0"/>
    <n v="0"/>
    <n v="332.83600000000001"/>
    <n v="73.739999999999995"/>
    <n v="24543.326639999999"/>
    <n v="-490.91561945327999"/>
    <n v="24052.411020546719"/>
    <n v="0"/>
    <n v="0"/>
    <n v="0"/>
    <n v="0"/>
    <n v="24052.411020546719"/>
    <n v="21.925625360571303"/>
    <n v="640"/>
    <n v="14032.4"/>
    <n v="14032.4"/>
    <n v="10020.011020546719"/>
    <n v="0"/>
    <n v="0"/>
    <n v="7280.41"/>
    <n v="6751.99"/>
    <n v="0"/>
    <n v="14032.4"/>
    <n v="0"/>
    <m/>
    <n v="614.97"/>
    <n v="595.13"/>
    <n v="614.97"/>
    <n v="1825.07"/>
    <n v="614.97"/>
    <n v="555.45000000000005"/>
    <n v="2620.9899999999998"/>
    <n v="3791.41"/>
    <n v="704.75"/>
    <n v="728.24"/>
    <n v="-297.48"/>
    <n v="1135.51"/>
    <n v="6751.99"/>
  </r>
  <r>
    <n v="422"/>
    <n v="17505"/>
    <s v="42494505APSU"/>
    <s v="505A"/>
    <x v="155"/>
    <s v="16LTIP - Perf"/>
    <n v="10257"/>
    <n v="212"/>
    <x v="105"/>
    <n v="9260"/>
    <x v="0"/>
    <n v="834000"/>
    <n v="0"/>
    <n v="0"/>
    <s v="42494505APSU16LTIP - Perf"/>
    <s v="LTIP - Perf"/>
    <s v="LTIP - Perf - 05/04/2016"/>
    <s v="3 years"/>
    <d v="2016-05-04T00:00:00"/>
    <d v="2018-09-30T00:00:00"/>
    <n v="280"/>
    <n v="21.139999999999986"/>
    <n v="0"/>
    <n v="8.8600000000000136"/>
    <s v=""/>
    <m/>
    <s v=""/>
    <n v="310"/>
    <n v="1.1037999999999999"/>
    <s v=""/>
    <n v="130"/>
    <n v="20647.199999999997"/>
    <n v="1558.8635999999988"/>
    <n v="0"/>
    <n v="653.33640000000094"/>
    <s v=""/>
    <s v=""/>
    <s v=""/>
    <n v="22859.399999999994"/>
    <n v="310"/>
    <n v="-130"/>
    <n v="-180"/>
    <n v="0"/>
    <n v="73.739999999999995"/>
    <n v="0"/>
    <n v="0"/>
    <n v="0"/>
    <n v="0"/>
    <n v="0"/>
    <n v="0"/>
    <n v="0"/>
    <n v="9586.1999999999953"/>
    <n v="8.7385597082953463"/>
    <n v="1097"/>
    <n v="9586.1999999999953"/>
    <n v="9586.1999999999953"/>
    <n v="0"/>
    <n v="0"/>
    <n v="0"/>
    <n v="7280.41"/>
    <n v="2305.7899999999991"/>
    <n v="0"/>
    <n v="9586.1999999999989"/>
    <n v="0"/>
    <m/>
    <n v="614.97"/>
    <n v="595.13"/>
    <n v="1095.6899999999994"/>
    <n v="2305.7899999999991"/>
    <n v="0"/>
    <n v="0"/>
    <n v="0"/>
    <n v="0"/>
    <n v="0"/>
    <n v="0"/>
    <n v="0"/>
    <n v="0"/>
    <n v="2305.7899999999991"/>
  </r>
  <r>
    <n v="423"/>
    <n v="16986"/>
    <s v="42494986APSU"/>
    <s v="986A"/>
    <x v="131"/>
    <s v="16LTIP - Perf"/>
    <n v="10257"/>
    <n v="10"/>
    <x v="101"/>
    <n v="9260"/>
    <x v="0"/>
    <n v="2000"/>
    <n v="0"/>
    <n v="0"/>
    <s v="42494986APSU16LTIP - Perf"/>
    <s v="LTIP - Perf"/>
    <s v="LTIP - Perf - 05/04/2016"/>
    <s v="3 years"/>
    <d v="2016-05-04T00:00:00"/>
    <d v="2018-09-30T00:00:00"/>
    <n v="280"/>
    <n v="21.139999999999986"/>
    <n v="0"/>
    <m/>
    <n v="55.468000000000018"/>
    <m/>
    <n v="-23.771999999999991"/>
    <n v="332.83600000000001"/>
    <n v="1.1887000000000001"/>
    <s v=""/>
    <n v="0"/>
    <n v="20647.199999999997"/>
    <n v="1558.8635999999988"/>
    <n v="0"/>
    <n v="0"/>
    <n v="4090.210320000001"/>
    <s v=""/>
    <n v="-1752.9472799999992"/>
    <n v="24543.326639999996"/>
    <n v="332.83600000000001"/>
    <n v="0"/>
    <n v="0"/>
    <n v="332.83600000000001"/>
    <n v="73.739999999999995"/>
    <n v="24543.326639999999"/>
    <n v="-490.91561945327999"/>
    <n v="24052.411020546719"/>
    <n v="0"/>
    <n v="0"/>
    <n v="0"/>
    <n v="0"/>
    <n v="24052.411020546719"/>
    <n v="21.925625360571303"/>
    <n v="640"/>
    <n v="14032.4"/>
    <n v="14032.4"/>
    <n v="10020.011020546719"/>
    <n v="0"/>
    <n v="0"/>
    <n v="7280.41"/>
    <n v="6751.99"/>
    <n v="0"/>
    <n v="14032.4"/>
    <n v="0"/>
    <m/>
    <n v="614.97"/>
    <n v="595.13"/>
    <n v="614.97"/>
    <n v="1825.07"/>
    <n v="614.97"/>
    <n v="555.45000000000005"/>
    <n v="2620.9899999999998"/>
    <n v="3791.41"/>
    <n v="704.75"/>
    <n v="728.24"/>
    <n v="-297.48"/>
    <n v="1135.51"/>
    <n v="6751.99"/>
  </r>
  <r>
    <n v="424"/>
    <n v="24541"/>
    <s v="42494541BPSU"/>
    <s v="541B"/>
    <x v="188"/>
    <s v="16LTIP - Perf"/>
    <n v="10257"/>
    <n v="180"/>
    <x v="75"/>
    <n v="9260"/>
    <x v="0"/>
    <n v="700000"/>
    <n v="0"/>
    <n v="0"/>
    <s v="42494541BPSU16LTIP - Perf"/>
    <s v="LTIP - Perf"/>
    <s v="LTIP - Perf - 05/04/2016"/>
    <s v="3 years"/>
    <d v="2016-05-04T00:00:00"/>
    <d v="2018-09-30T00:00:00"/>
    <n v="280"/>
    <n v="21.139999999999986"/>
    <n v="0"/>
    <m/>
    <n v="55.468000000000018"/>
    <m/>
    <n v="-23.771999999999991"/>
    <n v="332.83600000000001"/>
    <n v="1.1887000000000001"/>
    <s v=""/>
    <n v="0"/>
    <n v="20647.199999999997"/>
    <n v="1558.8635999999988"/>
    <n v="0"/>
    <n v="0"/>
    <n v="4090.210320000001"/>
    <s v=""/>
    <n v="-1752.9472799999992"/>
    <n v="24543.326639999996"/>
    <n v="332.83600000000001"/>
    <n v="0"/>
    <n v="0"/>
    <n v="332.83600000000001"/>
    <n v="73.739999999999995"/>
    <n v="24543.326639999999"/>
    <n v="-490.91561945327999"/>
    <n v="24052.411020546719"/>
    <n v="0"/>
    <n v="0"/>
    <n v="0"/>
    <n v="0"/>
    <n v="24052.411020546719"/>
    <n v="21.925625360571303"/>
    <n v="640"/>
    <n v="14032.4"/>
    <n v="14032.4"/>
    <n v="10020.011020546719"/>
    <n v="0"/>
    <n v="0"/>
    <n v="7280.41"/>
    <n v="6751.99"/>
    <n v="0"/>
    <n v="14032.4"/>
    <n v="0"/>
    <m/>
    <n v="614.97"/>
    <n v="595.13"/>
    <n v="614.97"/>
    <n v="1825.07"/>
    <n v="614.97"/>
    <n v="555.45000000000005"/>
    <n v="2620.9899999999998"/>
    <n v="3791.41"/>
    <n v="704.75"/>
    <n v="728.24"/>
    <n v="-297.48"/>
    <n v="1135.51"/>
    <n v="6751.99"/>
  </r>
  <r>
    <n v="425"/>
    <n v="12327"/>
    <s v="42494327BPSU"/>
    <s v="327B"/>
    <x v="53"/>
    <s v="16LTIP - Perf"/>
    <n v="10257"/>
    <n v="10"/>
    <x v="45"/>
    <n v="9260"/>
    <x v="0"/>
    <n v="2000"/>
    <n v="0"/>
    <n v="0"/>
    <s v="42494327BPSU16LTIP - Perf"/>
    <s v="LTIP - Perf"/>
    <s v="LTIP - Perf - 05/04/2016"/>
    <s v="3 years"/>
    <d v="2016-05-04T00:00:00"/>
    <d v="2018-09-30T00:00:00"/>
    <n v="280"/>
    <n v="21.139999999999986"/>
    <n v="0"/>
    <m/>
    <n v="55.468000000000018"/>
    <m/>
    <n v="-23.771999999999991"/>
    <n v="332.83600000000001"/>
    <n v="1.1887000000000001"/>
    <s v=""/>
    <n v="0"/>
    <n v="20647.199999999997"/>
    <n v="1558.8635999999988"/>
    <n v="0"/>
    <n v="0"/>
    <n v="4090.210320000001"/>
    <s v=""/>
    <n v="-1752.9472799999992"/>
    <n v="24543.326639999996"/>
    <n v="332.83600000000001"/>
    <n v="0"/>
    <n v="0"/>
    <n v="332.83600000000001"/>
    <n v="73.739999999999995"/>
    <n v="24543.326639999999"/>
    <n v="-490.91561945327999"/>
    <n v="24052.411020546719"/>
    <n v="0"/>
    <n v="0"/>
    <n v="0"/>
    <n v="0"/>
    <n v="24052.411020546719"/>
    <n v="21.925625360571303"/>
    <n v="640"/>
    <n v="14032.4"/>
    <n v="14032.4"/>
    <n v="10020.011020546719"/>
    <n v="0"/>
    <n v="0"/>
    <n v="7280.41"/>
    <n v="6751.99"/>
    <n v="0"/>
    <n v="14032.4"/>
    <n v="0"/>
    <m/>
    <n v="614.97"/>
    <n v="595.13"/>
    <n v="614.97"/>
    <n v="1825.07"/>
    <n v="614.97"/>
    <n v="555.45000000000005"/>
    <n v="2620.9899999999998"/>
    <n v="3791.41"/>
    <n v="704.75"/>
    <n v="728.24"/>
    <n v="-297.48"/>
    <n v="1135.51"/>
    <n v="6751.99"/>
  </r>
  <r>
    <n v="426"/>
    <n v="19167"/>
    <s v="42494167BPSU"/>
    <s v="167B"/>
    <x v="182"/>
    <s v="16LTIP - Perf"/>
    <n v="10257"/>
    <n v="10"/>
    <x v="131"/>
    <n v="9260"/>
    <x v="0"/>
    <n v="2000"/>
    <n v="0"/>
    <n v="0"/>
    <s v="42494167BPSU16LTIP - Perf"/>
    <s v="LTIP - Perf"/>
    <s v="LTIP - Perf - 05/04/2016"/>
    <s v="3 years"/>
    <d v="2016-05-04T00:00:00"/>
    <d v="2018-09-30T00:00:00"/>
    <n v="280"/>
    <n v="21.139999999999986"/>
    <n v="0"/>
    <m/>
    <n v="55.468000000000018"/>
    <m/>
    <n v="-23.771999999999991"/>
    <n v="332.83600000000001"/>
    <n v="1.1887000000000001"/>
    <s v=""/>
    <n v="0"/>
    <n v="20647.199999999997"/>
    <n v="1558.8635999999988"/>
    <n v="0"/>
    <n v="0"/>
    <n v="4090.210320000001"/>
    <s v=""/>
    <n v="-1752.9472799999992"/>
    <n v="24543.326639999996"/>
    <n v="332.83600000000001"/>
    <n v="0"/>
    <n v="0"/>
    <n v="332.83600000000001"/>
    <n v="73.739999999999995"/>
    <n v="24543.326639999999"/>
    <n v="-490.91561945327999"/>
    <n v="24052.411020546719"/>
    <n v="0"/>
    <n v="0"/>
    <n v="0"/>
    <n v="0"/>
    <n v="24052.411020546719"/>
    <n v="21.925625360571303"/>
    <n v="640"/>
    <n v="14032.4"/>
    <n v="14032.4"/>
    <n v="10020.011020546719"/>
    <n v="0"/>
    <n v="0"/>
    <n v="7280.41"/>
    <n v="6751.99"/>
    <n v="0"/>
    <n v="14032.4"/>
    <n v="0"/>
    <m/>
    <n v="614.97"/>
    <n v="595.13"/>
    <n v="614.97"/>
    <n v="1825.07"/>
    <n v="614.97"/>
    <n v="555.45000000000005"/>
    <n v="2620.9899999999998"/>
    <n v="3791.41"/>
    <n v="704.75"/>
    <n v="728.24"/>
    <n v="-297.48"/>
    <n v="1135.51"/>
    <n v="6751.99"/>
  </r>
  <r>
    <n v="427"/>
    <n v="14178"/>
    <s v="42494178BPSU"/>
    <s v="178B"/>
    <x v="77"/>
    <s v="16LTIP - Perf"/>
    <n v="10257"/>
    <n v="10"/>
    <x v="14"/>
    <n v="9260"/>
    <x v="0"/>
    <n v="2000"/>
    <n v="0"/>
    <n v="0"/>
    <s v="42494178BPSU16LTIP - Perf"/>
    <s v="LTIP - Perf"/>
    <s v="LTIP - Perf - 05/04/2016"/>
    <s v="3 years"/>
    <d v="2016-05-04T00:00:00"/>
    <d v="2018-09-30T00:00:00"/>
    <n v="280"/>
    <n v="21.139999999999986"/>
    <n v="0"/>
    <m/>
    <n v="55.468000000000018"/>
    <m/>
    <n v="-23.771999999999991"/>
    <n v="332.83600000000001"/>
    <n v="1.1887000000000001"/>
    <s v=""/>
    <n v="0"/>
    <n v="20647.199999999997"/>
    <n v="1558.8635999999988"/>
    <n v="0"/>
    <n v="0"/>
    <n v="4090.210320000001"/>
    <s v=""/>
    <n v="-1752.9472799999992"/>
    <n v="24543.326639999996"/>
    <n v="332.83600000000001"/>
    <n v="0"/>
    <n v="0"/>
    <n v="332.83600000000001"/>
    <n v="73.739999999999995"/>
    <n v="24543.326639999999"/>
    <n v="-490.91561945327999"/>
    <n v="24052.411020546719"/>
    <n v="0"/>
    <n v="0"/>
    <n v="0"/>
    <n v="0"/>
    <n v="24052.411020546719"/>
    <n v="21.925625360571303"/>
    <n v="640"/>
    <n v="14032.4"/>
    <n v="14032.4"/>
    <n v="10020.011020546719"/>
    <n v="0"/>
    <n v="0"/>
    <n v="7280.41"/>
    <n v="6751.99"/>
    <n v="0"/>
    <n v="14032.4"/>
    <n v="0"/>
    <m/>
    <n v="614.97"/>
    <n v="595.13"/>
    <n v="614.97"/>
    <n v="1825.07"/>
    <n v="614.97"/>
    <n v="555.45000000000005"/>
    <n v="2620.9899999999998"/>
    <n v="3791.41"/>
    <n v="704.75"/>
    <n v="728.24"/>
    <n v="-297.48"/>
    <n v="1135.51"/>
    <n v="6751.99"/>
  </r>
  <r>
    <n v="428"/>
    <n v="13587"/>
    <s v="42494587BPSU"/>
    <s v="587B"/>
    <x v="73"/>
    <s v="16LTIP - Perf"/>
    <n v="10257"/>
    <n v="10"/>
    <x v="60"/>
    <n v="9260"/>
    <x v="0"/>
    <n v="2000"/>
    <n v="0"/>
    <n v="0"/>
    <s v="42494587BPSU16LTIP - Perf"/>
    <s v="LTIP - Perf"/>
    <s v="LTIP - Perf - 05/04/2016"/>
    <s v="3 years"/>
    <d v="2016-05-04T00:00:00"/>
    <d v="2018-09-30T00:00:00"/>
    <n v="280"/>
    <n v="21.139999999999986"/>
    <n v="0"/>
    <m/>
    <n v="55.468000000000018"/>
    <m/>
    <n v="-23.771999999999991"/>
    <n v="332.83600000000001"/>
    <n v="1.1887000000000001"/>
    <s v=""/>
    <n v="0"/>
    <n v="20647.199999999997"/>
    <n v="1558.8635999999988"/>
    <n v="0"/>
    <n v="0"/>
    <n v="4090.210320000001"/>
    <s v=""/>
    <n v="-1752.9472799999992"/>
    <n v="24543.326639999996"/>
    <n v="332.83600000000001"/>
    <n v="0"/>
    <n v="0"/>
    <n v="332.83600000000001"/>
    <n v="73.739999999999995"/>
    <n v="24543.326639999999"/>
    <n v="-490.91561945327999"/>
    <n v="24052.411020546719"/>
    <n v="0"/>
    <n v="0"/>
    <n v="0"/>
    <n v="0"/>
    <n v="24052.411020546719"/>
    <n v="21.925625360571303"/>
    <n v="640"/>
    <n v="14032.4"/>
    <n v="14032.4"/>
    <n v="10020.011020546719"/>
    <n v="0"/>
    <n v="0"/>
    <n v="7280.41"/>
    <n v="6751.99"/>
    <n v="0"/>
    <n v="14032.4"/>
    <n v="0"/>
    <m/>
    <n v="614.97"/>
    <n v="595.13"/>
    <n v="614.97"/>
    <n v="1825.07"/>
    <n v="614.97"/>
    <n v="555.45000000000005"/>
    <n v="2620.9899999999998"/>
    <n v="3791.41"/>
    <n v="704.75"/>
    <n v="728.24"/>
    <n v="-297.48"/>
    <n v="1135.51"/>
    <n v="6751.99"/>
  </r>
  <r>
    <n v="429"/>
    <n v="14311"/>
    <s v="42494311CPSU"/>
    <s v="311C"/>
    <x v="81"/>
    <s v="16LTIP - Perf"/>
    <n v="10257"/>
    <n v="80"/>
    <x v="66"/>
    <n v="9260"/>
    <x v="0"/>
    <n v="190000"/>
    <n v="0"/>
    <n v="0"/>
    <s v="42494311CPSU16LTIP - Perf"/>
    <s v="LTIP - Perf"/>
    <s v="LTIP - Perf - 05/04/2016"/>
    <s v="3 years"/>
    <d v="2016-05-04T00:00:00"/>
    <d v="2018-09-30T00:00:00"/>
    <n v="280"/>
    <n v="21.139999999999986"/>
    <n v="0"/>
    <m/>
    <n v="55.468000000000018"/>
    <m/>
    <n v="-23.771999999999991"/>
    <n v="332.83600000000001"/>
    <n v="1.1887000000000001"/>
    <s v=""/>
    <n v="0"/>
    <n v="20647.199999999997"/>
    <n v="1558.8635999999988"/>
    <n v="0"/>
    <n v="0"/>
    <n v="4090.210320000001"/>
    <s v=""/>
    <n v="-1752.9472799999992"/>
    <n v="24543.326639999996"/>
    <n v="332.83600000000001"/>
    <n v="0"/>
    <n v="0"/>
    <n v="332.83600000000001"/>
    <n v="73.739999999999995"/>
    <n v="24543.326639999999"/>
    <n v="-490.91561945327999"/>
    <n v="24052.411020546719"/>
    <n v="0"/>
    <n v="0"/>
    <n v="0"/>
    <n v="0"/>
    <n v="24052.411020546719"/>
    <n v="21.925625360571303"/>
    <n v="640"/>
    <n v="14032.4"/>
    <n v="14032.4"/>
    <n v="10020.011020546719"/>
    <n v="0"/>
    <n v="0"/>
    <n v="7280.41"/>
    <n v="6751.99"/>
    <n v="0"/>
    <n v="14032.4"/>
    <n v="0"/>
    <m/>
    <n v="614.97"/>
    <n v="595.13"/>
    <n v="614.97"/>
    <n v="1825.07"/>
    <n v="614.97"/>
    <n v="555.45000000000005"/>
    <n v="2620.9899999999998"/>
    <n v="3791.41"/>
    <n v="704.75"/>
    <n v="728.24"/>
    <n v="-297.48"/>
    <n v="1135.51"/>
    <n v="6751.99"/>
  </r>
  <r>
    <n v="430"/>
    <n v="17010"/>
    <s v="4249410DaPSU"/>
    <s v="10Da"/>
    <x v="135"/>
    <s v="16LTIP - Perf"/>
    <n v="10257"/>
    <n v="10"/>
    <x v="103"/>
    <n v="9260"/>
    <x v="0"/>
    <n v="2000"/>
    <n v="0"/>
    <n v="0"/>
    <s v="4249410DaPSU16LTIP - Perf"/>
    <s v="LTIP - Perf"/>
    <s v="LTIP - Perf - 05/04/2016"/>
    <s v="3 years"/>
    <d v="2016-05-04T00:00:00"/>
    <d v="2018-09-30T00:00:00"/>
    <n v="280"/>
    <n v="21.139999999999986"/>
    <n v="0"/>
    <m/>
    <n v="55.468000000000018"/>
    <m/>
    <n v="-23.771999999999991"/>
    <n v="332.83600000000001"/>
    <n v="1.1887000000000001"/>
    <s v=""/>
    <n v="0"/>
    <n v="20647.199999999997"/>
    <n v="1558.8635999999988"/>
    <n v="0"/>
    <n v="0"/>
    <n v="4090.210320000001"/>
    <s v=""/>
    <n v="-1752.9472799999992"/>
    <n v="24543.326639999996"/>
    <n v="332.83600000000001"/>
    <n v="0"/>
    <n v="0"/>
    <n v="332.83600000000001"/>
    <n v="73.739999999999995"/>
    <n v="24543.326639999999"/>
    <n v="-490.91561945327999"/>
    <n v="24052.411020546719"/>
    <n v="0"/>
    <n v="0"/>
    <n v="0"/>
    <n v="0"/>
    <n v="24052.411020546719"/>
    <n v="21.925625360571303"/>
    <n v="640"/>
    <n v="14032.4"/>
    <n v="14032.4"/>
    <n v="10020.011020546719"/>
    <n v="0"/>
    <n v="0"/>
    <n v="7280.41"/>
    <n v="6751.99"/>
    <n v="0"/>
    <n v="14032.4"/>
    <n v="0"/>
    <m/>
    <n v="614.97"/>
    <n v="595.13"/>
    <n v="614.97"/>
    <n v="1825.07"/>
    <n v="614.97"/>
    <n v="555.45000000000005"/>
    <n v="2620.9899999999998"/>
    <n v="3791.41"/>
    <n v="704.75"/>
    <n v="728.24"/>
    <n v="-297.48"/>
    <n v="1135.51"/>
    <n v="6751.99"/>
  </r>
  <r>
    <n v="431"/>
    <n v="14482"/>
    <s v="42494482DPSU"/>
    <s v="482D"/>
    <x v="86"/>
    <s v="16LTIP - Perf"/>
    <n v="10257"/>
    <n v="10"/>
    <x v="70"/>
    <n v="9260"/>
    <x v="0"/>
    <n v="12000"/>
    <n v="0"/>
    <n v="0"/>
    <s v="42494482DPSU16LTIP - Perf"/>
    <s v="LTIP - Perf"/>
    <s v="LTIP - Perf - 05/04/2016"/>
    <s v="3 years"/>
    <d v="2016-05-04T00:00:00"/>
    <d v="2018-09-30T00:00:00"/>
    <n v="280"/>
    <n v="21.139999999999986"/>
    <n v="0"/>
    <m/>
    <n v="55.468000000000018"/>
    <m/>
    <n v="-23.771999999999991"/>
    <n v="332.83600000000001"/>
    <n v="1.1887000000000001"/>
    <s v=""/>
    <n v="0"/>
    <n v="20647.199999999997"/>
    <n v="1558.8635999999988"/>
    <n v="0"/>
    <n v="0"/>
    <n v="4090.210320000001"/>
    <s v=""/>
    <n v="-1752.9472799999992"/>
    <n v="24543.326639999996"/>
    <n v="332.83600000000001"/>
    <n v="0"/>
    <n v="0"/>
    <n v="332.83600000000001"/>
    <n v="73.739999999999995"/>
    <n v="24543.326639999999"/>
    <n v="-490.91561945327999"/>
    <n v="24052.411020546719"/>
    <n v="0"/>
    <n v="0"/>
    <n v="0"/>
    <n v="0"/>
    <n v="24052.411020546719"/>
    <n v="21.925625360571303"/>
    <n v="640"/>
    <n v="14032.4"/>
    <n v="14032.4"/>
    <n v="10020.011020546719"/>
    <n v="0"/>
    <n v="0"/>
    <n v="7280.41"/>
    <n v="6751.99"/>
    <n v="0"/>
    <n v="14032.4"/>
    <n v="0"/>
    <m/>
    <n v="614.97"/>
    <n v="595.13"/>
    <n v="614.97"/>
    <n v="1825.07"/>
    <n v="614.97"/>
    <n v="555.45000000000005"/>
    <n v="2620.9899999999998"/>
    <n v="3791.41"/>
    <n v="704.75"/>
    <n v="728.24"/>
    <n v="-297.48"/>
    <n v="1135.51"/>
    <n v="6751.99"/>
  </r>
  <r>
    <n v="432"/>
    <n v="15102"/>
    <s v="42494102EPSU"/>
    <s v="102E"/>
    <x v="105"/>
    <s v="16LTIP - Perf"/>
    <n v="10257"/>
    <n v="10"/>
    <x v="85"/>
    <n v="9260"/>
    <x v="0"/>
    <n v="2000"/>
    <n v="0"/>
    <n v="0"/>
    <s v="42494102EPSU16LTIP - Perf"/>
    <s v="LTIP - Perf"/>
    <s v="LTIP - Perf - 05/04/2016"/>
    <s v="3 years"/>
    <d v="2016-05-04T00:00:00"/>
    <d v="2018-09-30T00:00:00"/>
    <n v="280"/>
    <n v="21.139999999999986"/>
    <n v="0"/>
    <m/>
    <n v="55.468000000000018"/>
    <m/>
    <n v="-23.771999999999991"/>
    <n v="332.83600000000001"/>
    <n v="1.1887000000000001"/>
    <s v=""/>
    <n v="0"/>
    <n v="20647.199999999997"/>
    <n v="1558.8635999999988"/>
    <n v="0"/>
    <n v="0"/>
    <n v="4090.210320000001"/>
    <s v=""/>
    <n v="-1752.9472799999992"/>
    <n v="24543.326639999996"/>
    <n v="332.83600000000001"/>
    <n v="0"/>
    <n v="0"/>
    <n v="332.83600000000001"/>
    <n v="73.739999999999995"/>
    <n v="24543.326639999999"/>
    <n v="-490.91561945327999"/>
    <n v="24052.411020546719"/>
    <n v="0"/>
    <n v="0"/>
    <n v="0"/>
    <n v="0"/>
    <n v="24052.411020546719"/>
    <n v="21.925625360571303"/>
    <n v="640"/>
    <n v="14032.4"/>
    <n v="14032.4"/>
    <n v="10020.011020546719"/>
    <n v="0"/>
    <n v="0"/>
    <n v="7280.41"/>
    <n v="6751.99"/>
    <n v="0"/>
    <n v="14032.4"/>
    <n v="0"/>
    <m/>
    <n v="614.97"/>
    <n v="595.13"/>
    <n v="614.97"/>
    <n v="1825.07"/>
    <n v="614.97"/>
    <n v="555.45000000000005"/>
    <n v="2620.9899999999998"/>
    <n v="3791.41"/>
    <n v="704.75"/>
    <n v="728.24"/>
    <n v="-297.48"/>
    <n v="1135.51"/>
    <n v="6751.99"/>
  </r>
  <r>
    <n v="433"/>
    <n v="17247"/>
    <s v="42494247FPSU"/>
    <s v="247F"/>
    <x v="153"/>
    <s v="16LTIP - Perf"/>
    <n v="10257"/>
    <n v="80"/>
    <x v="114"/>
    <n v="9260"/>
    <x v="0"/>
    <n v="190000"/>
    <n v="0"/>
    <n v="0"/>
    <s v="42494247FPSU16LTIP - Perf"/>
    <s v="LTIP - Perf"/>
    <s v="LTIP - Perf - 05/04/2016"/>
    <s v="3 years"/>
    <d v="2016-05-04T00:00:00"/>
    <d v="2018-09-30T00:00:00"/>
    <n v="280"/>
    <n v="21.139999999999986"/>
    <n v="0"/>
    <m/>
    <n v="55.468000000000018"/>
    <m/>
    <n v="-23.771999999999991"/>
    <n v="332.83600000000001"/>
    <n v="1.1887000000000001"/>
    <s v=""/>
    <n v="0"/>
    <n v="20647.199999999997"/>
    <n v="1558.8635999999988"/>
    <n v="0"/>
    <n v="0"/>
    <n v="4090.210320000001"/>
    <s v=""/>
    <n v="-1752.9472799999992"/>
    <n v="24543.326639999996"/>
    <n v="332.83600000000001"/>
    <n v="0"/>
    <n v="0"/>
    <n v="332.83600000000001"/>
    <n v="73.739999999999995"/>
    <n v="24543.326639999999"/>
    <n v="-490.91561945327999"/>
    <n v="24052.411020546719"/>
    <n v="0"/>
    <n v="0"/>
    <n v="0"/>
    <n v="0"/>
    <n v="24052.411020546719"/>
    <n v="21.925625360571303"/>
    <n v="640"/>
    <n v="14032.4"/>
    <n v="14032.4"/>
    <n v="10020.011020546719"/>
    <n v="0"/>
    <n v="0"/>
    <n v="7280.41"/>
    <n v="6751.99"/>
    <n v="0"/>
    <n v="14032.4"/>
    <n v="0"/>
    <m/>
    <n v="614.97"/>
    <n v="595.13"/>
    <n v="614.97"/>
    <n v="1825.07"/>
    <n v="614.97"/>
    <n v="555.45000000000005"/>
    <n v="2620.9899999999998"/>
    <n v="3791.41"/>
    <n v="704.75"/>
    <n v="728.24"/>
    <n v="-297.48"/>
    <n v="1135.51"/>
    <n v="6751.99"/>
  </r>
  <r>
    <n v="434"/>
    <n v="17019"/>
    <s v="4249419FePSU"/>
    <s v="19Fe"/>
    <x v="137"/>
    <s v="16LTIP - Perf"/>
    <n v="10257"/>
    <n v="10"/>
    <x v="101"/>
    <n v="9260"/>
    <x v="0"/>
    <n v="2000"/>
    <n v="0"/>
    <n v="0"/>
    <s v="4249419FePSU16LTIP - Perf"/>
    <s v="LTIP - Perf"/>
    <s v="LTIP - Perf - 05/04/2016"/>
    <s v="3 years"/>
    <d v="2016-05-04T00:00:00"/>
    <d v="2018-09-30T00:00:00"/>
    <n v="280"/>
    <n v="21.139999999999986"/>
    <n v="0"/>
    <m/>
    <n v="55.468000000000018"/>
    <m/>
    <n v="-23.771999999999991"/>
    <n v="332.83600000000001"/>
    <n v="1.1887000000000001"/>
    <s v=""/>
    <n v="0"/>
    <n v="20647.199999999997"/>
    <n v="1558.8635999999988"/>
    <n v="0"/>
    <n v="0"/>
    <n v="4090.210320000001"/>
    <s v=""/>
    <n v="-1752.9472799999992"/>
    <n v="24543.326639999996"/>
    <n v="332.83600000000001"/>
    <n v="0"/>
    <n v="0"/>
    <n v="332.83600000000001"/>
    <n v="73.739999999999995"/>
    <n v="24543.326639999999"/>
    <n v="-490.91561945327999"/>
    <n v="24052.411020546719"/>
    <n v="0"/>
    <n v="0"/>
    <n v="0"/>
    <n v="0"/>
    <n v="24052.411020546719"/>
    <n v="21.925625360571303"/>
    <n v="640"/>
    <n v="14032.4"/>
    <n v="14032.4"/>
    <n v="10020.011020546719"/>
    <n v="0"/>
    <n v="0"/>
    <n v="7280.41"/>
    <n v="6751.99"/>
    <n v="0"/>
    <n v="14032.4"/>
    <n v="0"/>
    <m/>
    <n v="614.97"/>
    <n v="595.13"/>
    <n v="614.97"/>
    <n v="1825.07"/>
    <n v="614.97"/>
    <n v="555.45000000000005"/>
    <n v="2620.9899999999998"/>
    <n v="3791.41"/>
    <n v="704.75"/>
    <n v="728.24"/>
    <n v="-297.48"/>
    <n v="1135.51"/>
    <n v="6751.99"/>
  </r>
  <r>
    <n v="435"/>
    <n v="15331"/>
    <s v="42494331FPSU"/>
    <s v="331F"/>
    <x v="111"/>
    <s v="16LTIP - Perf"/>
    <n v="10257"/>
    <n v="10"/>
    <x v="89"/>
    <n v="9260"/>
    <x v="0"/>
    <n v="2000"/>
    <n v="0"/>
    <n v="0"/>
    <s v="42494331FPSU16LTIP - Perf"/>
    <s v="LTIP - Perf"/>
    <s v="LTIP - Perf - 05/04/2016"/>
    <s v="3 years"/>
    <d v="2016-05-04T00:00:00"/>
    <d v="2018-09-30T00:00:00"/>
    <n v="280"/>
    <n v="21.139999999999986"/>
    <n v="0"/>
    <m/>
    <n v="55.468000000000018"/>
    <m/>
    <n v="-23.771999999999991"/>
    <n v="332.83600000000001"/>
    <n v="1.1887000000000001"/>
    <s v=""/>
    <n v="0"/>
    <n v="20647.199999999997"/>
    <n v="1558.8635999999988"/>
    <n v="0"/>
    <n v="0"/>
    <n v="4090.210320000001"/>
    <s v=""/>
    <n v="-1752.9472799999992"/>
    <n v="24543.326639999996"/>
    <n v="332.83600000000001"/>
    <n v="0"/>
    <n v="0"/>
    <n v="332.83600000000001"/>
    <n v="73.739999999999995"/>
    <n v="24543.326639999999"/>
    <n v="-490.91561945327999"/>
    <n v="24052.411020546719"/>
    <n v="0"/>
    <n v="0"/>
    <n v="0"/>
    <n v="0"/>
    <n v="24052.411020546719"/>
    <n v="21.925625360571303"/>
    <n v="640"/>
    <n v="14032.4"/>
    <n v="14032.4"/>
    <n v="10020.011020546719"/>
    <n v="0"/>
    <n v="0"/>
    <n v="7280.41"/>
    <n v="6751.99"/>
    <n v="0"/>
    <n v="14032.4"/>
    <n v="0"/>
    <m/>
    <n v="614.97"/>
    <n v="595.13"/>
    <n v="614.97"/>
    <n v="1825.07"/>
    <n v="614.97"/>
    <n v="555.45000000000005"/>
    <n v="2620.9899999999998"/>
    <n v="3791.41"/>
    <n v="704.75"/>
    <n v="728.24"/>
    <n v="-297.48"/>
    <n v="1135.51"/>
    <n v="6751.99"/>
  </r>
  <r>
    <n v="436"/>
    <n v="10239"/>
    <s v="42494239FPSU"/>
    <s v="239F"/>
    <x v="12"/>
    <s v="16LTIP - Perf"/>
    <n v="10257"/>
    <n v="180"/>
    <x v="9"/>
    <n v="9260"/>
    <x v="0"/>
    <n v="700000"/>
    <n v="0"/>
    <n v="0"/>
    <s v="42494239FPSU16LTIP - Perf"/>
    <s v="LTIP - Perf"/>
    <s v="LTIP - Perf - 05/04/2016"/>
    <s v="3 years"/>
    <d v="2016-05-04T00:00:00"/>
    <d v="2018-09-30T00:00:00"/>
    <n v="280"/>
    <n v="21.139999999999986"/>
    <n v="0"/>
    <m/>
    <n v="55.468000000000018"/>
    <m/>
    <n v="-23.771999999999991"/>
    <n v="332.83600000000001"/>
    <n v="1.1887000000000001"/>
    <s v=""/>
    <n v="0"/>
    <n v="20647.199999999997"/>
    <n v="1558.8635999999988"/>
    <n v="0"/>
    <n v="0"/>
    <n v="4090.210320000001"/>
    <s v=""/>
    <n v="-1752.9472799999992"/>
    <n v="24543.326639999996"/>
    <n v="332.83600000000001"/>
    <n v="0"/>
    <n v="0"/>
    <n v="332.83600000000001"/>
    <n v="73.739999999999995"/>
    <n v="24543.326639999999"/>
    <n v="-490.91561945327999"/>
    <n v="24052.411020546719"/>
    <n v="0"/>
    <n v="0"/>
    <n v="0"/>
    <n v="0"/>
    <n v="24052.411020546719"/>
    <n v="21.925625360571303"/>
    <n v="640"/>
    <n v="14032.4"/>
    <n v="14032.4"/>
    <n v="10020.011020546719"/>
    <n v="0"/>
    <n v="0"/>
    <n v="7280.41"/>
    <n v="6751.99"/>
    <n v="0"/>
    <n v="14032.4"/>
    <n v="0"/>
    <m/>
    <n v="614.97"/>
    <n v="595.13"/>
    <n v="614.97"/>
    <n v="1825.07"/>
    <n v="614.97"/>
    <n v="555.45000000000005"/>
    <n v="2620.9899999999998"/>
    <n v="3791.41"/>
    <n v="704.75"/>
    <n v="728.24"/>
    <n v="-297.48"/>
    <n v="1135.51"/>
    <n v="6751.99"/>
  </r>
  <r>
    <n v="437"/>
    <n v="13497"/>
    <s v="42494497GPSU"/>
    <s v="497G"/>
    <x v="69"/>
    <s v="16LTIP - Perf"/>
    <n v="10257"/>
    <n v="10"/>
    <x v="58"/>
    <n v="9260"/>
    <x v="0"/>
    <n v="12000"/>
    <n v="0"/>
    <n v="0"/>
    <s v="42494497GPSU16LTIP - Perf"/>
    <s v="LTIP - Perf"/>
    <s v="LTIP - Perf - 05/04/2016"/>
    <s v="3 years"/>
    <d v="2016-05-04T00:00:00"/>
    <d v="2018-09-30T00:00:00"/>
    <n v="280"/>
    <n v="21.139999999999986"/>
    <n v="0"/>
    <m/>
    <n v="55.468000000000018"/>
    <m/>
    <n v="-23.771999999999991"/>
    <n v="332.83600000000001"/>
    <n v="1.1887000000000001"/>
    <s v=""/>
    <n v="0"/>
    <n v="20647.199999999997"/>
    <n v="1558.8635999999988"/>
    <n v="0"/>
    <n v="0"/>
    <n v="4090.210320000001"/>
    <s v=""/>
    <n v="-1752.9472799999992"/>
    <n v="24543.326639999996"/>
    <n v="332.83600000000001"/>
    <n v="0"/>
    <n v="0"/>
    <n v="332.83600000000001"/>
    <n v="73.739999999999995"/>
    <n v="24543.326639999999"/>
    <n v="-490.91561945327999"/>
    <n v="24052.411020546719"/>
    <n v="0"/>
    <n v="0"/>
    <n v="0"/>
    <n v="0"/>
    <n v="24052.411020546719"/>
    <n v="21.925625360571303"/>
    <n v="640"/>
    <n v="14032.4"/>
    <n v="14032.4"/>
    <n v="10020.011020546719"/>
    <n v="0"/>
    <n v="0"/>
    <n v="7280.41"/>
    <n v="6751.99"/>
    <n v="0"/>
    <n v="14032.4"/>
    <n v="0"/>
    <m/>
    <n v="614.97"/>
    <n v="595.13"/>
    <n v="614.97"/>
    <n v="1825.07"/>
    <n v="614.97"/>
    <n v="555.45000000000005"/>
    <n v="2620.9899999999998"/>
    <n v="3791.41"/>
    <n v="704.75"/>
    <n v="728.24"/>
    <n v="-297.48"/>
    <n v="1135.51"/>
    <n v="6751.99"/>
  </r>
  <r>
    <n v="438"/>
    <n v="18570"/>
    <s v="42494570GPSU"/>
    <s v="570G"/>
    <x v="169"/>
    <s v="16LTIP - Perf"/>
    <n v="10257"/>
    <n v="10"/>
    <x v="0"/>
    <n v="9260"/>
    <x v="0"/>
    <n v="2000"/>
    <n v="0"/>
    <n v="0"/>
    <s v="42494570GPSU16LTIP - Perf"/>
    <s v="LTIP - Perf"/>
    <s v="LTIP - Perf - 05/04/2016"/>
    <s v="3 years"/>
    <d v="2016-05-04T00:00:00"/>
    <d v="2018-09-30T00:00:00"/>
    <n v="280"/>
    <n v="21.139999999999986"/>
    <n v="0"/>
    <m/>
    <n v="55.468000000000018"/>
    <m/>
    <n v="-23.771999999999991"/>
    <n v="332.83600000000001"/>
    <n v="1.1887000000000001"/>
    <s v=""/>
    <n v="0"/>
    <n v="20647.199999999997"/>
    <n v="1558.8635999999988"/>
    <n v="0"/>
    <n v="0"/>
    <n v="4090.210320000001"/>
    <s v=""/>
    <n v="-1752.9472799999992"/>
    <n v="24543.326639999996"/>
    <n v="332.83600000000001"/>
    <n v="0"/>
    <n v="0"/>
    <n v="332.83600000000001"/>
    <n v="73.739999999999995"/>
    <n v="24543.326639999999"/>
    <n v="-490.91561945327999"/>
    <n v="24052.411020546719"/>
    <n v="0"/>
    <n v="0"/>
    <n v="0"/>
    <n v="0"/>
    <n v="24052.411020546719"/>
    <n v="21.925625360571303"/>
    <n v="640"/>
    <n v="14032.4"/>
    <n v="14032.4"/>
    <n v="10020.011020546719"/>
    <n v="0"/>
    <n v="0"/>
    <n v="7280.41"/>
    <n v="6751.99"/>
    <n v="0"/>
    <n v="14032.4"/>
    <n v="0"/>
    <m/>
    <n v="614.97"/>
    <n v="595.13"/>
    <n v="614.97"/>
    <n v="1825.07"/>
    <n v="614.97"/>
    <n v="555.45000000000005"/>
    <n v="2620.9899999999998"/>
    <n v="3791.41"/>
    <n v="704.75"/>
    <n v="728.24"/>
    <n v="-297.48"/>
    <n v="1135.51"/>
    <n v="6751.99"/>
  </r>
  <r>
    <n v="439"/>
    <n v="16555"/>
    <s v="42494555GPSU"/>
    <s v="555G"/>
    <x v="127"/>
    <s v="16LTIP - Perf"/>
    <n v="10257"/>
    <n v="10"/>
    <x v="98"/>
    <n v="9260"/>
    <x v="0"/>
    <n v="2000"/>
    <n v="0"/>
    <n v="0"/>
    <s v="42494555GPSU16LTIP - Perf"/>
    <s v="LTIP - Perf"/>
    <s v="LTIP - Perf - 05/04/2016"/>
    <s v="3 years"/>
    <d v="2016-05-04T00:00:00"/>
    <d v="2018-09-30T00:00:00"/>
    <n v="280"/>
    <n v="21.139999999999986"/>
    <n v="0"/>
    <m/>
    <n v="55.468000000000018"/>
    <m/>
    <n v="-23.771999999999991"/>
    <n v="332.83600000000001"/>
    <n v="1.1887000000000001"/>
    <s v=""/>
    <n v="0"/>
    <n v="20647.199999999997"/>
    <n v="1558.8635999999988"/>
    <n v="0"/>
    <n v="0"/>
    <n v="4090.210320000001"/>
    <s v=""/>
    <n v="-1752.9472799999992"/>
    <n v="24543.326639999996"/>
    <n v="332.83600000000001"/>
    <n v="0"/>
    <n v="0"/>
    <n v="332.83600000000001"/>
    <n v="73.739999999999995"/>
    <n v="24543.326639999999"/>
    <n v="-490.91561945327999"/>
    <n v="24052.411020546719"/>
    <n v="0"/>
    <n v="0"/>
    <n v="0"/>
    <n v="0"/>
    <n v="24052.411020546719"/>
    <n v="21.925625360571303"/>
    <n v="640"/>
    <n v="14032.4"/>
    <n v="14032.4"/>
    <n v="10020.011020546719"/>
    <n v="0"/>
    <n v="0"/>
    <n v="7280.41"/>
    <n v="6751.99"/>
    <n v="0"/>
    <n v="14032.4"/>
    <n v="0"/>
    <m/>
    <n v="614.97"/>
    <n v="595.13"/>
    <n v="614.97"/>
    <n v="1825.07"/>
    <n v="614.97"/>
    <n v="555.45000000000005"/>
    <n v="2620.9899999999998"/>
    <n v="3791.41"/>
    <n v="704.75"/>
    <n v="728.24"/>
    <n v="-297.48"/>
    <n v="1135.51"/>
    <n v="6751.99"/>
  </r>
  <r>
    <n v="440"/>
    <n v="15388"/>
    <s v="42494388GPSU"/>
    <s v="388G"/>
    <x v="114"/>
    <s v="16LTIP - Perf"/>
    <n v="10257"/>
    <n v="10"/>
    <x v="45"/>
    <n v="9260"/>
    <x v="0"/>
    <n v="2000"/>
    <n v="0"/>
    <n v="0"/>
    <s v="42494388GPSU16LTIP - Perf"/>
    <s v="LTIP - Perf"/>
    <s v="LTIP - Perf - 05/04/2016"/>
    <s v="3 years"/>
    <d v="2016-05-04T00:00:00"/>
    <d v="2018-09-30T00:00:00"/>
    <n v="280"/>
    <n v="21.139999999999986"/>
    <n v="0"/>
    <m/>
    <n v="0"/>
    <m/>
    <n v="0"/>
    <n v="301.14"/>
    <n v="1"/>
    <n v="0"/>
    <n v="94"/>
    <n v="20647.199999999997"/>
    <n v="1558.8635999999988"/>
    <n v="0"/>
    <n v="0"/>
    <n v="0"/>
    <s v=""/>
    <n v="0"/>
    <n v="22206.063599999994"/>
    <n v="301.14"/>
    <n v="0"/>
    <n v="-207.14"/>
    <n v="94"/>
    <n v="73.739999999999995"/>
    <n v="6931.5599999999995"/>
    <n v="-138.64506311999997"/>
    <n v="6792.9149368799999"/>
    <n v="0"/>
    <n v="0"/>
    <n v="0"/>
    <n v="0"/>
    <n v="6931.5599999999995"/>
    <n v="6.3186508659981762"/>
    <n v="1097"/>
    <n v="6931.5599999999995"/>
    <n v="6931.5599999999995"/>
    <n v="0"/>
    <n v="0"/>
    <n v="0"/>
    <n v="6931.5599999999995"/>
    <n v="0"/>
    <n v="0"/>
    <n v="6931.5599999999995"/>
    <n v="0"/>
    <m/>
    <n v="0"/>
    <n v="0"/>
    <n v="0"/>
    <n v="0"/>
    <n v="0"/>
    <n v="0"/>
    <n v="0"/>
    <n v="0"/>
    <n v="0"/>
    <n v="0"/>
    <n v="0"/>
    <n v="0"/>
    <n v="0"/>
  </r>
  <r>
    <n v="441"/>
    <n v="15319"/>
    <s v="42494319HPSU"/>
    <s v="319H"/>
    <x v="110"/>
    <s v="16LTIP - Perf"/>
    <n v="10257"/>
    <n v="180"/>
    <x v="72"/>
    <n v="9260"/>
    <x v="0"/>
    <n v="700000"/>
    <n v="0"/>
    <n v="0"/>
    <s v="42494319HPSU16LTIP - Perf"/>
    <s v="LTIP - Perf"/>
    <s v="LTIP - Perf - 05/04/2016"/>
    <s v="3 years"/>
    <d v="2016-05-04T00:00:00"/>
    <d v="2018-09-30T00:00:00"/>
    <n v="280"/>
    <n v="21.139999999999986"/>
    <n v="0"/>
    <m/>
    <n v="55.468000000000018"/>
    <m/>
    <n v="-23.771999999999991"/>
    <n v="332.83600000000001"/>
    <n v="1.1887000000000001"/>
    <s v=""/>
    <n v="0"/>
    <n v="20647.199999999997"/>
    <n v="1558.8635999999988"/>
    <n v="0"/>
    <n v="0"/>
    <n v="4090.210320000001"/>
    <s v=""/>
    <n v="-1752.9472799999992"/>
    <n v="24543.326639999996"/>
    <n v="332.83600000000001"/>
    <n v="0"/>
    <n v="0"/>
    <n v="332.83600000000001"/>
    <n v="73.739999999999995"/>
    <n v="24543.326639999999"/>
    <n v="-490.91561945327999"/>
    <n v="24052.411020546719"/>
    <n v="0"/>
    <n v="0"/>
    <n v="0"/>
    <n v="0"/>
    <n v="24052.411020546719"/>
    <n v="21.925625360571303"/>
    <n v="640"/>
    <n v="14032.4"/>
    <n v="14032.4"/>
    <n v="10020.011020546719"/>
    <n v="0"/>
    <n v="0"/>
    <n v="7280.41"/>
    <n v="6751.99"/>
    <n v="0"/>
    <n v="14032.4"/>
    <n v="0"/>
    <m/>
    <n v="614.97"/>
    <n v="595.13"/>
    <n v="614.97"/>
    <n v="1825.07"/>
    <n v="614.97"/>
    <n v="555.45000000000005"/>
    <n v="2620.9899999999998"/>
    <n v="3791.41"/>
    <n v="704.75"/>
    <n v="728.24"/>
    <n v="-297.48"/>
    <n v="1135.51"/>
    <n v="6751.99"/>
  </r>
  <r>
    <n v="442"/>
    <n v="19149"/>
    <s v="42494149HPSU"/>
    <s v="149H"/>
    <x v="180"/>
    <s v="16LTIP - Perf"/>
    <n v="10257"/>
    <n v="80"/>
    <x v="129"/>
    <n v="9260"/>
    <x v="0"/>
    <n v="190000"/>
    <n v="0"/>
    <n v="0"/>
    <s v="42494149HPSU16LTIP - Perf"/>
    <s v="LTIP - Perf"/>
    <s v="LTIP - Perf - 05/04/2016"/>
    <s v="3 years"/>
    <d v="2016-05-04T00:00:00"/>
    <d v="2018-09-30T00:00:00"/>
    <n v="280"/>
    <n v="21.139999999999986"/>
    <n v="0"/>
    <m/>
    <n v="55.468000000000018"/>
    <m/>
    <n v="-23.771999999999991"/>
    <n v="332.83600000000001"/>
    <n v="1.1887000000000001"/>
    <s v=""/>
    <n v="0"/>
    <n v="20647.199999999997"/>
    <n v="1558.8635999999988"/>
    <n v="0"/>
    <n v="0"/>
    <n v="4090.210320000001"/>
    <s v=""/>
    <n v="-1752.9472799999992"/>
    <n v="24543.326639999996"/>
    <n v="332.83600000000001"/>
    <n v="0"/>
    <n v="0"/>
    <n v="332.83600000000001"/>
    <n v="73.739999999999995"/>
    <n v="24543.326639999999"/>
    <n v="-490.91561945327999"/>
    <n v="24052.411020546719"/>
    <n v="0"/>
    <n v="0"/>
    <n v="0"/>
    <n v="0"/>
    <n v="24052.411020546719"/>
    <n v="21.925625360571303"/>
    <n v="640"/>
    <n v="14032.4"/>
    <n v="14032.4"/>
    <n v="10020.011020546719"/>
    <n v="0"/>
    <n v="0"/>
    <n v="7280.41"/>
    <n v="6751.99"/>
    <n v="0"/>
    <n v="14032.4"/>
    <n v="0"/>
    <m/>
    <n v="614.97"/>
    <n v="595.13"/>
    <n v="614.97"/>
    <n v="1825.07"/>
    <n v="614.97"/>
    <n v="555.45000000000005"/>
    <n v="2620.9899999999998"/>
    <n v="3791.41"/>
    <n v="704.75"/>
    <n v="728.24"/>
    <n v="-297.48"/>
    <n v="1135.51"/>
    <n v="6751.99"/>
  </r>
  <r>
    <n v="443"/>
    <n v="26049"/>
    <s v="4249449HaPSU"/>
    <s v="49Ha"/>
    <x v="193"/>
    <s v="16LTIP - Perf"/>
    <n v="10257"/>
    <n v="10"/>
    <x v="5"/>
    <n v="9260"/>
    <x v="0"/>
    <n v="2000"/>
    <n v="0"/>
    <n v="0"/>
    <s v="4249449HaPSU16LTIP - Perf"/>
    <s v="LTIP - Perf"/>
    <s v="LTIP - Perf - 05/04/2016"/>
    <s v="3 years"/>
    <d v="2016-05-04T00:00:00"/>
    <d v="2018-09-30T00:00:00"/>
    <n v="280"/>
    <n v="21.139999999999986"/>
    <n v="0"/>
    <m/>
    <n v="55.468000000000018"/>
    <m/>
    <n v="-23.771999999999991"/>
    <n v="332.83600000000001"/>
    <n v="1.1887000000000001"/>
    <s v=""/>
    <n v="0"/>
    <n v="20647.199999999997"/>
    <n v="1558.8635999999988"/>
    <n v="0"/>
    <n v="0"/>
    <n v="4090.210320000001"/>
    <s v=""/>
    <n v="-1752.9472799999992"/>
    <n v="24543.326639999996"/>
    <n v="332.83600000000001"/>
    <n v="0"/>
    <n v="0"/>
    <n v="332.83600000000001"/>
    <n v="73.739999999999995"/>
    <n v="24543.326639999999"/>
    <n v="-490.91561945327999"/>
    <n v="24052.411020546719"/>
    <n v="0"/>
    <n v="0"/>
    <n v="0"/>
    <n v="0"/>
    <n v="24052.411020546719"/>
    <n v="21.925625360571303"/>
    <n v="640"/>
    <n v="14032.4"/>
    <n v="14032.4"/>
    <n v="10020.011020546719"/>
    <n v="0"/>
    <n v="0"/>
    <n v="7280.41"/>
    <n v="6751.99"/>
    <n v="0"/>
    <n v="14032.4"/>
    <n v="0"/>
    <m/>
    <n v="614.97"/>
    <n v="595.13"/>
    <n v="614.97"/>
    <n v="1825.07"/>
    <n v="614.97"/>
    <n v="555.45000000000005"/>
    <n v="2620.9899999999998"/>
    <n v="3791.41"/>
    <n v="704.75"/>
    <n v="728.24"/>
    <n v="-297.48"/>
    <n v="1135.51"/>
    <n v="6751.99"/>
  </r>
  <r>
    <n v="444"/>
    <n v="16949"/>
    <s v="42494949HPSU"/>
    <s v="949H"/>
    <x v="129"/>
    <s v="16LTIP - Perf"/>
    <n v="10257"/>
    <n v="10"/>
    <x v="5"/>
    <n v="9260"/>
    <x v="0"/>
    <n v="2000"/>
    <n v="0"/>
    <n v="0"/>
    <s v="42494949HPSU16LTIP - Perf"/>
    <s v="LTIP - Perf"/>
    <s v="LTIP - Perf - 05/04/2016"/>
    <s v="3 years"/>
    <d v="2016-05-04T00:00:00"/>
    <d v="2018-09-30T00:00:00"/>
    <n v="280"/>
    <n v="21.139999999999986"/>
    <n v="0"/>
    <m/>
    <n v="55.468000000000018"/>
    <m/>
    <n v="-23.771999999999991"/>
    <n v="332.83600000000001"/>
    <n v="1.1887000000000001"/>
    <s v=""/>
    <n v="0"/>
    <n v="20647.199999999997"/>
    <n v="1558.8635999999988"/>
    <n v="0"/>
    <n v="0"/>
    <n v="4090.210320000001"/>
    <s v=""/>
    <n v="-1752.9472799999992"/>
    <n v="24543.326639999996"/>
    <n v="332.83600000000001"/>
    <n v="0"/>
    <n v="0"/>
    <n v="332.83600000000001"/>
    <n v="73.739999999999995"/>
    <n v="24543.326639999999"/>
    <n v="-490.91561945327999"/>
    <n v="24052.411020546719"/>
    <n v="0"/>
    <n v="0"/>
    <n v="0"/>
    <n v="0"/>
    <n v="24052.411020546719"/>
    <n v="21.925625360571303"/>
    <n v="640"/>
    <n v="14032.4"/>
    <n v="14032.4"/>
    <n v="10020.011020546719"/>
    <n v="0"/>
    <n v="0"/>
    <n v="7280.41"/>
    <n v="6751.99"/>
    <n v="0"/>
    <n v="14032.4"/>
    <n v="0"/>
    <m/>
    <n v="614.97"/>
    <n v="595.13"/>
    <n v="614.97"/>
    <n v="1825.07"/>
    <n v="614.97"/>
    <n v="555.45000000000005"/>
    <n v="2620.9899999999998"/>
    <n v="3791.41"/>
    <n v="704.75"/>
    <n v="728.24"/>
    <n v="-297.48"/>
    <n v="1135.51"/>
    <n v="6751.99"/>
  </r>
  <r>
    <n v="445"/>
    <n v="17916"/>
    <s v="42494916JPSU"/>
    <s v="916J"/>
    <x v="198"/>
    <s v="16LTIP - Perf"/>
    <n v="10257"/>
    <n v="180"/>
    <x v="135"/>
    <n v="9260"/>
    <x v="0"/>
    <n v="700000"/>
    <n v="0"/>
    <n v="0"/>
    <s v="42494916JPSU16LTIP - Perf"/>
    <s v="LTIP - Perf"/>
    <s v="LTIP - Perf - 05/04/2016"/>
    <s v="3 years"/>
    <d v="2016-05-04T00:00:00"/>
    <d v="2018-09-30T00:00:00"/>
    <n v="280"/>
    <n v="21.139999999999986"/>
    <n v="0"/>
    <m/>
    <n v="55.468000000000018"/>
    <m/>
    <n v="-23.771999999999991"/>
    <n v="332.83600000000001"/>
    <n v="1.1887000000000001"/>
    <s v=""/>
    <n v="0"/>
    <n v="20647.199999999997"/>
    <n v="1558.8635999999988"/>
    <n v="0"/>
    <n v="0"/>
    <n v="4090.210320000001"/>
    <s v=""/>
    <n v="-1752.9472799999992"/>
    <n v="24543.326639999996"/>
    <n v="332.83600000000001"/>
    <n v="0"/>
    <n v="0"/>
    <n v="332.83600000000001"/>
    <n v="73.739999999999995"/>
    <n v="24543.326639999999"/>
    <n v="-490.91561945327999"/>
    <n v="24052.411020546719"/>
    <n v="0"/>
    <n v="0"/>
    <n v="0"/>
    <n v="0"/>
    <n v="24052.411020546719"/>
    <n v="21.925625360571303"/>
    <n v="640"/>
    <n v="14032.4"/>
    <n v="14032.4"/>
    <n v="10020.011020546719"/>
    <n v="0"/>
    <n v="0"/>
    <n v="7280.41"/>
    <n v="6751.99"/>
    <n v="0"/>
    <n v="14032.4"/>
    <n v="0"/>
    <m/>
    <n v="614.97"/>
    <n v="595.13"/>
    <n v="614.97"/>
    <n v="1825.07"/>
    <n v="614.97"/>
    <n v="555.45000000000005"/>
    <n v="2620.9899999999998"/>
    <n v="3791.41"/>
    <n v="704.75"/>
    <n v="728.24"/>
    <n v="-297.48"/>
    <n v="1135.51"/>
    <n v="6751.99"/>
  </r>
  <r>
    <n v="446"/>
    <n v="14796"/>
    <s v="42494796KPSU"/>
    <s v="796K"/>
    <x v="94"/>
    <s v="16LTIP - Perf"/>
    <n v="10257"/>
    <n v="80"/>
    <x v="77"/>
    <n v="9260"/>
    <x v="0"/>
    <n v="190000"/>
    <n v="0"/>
    <n v="0"/>
    <s v="42494796KPSU16LTIP - Perf"/>
    <s v="LTIP - Perf"/>
    <s v="LTIP - Perf - 05/04/2016"/>
    <s v="3 years"/>
    <d v="2016-05-04T00:00:00"/>
    <d v="2018-09-30T00:00:00"/>
    <n v="280"/>
    <n v="21.139999999999986"/>
    <n v="0"/>
    <m/>
    <n v="55.468000000000018"/>
    <m/>
    <n v="-23.771999999999991"/>
    <n v="332.83600000000001"/>
    <n v="1.1887000000000001"/>
    <s v=""/>
    <n v="0"/>
    <n v="20647.199999999997"/>
    <n v="1558.8635999999988"/>
    <n v="0"/>
    <n v="0"/>
    <n v="4090.210320000001"/>
    <s v=""/>
    <n v="-1752.9472799999992"/>
    <n v="24543.326639999996"/>
    <n v="332.83600000000001"/>
    <n v="0"/>
    <n v="0"/>
    <n v="332.83600000000001"/>
    <n v="73.739999999999995"/>
    <n v="24543.326639999999"/>
    <n v="-490.91561945327999"/>
    <n v="24052.411020546719"/>
    <n v="0"/>
    <n v="0"/>
    <n v="0"/>
    <n v="0"/>
    <n v="24052.411020546719"/>
    <n v="21.925625360571303"/>
    <n v="640"/>
    <n v="14032.4"/>
    <n v="14032.4"/>
    <n v="10020.011020546719"/>
    <n v="0"/>
    <n v="0"/>
    <n v="7280.41"/>
    <n v="6751.99"/>
    <n v="0"/>
    <n v="14032.4"/>
    <n v="0"/>
    <m/>
    <n v="614.97"/>
    <n v="595.13"/>
    <n v="614.97"/>
    <n v="1825.07"/>
    <n v="614.97"/>
    <n v="555.45000000000005"/>
    <n v="2620.9899999999998"/>
    <n v="3791.41"/>
    <n v="704.75"/>
    <n v="728.24"/>
    <n v="-297.48"/>
    <n v="1135.51"/>
    <n v="6751.99"/>
  </r>
  <r>
    <n v="447"/>
    <n v="18568"/>
    <s v="42494568KPSU"/>
    <s v="568K"/>
    <x v="168"/>
    <s v="16LTIP - Perf"/>
    <n v="10257"/>
    <n v="10"/>
    <x v="121"/>
    <n v="9260"/>
    <x v="0"/>
    <n v="2000"/>
    <n v="0"/>
    <n v="0"/>
    <s v="42494568KPSU16LTIP - Perf"/>
    <s v="LTIP - Perf"/>
    <s v="LTIP - Perf - 05/04/2016"/>
    <s v="3 years"/>
    <d v="2016-05-04T00:00:00"/>
    <d v="2018-09-30T00:00:00"/>
    <n v="280"/>
    <n v="21.139999999999986"/>
    <n v="0"/>
    <m/>
    <n v="55.468000000000018"/>
    <m/>
    <n v="-23.771999999999991"/>
    <n v="332.83600000000001"/>
    <n v="1.1887000000000001"/>
    <s v=""/>
    <n v="0"/>
    <n v="20647.199999999997"/>
    <n v="1558.8635999999988"/>
    <n v="0"/>
    <n v="0"/>
    <n v="4090.210320000001"/>
    <s v=""/>
    <n v="-1752.9472799999992"/>
    <n v="24543.326639999996"/>
    <n v="332.83600000000001"/>
    <n v="0"/>
    <n v="0"/>
    <n v="332.83600000000001"/>
    <n v="73.739999999999995"/>
    <n v="24543.326639999999"/>
    <n v="-490.91561945327999"/>
    <n v="24052.411020546719"/>
    <n v="0"/>
    <n v="0"/>
    <n v="0"/>
    <n v="0"/>
    <n v="24052.411020546719"/>
    <n v="21.925625360571303"/>
    <n v="640"/>
    <n v="14032.4"/>
    <n v="14032.4"/>
    <n v="10020.011020546719"/>
    <n v="0"/>
    <n v="0"/>
    <n v="7280.41"/>
    <n v="6751.99"/>
    <n v="0"/>
    <n v="14032.4"/>
    <n v="0"/>
    <m/>
    <n v="614.97"/>
    <n v="595.13"/>
    <n v="614.97"/>
    <n v="1825.07"/>
    <n v="614.97"/>
    <n v="555.45000000000005"/>
    <n v="2620.9899999999998"/>
    <n v="3791.41"/>
    <n v="704.75"/>
    <n v="728.24"/>
    <n v="-297.48"/>
    <n v="1135.51"/>
    <n v="6751.99"/>
  </r>
  <r>
    <n v="448"/>
    <n v="18915"/>
    <s v="42494915SPSU"/>
    <s v="915S"/>
    <x v="177"/>
    <s v="16LTIP - Perf"/>
    <n v="10257"/>
    <n v="10"/>
    <x v="1"/>
    <n v="9260"/>
    <x v="0"/>
    <n v="2000"/>
    <n v="0"/>
    <n v="0"/>
    <s v="42494915SPSU16LTIP - Perf"/>
    <s v="LTIP - Perf"/>
    <s v="LTIP - Perf - 05/04/2016"/>
    <s v="3 years"/>
    <d v="2016-05-04T00:00:00"/>
    <d v="2018-09-30T00:00:00"/>
    <n v="280"/>
    <n v="21.139999999999986"/>
    <n v="0"/>
    <m/>
    <n v="55.468000000000018"/>
    <m/>
    <n v="-23.771999999999991"/>
    <n v="332.83600000000001"/>
    <n v="1.1887000000000001"/>
    <s v=""/>
    <n v="0"/>
    <n v="20647.199999999997"/>
    <n v="1558.8635999999988"/>
    <n v="0"/>
    <n v="0"/>
    <n v="4090.210320000001"/>
    <s v=""/>
    <n v="-1752.9472799999992"/>
    <n v="24543.326639999996"/>
    <n v="332.83600000000001"/>
    <n v="0"/>
    <n v="0"/>
    <n v="332.83600000000001"/>
    <n v="73.739999999999995"/>
    <n v="24543.326639999999"/>
    <n v="-490.91561945327999"/>
    <n v="24052.411020546719"/>
    <n v="0"/>
    <n v="0"/>
    <n v="0"/>
    <n v="0"/>
    <n v="24052.411020546719"/>
    <n v="21.925625360571303"/>
    <n v="640"/>
    <n v="14032.4"/>
    <n v="14032.4"/>
    <n v="10020.011020546719"/>
    <n v="0"/>
    <n v="0"/>
    <n v="7280.41"/>
    <n v="6751.99"/>
    <n v="0"/>
    <n v="14032.4"/>
    <n v="0"/>
    <m/>
    <n v="614.97"/>
    <n v="595.13"/>
    <n v="614.97"/>
    <n v="1825.07"/>
    <n v="614.97"/>
    <n v="555.45000000000005"/>
    <n v="2620.9899999999998"/>
    <n v="3791.41"/>
    <n v="704.75"/>
    <n v="728.24"/>
    <n v="-297.48"/>
    <n v="1135.51"/>
    <n v="6751.99"/>
  </r>
  <r>
    <n v="449"/>
    <n v="17037"/>
    <s v="4249437LePSU"/>
    <s v="37Le"/>
    <x v="138"/>
    <s v="16LTIP - Perf"/>
    <n v="10257"/>
    <n v="212"/>
    <x v="104"/>
    <n v="9260"/>
    <x v="0"/>
    <n v="821000"/>
    <n v="0"/>
    <n v="0"/>
    <s v="4249437LePSU16LTIP - Perf"/>
    <s v="LTIP - Perf"/>
    <s v="LTIP - Perf - 05/04/2016"/>
    <s v="3 years"/>
    <d v="2016-05-04T00:00:00"/>
    <d v="2018-09-30T00:00:00"/>
    <n v="280"/>
    <n v="21.139999999999986"/>
    <n v="0"/>
    <n v="8.8600000000000136"/>
    <s v=""/>
    <m/>
    <s v=""/>
    <n v="310"/>
    <n v="1.1037999999999999"/>
    <s v=""/>
    <n v="130"/>
    <n v="20647.199999999997"/>
    <n v="1558.8635999999988"/>
    <n v="0"/>
    <n v="653.33640000000094"/>
    <s v=""/>
    <s v=""/>
    <s v=""/>
    <n v="22859.399999999994"/>
    <n v="310"/>
    <n v="-130"/>
    <n v="-180"/>
    <n v="0"/>
    <n v="73.739999999999995"/>
    <n v="0"/>
    <n v="0"/>
    <n v="0"/>
    <n v="0"/>
    <n v="0"/>
    <n v="0"/>
    <n v="0"/>
    <n v="9586.1999999999953"/>
    <n v="8.7385597082953463"/>
    <n v="1097"/>
    <n v="9586.1999999999953"/>
    <n v="9586.1999999999953"/>
    <n v="0"/>
    <n v="0"/>
    <n v="0"/>
    <n v="7280.41"/>
    <n v="2305.7899999999991"/>
    <n v="0"/>
    <n v="9586.1999999999989"/>
    <n v="0"/>
    <m/>
    <n v="614.97"/>
    <n v="595.13"/>
    <n v="1095.6899999999994"/>
    <n v="2305.7899999999991"/>
    <n v="0"/>
    <n v="0"/>
    <n v="0"/>
    <n v="0"/>
    <n v="0"/>
    <n v="0"/>
    <n v="0"/>
    <n v="0"/>
    <n v="2305.7899999999991"/>
  </r>
  <r>
    <n v="450"/>
    <n v="18991"/>
    <s v="42494991LPSU"/>
    <s v="991L"/>
    <x v="178"/>
    <s v="16LTIP - Perf"/>
    <n v="10257"/>
    <n v="10"/>
    <x v="127"/>
    <n v="9260"/>
    <x v="0"/>
    <n v="12000"/>
    <n v="0"/>
    <n v="0"/>
    <s v="42494991LPSU16LTIP - Perf"/>
    <s v="LTIP - Perf"/>
    <s v="LTIP - Perf - 05/04/2016"/>
    <s v="3 years"/>
    <d v="2016-05-04T00:00:00"/>
    <d v="2018-09-30T00:00:00"/>
    <n v="280"/>
    <n v="21.139999999999986"/>
    <n v="0"/>
    <m/>
    <n v="55.468000000000018"/>
    <m/>
    <n v="-23.771999999999991"/>
    <n v="332.83600000000001"/>
    <n v="1.1887000000000001"/>
    <s v=""/>
    <n v="0"/>
    <n v="20647.199999999997"/>
    <n v="1558.8635999999988"/>
    <n v="0"/>
    <n v="0"/>
    <n v="4090.210320000001"/>
    <s v=""/>
    <n v="-1752.9472799999992"/>
    <n v="24543.326639999996"/>
    <n v="332.83600000000001"/>
    <n v="0"/>
    <n v="0"/>
    <n v="332.83600000000001"/>
    <n v="73.739999999999995"/>
    <n v="24543.326639999999"/>
    <n v="-490.91561945327999"/>
    <n v="24052.411020546719"/>
    <n v="0"/>
    <n v="0"/>
    <n v="0"/>
    <n v="0"/>
    <n v="24052.411020546719"/>
    <n v="21.925625360571303"/>
    <n v="640"/>
    <n v="14032.4"/>
    <n v="14032.4"/>
    <n v="10020.011020546719"/>
    <n v="0"/>
    <n v="0"/>
    <n v="7280.41"/>
    <n v="6751.99"/>
    <n v="0"/>
    <n v="14032.4"/>
    <n v="0"/>
    <m/>
    <n v="614.97"/>
    <n v="595.13"/>
    <n v="614.97"/>
    <n v="1825.07"/>
    <n v="614.97"/>
    <n v="555.45000000000005"/>
    <n v="2620.9899999999998"/>
    <n v="3791.41"/>
    <n v="704.75"/>
    <n v="728.24"/>
    <n v="-297.48"/>
    <n v="1135.51"/>
    <n v="6751.99"/>
  </r>
  <r>
    <n v="451"/>
    <n v="18645"/>
    <s v="42494645LPSU"/>
    <s v="645L"/>
    <x v="171"/>
    <s v="16LTIP - Perf"/>
    <n v="10257"/>
    <n v="30"/>
    <x v="123"/>
    <n v="9260"/>
    <x v="0"/>
    <n v="10000"/>
    <n v="0"/>
    <n v="0"/>
    <s v="42494645LPSU16LTIP - Perf"/>
    <s v="LTIP - Perf"/>
    <s v="LTIP - Perf - 05/04/2016"/>
    <s v="3 years"/>
    <d v="2016-05-04T00:00:00"/>
    <d v="2018-09-30T00:00:00"/>
    <n v="280"/>
    <n v="21.139999999999986"/>
    <n v="0"/>
    <m/>
    <n v="55.468000000000018"/>
    <m/>
    <n v="-23.771999999999991"/>
    <n v="332.83600000000001"/>
    <n v="1.1887000000000001"/>
    <s v=""/>
    <n v="0"/>
    <n v="20647.199999999997"/>
    <n v="1558.8635999999988"/>
    <n v="0"/>
    <n v="0"/>
    <n v="4090.210320000001"/>
    <s v=""/>
    <n v="-1752.9472799999992"/>
    <n v="24543.326639999996"/>
    <n v="332.83600000000001"/>
    <n v="0"/>
    <n v="0"/>
    <n v="332.83600000000001"/>
    <n v="73.739999999999995"/>
    <n v="24543.326639999999"/>
    <n v="-490.91561945327999"/>
    <n v="24052.411020546719"/>
    <n v="0"/>
    <n v="0"/>
    <n v="0"/>
    <n v="0"/>
    <n v="24052.411020546719"/>
    <n v="21.925625360571303"/>
    <n v="640"/>
    <n v="14032.4"/>
    <n v="14032.4"/>
    <n v="10020.011020546719"/>
    <n v="0"/>
    <n v="0"/>
    <n v="7280.41"/>
    <n v="6751.99"/>
    <n v="0"/>
    <n v="14032.4"/>
    <n v="0"/>
    <m/>
    <n v="614.97"/>
    <n v="595.13"/>
    <n v="614.97"/>
    <n v="1825.07"/>
    <n v="614.97"/>
    <n v="555.45000000000005"/>
    <n v="2620.9899999999998"/>
    <n v="3791.41"/>
    <n v="704.75"/>
    <n v="728.24"/>
    <n v="-297.48"/>
    <n v="1135.51"/>
    <n v="6751.99"/>
  </r>
  <r>
    <n v="452"/>
    <n v="17041"/>
    <s v="4249441LiPSU"/>
    <s v="41Li"/>
    <x v="139"/>
    <s v="16LTIP - Perf"/>
    <n v="10257"/>
    <n v="212"/>
    <x v="105"/>
    <n v="9260"/>
    <x v="0"/>
    <n v="824000"/>
    <n v="0"/>
    <n v="0"/>
    <s v="4249441LiPSU16LTIP - Perf"/>
    <s v="LTIP - Perf"/>
    <s v="LTIP - Perf - 05/04/2016"/>
    <s v="3 years"/>
    <d v="2016-05-04T00:00:00"/>
    <d v="2018-09-30T00:00:00"/>
    <n v="280"/>
    <n v="21.139999999999986"/>
    <n v="0"/>
    <n v="8.8600000000000136"/>
    <s v=""/>
    <m/>
    <s v=""/>
    <n v="310"/>
    <n v="1.1037999999999999"/>
    <s v=""/>
    <n v="130"/>
    <n v="20647.199999999997"/>
    <n v="1558.8635999999988"/>
    <n v="0"/>
    <n v="653.33640000000094"/>
    <s v=""/>
    <s v=""/>
    <s v=""/>
    <n v="22859.399999999994"/>
    <n v="310"/>
    <n v="-130"/>
    <n v="-180"/>
    <n v="0"/>
    <n v="73.739999999999995"/>
    <n v="0"/>
    <n v="0"/>
    <n v="0"/>
    <n v="0"/>
    <n v="0"/>
    <n v="0"/>
    <n v="0"/>
    <n v="9586.1999999999953"/>
    <n v="8.7385597082953463"/>
    <n v="1097"/>
    <n v="9586.1999999999953"/>
    <n v="9586.1999999999953"/>
    <n v="0"/>
    <n v="0"/>
    <n v="0"/>
    <n v="7280.41"/>
    <n v="2305.7899999999991"/>
    <n v="0"/>
    <n v="9586.1999999999989"/>
    <n v="0"/>
    <m/>
    <n v="614.97"/>
    <n v="595.13"/>
    <n v="1095.6899999999994"/>
    <n v="2305.7899999999991"/>
    <n v="0"/>
    <n v="0"/>
    <n v="0"/>
    <n v="0"/>
    <n v="0"/>
    <n v="0"/>
    <n v="0"/>
    <n v="0"/>
    <n v="2305.7899999999991"/>
  </r>
  <r>
    <n v="453"/>
    <n v="17043"/>
    <s v="4249443MaPSU"/>
    <s v="43Ma"/>
    <x v="141"/>
    <s v="16LTIP - Perf"/>
    <n v="10257"/>
    <n v="212"/>
    <x v="107"/>
    <n v="9260"/>
    <x v="0"/>
    <n v="821000"/>
    <n v="0"/>
    <n v="0"/>
    <s v="4249443MaPSU16LTIP - Perf"/>
    <s v="LTIP - Perf"/>
    <s v="LTIP - Perf - 05/04/2016"/>
    <s v="3 years"/>
    <d v="2016-05-04T00:00:00"/>
    <d v="2018-09-30T00:00:00"/>
    <n v="280"/>
    <n v="21.139999999999986"/>
    <n v="0"/>
    <n v="8.8600000000000136"/>
    <s v=""/>
    <m/>
    <s v=""/>
    <n v="310"/>
    <n v="1.1037999999999999"/>
    <s v=""/>
    <n v="130"/>
    <n v="20647.199999999997"/>
    <n v="1558.8635999999988"/>
    <n v="0"/>
    <n v="653.33640000000094"/>
    <s v=""/>
    <s v=""/>
    <s v=""/>
    <n v="22859.399999999994"/>
    <n v="310"/>
    <n v="-130"/>
    <n v="-180"/>
    <n v="0"/>
    <n v="73.739999999999995"/>
    <n v="0"/>
    <n v="0"/>
    <n v="0"/>
    <n v="0"/>
    <n v="0"/>
    <n v="0"/>
    <n v="0"/>
    <n v="9586.1999999999953"/>
    <n v="8.7385597082953463"/>
    <n v="1097"/>
    <n v="9586.1999999999953"/>
    <n v="9586.1999999999953"/>
    <n v="0"/>
    <n v="0"/>
    <n v="0"/>
    <n v="7280.41"/>
    <n v="2305.7899999999991"/>
    <n v="0"/>
    <n v="9586.1999999999989"/>
    <n v="0"/>
    <m/>
    <n v="614.97"/>
    <n v="595.13"/>
    <n v="1095.6899999999994"/>
    <n v="2305.7899999999991"/>
    <n v="0"/>
    <n v="0"/>
    <n v="0"/>
    <n v="0"/>
    <n v="0"/>
    <n v="0"/>
    <n v="0"/>
    <n v="0"/>
    <n v="2305.7899999999991"/>
  </r>
  <r>
    <n v="454"/>
    <n v="14866"/>
    <s v="42494866MPSU"/>
    <s v="866M"/>
    <x v="97"/>
    <s v="16LTIP - Perf"/>
    <n v="10257"/>
    <n v="80"/>
    <x v="78"/>
    <n v="9260"/>
    <x v="0"/>
    <n v="190000"/>
    <n v="0"/>
    <n v="0"/>
    <s v="42494866MPSU16LTIP - Perf"/>
    <s v="LTIP - Perf"/>
    <s v="LTIP - Perf - 05/04/2016"/>
    <s v="3 years"/>
    <d v="2016-05-04T00:00:00"/>
    <d v="2018-09-30T00:00:00"/>
    <n v="280"/>
    <n v="21.139999999999986"/>
    <n v="0"/>
    <m/>
    <n v="55.468000000000018"/>
    <m/>
    <n v="-23.771999999999991"/>
    <n v="332.83600000000001"/>
    <n v="1.1887000000000001"/>
    <s v=""/>
    <n v="0"/>
    <n v="20647.199999999997"/>
    <n v="1558.8635999999988"/>
    <n v="0"/>
    <n v="0"/>
    <n v="4090.210320000001"/>
    <s v=""/>
    <n v="-1752.9472799999992"/>
    <n v="24543.326639999996"/>
    <n v="332.83600000000001"/>
    <n v="0"/>
    <n v="0"/>
    <n v="332.83600000000001"/>
    <n v="73.739999999999995"/>
    <n v="24543.326639999999"/>
    <n v="-490.91561945327999"/>
    <n v="24052.411020546719"/>
    <n v="0"/>
    <n v="0"/>
    <n v="0"/>
    <n v="0"/>
    <n v="24052.411020546719"/>
    <n v="21.925625360571303"/>
    <n v="640"/>
    <n v="14032.4"/>
    <n v="14032.4"/>
    <n v="10020.011020546719"/>
    <n v="0"/>
    <n v="0"/>
    <n v="7280.41"/>
    <n v="6751.99"/>
    <n v="0"/>
    <n v="14032.4"/>
    <n v="0"/>
    <m/>
    <n v="614.97"/>
    <n v="595.13"/>
    <n v="614.97"/>
    <n v="1825.07"/>
    <n v="614.97"/>
    <n v="555.45000000000005"/>
    <n v="2620.9899999999998"/>
    <n v="3791.41"/>
    <n v="704.75"/>
    <n v="728.24"/>
    <n v="-297.48"/>
    <n v="1135.51"/>
    <n v="6751.99"/>
  </r>
  <r>
    <n v="455"/>
    <n v="17561"/>
    <s v="42494561MPSU"/>
    <s v="561M"/>
    <x v="157"/>
    <s v="16LTIP - Perf"/>
    <n v="10257"/>
    <n v="10"/>
    <x v="1"/>
    <n v="9260"/>
    <x v="0"/>
    <n v="2000"/>
    <n v="0"/>
    <n v="0"/>
    <s v="42494561MPSU16LTIP - Perf"/>
    <s v="LTIP - Perf"/>
    <s v="LTIP - Perf - 05/04/2016"/>
    <s v="3 years"/>
    <d v="2016-05-04T00:00:00"/>
    <d v="2018-09-30T00:00:00"/>
    <n v="280"/>
    <n v="21.139999999999986"/>
    <n v="0"/>
    <m/>
    <n v="55.468000000000018"/>
    <m/>
    <n v="-23.771999999999991"/>
    <n v="332.83600000000001"/>
    <n v="1.1887000000000001"/>
    <s v=""/>
    <n v="0"/>
    <n v="20647.199999999997"/>
    <n v="1558.8635999999988"/>
    <n v="0"/>
    <n v="0"/>
    <n v="4090.210320000001"/>
    <s v=""/>
    <n v="-1752.9472799999992"/>
    <n v="24543.326639999996"/>
    <n v="332.83600000000001"/>
    <n v="0"/>
    <n v="0"/>
    <n v="332.83600000000001"/>
    <n v="73.739999999999995"/>
    <n v="24543.326639999999"/>
    <n v="-490.91561945327999"/>
    <n v="24052.411020546719"/>
    <n v="0"/>
    <n v="0"/>
    <n v="0"/>
    <n v="0"/>
    <n v="24052.411020546719"/>
    <n v="21.925625360571303"/>
    <n v="640"/>
    <n v="14032.4"/>
    <n v="14032.4"/>
    <n v="10020.011020546719"/>
    <n v="0"/>
    <n v="0"/>
    <n v="7280.41"/>
    <n v="6751.99"/>
    <n v="0"/>
    <n v="14032.4"/>
    <n v="0"/>
    <m/>
    <n v="614.97"/>
    <n v="595.13"/>
    <n v="614.97"/>
    <n v="1825.07"/>
    <n v="614.97"/>
    <n v="555.45000000000005"/>
    <n v="2620.9899999999998"/>
    <n v="3791.41"/>
    <n v="704.75"/>
    <n v="728.24"/>
    <n v="-297.48"/>
    <n v="1135.51"/>
    <n v="6751.99"/>
  </r>
  <r>
    <n v="456"/>
    <n v="18162"/>
    <s v="42494162MPSU"/>
    <s v="162M"/>
    <x v="162"/>
    <s v="16LTIP - Perf"/>
    <n v="10257"/>
    <n v="10"/>
    <x v="1"/>
    <n v="9260"/>
    <x v="0"/>
    <n v="2000"/>
    <n v="0"/>
    <n v="0"/>
    <s v="42494162MPSU16LTIP - Perf"/>
    <s v="LTIP - Perf"/>
    <s v="LTIP - Perf - 05/04/2016"/>
    <s v="3 years"/>
    <d v="2016-05-04T00:00:00"/>
    <d v="2018-09-30T00:00:00"/>
    <n v="280"/>
    <n v="21.139999999999986"/>
    <n v="0"/>
    <m/>
    <n v="55.468000000000018"/>
    <m/>
    <n v="-23.771999999999991"/>
    <n v="332.83600000000001"/>
    <n v="1.1887000000000001"/>
    <s v=""/>
    <n v="0"/>
    <n v="20647.199999999997"/>
    <n v="1558.8635999999988"/>
    <n v="0"/>
    <n v="0"/>
    <n v="4090.210320000001"/>
    <s v=""/>
    <n v="-1752.9472799999992"/>
    <n v="24543.326639999996"/>
    <n v="332.83600000000001"/>
    <n v="0"/>
    <n v="0"/>
    <n v="332.83600000000001"/>
    <n v="73.739999999999995"/>
    <n v="24543.326639999999"/>
    <n v="-490.91561945327999"/>
    <n v="24052.411020546719"/>
    <n v="0"/>
    <n v="0"/>
    <n v="0"/>
    <n v="0"/>
    <n v="24052.411020546719"/>
    <n v="21.925625360571303"/>
    <n v="640"/>
    <n v="14032.4"/>
    <n v="14032.4"/>
    <n v="10020.011020546719"/>
    <n v="0"/>
    <n v="0"/>
    <n v="7280.41"/>
    <n v="6751.99"/>
    <n v="0"/>
    <n v="14032.4"/>
    <n v="0"/>
    <m/>
    <n v="614.97"/>
    <n v="595.13"/>
    <n v="614.97"/>
    <n v="1825.07"/>
    <n v="614.97"/>
    <n v="555.45000000000005"/>
    <n v="2620.9899999999998"/>
    <n v="3791.41"/>
    <n v="704.75"/>
    <n v="728.24"/>
    <n v="-297.48"/>
    <n v="1135.51"/>
    <n v="6751.99"/>
  </r>
  <r>
    <n v="457"/>
    <n v="13109"/>
    <s v="42494109OPSU"/>
    <s v="109O"/>
    <x v="61"/>
    <s v="16LTIP - Perf"/>
    <n v="10257"/>
    <n v="10"/>
    <x v="5"/>
    <n v="9260"/>
    <x v="0"/>
    <n v="2000"/>
    <n v="0"/>
    <n v="0"/>
    <s v="42494109OPSU16LTIP - Perf"/>
    <s v="LTIP - Perf"/>
    <s v="LTIP - Perf - 05/04/2016"/>
    <s v="3 years"/>
    <d v="2016-05-04T00:00:00"/>
    <d v="2018-09-30T00:00:00"/>
    <n v="280"/>
    <n v="21.139999999999986"/>
    <n v="0"/>
    <m/>
    <n v="55.468000000000018"/>
    <m/>
    <n v="-23.771999999999991"/>
    <n v="332.83600000000001"/>
    <n v="1.1887000000000001"/>
    <s v=""/>
    <n v="0"/>
    <n v="20647.199999999997"/>
    <n v="1558.8635999999988"/>
    <n v="0"/>
    <n v="0"/>
    <n v="4090.210320000001"/>
    <s v=""/>
    <n v="-1752.9472799999992"/>
    <n v="24543.326639999996"/>
    <n v="332.83600000000001"/>
    <n v="0"/>
    <n v="0"/>
    <n v="332.83600000000001"/>
    <n v="73.739999999999995"/>
    <n v="24543.326639999999"/>
    <n v="-490.91561945327999"/>
    <n v="24052.411020546719"/>
    <n v="0"/>
    <n v="0"/>
    <n v="0"/>
    <n v="0"/>
    <n v="24052.411020546719"/>
    <n v="21.925625360571303"/>
    <n v="640"/>
    <n v="14032.4"/>
    <n v="14032.4"/>
    <n v="10020.011020546719"/>
    <n v="0"/>
    <n v="0"/>
    <n v="7280.41"/>
    <n v="6751.99"/>
    <n v="0"/>
    <n v="14032.4"/>
    <n v="0"/>
    <m/>
    <n v="614.97"/>
    <n v="595.13"/>
    <n v="614.97"/>
    <n v="1825.07"/>
    <n v="614.97"/>
    <n v="555.45000000000005"/>
    <n v="2620.9899999999998"/>
    <n v="3791.41"/>
    <n v="704.75"/>
    <n v="728.24"/>
    <n v="-297.48"/>
    <n v="1135.51"/>
    <n v="6751.99"/>
  </r>
  <r>
    <n v="458"/>
    <n v="16273"/>
    <s v="42494273PPSU"/>
    <s v="273P"/>
    <x v="126"/>
    <s v="16LTIP - Perf"/>
    <n v="10257"/>
    <n v="30"/>
    <x v="97"/>
    <n v="9260"/>
    <x v="0"/>
    <n v="10000"/>
    <n v="0"/>
    <n v="0"/>
    <s v="42494273PPSU16LTIP - Perf"/>
    <s v="LTIP - Perf"/>
    <s v="LTIP - Perf - 05/04/2016"/>
    <s v="3 years"/>
    <d v="2016-05-04T00:00:00"/>
    <d v="2018-09-30T00:00:00"/>
    <n v="280"/>
    <n v="21.139999999999986"/>
    <n v="0"/>
    <m/>
    <n v="55.468000000000018"/>
    <m/>
    <n v="-23.771999999999991"/>
    <n v="332.83600000000001"/>
    <n v="1.1887000000000001"/>
    <s v=""/>
    <n v="0"/>
    <n v="20647.199999999997"/>
    <n v="1558.8635999999988"/>
    <n v="0"/>
    <n v="0"/>
    <n v="4090.210320000001"/>
    <s v=""/>
    <n v="-1752.9472799999992"/>
    <n v="24543.326639999996"/>
    <n v="332.83600000000001"/>
    <n v="0"/>
    <n v="0"/>
    <n v="332.83600000000001"/>
    <n v="73.739999999999995"/>
    <n v="24543.326639999999"/>
    <n v="-490.91561945327999"/>
    <n v="24052.411020546719"/>
    <n v="0"/>
    <n v="0"/>
    <n v="0"/>
    <n v="0"/>
    <n v="24052.411020546719"/>
    <n v="21.925625360571303"/>
    <n v="640"/>
    <n v="14032.4"/>
    <n v="14032.4"/>
    <n v="10020.011020546719"/>
    <n v="0"/>
    <n v="0"/>
    <n v="7280.41"/>
    <n v="6751.99"/>
    <n v="0"/>
    <n v="14032.4"/>
    <n v="0"/>
    <m/>
    <n v="614.97"/>
    <n v="595.13"/>
    <n v="614.97"/>
    <n v="1825.07"/>
    <n v="614.97"/>
    <n v="555.45000000000005"/>
    <n v="2620.9899999999998"/>
    <n v="3791.41"/>
    <n v="704.75"/>
    <n v="728.24"/>
    <n v="-297.48"/>
    <n v="1135.51"/>
    <n v="6751.99"/>
  </r>
  <r>
    <n v="459"/>
    <n v="14162"/>
    <s v="42494162RPSU"/>
    <s v="162R"/>
    <x v="76"/>
    <s v="16LTIP - Perf"/>
    <n v="10257"/>
    <n v="80"/>
    <x v="63"/>
    <n v="9260"/>
    <x v="0"/>
    <n v="190000"/>
    <n v="0"/>
    <n v="0"/>
    <s v="42494162RPSU16LTIP - Perf"/>
    <s v="LTIP - Perf"/>
    <s v="LTIP - Perf - 05/04/2016"/>
    <s v="3 years"/>
    <d v="2016-05-04T00:00:00"/>
    <d v="2018-09-30T00:00:00"/>
    <n v="280"/>
    <n v="21.139999999999986"/>
    <n v="0"/>
    <m/>
    <n v="0"/>
    <m/>
    <n v="0"/>
    <n v="301.14"/>
    <n v="1"/>
    <n v="0"/>
    <n v="117"/>
    <n v="20647.199999999997"/>
    <n v="1558.8635999999988"/>
    <n v="0"/>
    <n v="0"/>
    <n v="0"/>
    <s v=""/>
    <n v="0"/>
    <n v="22206.063599999994"/>
    <n v="301.14"/>
    <n v="0"/>
    <n v="-184.14"/>
    <n v="117"/>
    <n v="73.739999999999995"/>
    <n v="8627.58"/>
    <n v="-172.56885516"/>
    <n v="8455.0111448400003"/>
    <n v="0"/>
    <n v="0"/>
    <n v="0"/>
    <n v="0"/>
    <n v="8627.58"/>
    <n v="7.864703737465816"/>
    <n v="1097"/>
    <n v="8627.58"/>
    <n v="8627.58"/>
    <n v="0"/>
    <n v="0"/>
    <n v="0"/>
    <n v="7280.41"/>
    <n v="1347.17"/>
    <n v="0"/>
    <n v="8627.58"/>
    <n v="0"/>
    <m/>
    <n v="614.97"/>
    <n v="595.13"/>
    <n v="137.07000000000005"/>
    <n v="1347.17"/>
    <n v="0"/>
    <n v="0"/>
    <n v="0"/>
    <n v="0"/>
    <n v="0"/>
    <n v="0"/>
    <n v="0"/>
    <n v="0"/>
    <n v="1347.17"/>
  </r>
  <r>
    <n v="460"/>
    <n v="12737"/>
    <s v="42494737RPSU"/>
    <s v="737R"/>
    <x v="58"/>
    <s v="16LTIP - Perf"/>
    <n v="10257"/>
    <n v="10"/>
    <x v="49"/>
    <n v="9260"/>
    <x v="0"/>
    <n v="2000"/>
    <n v="0"/>
    <n v="0"/>
    <s v="42494737RPSU16LTIP - Perf"/>
    <s v="LTIP - Perf"/>
    <s v="LTIP - Perf - 05/04/2016"/>
    <s v="3 years"/>
    <d v="2016-05-04T00:00:00"/>
    <d v="2018-09-30T00:00:00"/>
    <n v="280"/>
    <n v="21.139999999999986"/>
    <n v="0"/>
    <m/>
    <n v="55.468000000000018"/>
    <m/>
    <n v="-23.771999999999991"/>
    <n v="332.83600000000001"/>
    <n v="1.1887000000000001"/>
    <s v=""/>
    <n v="0"/>
    <n v="20647.199999999997"/>
    <n v="1558.8635999999988"/>
    <n v="0"/>
    <n v="0"/>
    <n v="4090.210320000001"/>
    <s v=""/>
    <n v="-1752.9472799999992"/>
    <n v="24543.326639999996"/>
    <n v="332.83600000000001"/>
    <n v="0"/>
    <n v="0"/>
    <n v="332.83600000000001"/>
    <n v="73.739999999999995"/>
    <n v="24543.326639999999"/>
    <n v="-490.91561945327999"/>
    <n v="24052.411020546719"/>
    <n v="0"/>
    <n v="0"/>
    <n v="0"/>
    <n v="0"/>
    <n v="24052.411020546719"/>
    <n v="21.925625360571303"/>
    <n v="640"/>
    <n v="14032.4"/>
    <n v="14032.4"/>
    <n v="10020.011020546719"/>
    <n v="0"/>
    <n v="0"/>
    <n v="7280.41"/>
    <n v="6751.99"/>
    <n v="0"/>
    <n v="14032.4"/>
    <n v="0"/>
    <m/>
    <n v="614.97"/>
    <n v="595.13"/>
    <n v="614.97"/>
    <n v="1825.07"/>
    <n v="614.97"/>
    <n v="555.45000000000005"/>
    <n v="2620.9899999999998"/>
    <n v="3791.41"/>
    <n v="704.75"/>
    <n v="728.24"/>
    <n v="-297.48"/>
    <n v="1135.51"/>
    <n v="6751.99"/>
  </r>
  <r>
    <n v="461"/>
    <n v="14468"/>
    <s v="42494468RPSU"/>
    <s v="468R"/>
    <x v="84"/>
    <s v="16LTIP - Perf"/>
    <n v="10257"/>
    <n v="80"/>
    <x v="69"/>
    <n v="9260"/>
    <x v="0"/>
    <n v="190000"/>
    <n v="0"/>
    <n v="0"/>
    <s v="42494468RPSU16LTIP - Perf"/>
    <s v="LTIP - Perf"/>
    <s v="LTIP - Perf - 05/04/2016"/>
    <s v="3 years"/>
    <d v="2016-05-04T00:00:00"/>
    <d v="2018-09-30T00:00:00"/>
    <n v="280"/>
    <n v="21.139999999999986"/>
    <n v="0"/>
    <m/>
    <n v="55.468000000000018"/>
    <m/>
    <n v="-23.771999999999991"/>
    <n v="332.83600000000001"/>
    <n v="1.1887000000000001"/>
    <s v=""/>
    <n v="0"/>
    <n v="20647.199999999997"/>
    <n v="1558.8635999999988"/>
    <n v="0"/>
    <n v="0"/>
    <n v="4090.210320000001"/>
    <s v=""/>
    <n v="-1752.9472799999992"/>
    <n v="24543.326639999996"/>
    <n v="332.83600000000001"/>
    <n v="0"/>
    <n v="0"/>
    <n v="332.83600000000001"/>
    <n v="73.739999999999995"/>
    <n v="24543.326639999999"/>
    <n v="-490.91561945327999"/>
    <n v="24052.411020546719"/>
    <n v="0"/>
    <n v="0"/>
    <n v="0"/>
    <n v="0"/>
    <n v="24052.411020546719"/>
    <n v="21.925625360571303"/>
    <n v="640"/>
    <n v="14032.4"/>
    <n v="14032.4"/>
    <n v="10020.011020546719"/>
    <n v="0"/>
    <n v="0"/>
    <n v="7280.41"/>
    <n v="6751.99"/>
    <n v="0"/>
    <n v="14032.4"/>
    <n v="0"/>
    <m/>
    <n v="614.97"/>
    <n v="595.13"/>
    <n v="614.97"/>
    <n v="1825.07"/>
    <n v="614.97"/>
    <n v="555.45000000000005"/>
    <n v="2620.9899999999998"/>
    <n v="3791.41"/>
    <n v="704.75"/>
    <n v="728.24"/>
    <n v="-297.48"/>
    <n v="1135.51"/>
    <n v="6751.99"/>
  </r>
  <r>
    <n v="462"/>
    <n v="17061"/>
    <s v="4249461RoPSU"/>
    <s v="61Ro"/>
    <x v="144"/>
    <s v="16LTIP - Perf"/>
    <n v="10257"/>
    <n v="212"/>
    <x v="110"/>
    <n v="9260"/>
    <x v="0"/>
    <n v="834000"/>
    <n v="0"/>
    <n v="0"/>
    <s v="4249461RoPSU16LTIP - Perf"/>
    <s v="LTIP - Perf"/>
    <s v="LTIP - Perf - 05/04/2016"/>
    <s v="3 years"/>
    <d v="2016-05-04T00:00:00"/>
    <d v="2018-09-30T00:00:00"/>
    <n v="280"/>
    <n v="21.139999999999986"/>
    <n v="0"/>
    <n v="8.8600000000000136"/>
    <s v=""/>
    <m/>
    <s v=""/>
    <n v="310"/>
    <n v="1.1037999999999999"/>
    <s v=""/>
    <n v="130"/>
    <n v="20647.199999999997"/>
    <n v="1558.8635999999988"/>
    <n v="0"/>
    <n v="653.33640000000094"/>
    <s v=""/>
    <s v=""/>
    <s v=""/>
    <n v="22859.399999999994"/>
    <n v="310"/>
    <n v="-130"/>
    <n v="-180"/>
    <n v="0"/>
    <n v="73.739999999999995"/>
    <n v="0"/>
    <n v="0"/>
    <n v="0"/>
    <n v="0"/>
    <n v="0"/>
    <n v="0"/>
    <n v="0"/>
    <n v="9586.1999999999953"/>
    <n v="8.7385597082953463"/>
    <n v="1097"/>
    <n v="9586.1999999999953"/>
    <n v="9586.1999999999953"/>
    <n v="0"/>
    <n v="0"/>
    <n v="0"/>
    <n v="7280.41"/>
    <n v="2305.7899999999991"/>
    <n v="0"/>
    <n v="9586.1999999999989"/>
    <n v="0"/>
    <m/>
    <n v="614.97"/>
    <n v="595.13"/>
    <n v="1095.6899999999994"/>
    <n v="2305.7899999999991"/>
    <n v="0"/>
    <n v="0"/>
    <n v="0"/>
    <n v="0"/>
    <n v="0"/>
    <n v="0"/>
    <n v="0"/>
    <n v="0"/>
    <n v="2305.7899999999991"/>
  </r>
  <r>
    <n v="463"/>
    <n v="17063"/>
    <s v="4249463RuPSU"/>
    <s v="63Ru"/>
    <x v="146"/>
    <s v="16LTIP - Perf"/>
    <n v="10257"/>
    <n v="212"/>
    <x v="104"/>
    <n v="9260"/>
    <x v="0"/>
    <n v="821000"/>
    <n v="0"/>
    <n v="0"/>
    <s v="4249463RuPSU16LTIP - Perf"/>
    <s v="LTIP - Perf"/>
    <s v="LTIP - Perf - 05/04/2016"/>
    <s v="3 years"/>
    <d v="2016-05-04T00:00:00"/>
    <d v="2018-09-30T00:00:00"/>
    <n v="280"/>
    <n v="21.139999999999986"/>
    <n v="0"/>
    <n v="8.8600000000000136"/>
    <s v=""/>
    <m/>
    <s v=""/>
    <n v="310"/>
    <n v="1.1037999999999999"/>
    <s v=""/>
    <n v="130"/>
    <n v="20647.199999999997"/>
    <n v="1558.8635999999988"/>
    <n v="0"/>
    <n v="653.33640000000094"/>
    <s v=""/>
    <s v=""/>
    <s v=""/>
    <n v="22859.399999999994"/>
    <n v="310"/>
    <n v="-130"/>
    <n v="-180"/>
    <n v="0"/>
    <n v="73.739999999999995"/>
    <n v="0"/>
    <n v="0"/>
    <n v="0"/>
    <n v="0"/>
    <n v="0"/>
    <n v="0"/>
    <n v="0"/>
    <n v="9586.1999999999953"/>
    <n v="8.7385597082953463"/>
    <n v="1097"/>
    <n v="9586.1999999999953"/>
    <n v="9586.1999999999953"/>
    <n v="0"/>
    <n v="0"/>
    <n v="0"/>
    <n v="7280.41"/>
    <n v="2305.7899999999991"/>
    <n v="0"/>
    <n v="9586.1999999999989"/>
    <n v="0"/>
    <m/>
    <n v="614.97"/>
    <n v="595.13"/>
    <n v="1095.6899999999994"/>
    <n v="2305.7899999999991"/>
    <n v="0"/>
    <n v="0"/>
    <n v="0"/>
    <n v="0"/>
    <n v="0"/>
    <n v="0"/>
    <n v="0"/>
    <n v="0"/>
    <n v="2305.7899999999991"/>
  </r>
  <r>
    <n v="464"/>
    <n v="19160"/>
    <s v="42494160SPSU"/>
    <s v="160S"/>
    <x v="181"/>
    <s v="16LTIP - Perf"/>
    <n v="10257"/>
    <n v="212"/>
    <x v="130"/>
    <n v="9260"/>
    <x v="0"/>
    <n v="827000"/>
    <n v="0"/>
    <n v="0"/>
    <s v="42494160SPSU16LTIP - Perf"/>
    <s v="LTIP - Perf"/>
    <s v="LTIP - Perf - 05/04/2016"/>
    <s v="3 years"/>
    <d v="2016-05-04T00:00:00"/>
    <d v="2018-09-30T00:00:00"/>
    <n v="280"/>
    <n v="21.139999999999986"/>
    <n v="0"/>
    <n v="8.8600000000000136"/>
    <s v=""/>
    <m/>
    <s v=""/>
    <n v="310"/>
    <n v="1.1037999999999999"/>
    <s v=""/>
    <n v="130"/>
    <n v="20647.199999999997"/>
    <n v="1558.8635999999988"/>
    <n v="0"/>
    <n v="653.33640000000094"/>
    <s v=""/>
    <s v=""/>
    <s v=""/>
    <n v="22859.399999999994"/>
    <n v="310"/>
    <n v="-130"/>
    <n v="-180"/>
    <n v="0"/>
    <n v="73.739999999999995"/>
    <n v="0"/>
    <n v="0"/>
    <n v="0"/>
    <n v="0"/>
    <n v="0"/>
    <n v="0"/>
    <n v="0"/>
    <n v="9586.1999999999953"/>
    <n v="8.7385597082953463"/>
    <n v="1097"/>
    <n v="9586.1999999999953"/>
    <n v="9586.1999999999953"/>
    <n v="0"/>
    <n v="0"/>
    <n v="0"/>
    <n v="7280.41"/>
    <n v="2305.7899999999991"/>
    <n v="0"/>
    <n v="9586.1999999999989"/>
    <n v="0"/>
    <m/>
    <n v="614.97"/>
    <n v="595.13"/>
    <n v="1095.6899999999994"/>
    <n v="2305.7899999999991"/>
    <n v="0"/>
    <n v="0"/>
    <n v="0"/>
    <n v="0"/>
    <n v="0"/>
    <n v="0"/>
    <n v="0"/>
    <n v="0"/>
    <n v="2305.7899999999991"/>
  </r>
  <r>
    <n v="465"/>
    <n v="18912"/>
    <s v="42494912SPSU"/>
    <s v="912S"/>
    <x v="176"/>
    <s v="16LTIP - Perf"/>
    <n v="10257"/>
    <n v="10"/>
    <x v="126"/>
    <n v="9260"/>
    <x v="0"/>
    <n v="2000"/>
    <n v="0"/>
    <n v="0"/>
    <s v="42494912SPSU16LTIP - Perf"/>
    <s v="LTIP - Perf"/>
    <s v="LTIP - Perf - 05/04/2016"/>
    <s v="3 years"/>
    <d v="2016-05-04T00:00:00"/>
    <d v="2018-09-30T00:00:00"/>
    <n v="280"/>
    <n v="21.139999999999986"/>
    <n v="0"/>
    <m/>
    <n v="55.468000000000018"/>
    <m/>
    <n v="-23.771999999999991"/>
    <n v="332.83600000000001"/>
    <n v="1.1887000000000001"/>
    <s v=""/>
    <n v="0"/>
    <n v="20647.199999999997"/>
    <n v="1558.8635999999988"/>
    <n v="0"/>
    <n v="0"/>
    <n v="4090.210320000001"/>
    <s v=""/>
    <n v="-1752.9472799999992"/>
    <n v="24543.326639999996"/>
    <n v="332.83600000000001"/>
    <n v="0"/>
    <n v="0"/>
    <n v="332.83600000000001"/>
    <n v="73.739999999999995"/>
    <n v="24543.326639999999"/>
    <n v="-490.91561945327999"/>
    <n v="24052.411020546719"/>
    <n v="0"/>
    <n v="0"/>
    <n v="0"/>
    <n v="0"/>
    <n v="24052.411020546719"/>
    <n v="21.925625360571303"/>
    <n v="640"/>
    <n v="14032.4"/>
    <n v="14032.4"/>
    <n v="10020.011020546719"/>
    <n v="0"/>
    <n v="0"/>
    <n v="7280.41"/>
    <n v="6751.99"/>
    <n v="0"/>
    <n v="14032.4"/>
    <n v="0"/>
    <m/>
    <n v="614.97"/>
    <n v="595.13"/>
    <n v="614.97"/>
    <n v="1825.07"/>
    <n v="614.97"/>
    <n v="555.45000000000005"/>
    <n v="2620.9899999999998"/>
    <n v="3791.41"/>
    <n v="704.75"/>
    <n v="728.24"/>
    <n v="-297.48"/>
    <n v="1135.51"/>
    <n v="6751.99"/>
  </r>
  <r>
    <n v="466"/>
    <n v="14370"/>
    <s v="42494370SPSU"/>
    <s v="370S"/>
    <x v="82"/>
    <s v="16LTIP - Perf"/>
    <n v="10257"/>
    <n v="10"/>
    <x v="67"/>
    <n v="9260"/>
    <x v="0"/>
    <n v="2000"/>
    <n v="0"/>
    <n v="0"/>
    <s v="42494370SPSU16LTIP - Perf"/>
    <s v="LTIP - Perf"/>
    <s v="LTIP - Perf - 05/04/2016"/>
    <s v="3 years"/>
    <d v="2016-05-04T00:00:00"/>
    <d v="2018-09-30T00:00:00"/>
    <n v="280"/>
    <n v="21.139999999999986"/>
    <n v="0"/>
    <m/>
    <n v="55.468000000000018"/>
    <m/>
    <n v="-23.771999999999991"/>
    <n v="332.83600000000001"/>
    <n v="1.1887000000000001"/>
    <s v=""/>
    <n v="0"/>
    <n v="20647.199999999997"/>
    <n v="1558.8635999999988"/>
    <n v="0"/>
    <n v="0"/>
    <n v="4090.210320000001"/>
    <s v=""/>
    <n v="-1752.9472799999992"/>
    <n v="24543.326639999996"/>
    <n v="332.83600000000001"/>
    <n v="0"/>
    <n v="0"/>
    <n v="332.83600000000001"/>
    <n v="73.739999999999995"/>
    <n v="24543.326639999999"/>
    <n v="-490.91561945327999"/>
    <n v="24052.411020546719"/>
    <n v="0"/>
    <n v="0"/>
    <n v="0"/>
    <n v="0"/>
    <n v="24052.411020546719"/>
    <n v="21.925625360571303"/>
    <n v="640"/>
    <n v="14032.4"/>
    <n v="14032.4"/>
    <n v="10020.011020546719"/>
    <n v="0"/>
    <n v="0"/>
    <n v="7280.41"/>
    <n v="6751.99"/>
    <n v="0"/>
    <n v="14032.4"/>
    <n v="0"/>
    <m/>
    <n v="614.97"/>
    <n v="595.13"/>
    <n v="614.97"/>
    <n v="1825.07"/>
    <n v="614.97"/>
    <n v="555.45000000000005"/>
    <n v="2620.9899999999998"/>
    <n v="3791.41"/>
    <n v="704.75"/>
    <n v="728.24"/>
    <n v="-297.48"/>
    <n v="1135.51"/>
    <n v="6751.99"/>
  </r>
  <r>
    <n v="467"/>
    <n v="17082"/>
    <s v="4249482TuPSU"/>
    <s v="82Tu"/>
    <x v="148"/>
    <s v="16LTIP - Perf"/>
    <n v="10257"/>
    <n v="212"/>
    <x v="111"/>
    <n v="9260"/>
    <x v="0"/>
    <n v="824000"/>
    <n v="0"/>
    <n v="0"/>
    <s v="4249482TuPSU16LTIP - Perf"/>
    <s v="LTIP - Perf"/>
    <s v="LTIP - Perf - 05/04/2016"/>
    <s v="3 years"/>
    <d v="2016-05-04T00:00:00"/>
    <d v="2018-09-30T00:00:00"/>
    <n v="280"/>
    <n v="21.139999999999986"/>
    <n v="0"/>
    <n v="8.8600000000000136"/>
    <s v=""/>
    <m/>
    <s v=""/>
    <n v="310"/>
    <n v="1.1037999999999999"/>
    <s v=""/>
    <n v="130"/>
    <n v="20647.199999999997"/>
    <n v="1558.8635999999988"/>
    <n v="0"/>
    <n v="653.33640000000094"/>
    <s v=""/>
    <s v=""/>
    <s v=""/>
    <n v="22859.399999999994"/>
    <n v="310"/>
    <n v="-130"/>
    <n v="-180"/>
    <n v="0"/>
    <n v="73.739999999999995"/>
    <n v="0"/>
    <n v="0"/>
    <n v="0"/>
    <n v="0"/>
    <n v="0"/>
    <n v="0"/>
    <n v="0"/>
    <n v="9586.1999999999953"/>
    <n v="8.7385597082953463"/>
    <n v="1097"/>
    <n v="9586.1999999999953"/>
    <n v="9586.1999999999953"/>
    <n v="0"/>
    <n v="0"/>
    <n v="0"/>
    <n v="7280.41"/>
    <n v="2305.7899999999991"/>
    <n v="0"/>
    <n v="9586.1999999999989"/>
    <n v="0"/>
    <m/>
    <n v="614.97"/>
    <n v="595.13"/>
    <n v="1095.6899999999994"/>
    <n v="2305.7899999999991"/>
    <n v="0"/>
    <n v="0"/>
    <n v="0"/>
    <n v="0"/>
    <n v="0"/>
    <n v="0"/>
    <n v="0"/>
    <n v="0"/>
    <n v="2305.7899999999991"/>
  </r>
  <r>
    <n v="468"/>
    <n v="17084"/>
    <s v="4249484ViPSU"/>
    <s v="84Vi"/>
    <x v="149"/>
    <s v="16LTIP - Perf"/>
    <n v="10257"/>
    <n v="212"/>
    <x v="102"/>
    <n v="9260"/>
    <x v="0"/>
    <n v="821000"/>
    <n v="0"/>
    <n v="0"/>
    <s v="4249484ViPSU16LTIP - Perf"/>
    <s v="LTIP - Perf"/>
    <s v="LTIP - Perf - 05/04/2016"/>
    <s v="3 years"/>
    <d v="2016-05-04T00:00:00"/>
    <d v="2018-09-30T00:00:00"/>
    <n v="280"/>
    <n v="21.139999999999986"/>
    <n v="0"/>
    <n v="8.8600000000000136"/>
    <s v=""/>
    <m/>
    <s v=""/>
    <n v="310"/>
    <n v="1.1037999999999999"/>
    <s v=""/>
    <n v="130"/>
    <n v="20647.199999999997"/>
    <n v="1558.8635999999988"/>
    <n v="0"/>
    <n v="653.33640000000094"/>
    <s v=""/>
    <s v=""/>
    <s v=""/>
    <n v="22859.399999999994"/>
    <n v="310"/>
    <n v="-130"/>
    <n v="-180"/>
    <n v="0"/>
    <n v="73.739999999999995"/>
    <n v="0"/>
    <n v="0"/>
    <n v="0"/>
    <n v="0"/>
    <n v="0"/>
    <n v="0"/>
    <n v="0"/>
    <n v="9586.1999999999953"/>
    <n v="8.7385597082953463"/>
    <n v="1097"/>
    <n v="9586.1999999999953"/>
    <n v="9586.1999999999953"/>
    <n v="0"/>
    <n v="0"/>
    <n v="0"/>
    <n v="7280.41"/>
    <n v="2305.7899999999991"/>
    <n v="0"/>
    <n v="9586.1999999999989"/>
    <n v="0"/>
    <m/>
    <n v="614.97"/>
    <n v="595.13"/>
    <n v="1095.6899999999994"/>
    <n v="2305.7899999999991"/>
    <n v="0"/>
    <n v="0"/>
    <n v="0"/>
    <n v="0"/>
    <n v="0"/>
    <n v="0"/>
    <n v="0"/>
    <n v="0"/>
    <n v="2305.7899999999991"/>
  </r>
  <r>
    <n v="469"/>
    <n v="15232"/>
    <s v="42494232WPSU"/>
    <s v="232W"/>
    <x v="107"/>
    <s v="16LTIP - Perf"/>
    <n v="10257"/>
    <n v="80"/>
    <x v="87"/>
    <n v="9260"/>
    <x v="0"/>
    <n v="190000"/>
    <n v="0"/>
    <n v="0"/>
    <s v="42494232WPSU16LTIP - Perf"/>
    <s v="LTIP - Perf"/>
    <s v="LTIP - Perf - 05/04/2016"/>
    <s v="3 years"/>
    <d v="2016-05-04T00:00:00"/>
    <d v="2018-09-30T00:00:00"/>
    <n v="280"/>
    <n v="21.139999999999986"/>
    <n v="0"/>
    <m/>
    <n v="55.468000000000018"/>
    <m/>
    <n v="-23.771999999999991"/>
    <n v="332.83600000000001"/>
    <n v="1.1887000000000001"/>
    <s v=""/>
    <n v="0"/>
    <n v="20647.199999999997"/>
    <n v="1558.8635999999988"/>
    <n v="0"/>
    <n v="0"/>
    <n v="4090.210320000001"/>
    <s v=""/>
    <n v="-1752.9472799999992"/>
    <n v="24543.326639999996"/>
    <n v="332.83600000000001"/>
    <n v="0"/>
    <n v="0"/>
    <n v="332.83600000000001"/>
    <n v="73.739999999999995"/>
    <n v="24543.326639999999"/>
    <n v="-490.91561945327999"/>
    <n v="24052.411020546719"/>
    <n v="0"/>
    <n v="0"/>
    <n v="0"/>
    <n v="0"/>
    <n v="24052.411020546719"/>
    <n v="21.925625360571303"/>
    <n v="640"/>
    <n v="14032.4"/>
    <n v="14032.4"/>
    <n v="10020.011020546719"/>
    <n v="0"/>
    <n v="0"/>
    <n v="7280.41"/>
    <n v="6751.99"/>
    <n v="0"/>
    <n v="14032.4"/>
    <n v="0"/>
    <m/>
    <n v="614.97"/>
    <n v="595.13"/>
    <n v="614.97"/>
    <n v="1825.07"/>
    <n v="614.97"/>
    <n v="555.45000000000005"/>
    <n v="2620.9899999999998"/>
    <n v="3791.41"/>
    <n v="704.75"/>
    <n v="728.24"/>
    <n v="-297.48"/>
    <n v="1135.51"/>
    <n v="6751.99"/>
  </r>
  <r>
    <n v="470"/>
    <n v="14484"/>
    <s v="42494484WPSU"/>
    <s v="484W"/>
    <x v="87"/>
    <s v="16LTIP - Perf"/>
    <n v="10257"/>
    <n v="10"/>
    <x v="5"/>
    <n v="9260"/>
    <x v="0"/>
    <n v="2000"/>
    <n v="0"/>
    <n v="0"/>
    <s v="42494484WPSU16LTIP - Perf"/>
    <s v="LTIP - Perf"/>
    <s v="LTIP - Perf - 05/04/2016"/>
    <s v="3 years"/>
    <d v="2016-05-04T00:00:00"/>
    <d v="2018-09-30T00:00:00"/>
    <n v="280"/>
    <n v="21.139999999999986"/>
    <n v="0"/>
    <m/>
    <n v="0"/>
    <m/>
    <n v="0"/>
    <n v="301.14"/>
    <n v="1"/>
    <n v="0"/>
    <n v="125"/>
    <n v="20647.199999999997"/>
    <n v="1558.8635999999988"/>
    <n v="0"/>
    <n v="0"/>
    <n v="0"/>
    <s v=""/>
    <n v="0"/>
    <n v="22206.063599999994"/>
    <n v="301.14"/>
    <n v="0"/>
    <n v="-176.14"/>
    <n v="125"/>
    <n v="73.739999999999995"/>
    <n v="9217.5"/>
    <n v="-184.36843499999998"/>
    <n v="9033.1315649999997"/>
    <n v="0"/>
    <n v="0"/>
    <n v="0"/>
    <n v="0"/>
    <n v="9217.5"/>
    <n v="8.4024612579762987"/>
    <n v="1097"/>
    <n v="9217.5"/>
    <n v="9217.5"/>
    <n v="0"/>
    <n v="0"/>
    <n v="0"/>
    <n v="7280.41"/>
    <n v="1937.0900000000004"/>
    <n v="0"/>
    <n v="9217.5"/>
    <n v="0"/>
    <m/>
    <n v="614.97"/>
    <n v="595.13"/>
    <n v="614.97"/>
    <n v="1825.07"/>
    <n v="112.02000000000044"/>
    <n v="0"/>
    <n v="0"/>
    <n v="112.02000000000044"/>
    <n v="0"/>
    <n v="0"/>
    <n v="0"/>
    <n v="0"/>
    <n v="1937.0900000000004"/>
  </r>
  <r>
    <n v="471"/>
    <n v="17089"/>
    <s v="4249489WePSU"/>
    <s v="89We"/>
    <x v="150"/>
    <s v="16LTIP - Perf"/>
    <n v="10257"/>
    <n v="212"/>
    <x v="112"/>
    <n v="9260"/>
    <x v="0"/>
    <n v="824000"/>
    <n v="0"/>
    <n v="0"/>
    <s v="4249489WePSU16LTIP - Perf"/>
    <s v="LTIP - Perf"/>
    <s v="LTIP - Perf - 05/04/2016"/>
    <s v="3 years"/>
    <d v="2016-05-04T00:00:00"/>
    <d v="2018-09-30T00:00:00"/>
    <n v="280"/>
    <n v="21.139999999999986"/>
    <n v="0"/>
    <n v="8.8600000000000136"/>
    <s v=""/>
    <m/>
    <s v=""/>
    <n v="310"/>
    <n v="1.1037999999999999"/>
    <s v=""/>
    <n v="130"/>
    <n v="20647.199999999997"/>
    <n v="1558.8635999999988"/>
    <n v="0"/>
    <n v="653.33640000000094"/>
    <s v=""/>
    <s v=""/>
    <s v=""/>
    <n v="22859.399999999994"/>
    <n v="310"/>
    <n v="-130"/>
    <n v="-180"/>
    <n v="0"/>
    <n v="73.739999999999995"/>
    <n v="0"/>
    <n v="0"/>
    <n v="0"/>
    <n v="0"/>
    <n v="0"/>
    <n v="0"/>
    <n v="0"/>
    <n v="9586.1999999999953"/>
    <n v="8.7385597082953463"/>
    <n v="1097"/>
    <n v="9586.1999999999953"/>
    <n v="9586.1999999999953"/>
    <n v="0"/>
    <n v="0"/>
    <n v="0"/>
    <n v="7280.41"/>
    <n v="2305.7899999999991"/>
    <n v="0"/>
    <n v="9586.1999999999989"/>
    <n v="0"/>
    <m/>
    <n v="614.97"/>
    <n v="595.13"/>
    <n v="1095.6899999999994"/>
    <n v="2305.7899999999991"/>
    <n v="0"/>
    <n v="0"/>
    <n v="0"/>
    <n v="0"/>
    <n v="0"/>
    <n v="0"/>
    <n v="0"/>
    <n v="0"/>
    <n v="2305.7899999999991"/>
  </r>
  <r>
    <n v="472"/>
    <n v="10015"/>
    <s v="4249415WoPSU"/>
    <s v="15Wo"/>
    <x v="1"/>
    <s v="16LTIP - Perf"/>
    <n v="10257"/>
    <n v="10"/>
    <x v="1"/>
    <n v="9260"/>
    <x v="0"/>
    <n v="2000"/>
    <n v="0"/>
    <n v="0"/>
    <s v="4249415WoPSU16LTIP - Perf"/>
    <s v="LTIP - Perf"/>
    <s v="LTIP - Perf - 05/04/2016"/>
    <s v="3 years"/>
    <d v="2016-05-04T00:00:00"/>
    <d v="2018-09-30T00:00:00"/>
    <n v="280"/>
    <n v="21.139999999999986"/>
    <n v="0"/>
    <m/>
    <n v="55.468000000000018"/>
    <m/>
    <n v="-23.771999999999991"/>
    <n v="332.83600000000001"/>
    <n v="1.1887000000000001"/>
    <s v=""/>
    <n v="0"/>
    <n v="20647.199999999997"/>
    <n v="1558.8635999999988"/>
    <n v="0"/>
    <n v="0"/>
    <n v="4090.210320000001"/>
    <s v=""/>
    <n v="-1752.9472799999992"/>
    <n v="24543.326639999996"/>
    <n v="332.83600000000001"/>
    <n v="0"/>
    <n v="0"/>
    <n v="332.83600000000001"/>
    <n v="73.739999999999995"/>
    <n v="24543.326639999999"/>
    <n v="-490.91561945327999"/>
    <n v="24052.411020546719"/>
    <n v="0"/>
    <n v="0"/>
    <n v="0"/>
    <n v="0"/>
    <n v="24052.411020546719"/>
    <n v="21.925625360571303"/>
    <n v="640"/>
    <n v="14032.4"/>
    <n v="14032.4"/>
    <n v="10020.011020546719"/>
    <n v="0"/>
    <n v="0"/>
    <n v="7280.41"/>
    <n v="6751.99"/>
    <n v="0"/>
    <n v="14032.4"/>
    <n v="0"/>
    <m/>
    <n v="614.97"/>
    <n v="595.13"/>
    <n v="614.97"/>
    <n v="1825.07"/>
    <n v="614.97"/>
    <n v="555.45000000000005"/>
    <n v="2620.9899999999998"/>
    <n v="3791.41"/>
    <n v="704.75"/>
    <n v="728.24"/>
    <n v="-297.48"/>
    <n v="1135.51"/>
    <n v="6751.99"/>
  </r>
  <r>
    <n v="473"/>
    <n v="14492"/>
    <s v="42494492YPSU"/>
    <s v="492Y"/>
    <x v="88"/>
    <s v="16LTIP - Perf"/>
    <n v="10257"/>
    <n v="180"/>
    <x v="71"/>
    <n v="9260"/>
    <x v="0"/>
    <n v="700000"/>
    <n v="0"/>
    <n v="0"/>
    <s v="42494492YPSU16LTIP - Perf"/>
    <s v="LTIP - Perf"/>
    <s v="LTIP - Perf - 05/04/2016"/>
    <s v="3 years"/>
    <d v="2016-05-04T00:00:00"/>
    <d v="2018-09-30T00:00:00"/>
    <n v="280"/>
    <n v="21.139999999999986"/>
    <n v="0"/>
    <m/>
    <n v="55.468000000000018"/>
    <m/>
    <n v="-23.771999999999991"/>
    <n v="332.83600000000001"/>
    <n v="1.1887000000000001"/>
    <s v=""/>
    <n v="0"/>
    <n v="20647.199999999997"/>
    <n v="1558.8635999999988"/>
    <n v="0"/>
    <n v="0"/>
    <n v="4090.210320000001"/>
    <s v=""/>
    <n v="-1752.9472799999992"/>
    <n v="24543.326639999996"/>
    <n v="332.83600000000001"/>
    <n v="0"/>
    <n v="0"/>
    <n v="332.83600000000001"/>
    <n v="73.739999999999995"/>
    <n v="24543.326639999999"/>
    <n v="-490.91561945327999"/>
    <n v="24052.411020546719"/>
    <n v="0"/>
    <n v="0"/>
    <n v="0"/>
    <n v="0"/>
    <n v="24052.411020546719"/>
    <n v="21.925625360571303"/>
    <n v="640"/>
    <n v="14032.4"/>
    <n v="14032.4"/>
    <n v="10020.011020546719"/>
    <n v="0"/>
    <n v="0"/>
    <n v="7280.41"/>
    <n v="6751.99"/>
    <n v="0"/>
    <n v="14032.4"/>
    <n v="0"/>
    <m/>
    <n v="614.97"/>
    <n v="595.13"/>
    <n v="614.97"/>
    <n v="1825.07"/>
    <n v="614.97"/>
    <n v="555.45000000000005"/>
    <n v="2620.9899999999998"/>
    <n v="3791.41"/>
    <n v="704.75"/>
    <n v="728.24"/>
    <n v="-297.48"/>
    <n v="1135.51"/>
    <n v="6751.99"/>
  </r>
  <r>
    <n v="474"/>
    <n v="10593"/>
    <s v="42494593APSU"/>
    <s v="593A"/>
    <x v="25"/>
    <s v="16LTIP - Perf"/>
    <n v="10257"/>
    <n v="10"/>
    <x v="20"/>
    <n v="9260"/>
    <x v="0"/>
    <n v="2000"/>
    <n v="0"/>
    <n v="0"/>
    <s v="42494593A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475"/>
    <n v="23416"/>
    <s v="42494416MPSU"/>
    <s v="416M"/>
    <x v="184"/>
    <s v="16LTIP - Perf"/>
    <n v="10257"/>
    <n v="60"/>
    <x v="17"/>
    <n v="9260"/>
    <x v="0"/>
    <n v="30000"/>
    <n v="0"/>
    <n v="0"/>
    <s v="42494416M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476"/>
    <n v="14859"/>
    <s v="42494859APSU"/>
    <s v="859A"/>
    <x v="96"/>
    <s v="16LTIP - Perf"/>
    <n v="10257"/>
    <n v="30"/>
    <x v="19"/>
    <n v="9260"/>
    <x v="0"/>
    <n v="10000"/>
    <n v="0"/>
    <n v="0"/>
    <s v="42494859A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477"/>
    <n v="12047"/>
    <s v="4249447AnPSU"/>
    <s v="47An"/>
    <x v="52"/>
    <s v="16LTIP - Perf"/>
    <n v="10257"/>
    <n v="10"/>
    <x v="44"/>
    <n v="9260"/>
    <x v="0"/>
    <n v="2000"/>
    <n v="0"/>
    <n v="0"/>
    <s v="4249447AnPSU16LTIP - Perf"/>
    <s v="LTIP - Perf"/>
    <s v="LTIP - Perf - 05/04/2016"/>
    <s v="3 years"/>
    <d v="2016-05-04T00:00:00"/>
    <d v="2018-09-30T00:00:00"/>
    <n v="165"/>
    <n v="12.457499999999982"/>
    <n v="0"/>
    <m/>
    <n v="0"/>
    <m/>
    <n v="2.4999999999977263E-3"/>
    <n v="177.45999999999998"/>
    <n v="1"/>
    <n v="0"/>
    <n v="55"/>
    <n v="12167.099999999999"/>
    <n v="918.61604999999861"/>
    <n v="0"/>
    <n v="0"/>
    <n v="0"/>
    <s v=""/>
    <n v="0.18434999999983231"/>
    <n v="13085.900399999997"/>
    <n v="177.45999999999998"/>
    <n v="0"/>
    <n v="-122.46"/>
    <n v="55"/>
    <n v="73.739999999999995"/>
    <n v="4055.7"/>
    <n v="-81.122111399999994"/>
    <n v="3974.5778885999998"/>
    <n v="0"/>
    <n v="0"/>
    <n v="0"/>
    <n v="0"/>
    <n v="4055.7"/>
    <n v="3.6970829535095713"/>
    <n v="1097"/>
    <n v="4055.7"/>
    <n v="4055.7"/>
    <n v="0"/>
    <n v="0"/>
    <n v="0"/>
    <n v="4055.5200000000004"/>
    <n v="0"/>
    <n v="0"/>
    <n v="4055.5200000000004"/>
    <n v="0.17999999999938154"/>
    <m/>
    <n v="0"/>
    <n v="0"/>
    <n v="0"/>
    <n v="0"/>
    <n v="0"/>
    <n v="0"/>
    <n v="0"/>
    <n v="0"/>
    <n v="0"/>
    <n v="0"/>
    <n v="0"/>
    <n v="0"/>
    <n v="0"/>
  </r>
  <r>
    <n v="478"/>
    <n v="10284"/>
    <s v="42494284APSU"/>
    <s v="284A"/>
    <x v="13"/>
    <s v="16LTIP - Perf"/>
    <n v="10257"/>
    <n v="60"/>
    <x v="10"/>
    <n v="9260"/>
    <x v="0"/>
    <n v="81000"/>
    <n v="0"/>
    <n v="0"/>
    <s v="42494284A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479"/>
    <n v="14382"/>
    <s v="42494382BPSU"/>
    <s v="382B"/>
    <x v="199"/>
    <s v="16LTIP - Perf"/>
    <n v="10257"/>
    <n v="180"/>
    <x v="135"/>
    <n v="9260"/>
    <x v="0"/>
    <n v="700000"/>
    <n v="0"/>
    <n v="0"/>
    <s v="42494382B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480"/>
    <n v="19383"/>
    <s v="42494383BPSU"/>
    <s v="383B"/>
    <x v="192"/>
    <s v="16LTIP - Perf"/>
    <n v="10257"/>
    <n v="10"/>
    <x v="47"/>
    <n v="9260"/>
    <x v="0"/>
    <n v="2000"/>
    <n v="0"/>
    <n v="0"/>
    <s v="42494383B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481"/>
    <n v="10552"/>
    <s v="42494552BPSU"/>
    <s v="552B"/>
    <x v="24"/>
    <s v="16LTIP - Perf"/>
    <n v="10257"/>
    <n v="30"/>
    <x v="19"/>
    <n v="9260"/>
    <x v="0"/>
    <n v="10000"/>
    <n v="0"/>
    <n v="0"/>
    <s v="42494552BPSU16LTIP - Perf"/>
    <s v="LTIP - Perf"/>
    <s v="LTIP - Perf - 05/04/2016"/>
    <s v="3 years"/>
    <d v="2016-05-04T00:00:00"/>
    <d v="2018-09-30T00:00:00"/>
    <n v="165"/>
    <n v="12.457499999999982"/>
    <n v="0"/>
    <m/>
    <n v="0"/>
    <m/>
    <n v="0"/>
    <n v="177.45749999999998"/>
    <n v="1"/>
    <n v="0"/>
    <n v="69"/>
    <n v="12167.099999999999"/>
    <n v="918.61604999999861"/>
    <n v="0"/>
    <n v="0"/>
    <n v="0"/>
    <s v=""/>
    <n v="0"/>
    <n v="13085.716049999997"/>
    <n v="177.45749999999998"/>
    <n v="0"/>
    <n v="-108.4575"/>
    <n v="69"/>
    <n v="73.739999999999995"/>
    <n v="5088.0599999999995"/>
    <n v="-101.77137611999999"/>
    <n v="4986.2886238799992"/>
    <n v="0"/>
    <n v="0"/>
    <n v="0"/>
    <n v="0"/>
    <n v="5088.0599999999995"/>
    <n v="4.6381586144029168"/>
    <n v="1097"/>
    <n v="5088.0599999999995"/>
    <n v="5088.0599999999995"/>
    <n v="0"/>
    <n v="0"/>
    <n v="0"/>
    <n v="4290.25"/>
    <n v="797.81"/>
    <n v="0"/>
    <n v="5088.0599999999995"/>
    <n v="0"/>
    <m/>
    <n v="362.39"/>
    <n v="350.7"/>
    <n v="362.39"/>
    <n v="1075.48"/>
    <n v="-277.67"/>
    <n v="0"/>
    <n v="0"/>
    <n v="-277.67"/>
    <n v="0"/>
    <n v="0"/>
    <n v="0"/>
    <n v="0"/>
    <n v="797.81"/>
  </r>
  <r>
    <n v="482"/>
    <n v="11483"/>
    <s v="42494483BPSU"/>
    <s v="483B"/>
    <x v="44"/>
    <s v="16LTIP - Perf"/>
    <n v="10257"/>
    <n v="20"/>
    <x v="36"/>
    <n v="9260"/>
    <x v="0"/>
    <n v="107000"/>
    <n v="0"/>
    <n v="0"/>
    <s v="42494483B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483"/>
    <n v="15063"/>
    <s v="4249463BrPSU"/>
    <s v="63Br"/>
    <x v="103"/>
    <s v="16LTIP - Perf"/>
    <n v="10257"/>
    <n v="10"/>
    <x v="83"/>
    <n v="9260"/>
    <x v="0"/>
    <n v="2000"/>
    <n v="0"/>
    <n v="0"/>
    <s v="4249463Br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484"/>
    <n v="11471"/>
    <s v="42494471BPSU"/>
    <s v="471B"/>
    <x v="42"/>
    <s v="16LTIP - Perf"/>
    <n v="10257"/>
    <n v="70"/>
    <x v="16"/>
    <n v="9260"/>
    <x v="0"/>
    <n v="170000"/>
    <n v="0"/>
    <n v="0"/>
    <s v="42494471B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485"/>
    <n v="15379"/>
    <s v="42494379BPSU"/>
    <s v="379B"/>
    <x v="113"/>
    <s v="16LTIP - Perf"/>
    <n v="10257"/>
    <n v="80"/>
    <x v="91"/>
    <n v="9260"/>
    <x v="0"/>
    <n v="190000"/>
    <n v="0"/>
    <n v="0"/>
    <s v="42494379B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486"/>
    <n v="10366"/>
    <s v="42494366BPSU"/>
    <s v="366B"/>
    <x v="14"/>
    <s v="16LTIP - Perf"/>
    <n v="10257"/>
    <n v="50"/>
    <x v="11"/>
    <n v="9260"/>
    <x v="0"/>
    <n v="9000"/>
    <n v="0"/>
    <n v="0"/>
    <s v="42494366B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487"/>
    <n v="12866"/>
    <s v="42494866BPSU"/>
    <s v="866B"/>
    <x v="60"/>
    <s v="16LTIP - Perf"/>
    <n v="10257"/>
    <n v="20"/>
    <x v="51"/>
    <n v="9260"/>
    <x v="0"/>
    <n v="77000"/>
    <n v="0"/>
    <n v="0"/>
    <s v="42494866B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488"/>
    <n v="11994"/>
    <s v="42494994CPSU"/>
    <s v="994C"/>
    <x v="50"/>
    <s v="16LTIP - Perf"/>
    <n v="10257"/>
    <n v="50"/>
    <x v="42"/>
    <n v="9260"/>
    <x v="0"/>
    <n v="91000"/>
    <n v="0"/>
    <n v="0"/>
    <s v="42494994CPSU16LTIP - Perf"/>
    <s v="LTIP - Perf"/>
    <s v="LTIP - Perf - 05/04/2016"/>
    <s v="3 years"/>
    <d v="2016-05-04T00:00:00"/>
    <d v="2018-09-30T00:00:00"/>
    <n v="165"/>
    <n v="0"/>
    <n v="0"/>
    <m/>
    <n v="0"/>
    <m/>
    <n v="0"/>
    <n v="165"/>
    <n v="1"/>
    <n v="0"/>
    <n v="42"/>
    <n v="12167.099999999999"/>
    <n v="0"/>
    <n v="0"/>
    <n v="0"/>
    <n v="0"/>
    <s v=""/>
    <n v="0"/>
    <n v="12167.099999999999"/>
    <n v="165"/>
    <n v="0"/>
    <n v="-123"/>
    <n v="42"/>
    <n v="73.739999999999995"/>
    <n v="3097.08"/>
    <n v="-61.947794159999994"/>
    <n v="3035.1322058400001"/>
    <n v="0"/>
    <n v="0"/>
    <n v="0"/>
    <n v="0"/>
    <n v="3097.08"/>
    <n v="2.8232269826800365"/>
    <n v="1097"/>
    <n v="3097.08"/>
    <n v="3097.08"/>
    <n v="0"/>
    <n v="0"/>
    <n v="0"/>
    <n v="3097.0699999999997"/>
    <n v="0"/>
    <n v="0"/>
    <n v="3097.0699999999997"/>
    <n v="1.0000000000218279E-2"/>
    <m/>
    <n v="0"/>
    <n v="0"/>
    <n v="0"/>
    <n v="0"/>
    <n v="0"/>
    <n v="0"/>
    <n v="0"/>
    <n v="0"/>
    <n v="0"/>
    <n v="0"/>
    <n v="0"/>
    <n v="0"/>
    <n v="0"/>
  </r>
  <r>
    <n v="489"/>
    <n v="15389"/>
    <s v="42494389CPSU"/>
    <s v="389C"/>
    <x v="190"/>
    <s v="16LTIP - Perf"/>
    <n v="10257"/>
    <n v="80"/>
    <x v="79"/>
    <n v="9260"/>
    <x v="0"/>
    <n v="190000"/>
    <n v="0"/>
    <n v="0"/>
    <s v="42494389C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490"/>
    <n v="19153"/>
    <s v="42494153CPSU"/>
    <s v="153C"/>
    <x v="196"/>
    <s v="16LTIP - Perf"/>
    <n v="10257"/>
    <n v="10"/>
    <x v="134"/>
    <n v="9260"/>
    <x v="0"/>
    <n v="2000"/>
    <n v="0"/>
    <n v="0"/>
    <s v="42494153C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491"/>
    <n v="12357"/>
    <s v="42494357CPSU"/>
    <s v="357C"/>
    <x v="54"/>
    <s v="16LTIP - Perf"/>
    <n v="10257"/>
    <n v="10"/>
    <x v="46"/>
    <n v="9260"/>
    <x v="0"/>
    <n v="2000"/>
    <n v="0"/>
    <n v="0"/>
    <s v="42494357C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492"/>
    <n v="13548"/>
    <s v="42494548CPSU"/>
    <s v="548C"/>
    <x v="71"/>
    <s v="16LTIP - Perf"/>
    <n v="10257"/>
    <n v="70"/>
    <x v="59"/>
    <n v="9260"/>
    <x v="0"/>
    <n v="170000"/>
    <n v="0"/>
    <n v="0"/>
    <s v="42494548CPSU16LTIP - Perf"/>
    <s v="LTIP - Perf"/>
    <s v="LTIP - Perf - 05/04/2016"/>
    <s v="3 years"/>
    <d v="2016-05-04T00:00:00"/>
    <d v="2018-09-30T00:00:00"/>
    <n v="165"/>
    <n v="12.457499999999982"/>
    <n v="0"/>
    <m/>
    <s v=""/>
    <m/>
    <s v=""/>
    <n v="177.45749999999998"/>
    <n v="1"/>
    <s v=""/>
    <n v="74"/>
    <n v="12167.099999999999"/>
    <n v="918.61604999999861"/>
    <n v="0"/>
    <n v="0"/>
    <s v=""/>
    <s v=""/>
    <s v=""/>
    <n v="13085.716049999997"/>
    <n v="177.45749999999998"/>
    <n v="-74"/>
    <n v="-103.4575"/>
    <n v="0"/>
    <n v="73.739999999999995"/>
    <n v="0"/>
    <n v="0"/>
    <n v="0"/>
    <n v="0"/>
    <n v="0"/>
    <n v="0"/>
    <n v="0"/>
    <n v="5456.7599999999984"/>
    <n v="4.9742570647219679"/>
    <n v="1097"/>
    <n v="5456.7599999999984"/>
    <n v="5456.7599999999984"/>
    <n v="0"/>
    <n v="0"/>
    <n v="0"/>
    <n v="4290.25"/>
    <n v="1166.5099999999998"/>
    <n v="0"/>
    <n v="5456.76"/>
    <n v="0"/>
    <m/>
    <n v="362.39"/>
    <n v="350.7"/>
    <n v="362.39"/>
    <n v="1075.48"/>
    <n v="91.029999999999745"/>
    <n v="0"/>
    <n v="0"/>
    <n v="91.029999999999745"/>
    <n v="0"/>
    <n v="0"/>
    <n v="0"/>
    <n v="0"/>
    <n v="1166.5099999999998"/>
  </r>
  <r>
    <n v="493"/>
    <n v="15234"/>
    <s v="42494234DPSU"/>
    <s v="234D"/>
    <x v="108"/>
    <s v="16LTIP - Perf"/>
    <n v="10257"/>
    <n v="80"/>
    <x v="88"/>
    <n v="9260"/>
    <x v="0"/>
    <n v="190000"/>
    <n v="0"/>
    <n v="0"/>
    <s v="42494234D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494"/>
    <n v="16950"/>
    <s v="42494950DPSU"/>
    <s v="950D"/>
    <x v="130"/>
    <s v="16LTIP - Perf"/>
    <n v="10257"/>
    <n v="50"/>
    <x v="100"/>
    <n v="9260"/>
    <x v="0"/>
    <n v="91000"/>
    <n v="0"/>
    <n v="0"/>
    <s v="42494950D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495"/>
    <n v="11299"/>
    <s v="42494299DPSU"/>
    <s v="299D"/>
    <x v="36"/>
    <s v="16LTIP - Perf"/>
    <n v="10257"/>
    <n v="50"/>
    <x v="29"/>
    <n v="9260"/>
    <x v="0"/>
    <n v="91000"/>
    <n v="0"/>
    <n v="0"/>
    <s v="42494299D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496"/>
    <n v="11381"/>
    <s v="42494381DPSU"/>
    <s v="381D"/>
    <x v="37"/>
    <s v="16LTIP - Perf"/>
    <n v="10257"/>
    <n v="70"/>
    <x v="30"/>
    <n v="9260"/>
    <x v="0"/>
    <n v="170000"/>
    <n v="0"/>
    <n v="0"/>
    <s v="42494381D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497"/>
    <n v="10537"/>
    <s v="4249437ElPSU"/>
    <s v="37El"/>
    <x v="23"/>
    <s v="16LTIP - Perf"/>
    <n v="10257"/>
    <n v="30"/>
    <x v="18"/>
    <n v="9260"/>
    <x v="0"/>
    <n v="10000"/>
    <n v="0"/>
    <n v="0"/>
    <s v="4249437El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498"/>
    <n v="11899"/>
    <s v="42494899EPSU"/>
    <s v="899E"/>
    <x v="47"/>
    <s v="16LTIP - Perf"/>
    <n v="10257"/>
    <n v="50"/>
    <x v="39"/>
    <n v="9260"/>
    <x v="0"/>
    <n v="91000"/>
    <n v="0"/>
    <n v="0"/>
    <s v="42494899E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499"/>
    <n v="18513"/>
    <s v="42494513EPSU"/>
    <s v="513E"/>
    <x v="166"/>
    <s v="16LTIP - Perf"/>
    <n v="10257"/>
    <n v="10"/>
    <x v="7"/>
    <n v="9260"/>
    <x v="0"/>
    <n v="12000"/>
    <n v="0"/>
    <n v="0"/>
    <s v="42494513E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00"/>
    <n v="17130"/>
    <s v="42494130EPSU"/>
    <s v="130E"/>
    <x v="152"/>
    <s v="16LTIP - Perf"/>
    <n v="10257"/>
    <n v="10"/>
    <x v="113"/>
    <n v="9260"/>
    <x v="0"/>
    <n v="2000"/>
    <n v="0"/>
    <n v="0"/>
    <s v="42494130E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01"/>
    <n v="15402"/>
    <s v="42494402EPSU"/>
    <s v="402E"/>
    <x v="115"/>
    <s v="16LTIP - Perf"/>
    <n v="10257"/>
    <n v="180"/>
    <x v="75"/>
    <n v="9260"/>
    <x v="0"/>
    <n v="700000"/>
    <n v="0"/>
    <n v="0"/>
    <s v="42494402E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02"/>
    <n v="18245"/>
    <s v="42494245EPSU"/>
    <s v="245E"/>
    <x v="163"/>
    <s v="16LTIP - Perf"/>
    <n v="10257"/>
    <n v="180"/>
    <x v="118"/>
    <n v="9260"/>
    <x v="0"/>
    <n v="700000"/>
    <n v="0"/>
    <n v="0"/>
    <s v="42494245E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03"/>
    <n v="18731"/>
    <s v="42494731HPSU"/>
    <s v="731H"/>
    <x v="173"/>
    <s v="16LTIP - Perf"/>
    <n v="10257"/>
    <n v="10"/>
    <x v="54"/>
    <n v="9260"/>
    <x v="0"/>
    <n v="2000"/>
    <n v="0"/>
    <n v="0"/>
    <s v="42494731H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04"/>
    <n v="24582"/>
    <s v="42494582FPSU"/>
    <s v="582F"/>
    <x v="189"/>
    <s v="16LTIP - Perf"/>
    <n v="10257"/>
    <n v="10"/>
    <x v="5"/>
    <n v="9260"/>
    <x v="0"/>
    <n v="2000"/>
    <n v="0"/>
    <n v="0"/>
    <s v="42494582F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05"/>
    <n v="18035"/>
    <s v="42494035FPSU"/>
    <s v="035F"/>
    <x v="161"/>
    <s v="16LTIP - Perf"/>
    <n v="10257"/>
    <n v="60"/>
    <x v="13"/>
    <n v="9260"/>
    <x v="0"/>
    <n v="31000"/>
    <n v="0"/>
    <n v="0"/>
    <s v="42494035F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06"/>
    <n v="14180"/>
    <s v="42494180FPSU"/>
    <s v="180F"/>
    <x v="78"/>
    <s v="16LTIP - Perf"/>
    <n v="10257"/>
    <n v="30"/>
    <x v="64"/>
    <n v="9260"/>
    <x v="0"/>
    <n v="10000"/>
    <n v="0"/>
    <n v="0"/>
    <s v="42494180F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07"/>
    <n v="19198"/>
    <s v="42494198FPSU"/>
    <s v="198F"/>
    <x v="183"/>
    <s v="16LTIP - Perf"/>
    <n v="10257"/>
    <n v="10"/>
    <x v="5"/>
    <n v="9260"/>
    <x v="0"/>
    <n v="2000"/>
    <n v="0"/>
    <n v="0"/>
    <s v="42494198F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08"/>
    <n v="26172"/>
    <s v="42494172GPSU"/>
    <s v="172G"/>
    <x v="197"/>
    <s v="16LTIP - Perf"/>
    <n v="10257"/>
    <n v="10"/>
    <x v="5"/>
    <n v="9260"/>
    <x v="0"/>
    <n v="2000"/>
    <n v="0"/>
    <n v="0"/>
    <s v="42494172G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09"/>
    <n v="18727"/>
    <s v="42494727GPSU"/>
    <s v="727G"/>
    <x v="200"/>
    <s v="16LTIP - Perf"/>
    <n v="10257"/>
    <n v="180"/>
    <x v="135"/>
    <n v="9260"/>
    <x v="0"/>
    <n v="700000"/>
    <n v="0"/>
    <n v="0"/>
    <s v="42494727G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10"/>
    <n v="11896"/>
    <s v="42494896GPSU"/>
    <s v="896G"/>
    <x v="46"/>
    <s v="16LTIP - Perf"/>
    <n v="10257"/>
    <n v="50"/>
    <x v="38"/>
    <n v="9260"/>
    <x v="0"/>
    <n v="91000"/>
    <n v="0"/>
    <n v="0"/>
    <s v="42494896G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11"/>
    <n v="10106"/>
    <s v="42494106GPSU"/>
    <s v="106G"/>
    <x v="6"/>
    <s v="16LTIP - Perf"/>
    <n v="10257"/>
    <n v="30"/>
    <x v="6"/>
    <n v="9260"/>
    <x v="0"/>
    <n v="10000"/>
    <n v="0"/>
    <n v="0"/>
    <s v="42494106G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12"/>
    <n v="17773"/>
    <s v="42494773HPSU"/>
    <s v="773H"/>
    <x v="158"/>
    <s v="16LTIP - Perf"/>
    <n v="10257"/>
    <n v="212"/>
    <x v="117"/>
    <n v="9260"/>
    <x v="0"/>
    <n v="821000"/>
    <n v="0"/>
    <n v="0"/>
    <s v="42494773HPSU16LTIP - Perf"/>
    <s v="LTIP - Perf"/>
    <s v="LTIP - Perf - 05/04/2016"/>
    <s v="3 years"/>
    <d v="2016-05-04T00:00:00"/>
    <d v="2018-09-30T00:00:00"/>
    <n v="165"/>
    <n v="12.457499999999982"/>
    <n v="0"/>
    <n v="5.5425000000000182"/>
    <s v=""/>
    <m/>
    <s v=""/>
    <n v="183"/>
    <n v="1.1037999999999999"/>
    <s v=""/>
    <n v="77"/>
    <n v="12167.099999999999"/>
    <n v="918.61604999999861"/>
    <n v="0"/>
    <n v="408.70395000000133"/>
    <s v=""/>
    <s v=""/>
    <s v=""/>
    <n v="13494.419999999998"/>
    <n v="183"/>
    <n v="-77"/>
    <n v="-106"/>
    <n v="0"/>
    <n v="73.739999999999995"/>
    <n v="0"/>
    <n v="0"/>
    <n v="0"/>
    <n v="0"/>
    <n v="0"/>
    <n v="0"/>
    <n v="0"/>
    <n v="5677.9799999999987"/>
    <n v="5.1759161349133986"/>
    <n v="1097"/>
    <n v="5677.9799999999987"/>
    <n v="5677.9799999999987"/>
    <n v="0"/>
    <n v="0"/>
    <n v="0"/>
    <n v="4290.25"/>
    <n v="1387.73"/>
    <n v="0"/>
    <n v="5677.98"/>
    <n v="0"/>
    <m/>
    <n v="362.39"/>
    <n v="350.7"/>
    <n v="674.64"/>
    <n v="1387.73"/>
    <n v="0"/>
    <n v="0"/>
    <n v="0"/>
    <n v="0"/>
    <n v="0"/>
    <n v="0"/>
    <n v="0"/>
    <n v="0"/>
    <n v="1387.73"/>
  </r>
  <r>
    <n v="513"/>
    <n v="26516"/>
    <s v="42494516HPSU"/>
    <s v="516H"/>
    <x v="201"/>
    <s v="16LTIP - Perf"/>
    <n v="10257"/>
    <n v="10"/>
    <x v="45"/>
    <n v="9260"/>
    <x v="0"/>
    <n v="2000"/>
    <n v="0"/>
    <n v="0"/>
    <s v="42494516H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14"/>
    <n v="18776"/>
    <s v="42494776HPSU"/>
    <s v="776H"/>
    <x v="191"/>
    <s v="16LTIP - Perf"/>
    <n v="10257"/>
    <n v="10"/>
    <x v="133"/>
    <n v="9260"/>
    <x v="0"/>
    <n v="2000"/>
    <n v="0"/>
    <n v="0"/>
    <s v="42494776H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15"/>
    <n v="15692"/>
    <s v="42494692HPSU"/>
    <s v="692H"/>
    <x v="202"/>
    <s v="16LTIP - Perf"/>
    <n v="10257"/>
    <n v="80"/>
    <x v="136"/>
    <n v="9260"/>
    <x v="0"/>
    <n v="190000"/>
    <n v="0"/>
    <n v="0"/>
    <s v="42494692H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16"/>
    <n v="11473"/>
    <s v="42494473HPSU"/>
    <s v="473H"/>
    <x v="43"/>
    <s v="16LTIP - Perf"/>
    <n v="10257"/>
    <n v="20"/>
    <x v="35"/>
    <n v="9260"/>
    <x v="0"/>
    <n v="107000"/>
    <n v="0"/>
    <n v="0"/>
    <s v="42494473H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17"/>
    <n v="12388"/>
    <s v="42494388HPSU"/>
    <s v="388H"/>
    <x v="55"/>
    <s v="16LTIP - Perf"/>
    <n v="10257"/>
    <n v="10"/>
    <x v="47"/>
    <n v="9260"/>
    <x v="0"/>
    <n v="2000"/>
    <n v="0"/>
    <n v="0"/>
    <s v="42494388H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18"/>
    <n v="11400"/>
    <s v="42494400HPSU"/>
    <s v="400H"/>
    <x v="40"/>
    <s v="16LTIP - Perf"/>
    <n v="10257"/>
    <n v="20"/>
    <x v="33"/>
    <n v="9260"/>
    <x v="0"/>
    <n v="107000"/>
    <n v="0"/>
    <n v="0"/>
    <s v="42494400H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19"/>
    <n v="15748"/>
    <s v="42494748HPSU"/>
    <s v="748H"/>
    <x v="123"/>
    <s v="16LTIP - Perf"/>
    <n v="10257"/>
    <n v="60"/>
    <x v="96"/>
    <n v="9260"/>
    <x v="0"/>
    <n v="30000"/>
    <n v="0"/>
    <n v="0"/>
    <s v="42494748H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20"/>
    <n v="12742"/>
    <s v="42494742HPSU"/>
    <s v="742H"/>
    <x v="59"/>
    <s v="16LTIP - Perf"/>
    <n v="10257"/>
    <n v="30"/>
    <x v="50"/>
    <n v="9260"/>
    <x v="0"/>
    <n v="10000"/>
    <n v="0"/>
    <n v="0"/>
    <s v="42494742H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21"/>
    <n v="13297"/>
    <s v="42494297HPSU"/>
    <s v="297H"/>
    <x v="63"/>
    <s v="16LTIP - Perf"/>
    <n v="10257"/>
    <n v="10"/>
    <x v="47"/>
    <n v="9260"/>
    <x v="0"/>
    <n v="2000"/>
    <n v="0"/>
    <n v="0"/>
    <s v="42494297HPSU16LTIP - Perf"/>
    <s v="LTIP - Perf"/>
    <s v="LTIP - Perf - 05/04/2016"/>
    <s v="3 years"/>
    <d v="2016-05-04T00:00:00"/>
    <d v="2018-09-30T00:00:00"/>
    <n v="165"/>
    <n v="12.457499999999982"/>
    <n v="0"/>
    <m/>
    <n v="0"/>
    <m/>
    <n v="0"/>
    <n v="177.45749999999998"/>
    <n v="1"/>
    <n v="0"/>
    <n v="69"/>
    <n v="12167.099999999999"/>
    <n v="918.61604999999861"/>
    <n v="0"/>
    <n v="0"/>
    <n v="0"/>
    <s v=""/>
    <n v="0"/>
    <n v="13085.716049999997"/>
    <n v="177.45749999999998"/>
    <n v="0"/>
    <n v="-108.4575"/>
    <n v="69"/>
    <n v="73.739999999999995"/>
    <n v="5088.0599999999995"/>
    <n v="-101.77137611999999"/>
    <n v="4986.2886238799992"/>
    <n v="0"/>
    <n v="0"/>
    <n v="0"/>
    <n v="0"/>
    <n v="5088.0599999999995"/>
    <n v="4.6381586144029168"/>
    <n v="1097"/>
    <n v="5088.0599999999995"/>
    <n v="5088.0599999999995"/>
    <n v="0"/>
    <n v="0"/>
    <n v="0"/>
    <n v="4290.25"/>
    <n v="797.81"/>
    <n v="0"/>
    <n v="5088.0599999999995"/>
    <n v="0"/>
    <m/>
    <n v="362.39"/>
    <n v="350.7"/>
    <n v="362.39"/>
    <n v="1075.48"/>
    <n v="-277.67"/>
    <n v="0"/>
    <n v="0"/>
    <n v="-277.67"/>
    <n v="0"/>
    <n v="0"/>
    <n v="0"/>
    <n v="0"/>
    <n v="797.81"/>
  </r>
  <r>
    <n v="522"/>
    <n v="18325"/>
    <s v="42494325JPSU"/>
    <s v="325J"/>
    <x v="165"/>
    <s v="16LTIP - Perf"/>
    <n v="10257"/>
    <n v="10"/>
    <x v="4"/>
    <n v="9260"/>
    <x v="0"/>
    <n v="2000"/>
    <n v="0"/>
    <n v="0"/>
    <s v="42494325J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23"/>
    <n v="15605"/>
    <s v="42494605JPSU"/>
    <s v="605J"/>
    <x v="120"/>
    <s v="16LTIP - Perf"/>
    <n v="10257"/>
    <n v="80"/>
    <x v="93"/>
    <n v="9260"/>
    <x v="0"/>
    <n v="190000"/>
    <n v="0"/>
    <n v="0"/>
    <s v="42494605J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24"/>
    <n v="10138"/>
    <s v="42494138JPSU"/>
    <s v="138J"/>
    <x v="8"/>
    <s v="16LTIP - Perf"/>
    <n v="10257"/>
    <n v="10"/>
    <x v="5"/>
    <n v="9260"/>
    <x v="0"/>
    <n v="2000"/>
    <n v="0"/>
    <n v="0"/>
    <s v="42494138J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25"/>
    <n v="11973"/>
    <s v="42494973KPSU"/>
    <s v="973K"/>
    <x v="48"/>
    <s v="16LTIP - Perf"/>
    <n v="10257"/>
    <n v="70"/>
    <x v="40"/>
    <n v="9260"/>
    <x v="0"/>
    <n v="170000"/>
    <n v="0"/>
    <n v="0"/>
    <s v="42494973K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26"/>
    <n v="11197"/>
    <s v="42494197KPSU"/>
    <s v="197K"/>
    <x v="33"/>
    <s v="16LTIP - Perf"/>
    <n v="10257"/>
    <n v="30"/>
    <x v="27"/>
    <n v="9260"/>
    <x v="0"/>
    <n v="10000"/>
    <n v="0"/>
    <n v="0"/>
    <s v="42494197K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27"/>
    <n v="15620"/>
    <s v="42494620KPSU"/>
    <s v="620K"/>
    <x v="121"/>
    <s v="16LTIP - Perf"/>
    <n v="10257"/>
    <n v="80"/>
    <x v="94"/>
    <n v="9260"/>
    <x v="0"/>
    <n v="190000"/>
    <n v="0"/>
    <n v="0"/>
    <s v="42494620K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28"/>
    <n v="17039"/>
    <s v="4249439LiPSU"/>
    <s v="39Li"/>
    <x v="203"/>
    <s v="16LTIP - Perf"/>
    <n v="10257"/>
    <n v="212"/>
    <x v="137"/>
    <n v="9260"/>
    <x v="0"/>
    <n v="821000"/>
    <n v="0"/>
    <n v="0"/>
    <s v="4249439LiPSU16LTIP - Perf"/>
    <s v="LTIP - Perf"/>
    <s v="LTIP - Perf - 05/04/2016"/>
    <s v="3 years"/>
    <d v="2016-05-04T00:00:00"/>
    <d v="2018-09-30T00:00:00"/>
    <n v="165"/>
    <n v="12.457499999999982"/>
    <n v="0"/>
    <n v="5.5425000000000182"/>
    <s v=""/>
    <m/>
    <s v=""/>
    <n v="183"/>
    <n v="1.1037999999999999"/>
    <s v=""/>
    <n v="77"/>
    <n v="12167.099999999999"/>
    <n v="918.61604999999861"/>
    <n v="0"/>
    <n v="408.70395000000133"/>
    <s v=""/>
    <s v=""/>
    <s v=""/>
    <n v="13494.419999999998"/>
    <n v="183"/>
    <n v="-77"/>
    <n v="-106"/>
    <n v="0"/>
    <n v="73.739999999999995"/>
    <n v="0"/>
    <n v="0"/>
    <n v="0"/>
    <n v="0"/>
    <n v="0"/>
    <n v="0"/>
    <n v="0"/>
    <n v="5677.9799999999987"/>
    <n v="5.1759161349133986"/>
    <n v="1097"/>
    <n v="5677.9799999999987"/>
    <n v="5677.9799999999987"/>
    <n v="0"/>
    <n v="0"/>
    <n v="0"/>
    <n v="4290.25"/>
    <n v="1387.73"/>
    <n v="0"/>
    <n v="5677.98"/>
    <n v="0"/>
    <m/>
    <n v="362.39"/>
    <n v="350.7"/>
    <n v="674.64"/>
    <n v="1387.73"/>
    <n v="0"/>
    <n v="0"/>
    <n v="0"/>
    <n v="0"/>
    <n v="0"/>
    <n v="0"/>
    <n v="0"/>
    <n v="0"/>
    <n v="1387.73"/>
  </r>
  <r>
    <n v="529"/>
    <n v="12353"/>
    <s v="42494353LPSU"/>
    <s v="353L"/>
    <x v="204"/>
    <s v="16LTIP - Perf"/>
    <n v="10257"/>
    <n v="10"/>
    <x v="45"/>
    <n v="9260"/>
    <x v="0"/>
    <n v="2000"/>
    <n v="0"/>
    <n v="0"/>
    <s v="42494353L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30"/>
    <n v="10449"/>
    <s v="42494449MPSU"/>
    <s v="449M"/>
    <x v="20"/>
    <s v="16LTIP - Perf"/>
    <n v="10257"/>
    <n v="20"/>
    <x v="15"/>
    <n v="9260"/>
    <x v="0"/>
    <n v="7000"/>
    <n v="0"/>
    <n v="0"/>
    <s v="42494449M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31"/>
    <n v="10034"/>
    <s v="4249434MaPSU"/>
    <s v="34Ma"/>
    <x v="2"/>
    <s v="16LTIP - Perf"/>
    <n v="10257"/>
    <n v="50"/>
    <x v="2"/>
    <n v="9260"/>
    <x v="0"/>
    <n v="91000"/>
    <n v="0"/>
    <n v="0"/>
    <s v="4249434Ma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32"/>
    <n v="15053"/>
    <s v="4249453MaPSU"/>
    <s v="53Ma"/>
    <x v="102"/>
    <s v="16LTIP - Perf"/>
    <n v="10257"/>
    <n v="10"/>
    <x v="82"/>
    <n v="9260"/>
    <x v="0"/>
    <n v="2000"/>
    <n v="0"/>
    <n v="0"/>
    <s v="4249453Ma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0"/>
    <n v="210.14400000000001"/>
    <n v="1"/>
    <n v="0"/>
    <n v="88"/>
    <n v="12167.099999999999"/>
    <n v="918.61604999999861"/>
    <n v="0"/>
    <n v="0"/>
    <n v="2410.3025100000018"/>
    <s v=""/>
    <n v="0"/>
    <n v="15496.018559999999"/>
    <n v="210.14400000000001"/>
    <n v="0"/>
    <n v="-122.14400000000001"/>
    <n v="88"/>
    <n v="73.739999999999995"/>
    <n v="6489.12"/>
    <n v="-129.79537823999999"/>
    <n v="6359.3246217599999"/>
    <n v="0"/>
    <n v="0"/>
    <n v="0"/>
    <n v="0"/>
    <n v="6489.12"/>
    <n v="5.9153327256153148"/>
    <n v="1097"/>
    <n v="6489.12"/>
    <n v="6489.12"/>
    <n v="0"/>
    <n v="0"/>
    <n v="0"/>
    <n v="4290.25"/>
    <n v="2198.87"/>
    <n v="0"/>
    <n v="6489.12"/>
    <n v="0"/>
    <m/>
    <n v="362.39"/>
    <n v="350.7"/>
    <n v="362.39"/>
    <n v="1075.48"/>
    <n v="362.39"/>
    <n v="327.32"/>
    <n v="1544.52"/>
    <n v="2234.23"/>
    <n v="-1110.8400000000001"/>
    <n v="0"/>
    <n v="0"/>
    <n v="-1110.8400000000001"/>
    <n v="2198.87"/>
  </r>
  <r>
    <n v="533"/>
    <n v="15465"/>
    <s v="42494465MPSU"/>
    <s v="465M"/>
    <x v="117"/>
    <s v="16LTIP - Perf"/>
    <n v="10257"/>
    <n v="10"/>
    <x v="21"/>
    <n v="9260"/>
    <x v="0"/>
    <n v="2000"/>
    <n v="0"/>
    <n v="0"/>
    <s v="42494465M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34"/>
    <n v="17858"/>
    <s v="42494858MPSU"/>
    <s v="858M"/>
    <x v="159"/>
    <s v="16LTIP - Perf"/>
    <n v="10257"/>
    <n v="10"/>
    <x v="4"/>
    <n v="9260"/>
    <x v="0"/>
    <n v="2000"/>
    <n v="0"/>
    <n v="0"/>
    <s v="42494858M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35"/>
    <n v="18601"/>
    <s v="42494601MPSU"/>
    <s v="601M"/>
    <x v="170"/>
    <s v="16LTIP - Perf"/>
    <n v="10257"/>
    <n v="70"/>
    <x v="122"/>
    <n v="9260"/>
    <x v="0"/>
    <n v="170000"/>
    <n v="0"/>
    <n v="0"/>
    <s v="42494601M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36"/>
    <n v="10155"/>
    <s v="42494155MPSU"/>
    <s v="155M"/>
    <x v="10"/>
    <s v="16LTIP - Perf"/>
    <n v="10257"/>
    <n v="10"/>
    <x v="4"/>
    <n v="9260"/>
    <x v="0"/>
    <n v="2000"/>
    <n v="0"/>
    <n v="0"/>
    <s v="42494155M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37"/>
    <n v="14108"/>
    <s v="42494108MPSU"/>
    <s v="108M"/>
    <x v="75"/>
    <s v="16LTIP - Perf"/>
    <n v="10257"/>
    <n v="10"/>
    <x v="62"/>
    <n v="9260"/>
    <x v="0"/>
    <n v="12000"/>
    <n v="0"/>
    <n v="0"/>
    <s v="42494108M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38"/>
    <n v="15518"/>
    <s v="42494518MPSU"/>
    <s v="518M"/>
    <x v="119"/>
    <s v="16LTIP - Perf"/>
    <n v="10257"/>
    <n v="10"/>
    <x v="74"/>
    <n v="9260"/>
    <x v="0"/>
    <n v="2000"/>
    <n v="0"/>
    <n v="0"/>
    <s v="42494518M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39"/>
    <n v="14474"/>
    <s v="42494474MPSU"/>
    <s v="474M"/>
    <x v="85"/>
    <s v="16LTIP - Perf"/>
    <n v="10257"/>
    <n v="10"/>
    <x v="12"/>
    <n v="9260"/>
    <x v="0"/>
    <n v="2000"/>
    <n v="0"/>
    <n v="0"/>
    <s v="42494474M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40"/>
    <n v="11998"/>
    <s v="42494998NPSU"/>
    <s v="998N"/>
    <x v="51"/>
    <s v="16LTIP - Perf"/>
    <n v="10257"/>
    <n v="50"/>
    <x v="43"/>
    <n v="9260"/>
    <x v="0"/>
    <n v="91000"/>
    <n v="0"/>
    <n v="0"/>
    <s v="42494998N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41"/>
    <n v="18837"/>
    <s v="42494837NPSU"/>
    <s v="837N"/>
    <x v="175"/>
    <s v="16LTIP - Perf"/>
    <n v="10257"/>
    <n v="60"/>
    <x v="125"/>
    <n v="9260"/>
    <x v="0"/>
    <n v="30000"/>
    <n v="0"/>
    <n v="0"/>
    <s v="42494837N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42"/>
    <n v="15716"/>
    <s v="42494716NPSU"/>
    <s v="716N"/>
    <x v="205"/>
    <s v="16LTIP - Perf"/>
    <n v="10257"/>
    <n v="180"/>
    <x v="135"/>
    <n v="9260"/>
    <x v="0"/>
    <n v="700000"/>
    <n v="0"/>
    <n v="0"/>
    <s v="42494716N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43"/>
    <n v="16600"/>
    <s v="42494600PPSU"/>
    <s v="600P"/>
    <x v="128"/>
    <s v="16LTIP - Perf"/>
    <n v="10257"/>
    <n v="70"/>
    <x v="99"/>
    <n v="9260"/>
    <x v="0"/>
    <n v="170000"/>
    <n v="0"/>
    <n v="0"/>
    <s v="42494600P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44"/>
    <n v="13121"/>
    <s v="42494121PPSU"/>
    <s v="121P"/>
    <x v="194"/>
    <s v="16LTIP - Perf"/>
    <n v="10257"/>
    <n v="80"/>
    <x v="86"/>
    <n v="9260"/>
    <x v="0"/>
    <n v="190000"/>
    <n v="0"/>
    <n v="0"/>
    <s v="42494121P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45"/>
    <n v="10153"/>
    <s v="42494153PPSU"/>
    <s v="153P"/>
    <x v="9"/>
    <s v="16LTIP - Perf"/>
    <n v="10257"/>
    <n v="212"/>
    <x v="8"/>
    <n v="9260"/>
    <x v="0"/>
    <n v="821000"/>
    <n v="0"/>
    <n v="0"/>
    <s v="42494153PPSU16LTIP - Perf"/>
    <s v="LTIP - Perf"/>
    <s v="LTIP - Perf - 05/04/2016"/>
    <s v="3 years"/>
    <d v="2016-05-04T00:00:00"/>
    <d v="2018-09-30T00:00:00"/>
    <n v="165"/>
    <n v="12.457499999999982"/>
    <n v="0"/>
    <n v="5.5425000000000182"/>
    <s v=""/>
    <m/>
    <s v=""/>
    <n v="183"/>
    <n v="1.1037999999999999"/>
    <s v=""/>
    <n v="77"/>
    <n v="12167.099999999999"/>
    <n v="918.61604999999861"/>
    <n v="0"/>
    <n v="408.70395000000133"/>
    <s v=""/>
    <s v=""/>
    <s v=""/>
    <n v="13494.419999999998"/>
    <n v="183"/>
    <n v="-77"/>
    <n v="-106"/>
    <n v="0"/>
    <n v="73.739999999999995"/>
    <n v="0"/>
    <n v="0"/>
    <n v="0"/>
    <n v="0"/>
    <n v="0"/>
    <n v="0"/>
    <n v="0"/>
    <n v="5677.9799999999987"/>
    <n v="5.1759161349133986"/>
    <n v="1097"/>
    <n v="5677.9799999999987"/>
    <n v="5677.9799999999987"/>
    <n v="0"/>
    <n v="0"/>
    <n v="0"/>
    <n v="4290.25"/>
    <n v="1387.73"/>
    <n v="0"/>
    <n v="5677.98"/>
    <n v="0"/>
    <m/>
    <n v="362.39"/>
    <n v="350.7"/>
    <n v="674.64"/>
    <n v="1387.73"/>
    <n v="0"/>
    <n v="0"/>
    <n v="0"/>
    <n v="0"/>
    <n v="0"/>
    <n v="0"/>
    <n v="0"/>
    <n v="0"/>
    <n v="1387.73"/>
  </r>
  <r>
    <n v="546"/>
    <n v="14712"/>
    <s v="42494712PPSU"/>
    <s v="712P"/>
    <x v="91"/>
    <s v="16LTIP - Perf"/>
    <n v="10257"/>
    <n v="10"/>
    <x v="74"/>
    <n v="9260"/>
    <x v="0"/>
    <n v="2000"/>
    <n v="0"/>
    <n v="0"/>
    <s v="42494712P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47"/>
    <n v="18652"/>
    <s v="42494652PPSU"/>
    <s v="652P"/>
    <x v="172"/>
    <s v="16LTIP - Perf"/>
    <n v="10257"/>
    <n v="10"/>
    <x v="5"/>
    <n v="9260"/>
    <x v="0"/>
    <n v="2000"/>
    <n v="0"/>
    <n v="0"/>
    <s v="42494652P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m/>
    <n v="210.14400000000001"/>
    <n v="1"/>
    <s v=""/>
    <n v="0"/>
    <n v="12167.099999999999"/>
    <n v="918.61604999999861"/>
    <n v="0"/>
    <n v="0"/>
    <n v="2410.3025100000018"/>
    <s v=""/>
    <s v=""/>
    <n v="15496.018559999999"/>
    <n v="210.14400000000001"/>
    <n v="0"/>
    <n v="-210.14400000000001"/>
    <n v="0"/>
    <n v="73.739999999999995"/>
    <n v="0"/>
    <n v="0"/>
    <n v="0"/>
    <n v="0"/>
    <n v="0"/>
    <n v="0"/>
    <n v="0"/>
    <n v="0"/>
    <n v="0"/>
    <n v="1097"/>
    <n v="0"/>
    <n v="0"/>
    <n v="0"/>
    <n v="0"/>
    <n v="0"/>
    <n v="4290.25"/>
    <n v="-4290.2499999999991"/>
    <n v="0"/>
    <n v="9.0949470177292824E-13"/>
    <n v="-9.0949470177292824E-13"/>
    <m/>
    <n v="362.39"/>
    <n v="350.7"/>
    <n v="362.39"/>
    <n v="1075.48"/>
    <n v="362.39"/>
    <n v="327.32"/>
    <n v="1544.52"/>
    <n v="2234.23"/>
    <n v="415.29"/>
    <n v="429.15"/>
    <n v="-8444.4"/>
    <n v="-7599.9599999999991"/>
    <n v="-4290.2499999999991"/>
  </r>
  <r>
    <n v="548"/>
    <n v="13401"/>
    <s v="42494401QPSU"/>
    <s v="401Q"/>
    <x v="65"/>
    <s v="16LTIP - Perf"/>
    <n v="10257"/>
    <n v="10"/>
    <x v="54"/>
    <n v="9260"/>
    <x v="0"/>
    <n v="2000"/>
    <n v="0"/>
    <n v="0"/>
    <s v="42494401Q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49"/>
    <n v="17057"/>
    <s v="4249457RaPSU"/>
    <s v="57Ra"/>
    <x v="142"/>
    <s v="16LTIP - Perf"/>
    <n v="10257"/>
    <n v="212"/>
    <x v="108"/>
    <n v="9260"/>
    <x v="0"/>
    <n v="821000"/>
    <n v="0"/>
    <n v="0"/>
    <s v="4249457RaPSU16LTIP - Perf"/>
    <s v="LTIP - Perf"/>
    <s v="LTIP - Perf - 05/04/2016"/>
    <s v="3 years"/>
    <d v="2016-05-04T00:00:00"/>
    <d v="2018-09-30T00:00:00"/>
    <n v="165"/>
    <n v="12.457499999999982"/>
    <n v="0"/>
    <n v="5.5425000000000182"/>
    <s v=""/>
    <m/>
    <s v=""/>
    <n v="183"/>
    <n v="1.1037999999999999"/>
    <s v=""/>
    <n v="77"/>
    <n v="12167.099999999999"/>
    <n v="918.61604999999861"/>
    <n v="0"/>
    <n v="408.70395000000133"/>
    <s v=""/>
    <s v=""/>
    <s v=""/>
    <n v="13494.419999999998"/>
    <n v="183"/>
    <n v="-77"/>
    <n v="-106"/>
    <n v="0"/>
    <n v="73.739999999999995"/>
    <n v="0"/>
    <n v="0"/>
    <n v="0"/>
    <n v="0"/>
    <n v="0"/>
    <n v="0"/>
    <n v="0"/>
    <n v="5677.9799999999987"/>
    <n v="5.1759161349133986"/>
    <n v="1097"/>
    <n v="5677.9799999999987"/>
    <n v="5677.9799999999987"/>
    <n v="0"/>
    <n v="0"/>
    <n v="0"/>
    <n v="4290.25"/>
    <n v="1387.73"/>
    <n v="0"/>
    <n v="5677.98"/>
    <n v="0"/>
    <m/>
    <n v="362.39"/>
    <n v="350.7"/>
    <n v="674.64"/>
    <n v="1387.73"/>
    <n v="0"/>
    <n v="0"/>
    <n v="0"/>
    <n v="0"/>
    <n v="0"/>
    <n v="0"/>
    <n v="0"/>
    <n v="0"/>
    <n v="1387.73"/>
  </r>
  <r>
    <n v="550"/>
    <n v="17058"/>
    <s v="4249458RePSU"/>
    <s v="58Re"/>
    <x v="143"/>
    <s v="16LTIP - Perf"/>
    <n v="10257"/>
    <n v="212"/>
    <x v="109"/>
    <n v="9260"/>
    <x v="0"/>
    <n v="821000"/>
    <n v="0"/>
    <n v="0"/>
    <s v="4249458RePSU16LTIP - Perf"/>
    <s v="LTIP - Perf"/>
    <s v="LTIP - Perf - 05/04/2016"/>
    <s v="3 years"/>
    <d v="2016-05-04T00:00:00"/>
    <d v="2018-09-30T00:00:00"/>
    <n v="165"/>
    <n v="12.457499999999982"/>
    <n v="0"/>
    <n v="5.5425000000000182"/>
    <s v=""/>
    <m/>
    <s v=""/>
    <n v="183"/>
    <n v="1.1037999999999999"/>
    <s v=""/>
    <n v="77"/>
    <n v="12167.099999999999"/>
    <n v="918.61604999999861"/>
    <n v="0"/>
    <n v="408.70395000000133"/>
    <s v=""/>
    <s v=""/>
    <s v=""/>
    <n v="13494.419999999998"/>
    <n v="183"/>
    <n v="-77"/>
    <n v="-106"/>
    <n v="0"/>
    <n v="73.739999999999995"/>
    <n v="0"/>
    <n v="0"/>
    <n v="0"/>
    <n v="0"/>
    <n v="0"/>
    <n v="0"/>
    <n v="0"/>
    <n v="5677.9799999999987"/>
    <n v="5.1759161349133986"/>
    <n v="1097"/>
    <n v="5677.9799999999987"/>
    <n v="5677.9799999999987"/>
    <n v="0"/>
    <n v="0"/>
    <n v="0"/>
    <n v="4290.25"/>
    <n v="1387.73"/>
    <n v="0"/>
    <n v="5677.98"/>
    <n v="0"/>
    <m/>
    <n v="362.39"/>
    <n v="350.7"/>
    <n v="674.64"/>
    <n v="1387.73"/>
    <n v="0"/>
    <n v="0"/>
    <n v="0"/>
    <n v="0"/>
    <n v="0"/>
    <n v="0"/>
    <n v="0"/>
    <n v="0"/>
    <n v="1387.73"/>
  </r>
  <r>
    <n v="551"/>
    <n v="13390"/>
    <s v="42494390RPSU"/>
    <s v="390R"/>
    <x v="195"/>
    <s v="16LTIP - Perf"/>
    <n v="10257"/>
    <n v="60"/>
    <x v="24"/>
    <n v="9260"/>
    <x v="0"/>
    <n v="30000"/>
    <n v="0"/>
    <n v="0"/>
    <s v="42494390R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52"/>
    <n v="14957"/>
    <s v="42494957RPSU"/>
    <s v="957R"/>
    <x v="101"/>
    <s v="16LTIP - Perf"/>
    <n v="10257"/>
    <n v="80"/>
    <x v="81"/>
    <n v="9260"/>
    <x v="0"/>
    <n v="190000"/>
    <n v="0"/>
    <n v="0"/>
    <s v="42494957R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53"/>
    <n v="13439"/>
    <s v="42494439RPSU"/>
    <s v="439R"/>
    <x v="68"/>
    <s v="16LTIP - Perf"/>
    <n v="10257"/>
    <n v="60"/>
    <x v="57"/>
    <n v="9260"/>
    <x v="0"/>
    <n v="81000"/>
    <n v="0"/>
    <n v="0"/>
    <s v="42494439R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54"/>
    <n v="17062"/>
    <s v="4249462RoPSU"/>
    <s v="62Ro"/>
    <x v="145"/>
    <s v="16LTIP - Perf"/>
    <n v="10257"/>
    <n v="212"/>
    <x v="108"/>
    <n v="9260"/>
    <x v="0"/>
    <n v="821000"/>
    <n v="0"/>
    <n v="0"/>
    <s v="4249462RoPSU16LTIP - Perf"/>
    <s v="LTIP - Perf"/>
    <s v="LTIP - Perf - 05/04/2016"/>
    <s v="3 years"/>
    <d v="2016-05-04T00:00:00"/>
    <d v="2018-09-30T00:00:00"/>
    <n v="165"/>
    <n v="12.457499999999982"/>
    <n v="0"/>
    <n v="5.5425000000000182"/>
    <s v=""/>
    <m/>
    <s v=""/>
    <n v="183"/>
    <n v="1.1037999999999999"/>
    <s v=""/>
    <n v="77"/>
    <n v="12167.099999999999"/>
    <n v="918.61604999999861"/>
    <n v="0"/>
    <n v="408.70395000000133"/>
    <s v=""/>
    <s v=""/>
    <s v=""/>
    <n v="13494.419999999998"/>
    <n v="183"/>
    <n v="-77"/>
    <n v="-106"/>
    <n v="0"/>
    <n v="73.739999999999995"/>
    <n v="0"/>
    <n v="0"/>
    <n v="0"/>
    <n v="0"/>
    <n v="0"/>
    <n v="0"/>
    <n v="0"/>
    <n v="5677.9799999999987"/>
    <n v="5.1759161349133986"/>
    <n v="1097"/>
    <n v="5677.9799999999987"/>
    <n v="5677.9799999999987"/>
    <n v="0"/>
    <n v="0"/>
    <n v="0"/>
    <n v="4290.25"/>
    <n v="1387.73"/>
    <n v="0"/>
    <n v="5677.98"/>
    <n v="0"/>
    <m/>
    <n v="362.39"/>
    <n v="350.7"/>
    <n v="674.64"/>
    <n v="1387.73"/>
    <n v="0"/>
    <n v="0"/>
    <n v="0"/>
    <n v="0"/>
    <n v="0"/>
    <n v="0"/>
    <n v="0"/>
    <n v="0"/>
    <n v="1387.73"/>
  </r>
  <r>
    <n v="555"/>
    <n v="11983"/>
    <s v="42494983SPSU"/>
    <s v="983S"/>
    <x v="49"/>
    <s v="16LTIP - Perf"/>
    <n v="10257"/>
    <n v="50"/>
    <x v="41"/>
    <n v="9260"/>
    <x v="0"/>
    <n v="91000"/>
    <n v="0"/>
    <n v="0"/>
    <s v="42494983S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56"/>
    <n v="19012"/>
    <s v="42494012SPSU"/>
    <s v="012S"/>
    <x v="179"/>
    <s v="16LTIP - Perf"/>
    <n v="10257"/>
    <n v="10"/>
    <x v="128"/>
    <n v="4264"/>
    <x v="0"/>
    <n v="2000"/>
    <n v="0"/>
    <n v="0"/>
    <s v="42494012S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57"/>
    <n v="11128"/>
    <s v="42494128SPSU"/>
    <s v="128S"/>
    <x v="31"/>
    <s v="16LTIP - Perf"/>
    <n v="10257"/>
    <n v="70"/>
    <x v="25"/>
    <n v="9260"/>
    <x v="0"/>
    <n v="170000"/>
    <n v="0"/>
    <n v="0"/>
    <s v="42494128S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58"/>
    <n v="15070"/>
    <s v="4249470SlPSU"/>
    <s v="70Sl"/>
    <x v="104"/>
    <s v="16LTIP - Perf"/>
    <n v="10257"/>
    <n v="80"/>
    <x v="84"/>
    <n v="9260"/>
    <x v="0"/>
    <n v="190000"/>
    <n v="0"/>
    <n v="0"/>
    <s v="4249470Sl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59"/>
    <n v="14713"/>
    <s v="42494713SPSU"/>
    <s v="713S"/>
    <x v="92"/>
    <s v="16LTIP - Perf"/>
    <n v="10257"/>
    <n v="180"/>
    <x v="75"/>
    <n v="9260"/>
    <x v="0"/>
    <n v="700000"/>
    <n v="0"/>
    <n v="0"/>
    <s v="42494713S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60"/>
    <n v="14088"/>
    <s v="42494088SPSU"/>
    <s v="088S"/>
    <x v="74"/>
    <s v="16LTIP - Perf"/>
    <n v="10257"/>
    <n v="10"/>
    <x v="61"/>
    <n v="9260"/>
    <x v="0"/>
    <n v="2000"/>
    <n v="0"/>
    <n v="0"/>
    <s v="42494088S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61"/>
    <n v="14938"/>
    <s v="42494938SPSU"/>
    <s v="938S"/>
    <x v="99"/>
    <s v="16LTIP - Perf"/>
    <n v="10257"/>
    <n v="180"/>
    <x v="75"/>
    <n v="9260"/>
    <x v="0"/>
    <n v="700000"/>
    <n v="0"/>
    <n v="0"/>
    <s v="42494938S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62"/>
    <n v="14813"/>
    <s v="42494813SPSU"/>
    <s v="813S"/>
    <x v="95"/>
    <s v="16LTIP - Perf"/>
    <n v="10257"/>
    <n v="80"/>
    <x v="63"/>
    <n v="9260"/>
    <x v="0"/>
    <n v="190000"/>
    <n v="0"/>
    <n v="0"/>
    <s v="42494813S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63"/>
    <n v="17542"/>
    <s v="42494542SPSU"/>
    <s v="542S"/>
    <x v="156"/>
    <s v="16LTIP - Perf"/>
    <n v="10257"/>
    <n v="10"/>
    <x v="116"/>
    <n v="9260"/>
    <x v="0"/>
    <n v="2000"/>
    <n v="0"/>
    <n v="0"/>
    <s v="42494542S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64"/>
    <n v="13202"/>
    <s v="42494202SPSU"/>
    <s v="202S"/>
    <x v="62"/>
    <s v="16LTIP - Perf"/>
    <n v="10257"/>
    <n v="20"/>
    <x v="52"/>
    <n v="9260"/>
    <x v="0"/>
    <n v="107000"/>
    <n v="0"/>
    <n v="0"/>
    <s v="42494202SPSU16LTIP - Perf"/>
    <s v="LTIP - Perf"/>
    <s v="LTIP - Perf - 05/04/2016"/>
    <s v="3 years"/>
    <d v="2016-05-04T00:00:00"/>
    <d v="2018-09-30T00:00:00"/>
    <n v="165"/>
    <n v="0"/>
    <n v="0"/>
    <m/>
    <n v="0"/>
    <m/>
    <n v="0"/>
    <n v="165"/>
    <n v="1"/>
    <n v="0"/>
    <n v="46"/>
    <n v="12167.099999999999"/>
    <n v="0"/>
    <n v="0"/>
    <n v="0"/>
    <n v="0"/>
    <s v=""/>
    <n v="0"/>
    <n v="12167.099999999999"/>
    <n v="165"/>
    <n v="0"/>
    <n v="-119"/>
    <n v="46"/>
    <n v="73.739999999999995"/>
    <n v="3392.04"/>
    <n v="-67.84758407999999"/>
    <n v="3324.1924159199998"/>
    <n v="0"/>
    <n v="0"/>
    <n v="0"/>
    <n v="0"/>
    <n v="3392.04"/>
    <n v="3.0921057429352778"/>
    <n v="1097"/>
    <n v="3392.04"/>
    <n v="3392.04"/>
    <n v="0"/>
    <n v="0"/>
    <n v="0"/>
    <n v="3392.0499999999997"/>
    <n v="0"/>
    <n v="0"/>
    <n v="3392.0499999999997"/>
    <n v="-9.9999999997635314E-3"/>
    <m/>
    <n v="0"/>
    <n v="0"/>
    <n v="0"/>
    <n v="0"/>
    <n v="0"/>
    <n v="0"/>
    <n v="0"/>
    <n v="0"/>
    <n v="0"/>
    <n v="0"/>
    <n v="0"/>
    <n v="0"/>
    <n v="0"/>
  </r>
  <r>
    <n v="565"/>
    <n v="10401"/>
    <s v="42494401SPSU"/>
    <s v="401S"/>
    <x v="19"/>
    <s v="16LTIP - Perf"/>
    <n v="10257"/>
    <n v="10"/>
    <x v="14"/>
    <n v="9260"/>
    <x v="0"/>
    <n v="2000"/>
    <n v="0"/>
    <n v="0"/>
    <s v="42494401S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66"/>
    <n v="14951"/>
    <s v="42494951TPSU"/>
    <s v="951T"/>
    <x v="100"/>
    <s v="16LTIP - Perf"/>
    <n v="10257"/>
    <n v="80"/>
    <x v="80"/>
    <n v="9260"/>
    <x v="0"/>
    <n v="190000"/>
    <n v="0"/>
    <n v="0"/>
    <s v="42494951T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67"/>
    <n v="24491"/>
    <s v="42494491TPSU"/>
    <s v="491T"/>
    <x v="187"/>
    <s v="16LTIP - Perf"/>
    <n v="10257"/>
    <n v="10"/>
    <x v="132"/>
    <n v="9260"/>
    <x v="0"/>
    <n v="2000"/>
    <n v="0"/>
    <n v="0"/>
    <s v="42494491T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68"/>
    <n v="13553"/>
    <s v="42494553TPSU"/>
    <s v="553T"/>
    <x v="72"/>
    <s v="16LTIP - Perf"/>
    <n v="10257"/>
    <n v="10"/>
    <x v="44"/>
    <n v="9260"/>
    <x v="0"/>
    <n v="2000"/>
    <n v="0"/>
    <n v="0"/>
    <s v="42494553T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69"/>
    <n v="15416"/>
    <s v="42494416WPSU"/>
    <s v="416W"/>
    <x v="116"/>
    <s v="16LTIP - Perf"/>
    <n v="10257"/>
    <n v="80"/>
    <x v="63"/>
    <n v="9260"/>
    <x v="0"/>
    <n v="190000"/>
    <n v="0"/>
    <n v="0"/>
    <s v="42494416W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70"/>
    <n v="14288"/>
    <s v="42494288WPSU"/>
    <s v="288W"/>
    <x v="80"/>
    <s v="16LTIP - Perf"/>
    <n v="10257"/>
    <n v="10"/>
    <x v="12"/>
    <n v="9260"/>
    <x v="0"/>
    <n v="2000"/>
    <n v="0"/>
    <n v="0"/>
    <s v="42494288W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71"/>
    <n v="10101"/>
    <s v="42494101WPSU"/>
    <s v="101W"/>
    <x v="4"/>
    <s v="16LTIP - Perf"/>
    <n v="10257"/>
    <n v="10"/>
    <x v="4"/>
    <n v="9260"/>
    <x v="0"/>
    <n v="2000"/>
    <n v="0"/>
    <n v="0"/>
    <s v="42494101W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72"/>
    <n v="18779"/>
    <s v="42494779WPSU"/>
    <s v="779W"/>
    <x v="174"/>
    <s v="16LTIP - Perf"/>
    <n v="10257"/>
    <n v="212"/>
    <x v="124"/>
    <n v="9260"/>
    <x v="0"/>
    <n v="832000"/>
    <n v="0"/>
    <n v="0"/>
    <s v="42494779WPSU16LTIP - Perf"/>
    <s v="LTIP - Perf"/>
    <s v="LTIP - Perf - 05/04/2016"/>
    <s v="3 years"/>
    <d v="2016-05-04T00:00:00"/>
    <d v="2018-09-30T00:00:00"/>
    <n v="165"/>
    <n v="12.457499999999982"/>
    <n v="0"/>
    <n v="5.5425000000000182"/>
    <s v=""/>
    <m/>
    <s v=""/>
    <n v="183"/>
    <n v="1.1037999999999999"/>
    <s v=""/>
    <n v="77"/>
    <n v="12167.099999999999"/>
    <n v="918.61604999999861"/>
    <n v="0"/>
    <n v="408.70395000000133"/>
    <s v=""/>
    <s v=""/>
    <s v=""/>
    <n v="13494.419999999998"/>
    <n v="183"/>
    <n v="-77"/>
    <n v="-106"/>
    <n v="0"/>
    <n v="73.739999999999995"/>
    <n v="0"/>
    <n v="0"/>
    <n v="0"/>
    <n v="0"/>
    <n v="0"/>
    <n v="0"/>
    <n v="0"/>
    <n v="5677.9799999999987"/>
    <n v="5.1759161349133986"/>
    <n v="1097"/>
    <n v="5677.9799999999987"/>
    <n v="5677.9799999999987"/>
    <n v="0"/>
    <n v="0"/>
    <n v="0"/>
    <n v="4290.25"/>
    <n v="1387.73"/>
    <n v="0"/>
    <n v="5677.98"/>
    <n v="0"/>
    <m/>
    <n v="362.39"/>
    <n v="350.7"/>
    <n v="674.64"/>
    <n v="1387.73"/>
    <n v="0"/>
    <n v="0"/>
    <n v="0"/>
    <n v="0"/>
    <n v="0"/>
    <n v="0"/>
    <n v="0"/>
    <n v="0"/>
    <n v="1387.73"/>
  </r>
  <r>
    <n v="573"/>
    <n v="17090"/>
    <s v="4249490WhPSU"/>
    <s v="90Wh"/>
    <x v="151"/>
    <s v="16LTIP - Perf"/>
    <n v="10257"/>
    <n v="212"/>
    <x v="104"/>
    <n v="9260"/>
    <x v="0"/>
    <n v="821000"/>
    <n v="0"/>
    <n v="0"/>
    <s v="4249490WhPSU16LTIP - Perf"/>
    <s v="LTIP - Perf"/>
    <s v="LTIP - Perf - 05/04/2016"/>
    <s v="3 years"/>
    <d v="2016-05-04T00:00:00"/>
    <d v="2018-09-30T00:00:00"/>
    <n v="165"/>
    <n v="12.457499999999982"/>
    <n v="0"/>
    <n v="5.5425000000000182"/>
    <s v=""/>
    <m/>
    <s v=""/>
    <n v="183"/>
    <n v="1.1037999999999999"/>
    <s v=""/>
    <n v="77"/>
    <n v="12167.099999999999"/>
    <n v="918.61604999999861"/>
    <n v="0"/>
    <n v="408.70395000000133"/>
    <s v=""/>
    <s v=""/>
    <s v=""/>
    <n v="13494.419999999998"/>
    <n v="183"/>
    <n v="-77"/>
    <n v="-106"/>
    <n v="0"/>
    <n v="73.739999999999995"/>
    <n v="0"/>
    <n v="0"/>
    <n v="0"/>
    <n v="0"/>
    <n v="0"/>
    <n v="0"/>
    <n v="0"/>
    <n v="5677.9799999999987"/>
    <n v="5.1759161349133986"/>
    <n v="1097"/>
    <n v="5677.9799999999987"/>
    <n v="5677.9799999999987"/>
    <n v="0"/>
    <n v="0"/>
    <n v="0"/>
    <n v="4290.25"/>
    <n v="1387.73"/>
    <n v="0"/>
    <n v="5677.98"/>
    <n v="0"/>
    <m/>
    <n v="362.39"/>
    <n v="350.7"/>
    <n v="674.64"/>
    <n v="1387.73"/>
    <n v="0"/>
    <n v="0"/>
    <n v="0"/>
    <n v="0"/>
    <n v="0"/>
    <n v="0"/>
    <n v="0"/>
    <n v="0"/>
    <n v="1387.73"/>
  </r>
  <r>
    <n v="574"/>
    <n v="14721"/>
    <s v="42494721WPSU"/>
    <s v="721W"/>
    <x v="93"/>
    <s v="16LTIP - Perf"/>
    <n v="10257"/>
    <n v="10"/>
    <x v="76"/>
    <n v="9260"/>
    <x v="0"/>
    <n v="2000"/>
    <n v="0"/>
    <n v="0"/>
    <s v="42494721W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75"/>
    <n v="11384"/>
    <s v="42494384WPSU"/>
    <s v="384W"/>
    <x v="38"/>
    <s v="16LTIP - Perf"/>
    <n v="10257"/>
    <n v="60"/>
    <x v="31"/>
    <n v="9260"/>
    <x v="0"/>
    <n v="30000"/>
    <n v="0"/>
    <n v="0"/>
    <s v="42494384W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76"/>
    <n v="14707"/>
    <s v="42494707WPSU"/>
    <s v="707W"/>
    <x v="90"/>
    <s v="16LTIP - Perf"/>
    <n v="10257"/>
    <n v="10"/>
    <x v="73"/>
    <n v="9260"/>
    <x v="0"/>
    <n v="2000"/>
    <n v="0"/>
    <n v="0"/>
    <s v="42494707W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77"/>
    <n v="11885"/>
    <s v="42494885YPSU"/>
    <s v="885Y"/>
    <x v="45"/>
    <s v="16LTIP - Perf"/>
    <n v="10257"/>
    <n v="212"/>
    <x v="37"/>
    <n v="9260"/>
    <x v="0"/>
    <n v="824000"/>
    <n v="0"/>
    <n v="0"/>
    <s v="42494885YPSU16LTIP - Perf"/>
    <s v="LTIP - Perf"/>
    <s v="LTIP - Perf - 05/04/2016"/>
    <s v="3 years"/>
    <d v="2016-05-04T00:00:00"/>
    <d v="2018-09-30T00:00:00"/>
    <n v="165"/>
    <n v="12.457499999999982"/>
    <n v="0"/>
    <n v="5.5425000000000182"/>
    <s v=""/>
    <m/>
    <s v=""/>
    <n v="183"/>
    <n v="1.1037999999999999"/>
    <s v=""/>
    <n v="77"/>
    <n v="12167.099999999999"/>
    <n v="918.61604999999861"/>
    <n v="0"/>
    <n v="408.70395000000133"/>
    <s v=""/>
    <s v=""/>
    <s v=""/>
    <n v="13494.419999999998"/>
    <n v="183"/>
    <n v="-77"/>
    <n v="-106"/>
    <n v="0"/>
    <n v="73.739999999999995"/>
    <n v="0"/>
    <n v="0"/>
    <n v="0"/>
    <n v="0"/>
    <n v="0"/>
    <n v="0"/>
    <n v="0"/>
    <n v="5677.9799999999987"/>
    <n v="5.1759161349133986"/>
    <n v="1097"/>
    <n v="5677.9799999999987"/>
    <n v="5677.9799999999987"/>
    <n v="0"/>
    <n v="0"/>
    <n v="0"/>
    <n v="4290.25"/>
    <n v="1387.73"/>
    <n v="0"/>
    <n v="5677.98"/>
    <n v="0"/>
    <m/>
    <n v="362.39"/>
    <n v="350.7"/>
    <n v="674.64"/>
    <n v="1387.73"/>
    <n v="0"/>
    <n v="0"/>
    <n v="0"/>
    <n v="0"/>
    <n v="0"/>
    <n v="0"/>
    <n v="0"/>
    <n v="0"/>
    <n v="1387.73"/>
  </r>
  <r>
    <n v="578"/>
    <n v="26444"/>
    <s v="42494444YPSU"/>
    <s v="444Y"/>
    <x v="206"/>
    <s v="16LTIP - Perf"/>
    <n v="10257"/>
    <n v="10"/>
    <x v="138"/>
    <n v="9260"/>
    <x v="0"/>
    <n v="2000"/>
    <n v="0"/>
    <n v="0"/>
    <s v="42494444YPSU16LTIP - Perf"/>
    <s v="LTIP - Perf"/>
    <s v="LTIP - Perf - 05/04/2016"/>
    <s v="3 years"/>
    <d v="2016-05-04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167.099999999999"/>
    <n v="918.61604999999861"/>
    <n v="0"/>
    <n v="0"/>
    <n v="2410.3025100000018"/>
    <s v=""/>
    <n v="-1032.9867899999997"/>
    <n v="14463.03177"/>
    <n v="196.13550000000001"/>
    <n v="0"/>
    <n v="0"/>
    <n v="196.13550000000001"/>
    <n v="73.739999999999995"/>
    <n v="14463.03177"/>
    <n v="-289.28956146354"/>
    <n v="14173.74220853646"/>
    <n v="0"/>
    <n v="0"/>
    <n v="0"/>
    <n v="0"/>
    <n v="14173.74220853646"/>
    <n v="12.920457801765233"/>
    <n v="640"/>
    <n v="8269.09"/>
    <n v="8269.09"/>
    <n v="5904.6522085364595"/>
    <n v="0"/>
    <n v="0"/>
    <n v="4290.25"/>
    <n v="3978.84"/>
    <n v="0"/>
    <n v="8269.09"/>
    <n v="0"/>
    <m/>
    <n v="362.39"/>
    <n v="350.7"/>
    <n v="362.39"/>
    <n v="1075.48"/>
    <n v="362.39"/>
    <n v="327.32"/>
    <n v="1544.52"/>
    <n v="2234.23"/>
    <n v="415.29"/>
    <n v="429.15"/>
    <n v="-175.31"/>
    <n v="669.13000000000011"/>
    <n v="3978.84"/>
  </r>
  <r>
    <n v="579"/>
    <n v="14510"/>
    <s v="42513510MPSU"/>
    <s v="510M"/>
    <x v="207"/>
    <s v="16LTIP - Perf"/>
    <n v="10257"/>
    <n v="80"/>
    <x v="139"/>
    <n v="9260"/>
    <x v="0"/>
    <n v="190000"/>
    <n v="0"/>
    <n v="0"/>
    <s v="42513510MPSU16LTIP - Perf"/>
    <s v="LTIP - Perf"/>
    <s v="LTIP - Perf - 05/23/2016"/>
    <s v="3 years"/>
    <d v="2016-05-23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1858.550000000001"/>
    <n v="895.32052499999872"/>
    <n v="0"/>
    <n v="0"/>
    <n v="2349.1787550000017"/>
    <s v=""/>
    <n v="-1006.7908949999999"/>
    <n v="14096.258385000003"/>
    <n v="196.13550000000001"/>
    <n v="0"/>
    <n v="0"/>
    <n v="196.13550000000001"/>
    <n v="71.87"/>
    <n v="14096.258385000001"/>
    <n v="-281.95336021677002"/>
    <n v="13814.305024783231"/>
    <n v="0"/>
    <n v="0"/>
    <n v="0"/>
    <n v="0"/>
    <n v="13814.305024783231"/>
    <n v="12.59280312195372"/>
    <n v="640"/>
    <n v="8059.39"/>
    <n v="8059.39"/>
    <n v="5754.9150247832304"/>
    <n v="0"/>
    <n v="0"/>
    <n v="4181.4499999999989"/>
    <n v="3877.9399999999996"/>
    <n v="0"/>
    <n v="8059.3899999999985"/>
    <n v="0"/>
    <m/>
    <n v="353.2"/>
    <n v="341.81"/>
    <n v="353.2"/>
    <n v="1048.21"/>
    <n v="353.2"/>
    <n v="319.02"/>
    <n v="1505.35"/>
    <n v="2177.5699999999997"/>
    <n v="404.76"/>
    <n v="418.26"/>
    <n v="-170.86"/>
    <n v="652.16"/>
    <n v="3877.9399999999996"/>
  </r>
  <r>
    <n v="580"/>
    <n v="14928"/>
    <s v="42513928SPSU"/>
    <s v="928S"/>
    <x v="208"/>
    <s v="16LTIP - Perf"/>
    <n v="10257"/>
    <n v="180"/>
    <x v="140"/>
    <n v="9260"/>
    <x v="0"/>
    <n v="700000"/>
    <n v="0"/>
    <n v="0"/>
    <s v="42513928SPSU16LTIP - Perf"/>
    <s v="LTIP - Perf"/>
    <s v="LTIP - Perf - 05/23/2016"/>
    <s v="3 years"/>
    <d v="2016-05-23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1858.550000000001"/>
    <n v="895.32052499999872"/>
    <n v="0"/>
    <n v="0"/>
    <n v="2349.1787550000017"/>
    <s v=""/>
    <n v="-1006.7908949999999"/>
    <n v="14096.258385000003"/>
    <n v="196.13550000000001"/>
    <n v="0"/>
    <n v="0"/>
    <n v="196.13550000000001"/>
    <n v="71.87"/>
    <n v="14096.258385000001"/>
    <n v="-281.95336021677002"/>
    <n v="13814.305024783231"/>
    <n v="0"/>
    <n v="0"/>
    <n v="0"/>
    <n v="0"/>
    <n v="13814.305024783231"/>
    <n v="12.59280312195372"/>
    <n v="640"/>
    <n v="8059.39"/>
    <n v="8059.39"/>
    <n v="5754.9150247832304"/>
    <n v="0"/>
    <n v="0"/>
    <n v="4181.4499999999989"/>
    <n v="3877.9399999999996"/>
    <n v="0"/>
    <n v="8059.3899999999985"/>
    <n v="0"/>
    <m/>
    <n v="353.2"/>
    <n v="341.81"/>
    <n v="353.2"/>
    <n v="1048.21"/>
    <n v="353.2"/>
    <n v="319.02"/>
    <n v="1505.35"/>
    <n v="2177.5699999999997"/>
    <n v="404.76"/>
    <n v="418.26"/>
    <n v="-170.86"/>
    <n v="652.16"/>
    <n v="3877.9399999999996"/>
  </r>
  <r>
    <n v="581"/>
    <n v="23990"/>
    <s v="42513990JPSU"/>
    <s v="990J"/>
    <x v="209"/>
    <s v="16LTIP - Perf"/>
    <n v="10257"/>
    <n v="180"/>
    <x v="71"/>
    <n v="9260"/>
    <x v="0"/>
    <n v="700000"/>
    <n v="0"/>
    <n v="0"/>
    <s v="42513990JPSU16LTIP - Perf"/>
    <s v="LTIP - Perf"/>
    <s v="LTIP - Perf - 05/23/2016"/>
    <s v="3 years"/>
    <d v="2016-05-23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1858.550000000001"/>
    <n v="895.32052499999872"/>
    <n v="0"/>
    <n v="0"/>
    <n v="2349.1787550000017"/>
    <s v=""/>
    <n v="-1006.7908949999999"/>
    <n v="14096.258385000003"/>
    <n v="196.13550000000001"/>
    <n v="0"/>
    <n v="0"/>
    <n v="196.13550000000001"/>
    <n v="71.87"/>
    <n v="14096.258385000001"/>
    <n v="-281.95336021677002"/>
    <n v="13814.305024783231"/>
    <n v="0"/>
    <n v="0"/>
    <n v="0"/>
    <n v="0"/>
    <n v="13814.305024783231"/>
    <n v="12.59280312195372"/>
    <n v="640"/>
    <n v="8059.39"/>
    <n v="8059.39"/>
    <n v="5754.9150247832304"/>
    <n v="0"/>
    <n v="0"/>
    <n v="4181.45"/>
    <n v="3877.9399999999996"/>
    <n v="0"/>
    <n v="8059.3899999999994"/>
    <n v="0"/>
    <m/>
    <n v="353.2"/>
    <n v="341.81"/>
    <n v="353.2"/>
    <n v="1048.21"/>
    <n v="353.2"/>
    <n v="319.02"/>
    <n v="1505.35"/>
    <n v="2177.5699999999997"/>
    <n v="404.76"/>
    <n v="418.26"/>
    <n v="-170.86"/>
    <n v="652.16"/>
    <n v="3877.9399999999996"/>
  </r>
  <r>
    <n v="582"/>
    <n v="19588"/>
    <s v="42513588SPSU"/>
    <s v="588S"/>
    <x v="210"/>
    <s v="16LTIP - Perf"/>
    <n v="10257"/>
    <n v="80"/>
    <x v="141"/>
    <n v="9260"/>
    <x v="0"/>
    <n v="190000"/>
    <n v="0"/>
    <n v="0"/>
    <s v="42513588SPSU16LTIP - Perf"/>
    <s v="LTIP - Perf"/>
    <s v="LTIP - Perf - 05/23/2016"/>
    <s v="3 years"/>
    <d v="2016-05-23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1858.550000000001"/>
    <n v="895.32052499999872"/>
    <n v="0"/>
    <n v="0"/>
    <n v="2349.1787550000017"/>
    <s v=""/>
    <n v="-1006.7908949999999"/>
    <n v="14096.258385000003"/>
    <n v="196.13550000000001"/>
    <n v="0"/>
    <n v="0"/>
    <n v="196.13550000000001"/>
    <n v="71.87"/>
    <n v="14096.258385000001"/>
    <n v="-281.95336021677002"/>
    <n v="13814.305024783231"/>
    <n v="0"/>
    <n v="0"/>
    <n v="0"/>
    <n v="0"/>
    <n v="13814.305024783231"/>
    <n v="12.59280312195372"/>
    <n v="640"/>
    <n v="8059.39"/>
    <n v="8059.39"/>
    <n v="5754.9150247832304"/>
    <n v="0"/>
    <n v="0"/>
    <n v="4181.45"/>
    <n v="3877.9399999999996"/>
    <n v="0"/>
    <n v="8059.3899999999994"/>
    <n v="0"/>
    <m/>
    <n v="353.2"/>
    <n v="341.81"/>
    <n v="353.2"/>
    <n v="1048.21"/>
    <n v="353.2"/>
    <n v="319.02"/>
    <n v="1505.35"/>
    <n v="2177.5699999999997"/>
    <n v="404.76"/>
    <n v="418.26"/>
    <n v="-170.86"/>
    <n v="652.16"/>
    <n v="3877.9399999999996"/>
  </r>
  <r>
    <n v="583"/>
    <n v="10109"/>
    <s v="42513109DPSU"/>
    <s v="109D"/>
    <x v="211"/>
    <s v="16LTIP - Perf"/>
    <n v="10257"/>
    <n v="20"/>
    <x v="34"/>
    <n v="9260"/>
    <x v="0"/>
    <n v="107000"/>
    <n v="0"/>
    <n v="0"/>
    <s v="42513109DPSU16LTIP - Perf"/>
    <s v="LTIP - Perf"/>
    <s v="LTIP - Perf - 05/23/2016"/>
    <s v="3 years"/>
    <d v="2016-05-23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1858.550000000001"/>
    <n v="895.32052499999872"/>
    <n v="0"/>
    <n v="0"/>
    <n v="2349.1787550000017"/>
    <s v=""/>
    <n v="-1006.7908949999999"/>
    <n v="14096.258385000003"/>
    <n v="196.13550000000001"/>
    <n v="0"/>
    <n v="0"/>
    <n v="196.13550000000001"/>
    <n v="71.87"/>
    <n v="14096.258385000001"/>
    <n v="-281.95336021677002"/>
    <n v="13814.305024783231"/>
    <n v="0"/>
    <n v="0"/>
    <n v="0"/>
    <n v="0"/>
    <n v="13814.305024783231"/>
    <n v="12.59280312195372"/>
    <n v="640"/>
    <n v="8059.39"/>
    <n v="8059.39"/>
    <n v="5754.9150247832304"/>
    <n v="0"/>
    <n v="0"/>
    <n v="4181.45"/>
    <n v="3877.9399999999996"/>
    <n v="0"/>
    <n v="8059.3899999999994"/>
    <n v="0"/>
    <m/>
    <n v="353.2"/>
    <n v="341.81"/>
    <n v="353.2"/>
    <n v="1048.21"/>
    <n v="353.2"/>
    <n v="319.02"/>
    <n v="1505.35"/>
    <n v="2177.5699999999997"/>
    <n v="404.76"/>
    <n v="418.26"/>
    <n v="-170.86"/>
    <n v="652.16"/>
    <n v="3877.9399999999996"/>
  </r>
  <r>
    <n v="584"/>
    <n v="13962"/>
    <s v="42527962SPSU"/>
    <s v="962S"/>
    <x v="212"/>
    <s v="16LTIP - Perf"/>
    <n v="10257"/>
    <n v="20"/>
    <x v="52"/>
    <n v="9260"/>
    <x v="0"/>
    <n v="107000"/>
    <n v="0"/>
    <n v="0"/>
    <s v="42527962SPSU16LTIP - Perf"/>
    <s v="LTIP - Perf"/>
    <s v="LTIP - Perf - 06/06/2016"/>
    <s v="3 years"/>
    <d v="2016-06-06T00:00:00"/>
    <d v="2018-09-30T00:00:00"/>
    <n v="165"/>
    <n v="12.457499999999982"/>
    <n v="0"/>
    <m/>
    <n v="32.686500000000024"/>
    <m/>
    <n v="-14.008499999999998"/>
    <n v="196.13550000000001"/>
    <n v="1.1887000000000001"/>
    <s v=""/>
    <n v="0"/>
    <n v="12308.999999999998"/>
    <n v="929.32949999999869"/>
    <n v="0"/>
    <n v="0"/>
    <n v="2438.4129000000016"/>
    <s v=""/>
    <n v="-1045.0340999999999"/>
    <n v="14631.708299999998"/>
    <n v="196.13550000000001"/>
    <n v="0"/>
    <n v="0"/>
    <n v="196.13550000000001"/>
    <n v="74.599999999999994"/>
    <n v="14631.7083"/>
    <n v="-292.66342941659997"/>
    <n v="14339.044870583401"/>
    <n v="0"/>
    <n v="0"/>
    <n v="0"/>
    <n v="0"/>
    <n v="14339.044870583401"/>
    <n v="13.071143911197266"/>
    <n v="640"/>
    <n v="8365.5300000000007"/>
    <n v="8365.5300000000007"/>
    <n v="5973.5148705833999"/>
    <n v="0"/>
    <n v="0"/>
    <n v="4340.28"/>
    <n v="4025.25"/>
    <n v="0"/>
    <n v="8365.5299999999988"/>
    <n v="0"/>
    <m/>
    <n v="366.62"/>
    <n v="354.79"/>
    <n v="366.62"/>
    <n v="1088.0300000000002"/>
    <n v="366.62"/>
    <n v="331.13"/>
    <n v="1562.5299999999997"/>
    <n v="2260.2799999999997"/>
    <n v="420.14"/>
    <n v="434.15"/>
    <n v="-177.35000000000002"/>
    <n v="676.93999999999994"/>
    <n v="4025.25"/>
  </r>
  <r>
    <n v="585"/>
    <n v="17279"/>
    <s v="42857279CPSU"/>
    <s v="279C"/>
    <x v="154"/>
    <s v="17LTIP - Perf"/>
    <n v="10257"/>
    <n v="10"/>
    <x v="115"/>
    <n v="9260"/>
    <x v="0"/>
    <n v="2000"/>
    <n v="0"/>
    <n v="0"/>
    <s v="42857279CPSU17LTIP - Perf"/>
    <s v="LTIP - Perf"/>
    <s v="LTIP - Perf - 05/02/2017"/>
    <s v="3 years"/>
    <d v="2017-05-02T00:00:00"/>
    <d v="2019-09-30T00:00:00"/>
    <n v="14405"/>
    <n v="0"/>
    <n v="0"/>
    <n v="0"/>
    <m/>
    <n v="2274.5494999999974"/>
    <n v="-1137.9949999999972"/>
    <n v="15541.5545"/>
    <n v="1.0789"/>
    <s v=""/>
    <n v="0"/>
    <n v="1166516.9000000001"/>
    <n v="0"/>
    <n v="0"/>
    <n v="0"/>
    <s v=""/>
    <n v="184193.01850999979"/>
    <n v="-92154.835099999778"/>
    <n v="1258555.0834100002"/>
    <n v="15541.5545"/>
    <n v="0"/>
    <n v="0"/>
    <n v="15541.5545"/>
    <n v="80.98"/>
    <n v="1258555.08341"/>
    <n v="-25150.964786865436"/>
    <n v="1233404.1186231344"/>
    <n v="0"/>
    <n v="0"/>
    <n v="0"/>
    <n v="0"/>
    <n v="1233404.1186231344"/>
    <n v="1125.3687213714729"/>
    <n v="274"/>
    <n v="308351.03000000003"/>
    <n v="308351.03000000003"/>
    <n v="925053.08862313442"/>
    <n v="0"/>
    <n v="0"/>
    <n v="0"/>
    <n v="308351.03000000003"/>
    <n v="0"/>
    <n v="308351.03000000003"/>
    <n v="0"/>
    <m/>
    <n v="0"/>
    <n v="0"/>
    <n v="0"/>
    <n v="0"/>
    <n v="0"/>
    <n v="0"/>
    <n v="0"/>
    <n v="0"/>
    <n v="0"/>
    <n v="294696.19"/>
    <n v="13654.84"/>
    <n v="308351.03000000003"/>
    <n v="308351.03000000003"/>
  </r>
  <r>
    <n v="586"/>
    <n v="18246"/>
    <s v="42857246HPSU"/>
    <s v="246H"/>
    <x v="164"/>
    <s v="17LTIP - Perf"/>
    <n v="10257"/>
    <n v="10"/>
    <x v="119"/>
    <n v="9260"/>
    <x v="0"/>
    <n v="2000"/>
    <n v="0"/>
    <n v="0"/>
    <s v="42857246HPSU17LTIP - Perf"/>
    <s v="LTIP - Perf"/>
    <s v="LTIP - Perf - 05/02/2017"/>
    <s v="3 years"/>
    <d v="2017-05-02T00:00:00"/>
    <d v="2019-09-30T00:00:00"/>
    <n v="6445"/>
    <n v="0"/>
    <n v="0"/>
    <n v="0"/>
    <m/>
    <n v="1017.6654999999992"/>
    <n v="-509.15499999999975"/>
    <n v="6953.5104999999994"/>
    <n v="1.0789"/>
    <s v=""/>
    <n v="0"/>
    <n v="521916.10000000003"/>
    <n v="0"/>
    <n v="0"/>
    <n v="0"/>
    <s v=""/>
    <n v="82410.552189999929"/>
    <n v="-41231.371899999984"/>
    <n v="563095.28028999991"/>
    <n v="6953.5104999999994"/>
    <n v="0"/>
    <n v="0"/>
    <n v="6953.5105000000003"/>
    <n v="80.98"/>
    <n v="563095.28029000002"/>
    <n v="-11252.896081315359"/>
    <n v="551842.38420868467"/>
    <n v="0"/>
    <n v="0"/>
    <n v="0"/>
    <n v="0"/>
    <n v="551842.38420868467"/>
    <n v="503.50582500792399"/>
    <n v="274"/>
    <n v="137960.6"/>
    <n v="137960.6"/>
    <n v="413881.78420868469"/>
    <n v="0"/>
    <n v="0"/>
    <n v="0"/>
    <n v="137960.6"/>
    <n v="0"/>
    <n v="137960.6"/>
    <n v="0"/>
    <m/>
    <n v="0"/>
    <n v="0"/>
    <n v="0"/>
    <n v="0"/>
    <n v="0"/>
    <n v="0"/>
    <n v="0"/>
    <n v="0"/>
    <n v="0"/>
    <n v="131851.23000000001"/>
    <n v="6109.3700000000008"/>
    <n v="137960.6"/>
    <n v="137960.6"/>
  </r>
  <r>
    <n v="587"/>
    <n v="16995"/>
    <s v="42857995BPSU"/>
    <s v="995B"/>
    <x v="133"/>
    <s v="17LTIP - Perf"/>
    <n v="10257"/>
    <n v="10"/>
    <x v="101"/>
    <n v="9260"/>
    <x v="0"/>
    <n v="2000"/>
    <n v="0"/>
    <n v="0"/>
    <s v="42857995BPSU17LTIP - Perf"/>
    <s v="LTIP - Perf"/>
    <s v="LTIP - Perf - 05/02/2017"/>
    <s v="3 years"/>
    <d v="2017-05-02T00:00:00"/>
    <d v="2019-09-30T00:00:00"/>
    <n v="1750"/>
    <n v="0"/>
    <n v="0"/>
    <n v="0"/>
    <m/>
    <n v="276.32499999999982"/>
    <n v="-138.24999999999977"/>
    <n v="1888.075"/>
    <n v="1.0789"/>
    <s v=""/>
    <n v="0"/>
    <n v="141715"/>
    <n v="0"/>
    <n v="0"/>
    <n v="0"/>
    <s v=""/>
    <n v="22376.798499999986"/>
    <n v="-11195.484999999982"/>
    <n v="152896.31349999999"/>
    <n v="1888.075"/>
    <n v="0"/>
    <n v="0"/>
    <n v="1888.075"/>
    <n v="80.98"/>
    <n v="152896.31350000002"/>
    <n v="-3055.4799289840003"/>
    <n v="149840.83357101603"/>
    <n v="0"/>
    <n v="0"/>
    <n v="0"/>
    <n v="0"/>
    <n v="149840.83357101603"/>
    <n v="136.71608902464968"/>
    <n v="274"/>
    <n v="37460.21"/>
    <n v="37460.21"/>
    <n v="112380.62357101604"/>
    <n v="0"/>
    <n v="0"/>
    <n v="0"/>
    <n v="37460.21"/>
    <n v="0"/>
    <n v="37460.21"/>
    <n v="0"/>
    <m/>
    <n v="0"/>
    <n v="0"/>
    <n v="0"/>
    <n v="0"/>
    <n v="0"/>
    <n v="0"/>
    <n v="0"/>
    <n v="0"/>
    <n v="0"/>
    <n v="35801.339999999997"/>
    <n v="1658.87"/>
    <n v="37460.21"/>
    <n v="37460.21"/>
  </r>
  <r>
    <n v="588"/>
    <n v="14593"/>
    <s v="42857593EPSU"/>
    <s v="593E"/>
    <x v="89"/>
    <s v="17LTIP - Perf"/>
    <n v="10257"/>
    <n v="180"/>
    <x v="72"/>
    <n v="9260"/>
    <x v="0"/>
    <n v="700000"/>
    <n v="0"/>
    <n v="0"/>
    <s v="42857593EPSU17LTIP - Perf"/>
    <s v="LTIP - Perf"/>
    <s v="LTIP - Perf - 05/02/2017"/>
    <s v="3 years"/>
    <d v="2017-05-02T00:00:00"/>
    <d v="2019-09-30T00:00:00"/>
    <n v="1750"/>
    <n v="0"/>
    <n v="0"/>
    <n v="0"/>
    <m/>
    <n v="276.32499999999982"/>
    <n v="-138.24999999999977"/>
    <n v="1888.075"/>
    <n v="1.0789"/>
    <s v=""/>
    <n v="0"/>
    <n v="141715"/>
    <n v="0"/>
    <n v="0"/>
    <n v="0"/>
    <s v=""/>
    <n v="22376.798499999986"/>
    <n v="-11195.484999999982"/>
    <n v="152896.31349999999"/>
    <n v="1888.075"/>
    <n v="0"/>
    <n v="0"/>
    <n v="1888.075"/>
    <n v="80.98"/>
    <n v="152896.31350000002"/>
    <n v="-3055.4799289840003"/>
    <n v="149840.83357101603"/>
    <n v="0"/>
    <n v="0"/>
    <n v="0"/>
    <n v="0"/>
    <n v="149840.83357101603"/>
    <n v="136.71608902464968"/>
    <n v="274"/>
    <n v="37460.21"/>
    <n v="37460.21"/>
    <n v="112380.62357101604"/>
    <n v="0"/>
    <n v="0"/>
    <n v="0"/>
    <n v="37460.21"/>
    <n v="0"/>
    <n v="37460.21"/>
    <n v="0"/>
    <m/>
    <n v="0"/>
    <n v="0"/>
    <n v="0"/>
    <n v="0"/>
    <n v="0"/>
    <n v="0"/>
    <n v="0"/>
    <n v="0"/>
    <n v="0"/>
    <n v="35801.339999999997"/>
    <n v="1658.87"/>
    <n v="37460.21"/>
    <n v="37460.21"/>
  </r>
  <r>
    <n v="589"/>
    <n v="17922"/>
    <s v="42857922GPSU"/>
    <s v="922G"/>
    <x v="160"/>
    <s v="17LTIP - Perf"/>
    <n v="10257"/>
    <n v="10"/>
    <x v="1"/>
    <n v="9260"/>
    <x v="0"/>
    <n v="2000"/>
    <n v="0"/>
    <n v="0"/>
    <s v="42857922GPSU17LTIP - Perf"/>
    <s v="LTIP - Perf"/>
    <s v="LTIP - Perf - 05/02/2017"/>
    <s v="3 years"/>
    <d v="2017-05-02T00:00:00"/>
    <d v="2019-09-30T00:00:00"/>
    <n v="1750"/>
    <n v="0"/>
    <n v="0"/>
    <n v="0"/>
    <m/>
    <n v="276.32499999999982"/>
    <n v="-138.24999999999977"/>
    <n v="1888.075"/>
    <n v="1.0789"/>
    <s v=""/>
    <n v="0"/>
    <n v="141715"/>
    <n v="0"/>
    <n v="0"/>
    <n v="0"/>
    <s v=""/>
    <n v="22376.798499999986"/>
    <n v="-11195.484999999982"/>
    <n v="152896.31349999999"/>
    <n v="1888.075"/>
    <n v="0"/>
    <n v="0"/>
    <n v="1888.075"/>
    <n v="80.98"/>
    <n v="152896.31350000002"/>
    <n v="-3055.4799289840003"/>
    <n v="149840.83357101603"/>
    <n v="0"/>
    <n v="0"/>
    <n v="0"/>
    <n v="0"/>
    <n v="149840.83357101603"/>
    <n v="136.71608902464968"/>
    <n v="274"/>
    <n v="37460.21"/>
    <n v="37460.21"/>
    <n v="112380.62357101604"/>
    <n v="0"/>
    <n v="0"/>
    <n v="0"/>
    <n v="37460.21"/>
    <n v="0"/>
    <n v="37460.21"/>
    <n v="0"/>
    <m/>
    <n v="0"/>
    <n v="0"/>
    <n v="0"/>
    <n v="0"/>
    <n v="0"/>
    <n v="0"/>
    <n v="0"/>
    <n v="0"/>
    <n v="0"/>
    <n v="35801.339999999997"/>
    <n v="1658.87"/>
    <n v="37460.21"/>
    <n v="37460.21"/>
  </r>
  <r>
    <n v="590"/>
    <n v="11385"/>
    <s v="42857385GPSU"/>
    <s v="385G"/>
    <x v="39"/>
    <s v="17LTIP - Perf"/>
    <n v="10257"/>
    <n v="10"/>
    <x v="32"/>
    <n v="9260"/>
    <x v="0"/>
    <n v="2000"/>
    <n v="0"/>
    <n v="0"/>
    <s v="42857385GPSU17LTIP - Perf"/>
    <s v="LTIP - Perf"/>
    <s v="LTIP - Perf - 05/02/2017"/>
    <s v="3 years"/>
    <d v="2017-05-02T00:00:00"/>
    <d v="2019-09-30T00:00:00"/>
    <n v="1750"/>
    <n v="0"/>
    <n v="0"/>
    <n v="0"/>
    <m/>
    <n v="276.32499999999982"/>
    <n v="-138.24999999999977"/>
    <n v="1888.075"/>
    <n v="1.0789"/>
    <s v=""/>
    <n v="0"/>
    <n v="141715"/>
    <n v="0"/>
    <n v="0"/>
    <n v="0"/>
    <s v=""/>
    <n v="22376.798499999986"/>
    <n v="-11195.484999999982"/>
    <n v="152896.31349999999"/>
    <n v="1888.075"/>
    <n v="0"/>
    <n v="0"/>
    <n v="1888.075"/>
    <n v="80.98"/>
    <n v="152896.31350000002"/>
    <n v="-3055.4799289840003"/>
    <n v="149840.83357101603"/>
    <n v="0"/>
    <n v="0"/>
    <n v="0"/>
    <n v="0"/>
    <n v="149840.83357101603"/>
    <n v="136.71608902464968"/>
    <n v="274"/>
    <n v="37460.21"/>
    <n v="37460.21"/>
    <n v="112380.62357101604"/>
    <n v="0"/>
    <n v="0"/>
    <n v="0"/>
    <n v="37460.21"/>
    <n v="0"/>
    <n v="37460.21"/>
    <n v="0"/>
    <m/>
    <n v="0"/>
    <n v="0"/>
    <n v="0"/>
    <n v="0"/>
    <n v="0"/>
    <n v="0"/>
    <n v="0"/>
    <n v="0"/>
    <n v="0"/>
    <n v="35801.339999999997"/>
    <n v="1658.87"/>
    <n v="37460.21"/>
    <n v="37460.21"/>
  </r>
  <r>
    <n v="591"/>
    <n v="10845"/>
    <s v="42857845PPSU"/>
    <s v="845P"/>
    <x v="28"/>
    <s v="17LTIP - Perf"/>
    <n v="10257"/>
    <n v="80"/>
    <x v="23"/>
    <n v="9260"/>
    <x v="0"/>
    <n v="190000"/>
    <n v="0"/>
    <n v="0"/>
    <s v="42857845PPSU17LTIP - Perf"/>
    <s v="LTIP - Perf"/>
    <s v="LTIP - Perf - 05/02/2017"/>
    <s v="3 years"/>
    <d v="2017-05-02T00:00:00"/>
    <d v="2019-09-30T00:00:00"/>
    <n v="1750"/>
    <n v="0"/>
    <n v="0"/>
    <n v="0"/>
    <m/>
    <n v="276.32499999999982"/>
    <n v="-138.24999999999977"/>
    <n v="1888.075"/>
    <n v="1.0789"/>
    <s v=""/>
    <n v="0"/>
    <n v="141715"/>
    <n v="0"/>
    <n v="0"/>
    <n v="0"/>
    <s v=""/>
    <n v="22376.798499999986"/>
    <n v="-11195.484999999982"/>
    <n v="152896.31349999999"/>
    <n v="1888.075"/>
    <n v="0"/>
    <n v="0"/>
    <n v="1888.075"/>
    <n v="80.98"/>
    <n v="152896.31350000002"/>
    <n v="-3055.4799289840003"/>
    <n v="149840.83357101603"/>
    <n v="0"/>
    <n v="0"/>
    <n v="0"/>
    <n v="0"/>
    <n v="149840.83357101603"/>
    <n v="136.71608902464968"/>
    <n v="274"/>
    <n v="37460.21"/>
    <n v="37460.21"/>
    <n v="112380.62357101604"/>
    <n v="0"/>
    <n v="0"/>
    <n v="0"/>
    <n v="37460.21"/>
    <n v="0"/>
    <n v="37460.21"/>
    <n v="0"/>
    <m/>
    <n v="0"/>
    <n v="0"/>
    <n v="0"/>
    <n v="0"/>
    <n v="0"/>
    <n v="0"/>
    <n v="0"/>
    <n v="0"/>
    <n v="0"/>
    <n v="35801.339999999997"/>
    <n v="1658.87"/>
    <n v="37460.21"/>
    <n v="37460.21"/>
  </r>
  <r>
    <n v="592"/>
    <n v="11145"/>
    <s v="42857145APSU"/>
    <s v="145A"/>
    <x v="32"/>
    <s v="17LTIP - Perf"/>
    <n v="10257"/>
    <n v="10"/>
    <x v="26"/>
    <n v="9260"/>
    <x v="0"/>
    <n v="2000"/>
    <n v="0"/>
    <n v="0"/>
    <s v="42857145APSU17LTIP - Perf"/>
    <s v="LTIP - Perf"/>
    <s v="LTIP - Perf - 05/02/2017"/>
    <s v="3 years"/>
    <d v="2017-05-02T00:00:00"/>
    <d v="2019-09-30T00:00:00"/>
    <n v="2525"/>
    <n v="0"/>
    <n v="0"/>
    <n v="0"/>
    <m/>
    <n v="398.69749999999976"/>
    <n v="-199.47499999999991"/>
    <n v="2724.2224999999999"/>
    <n v="1.0789"/>
    <s v=""/>
    <n v="0"/>
    <n v="204474.5"/>
    <n v="0"/>
    <n v="0"/>
    <n v="0"/>
    <s v=""/>
    <n v="32286.523549999984"/>
    <n v="-16153.485499999993"/>
    <n v="220607.53805"/>
    <n v="2724.2224999999999"/>
    <n v="0"/>
    <n v="0"/>
    <n v="2724.2224999999999"/>
    <n v="80.98"/>
    <n v="220607.53805"/>
    <n v="-4408.6210403912"/>
    <n v="216198.91700960879"/>
    <n v="0"/>
    <n v="0"/>
    <n v="0"/>
    <n v="0"/>
    <n v="216198.91700960879"/>
    <n v="197.26178559270875"/>
    <n v="274"/>
    <n v="54049.73"/>
    <n v="54049.73"/>
    <n v="162149.18700960878"/>
    <n v="0"/>
    <n v="0"/>
    <n v="0"/>
    <n v="54049.73"/>
    <n v="0"/>
    <n v="54049.73"/>
    <n v="0"/>
    <m/>
    <n v="0"/>
    <n v="0"/>
    <n v="0"/>
    <n v="0"/>
    <n v="0"/>
    <n v="0"/>
    <n v="0"/>
    <n v="0"/>
    <n v="0"/>
    <n v="51656.22"/>
    <n v="2393.5100000000002"/>
    <n v="54049.73"/>
    <n v="54049.73"/>
  </r>
  <r>
    <n v="593"/>
    <n v="10606"/>
    <s v="42857606APSU"/>
    <s v="606A"/>
    <x v="26"/>
    <s v="17LTIP - Perf"/>
    <n v="10257"/>
    <n v="10"/>
    <x v="21"/>
    <n v="9260"/>
    <x v="0"/>
    <n v="2000"/>
    <n v="0"/>
    <n v="0"/>
    <s v="42857606APSU17LTIP - Perf"/>
    <s v="LTIP - Perf"/>
    <s v="LTIP - Perf - 05/02/2017"/>
    <s v="3 years"/>
    <d v="2017-05-02T00:00:00"/>
    <d v="2019-09-30T00:00:00"/>
    <n v="835"/>
    <n v="0"/>
    <n v="0"/>
    <n v="0"/>
    <m/>
    <n v="131.84649999999999"/>
    <n v="-65.965000000000032"/>
    <n v="900.88149999999996"/>
    <n v="1.0789"/>
    <s v=""/>
    <n v="0"/>
    <n v="67618.3"/>
    <n v="0"/>
    <n v="0"/>
    <n v="0"/>
    <s v=""/>
    <n v="10676.92957"/>
    <n v="-5341.8457000000026"/>
    <n v="72953.383869999991"/>
    <n v="900.88149999999996"/>
    <n v="0"/>
    <n v="0"/>
    <n v="900.88149999999996"/>
    <n v="80.98"/>
    <n v="72953.383870000005"/>
    <n v="-1457.9004232580801"/>
    <n v="71495.483446741928"/>
    <n v="0"/>
    <n v="0"/>
    <n v="0"/>
    <n v="0"/>
    <n v="71495.483446741928"/>
    <n v="65.233105334618543"/>
    <n v="274"/>
    <n v="17873.87"/>
    <n v="17873.87"/>
    <n v="53621.613446741932"/>
    <n v="0"/>
    <n v="0"/>
    <n v="0"/>
    <n v="17873.87"/>
    <n v="0"/>
    <n v="17873.87"/>
    <n v="0"/>
    <m/>
    <n v="0"/>
    <n v="0"/>
    <n v="0"/>
    <n v="0"/>
    <n v="0"/>
    <n v="0"/>
    <n v="0"/>
    <n v="0"/>
    <n v="0"/>
    <n v="17082.349999999999"/>
    <n v="791.52"/>
    <n v="17873.87"/>
    <n v="17873.87"/>
  </r>
  <r>
    <n v="594"/>
    <n v="10107"/>
    <s v="42857107CPSU"/>
    <s v="107C"/>
    <x v="7"/>
    <s v="17LTIP - Perf"/>
    <n v="10257"/>
    <n v="10"/>
    <x v="7"/>
    <n v="9260"/>
    <x v="0"/>
    <n v="12000"/>
    <n v="0"/>
    <n v="0"/>
    <s v="42857107CPSU17LTIP - Perf"/>
    <s v="LTIP - Perf"/>
    <s v="LTIP - Perf - 05/02/2017"/>
    <s v="3 years"/>
    <d v="2017-05-02T00:00:00"/>
    <d v="2019-09-30T00:00:00"/>
    <n v="835"/>
    <n v="0"/>
    <n v="0"/>
    <n v="0"/>
    <m/>
    <n v="131.84649999999999"/>
    <n v="-65.965000000000032"/>
    <n v="900.88149999999996"/>
    <n v="1.0789"/>
    <s v=""/>
    <n v="0"/>
    <n v="67618.3"/>
    <n v="0"/>
    <n v="0"/>
    <n v="0"/>
    <s v=""/>
    <n v="10676.92957"/>
    <n v="-5341.8457000000026"/>
    <n v="72953.383869999991"/>
    <n v="900.88149999999996"/>
    <n v="0"/>
    <n v="0"/>
    <n v="900.88149999999996"/>
    <n v="80.98"/>
    <n v="72953.383870000005"/>
    <n v="-1457.9004232580801"/>
    <n v="71495.483446741928"/>
    <n v="0"/>
    <n v="0"/>
    <n v="0"/>
    <n v="0"/>
    <n v="71495.483446741928"/>
    <n v="65.233105334618543"/>
    <n v="274"/>
    <n v="17873.87"/>
    <n v="17873.87"/>
    <n v="53621.613446741932"/>
    <n v="0"/>
    <n v="0"/>
    <n v="0"/>
    <n v="17873.87"/>
    <n v="0"/>
    <n v="17873.87"/>
    <n v="0"/>
    <m/>
    <n v="0"/>
    <n v="0"/>
    <n v="0"/>
    <n v="0"/>
    <n v="0"/>
    <n v="0"/>
    <n v="0"/>
    <n v="0"/>
    <n v="0"/>
    <n v="17082.349999999999"/>
    <n v="791.52"/>
    <n v="17873.87"/>
    <n v="17873.87"/>
  </r>
  <r>
    <n v="595"/>
    <n v="14237"/>
    <s v="42857237FPSU"/>
    <s v="237F"/>
    <x v="79"/>
    <s v="17LTIP - Perf"/>
    <n v="10257"/>
    <n v="10"/>
    <x v="65"/>
    <n v="9260"/>
    <x v="0"/>
    <n v="2000"/>
    <n v="0"/>
    <n v="0"/>
    <s v="42857237FPSU17LTIP - Perf"/>
    <s v="LTIP - Perf"/>
    <s v="LTIP - Perf - 05/02/2017"/>
    <s v="3 years"/>
    <d v="2017-05-02T00:00:00"/>
    <d v="2019-09-30T00:00:00"/>
    <n v="2525"/>
    <n v="0"/>
    <n v="0"/>
    <n v="0"/>
    <m/>
    <n v="398.69749999999976"/>
    <n v="-199.47499999999991"/>
    <n v="2724.2224999999999"/>
    <n v="1.0789"/>
    <s v=""/>
    <n v="0"/>
    <n v="204474.5"/>
    <n v="0"/>
    <n v="0"/>
    <n v="0"/>
    <s v=""/>
    <n v="32286.523549999984"/>
    <n v="-16153.485499999993"/>
    <n v="220607.53805"/>
    <n v="2724.2224999999999"/>
    <n v="0"/>
    <n v="0"/>
    <n v="2724.2224999999999"/>
    <n v="80.98"/>
    <n v="220607.53805"/>
    <n v="-4408.6210403912"/>
    <n v="216198.91700960879"/>
    <n v="0"/>
    <n v="0"/>
    <n v="0"/>
    <n v="0"/>
    <n v="216198.91700960879"/>
    <n v="197.26178559270875"/>
    <n v="274"/>
    <n v="54049.73"/>
    <n v="54049.73"/>
    <n v="162149.18700960878"/>
    <n v="0"/>
    <n v="0"/>
    <n v="0"/>
    <n v="54049.73"/>
    <n v="0"/>
    <n v="54049.73"/>
    <n v="0"/>
    <m/>
    <n v="0"/>
    <n v="0"/>
    <n v="0"/>
    <n v="0"/>
    <n v="0"/>
    <n v="0"/>
    <n v="0"/>
    <n v="0"/>
    <n v="0"/>
    <n v="51656.22"/>
    <n v="2393.5100000000002"/>
    <n v="54049.73"/>
    <n v="54049.73"/>
  </r>
  <r>
    <n v="596"/>
    <n v="10819"/>
    <s v="42857819GPSU"/>
    <s v="819G"/>
    <x v="27"/>
    <s v="17LTIP - Perf"/>
    <n v="10257"/>
    <n v="70"/>
    <x v="22"/>
    <n v="9260"/>
    <x v="0"/>
    <n v="170000"/>
    <n v="0"/>
    <n v="0"/>
    <s v="42857819GPSU17LTIP - Perf"/>
    <s v="LTIP - Perf"/>
    <s v="LTIP - Perf - 05/02/2017"/>
    <s v="3 years"/>
    <d v="2017-05-02T00:00:00"/>
    <d v="2019-09-30T00:00:00"/>
    <n v="835"/>
    <n v="0"/>
    <n v="0"/>
    <n v="0"/>
    <m/>
    <n v="131.84649999999999"/>
    <n v="-65.965000000000032"/>
    <n v="900.88149999999996"/>
    <n v="1.0789"/>
    <s v=""/>
    <n v="0"/>
    <n v="67618.3"/>
    <n v="0"/>
    <n v="0"/>
    <n v="0"/>
    <s v=""/>
    <n v="10676.92957"/>
    <n v="-5341.8457000000026"/>
    <n v="72953.383869999991"/>
    <n v="900.88149999999996"/>
    <n v="0"/>
    <n v="0"/>
    <n v="900.88149999999996"/>
    <n v="80.98"/>
    <n v="72953.383870000005"/>
    <n v="-1457.9004232580801"/>
    <n v="71495.483446741928"/>
    <n v="0"/>
    <n v="0"/>
    <n v="0"/>
    <n v="0"/>
    <n v="71495.483446741928"/>
    <n v="65.233105334618543"/>
    <n v="274"/>
    <n v="17873.87"/>
    <n v="17873.87"/>
    <n v="53621.613446741932"/>
    <n v="0"/>
    <n v="0"/>
    <n v="0"/>
    <n v="17873.87"/>
    <n v="0"/>
    <n v="17873.87"/>
    <n v="0"/>
    <m/>
    <n v="0"/>
    <n v="0"/>
    <n v="0"/>
    <n v="0"/>
    <n v="0"/>
    <n v="0"/>
    <n v="0"/>
    <n v="0"/>
    <n v="0"/>
    <n v="17082.349999999999"/>
    <n v="791.52"/>
    <n v="17873.87"/>
    <n v="17873.87"/>
  </r>
  <r>
    <n v="597"/>
    <n v="10473"/>
    <s v="42857473GPSU"/>
    <s v="473G"/>
    <x v="22"/>
    <s v="17LTIP - Perf"/>
    <n v="10257"/>
    <n v="60"/>
    <x v="17"/>
    <n v="9260"/>
    <x v="0"/>
    <n v="30000"/>
    <n v="0"/>
    <n v="0"/>
    <s v="42857473GPSU17LTIP - Perf"/>
    <s v="LTIP - Perf"/>
    <s v="LTIP - Perf - 05/02/2017"/>
    <s v="3 years"/>
    <d v="2017-05-02T00:00:00"/>
    <d v="2019-09-30T00:00:00"/>
    <n v="835"/>
    <n v="0"/>
    <n v="0"/>
    <n v="0"/>
    <m/>
    <n v="131.84649999999999"/>
    <n v="-65.965000000000032"/>
    <n v="900.88149999999996"/>
    <n v="1.0789"/>
    <s v=""/>
    <n v="0"/>
    <n v="67618.3"/>
    <n v="0"/>
    <n v="0"/>
    <n v="0"/>
    <s v=""/>
    <n v="10676.92957"/>
    <n v="-5341.8457000000026"/>
    <n v="72953.383869999991"/>
    <n v="900.88149999999996"/>
    <n v="0"/>
    <n v="0"/>
    <n v="900.88149999999996"/>
    <n v="80.98"/>
    <n v="72953.383870000005"/>
    <n v="-1457.9004232580801"/>
    <n v="71495.483446741928"/>
    <n v="0"/>
    <n v="0"/>
    <n v="0"/>
    <n v="0"/>
    <n v="71495.483446741928"/>
    <n v="65.233105334618543"/>
    <n v="274"/>
    <n v="17873.87"/>
    <n v="17873.87"/>
    <n v="53621.613446741932"/>
    <n v="0"/>
    <n v="0"/>
    <n v="0"/>
    <n v="17873.87"/>
    <n v="0"/>
    <n v="17873.87"/>
    <n v="0"/>
    <m/>
    <n v="0"/>
    <n v="0"/>
    <n v="0"/>
    <n v="0"/>
    <n v="0"/>
    <n v="0"/>
    <n v="0"/>
    <n v="0"/>
    <n v="0"/>
    <n v="17082.349999999999"/>
    <n v="791.52"/>
    <n v="17873.87"/>
    <n v="17873.87"/>
  </r>
  <r>
    <n v="598"/>
    <n v="10070"/>
    <s v="4285770HaPSU"/>
    <s v="70Ha"/>
    <x v="3"/>
    <s v="17LTIP - Perf"/>
    <n v="10257"/>
    <n v="20"/>
    <x v="3"/>
    <n v="9260"/>
    <x v="0"/>
    <n v="107000"/>
    <n v="0"/>
    <n v="0"/>
    <s v="4285770HaPSU17LTIP - Perf"/>
    <s v="LTIP - Perf"/>
    <s v="LTIP - Perf - 05/02/2017"/>
    <s v="3 years"/>
    <d v="2017-05-02T00:00:00"/>
    <d v="2019-09-30T00:00:00"/>
    <n v="835"/>
    <n v="0"/>
    <n v="0"/>
    <n v="0"/>
    <m/>
    <n v="131.84649999999999"/>
    <n v="-65.965000000000032"/>
    <n v="900.88149999999996"/>
    <n v="1.0789"/>
    <s v=""/>
    <n v="0"/>
    <n v="67618.3"/>
    <n v="0"/>
    <n v="0"/>
    <n v="0"/>
    <s v=""/>
    <n v="10676.92957"/>
    <n v="-5341.8457000000026"/>
    <n v="72953.383869999991"/>
    <n v="900.88149999999996"/>
    <n v="0"/>
    <n v="0"/>
    <n v="900.88149999999996"/>
    <n v="80.98"/>
    <n v="72953.383870000005"/>
    <n v="-1457.9004232580801"/>
    <n v="71495.483446741928"/>
    <n v="0"/>
    <n v="0"/>
    <n v="0"/>
    <n v="0"/>
    <n v="71495.483446741928"/>
    <n v="65.233105334618543"/>
    <n v="274"/>
    <n v="17873.87"/>
    <n v="17873.87"/>
    <n v="53621.613446741932"/>
    <n v="0"/>
    <n v="0"/>
    <n v="0"/>
    <n v="17873.87"/>
    <n v="0"/>
    <n v="17873.87"/>
    <n v="0"/>
    <m/>
    <n v="0"/>
    <n v="0"/>
    <n v="0"/>
    <n v="0"/>
    <n v="0"/>
    <n v="0"/>
    <n v="0"/>
    <n v="0"/>
    <n v="0"/>
    <n v="17082.349999999999"/>
    <n v="791.52"/>
    <n v="17873.87"/>
    <n v="17873.87"/>
  </r>
  <r>
    <n v="599"/>
    <n v="13369"/>
    <s v="42857369KPSU"/>
    <s v="369K"/>
    <x v="64"/>
    <s v="17LTIP - Perf"/>
    <n v="10257"/>
    <n v="10"/>
    <x v="53"/>
    <n v="9260"/>
    <x v="0"/>
    <n v="2000"/>
    <n v="0"/>
    <n v="0"/>
    <s v="42857369KPSU17LTIP - Perf"/>
    <s v="LTIP - Perf"/>
    <s v="LTIP - Perf - 05/02/2017"/>
    <s v="3 years"/>
    <d v="2017-05-02T00:00:00"/>
    <d v="2019-09-30T00:00:00"/>
    <n v="835"/>
    <n v="0"/>
    <n v="0"/>
    <n v="0"/>
    <m/>
    <n v="131.84649999999999"/>
    <n v="-65.965000000000032"/>
    <n v="900.88149999999996"/>
    <n v="1.0789"/>
    <s v=""/>
    <n v="0"/>
    <n v="67618.3"/>
    <n v="0"/>
    <n v="0"/>
    <n v="0"/>
    <s v=""/>
    <n v="10676.92957"/>
    <n v="-5341.8457000000026"/>
    <n v="72953.383869999991"/>
    <n v="900.88149999999996"/>
    <n v="0"/>
    <n v="0"/>
    <n v="900.88149999999996"/>
    <n v="80.98"/>
    <n v="72953.383870000005"/>
    <n v="-1457.9004232580801"/>
    <n v="71495.483446741928"/>
    <n v="0"/>
    <n v="0"/>
    <n v="0"/>
    <n v="0"/>
    <n v="71495.483446741928"/>
    <n v="65.233105334618543"/>
    <n v="274"/>
    <n v="17873.87"/>
    <n v="17873.87"/>
    <n v="53621.613446741932"/>
    <n v="0"/>
    <n v="0"/>
    <n v="0"/>
    <n v="17873.87"/>
    <n v="0"/>
    <n v="17873.87"/>
    <n v="0"/>
    <m/>
    <n v="0"/>
    <n v="0"/>
    <n v="0"/>
    <n v="0"/>
    <n v="0"/>
    <n v="0"/>
    <n v="0"/>
    <n v="0"/>
    <n v="0"/>
    <n v="17082.349999999999"/>
    <n v="791.52"/>
    <n v="17873.87"/>
    <n v="17873.87"/>
  </r>
  <r>
    <n v="600"/>
    <n v="17042"/>
    <s v="4285742MaPSU"/>
    <s v="42Ma"/>
    <x v="140"/>
    <s v="17LTIP - Perf"/>
    <n v="10257"/>
    <n v="10"/>
    <x v="106"/>
    <n v="9260"/>
    <x v="0"/>
    <n v="2000"/>
    <n v="0"/>
    <n v="0"/>
    <s v="4285742MaPSU17LTIP - Perf"/>
    <s v="LTIP - Perf"/>
    <s v="LTIP - Perf - 05/02/2017"/>
    <s v="3 years"/>
    <d v="2017-05-02T00:00:00"/>
    <d v="2019-09-30T00:00:00"/>
    <n v="835"/>
    <n v="0"/>
    <n v="0"/>
    <n v="0"/>
    <m/>
    <n v="131.84649999999999"/>
    <n v="-65.965000000000032"/>
    <n v="900.88149999999996"/>
    <n v="1.0789"/>
    <s v=""/>
    <n v="0"/>
    <n v="67618.3"/>
    <n v="0"/>
    <n v="0"/>
    <n v="0"/>
    <s v=""/>
    <n v="10676.92957"/>
    <n v="-5341.8457000000026"/>
    <n v="72953.383869999991"/>
    <n v="900.88149999999996"/>
    <n v="0"/>
    <n v="0"/>
    <n v="900.88149999999996"/>
    <n v="80.98"/>
    <n v="72953.383870000005"/>
    <n v="-1457.9004232580801"/>
    <n v="71495.483446741928"/>
    <n v="0"/>
    <n v="0"/>
    <n v="0"/>
    <n v="0"/>
    <n v="71495.483446741928"/>
    <n v="65.233105334618543"/>
    <n v="274"/>
    <n v="17873.87"/>
    <n v="17873.87"/>
    <n v="53621.613446741932"/>
    <n v="0"/>
    <n v="0"/>
    <n v="0"/>
    <n v="17873.87"/>
    <n v="0"/>
    <n v="17873.87"/>
    <n v="0"/>
    <m/>
    <n v="0"/>
    <n v="0"/>
    <n v="0"/>
    <n v="0"/>
    <n v="0"/>
    <n v="0"/>
    <n v="0"/>
    <n v="0"/>
    <n v="0"/>
    <n v="17082.349999999999"/>
    <n v="791.52"/>
    <n v="17873.87"/>
    <n v="17873.87"/>
  </r>
  <r>
    <n v="601"/>
    <n v="18547"/>
    <s v="42857547MPSU"/>
    <s v="547M"/>
    <x v="167"/>
    <s v="17LTIP - Perf"/>
    <n v="10257"/>
    <n v="10"/>
    <x v="120"/>
    <n v="9260"/>
    <x v="0"/>
    <n v="2000"/>
    <n v="0"/>
    <n v="0"/>
    <s v="42857547MPSU17LTIP - Perf"/>
    <s v="LTIP - Perf"/>
    <s v="LTIP - Perf - 05/02/2017"/>
    <s v="3 years"/>
    <d v="2017-05-02T00:00:00"/>
    <d v="2019-09-30T00:00:00"/>
    <n v="835"/>
    <n v="0"/>
    <n v="0"/>
    <n v="0"/>
    <m/>
    <n v="131.84649999999999"/>
    <n v="-65.965000000000032"/>
    <n v="900.88149999999996"/>
    <n v="1.0789"/>
    <s v=""/>
    <n v="0"/>
    <n v="67618.3"/>
    <n v="0"/>
    <n v="0"/>
    <n v="0"/>
    <s v=""/>
    <n v="10676.92957"/>
    <n v="-5341.8457000000026"/>
    <n v="72953.383869999991"/>
    <n v="900.88149999999996"/>
    <n v="0"/>
    <n v="0"/>
    <n v="900.88149999999996"/>
    <n v="80.98"/>
    <n v="72953.383870000005"/>
    <n v="-1457.9004232580801"/>
    <n v="71495.483446741928"/>
    <n v="0"/>
    <n v="0"/>
    <n v="0"/>
    <n v="0"/>
    <n v="71495.483446741928"/>
    <n v="65.233105334618543"/>
    <n v="274"/>
    <n v="17873.87"/>
    <n v="17873.87"/>
    <n v="53621.613446741932"/>
    <n v="0"/>
    <n v="0"/>
    <n v="0"/>
    <n v="17873.87"/>
    <n v="0"/>
    <n v="17873.87"/>
    <n v="0"/>
    <m/>
    <n v="0"/>
    <n v="0"/>
    <n v="0"/>
    <n v="0"/>
    <n v="0"/>
    <n v="0"/>
    <n v="0"/>
    <n v="0"/>
    <n v="0"/>
    <n v="17082.349999999999"/>
    <n v="791.52"/>
    <n v="17873.87"/>
    <n v="17873.87"/>
  </r>
  <r>
    <n v="602"/>
    <n v="13501"/>
    <s v="42857501MPSU"/>
    <s v="501M"/>
    <x v="70"/>
    <s v="17LTIP - Perf"/>
    <n v="10257"/>
    <n v="10"/>
    <x v="44"/>
    <n v="9260"/>
    <x v="0"/>
    <n v="2000"/>
    <n v="0"/>
    <n v="0"/>
    <s v="42857501MPSU17LTIP - Perf"/>
    <s v="LTIP - Perf"/>
    <s v="LTIP - Perf - 05/02/2017"/>
    <s v="3 years"/>
    <d v="2017-05-02T00:00:00"/>
    <d v="2019-09-30T00:00:00"/>
    <n v="835"/>
    <n v="0"/>
    <n v="0"/>
    <n v="0"/>
    <m/>
    <n v="131.84649999999999"/>
    <n v="-65.965000000000032"/>
    <n v="900.88149999999996"/>
    <n v="1.0789"/>
    <s v=""/>
    <n v="0"/>
    <n v="67618.3"/>
    <n v="0"/>
    <n v="0"/>
    <n v="0"/>
    <s v=""/>
    <n v="10676.92957"/>
    <n v="-5341.8457000000026"/>
    <n v="72953.383869999991"/>
    <n v="900.88149999999996"/>
    <n v="0"/>
    <n v="0"/>
    <n v="900.88149999999996"/>
    <n v="80.98"/>
    <n v="72953.383870000005"/>
    <n v="-1457.9004232580801"/>
    <n v="71495.483446741928"/>
    <n v="0"/>
    <n v="0"/>
    <n v="0"/>
    <n v="0"/>
    <n v="71495.483446741928"/>
    <n v="65.233105334618543"/>
    <n v="274"/>
    <n v="17873.87"/>
    <n v="17873.87"/>
    <n v="53621.613446741932"/>
    <n v="0"/>
    <n v="0"/>
    <n v="0"/>
    <n v="17873.87"/>
    <n v="0"/>
    <n v="17873.87"/>
    <n v="0"/>
    <m/>
    <n v="0"/>
    <n v="0"/>
    <n v="0"/>
    <n v="0"/>
    <n v="0"/>
    <n v="0"/>
    <n v="0"/>
    <n v="0"/>
    <n v="0"/>
    <n v="17082.349999999999"/>
    <n v="791.52"/>
    <n v="17873.87"/>
    <n v="17873.87"/>
  </r>
  <r>
    <n v="603"/>
    <n v="13408"/>
    <s v="4285740MCPSU"/>
    <s v="40MC"/>
    <x v="66"/>
    <s v="17LTIP - Perf"/>
    <n v="10257"/>
    <n v="10"/>
    <x v="55"/>
    <n v="9260"/>
    <x v="0"/>
    <n v="2000"/>
    <n v="0"/>
    <n v="0"/>
    <s v="4285740MCPSU17LTIP - Perf"/>
    <s v="LTIP - Perf"/>
    <s v="LTIP - Perf - 05/02/2017"/>
    <s v="3 years"/>
    <d v="2017-05-02T00:00:00"/>
    <d v="2019-09-30T00:00:00"/>
    <n v="835"/>
    <n v="0"/>
    <n v="0"/>
    <n v="0"/>
    <m/>
    <n v="131.84649999999999"/>
    <n v="-65.965000000000032"/>
    <n v="900.88149999999996"/>
    <n v="1.0789"/>
    <s v=""/>
    <n v="0"/>
    <n v="67618.3"/>
    <n v="0"/>
    <n v="0"/>
    <n v="0"/>
    <s v=""/>
    <n v="10676.92957"/>
    <n v="-5341.8457000000026"/>
    <n v="72953.383869999991"/>
    <n v="900.88149999999996"/>
    <n v="0"/>
    <n v="0"/>
    <n v="900.88149999999996"/>
    <n v="80.98"/>
    <n v="72953.383870000005"/>
    <n v="-1457.9004232580801"/>
    <n v="71495.483446741928"/>
    <n v="0"/>
    <n v="0"/>
    <n v="0"/>
    <n v="0"/>
    <n v="71495.483446741928"/>
    <n v="65.233105334618543"/>
    <n v="274"/>
    <n v="17873.87"/>
    <n v="17873.87"/>
    <n v="53621.613446741932"/>
    <n v="0"/>
    <n v="0"/>
    <n v="0"/>
    <n v="17873.87"/>
    <n v="0"/>
    <n v="17873.87"/>
    <n v="0"/>
    <m/>
    <n v="0"/>
    <n v="0"/>
    <n v="0"/>
    <n v="0"/>
    <n v="0"/>
    <n v="0"/>
    <n v="0"/>
    <n v="0"/>
    <n v="0"/>
    <n v="17082.349999999999"/>
    <n v="791.52"/>
    <n v="17873.87"/>
    <n v="17873.87"/>
  </r>
  <r>
    <n v="604"/>
    <n v="13410"/>
    <s v="42857410MPSU"/>
    <s v="410M"/>
    <x v="67"/>
    <s v="17LTIP - Perf"/>
    <n v="10257"/>
    <n v="10"/>
    <x v="56"/>
    <n v="9260"/>
    <x v="0"/>
    <n v="2000"/>
    <n v="0"/>
    <n v="0"/>
    <s v="42857410MPSU17LTIP - Perf"/>
    <s v="LTIP - Perf"/>
    <s v="LTIP - Perf - 05/02/2017"/>
    <s v="3 years"/>
    <d v="2017-05-02T00:00:00"/>
    <d v="2019-09-30T00:00:00"/>
    <n v="835"/>
    <n v="0"/>
    <n v="0"/>
    <n v="0"/>
    <m/>
    <n v="131.84649999999999"/>
    <n v="-65.965000000000032"/>
    <n v="900.88149999999996"/>
    <n v="1.0789"/>
    <s v=""/>
    <n v="0"/>
    <n v="67618.3"/>
    <n v="0"/>
    <n v="0"/>
    <n v="0"/>
    <s v=""/>
    <n v="10676.92957"/>
    <n v="-5341.8457000000026"/>
    <n v="72953.383869999991"/>
    <n v="900.88149999999996"/>
    <n v="0"/>
    <n v="0"/>
    <n v="900.88149999999996"/>
    <n v="80.98"/>
    <n v="72953.383870000005"/>
    <n v="-1457.9004232580801"/>
    <n v="71495.483446741928"/>
    <n v="0"/>
    <n v="0"/>
    <n v="0"/>
    <n v="0"/>
    <n v="71495.483446741928"/>
    <n v="65.233105334618543"/>
    <n v="274"/>
    <n v="17873.87"/>
    <n v="17873.87"/>
    <n v="53621.613446741932"/>
    <n v="0"/>
    <n v="0"/>
    <n v="0"/>
    <n v="17873.87"/>
    <n v="0"/>
    <n v="17873.87"/>
    <n v="0"/>
    <m/>
    <n v="0"/>
    <n v="0"/>
    <n v="0"/>
    <n v="0"/>
    <n v="0"/>
    <n v="0"/>
    <n v="0"/>
    <n v="0"/>
    <n v="0"/>
    <n v="17082.349999999999"/>
    <n v="791.52"/>
    <n v="17873.87"/>
    <n v="17873.87"/>
  </r>
  <r>
    <n v="605"/>
    <n v="15365"/>
    <s v="42857365PPSU"/>
    <s v="365P"/>
    <x v="112"/>
    <s v="17LTIP - Perf"/>
    <n v="10257"/>
    <n v="10"/>
    <x v="90"/>
    <n v="9260"/>
    <x v="0"/>
    <n v="2000"/>
    <n v="0"/>
    <n v="0"/>
    <s v="42857365PPSU17LTIP - Perf"/>
    <s v="LTIP - Perf"/>
    <s v="LTIP - Perf - 05/02/2017"/>
    <s v="3 years"/>
    <d v="2017-05-02T00:00:00"/>
    <d v="2019-09-30T00:00:00"/>
    <n v="2525"/>
    <n v="0"/>
    <n v="0"/>
    <n v="0"/>
    <m/>
    <n v="398.69749999999976"/>
    <n v="-199.47499999999991"/>
    <n v="2724.2224999999999"/>
    <n v="1.0789"/>
    <s v=""/>
    <n v="0"/>
    <n v="204474.5"/>
    <n v="0"/>
    <n v="0"/>
    <n v="0"/>
    <s v=""/>
    <n v="32286.523549999984"/>
    <n v="-16153.485499999993"/>
    <n v="220607.53805"/>
    <n v="2724.2224999999999"/>
    <n v="0"/>
    <n v="0"/>
    <n v="2724.2224999999999"/>
    <n v="80.98"/>
    <n v="220607.53805"/>
    <n v="-4408.6210403912"/>
    <n v="216198.91700960879"/>
    <n v="0"/>
    <n v="0"/>
    <n v="0"/>
    <n v="0"/>
    <n v="216198.91700960879"/>
    <n v="197.26178559270875"/>
    <n v="274"/>
    <n v="54049.73"/>
    <n v="54049.73"/>
    <n v="162149.18700960878"/>
    <n v="0"/>
    <n v="0"/>
    <n v="0"/>
    <n v="54049.73"/>
    <n v="0"/>
    <n v="54049.73"/>
    <n v="0"/>
    <m/>
    <n v="0"/>
    <n v="0"/>
    <n v="0"/>
    <n v="0"/>
    <n v="0"/>
    <n v="0"/>
    <n v="0"/>
    <n v="0"/>
    <n v="0"/>
    <n v="51656.22"/>
    <n v="2393.5100000000002"/>
    <n v="54049.73"/>
    <n v="54049.73"/>
  </r>
  <r>
    <n v="606"/>
    <n v="24451"/>
    <s v="42857451RPSU"/>
    <s v="451R"/>
    <x v="186"/>
    <s v="17LTIP - Perf"/>
    <n v="10257"/>
    <n v="10"/>
    <x v="0"/>
    <n v="9260"/>
    <x v="0"/>
    <n v="2000"/>
    <n v="0"/>
    <n v="0"/>
    <s v="42857451RPSU17LTIP - Perf"/>
    <s v="LTIP - Perf"/>
    <s v="LTIP - Perf - 05/02/2017"/>
    <s v="3 years"/>
    <d v="2017-05-02T00:00:00"/>
    <d v="2019-09-30T00:00:00"/>
    <n v="1750"/>
    <n v="0"/>
    <n v="0"/>
    <n v="0"/>
    <m/>
    <n v="276.32499999999982"/>
    <n v="-138.24999999999977"/>
    <n v="1888.075"/>
    <n v="1.0789"/>
    <s v=""/>
    <n v="0"/>
    <n v="141715"/>
    <n v="0"/>
    <n v="0"/>
    <n v="0"/>
    <s v=""/>
    <n v="22376.798499999986"/>
    <n v="-11195.484999999982"/>
    <n v="152896.31349999999"/>
    <n v="1888.075"/>
    <n v="0"/>
    <n v="0"/>
    <n v="1888.075"/>
    <n v="80.98"/>
    <n v="152896.31350000002"/>
    <n v="-3055.4799289840003"/>
    <n v="149840.83357101603"/>
    <n v="0"/>
    <n v="0"/>
    <n v="0"/>
    <n v="0"/>
    <n v="149840.83357101603"/>
    <n v="136.71608902464968"/>
    <n v="274"/>
    <n v="37460.21"/>
    <n v="37460.21"/>
    <n v="112380.62357101604"/>
    <n v="0"/>
    <n v="0"/>
    <n v="0"/>
    <n v="37460.21"/>
    <n v="0"/>
    <n v="37460.21"/>
    <n v="0"/>
    <m/>
    <n v="0"/>
    <n v="0"/>
    <n v="0"/>
    <n v="0"/>
    <n v="0"/>
    <n v="0"/>
    <n v="0"/>
    <n v="0"/>
    <n v="0"/>
    <n v="35801.339999999997"/>
    <n v="1658.87"/>
    <n v="37460.21"/>
    <n v="37460.21"/>
  </r>
  <r>
    <n v="607"/>
    <n v="10105"/>
    <s v="42857105APSU"/>
    <s v="105A"/>
    <x v="5"/>
    <s v="17LTIP - Perf"/>
    <n v="10257"/>
    <n v="10"/>
    <x v="5"/>
    <n v="9260"/>
    <x v="0"/>
    <n v="2000"/>
    <n v="0"/>
    <n v="0"/>
    <s v="42857105APSU17LTIP - Perf"/>
    <s v="LTIP - Perf"/>
    <s v="LTIP - Perf - 05/02/2017"/>
    <s v="3 years"/>
    <d v="2017-05-02T00:00:00"/>
    <d v="2019-09-30T00:00:00"/>
    <n v="370"/>
    <n v="0"/>
    <n v="0"/>
    <n v="0"/>
    <m/>
    <n v="58.423000000000002"/>
    <n v="-29.230000000000018"/>
    <n v="399.19299999999998"/>
    <n v="1.0789"/>
    <s v=""/>
    <n v="0"/>
    <n v="29962.600000000002"/>
    <n v="0"/>
    <n v="0"/>
    <n v="0"/>
    <s v=""/>
    <n v="4731.0945400000001"/>
    <n v="-2367.0454000000018"/>
    <n v="32326.649140000001"/>
    <n v="399.19299999999998"/>
    <n v="0"/>
    <n v="0"/>
    <n v="399.19299999999998"/>
    <n v="80.98"/>
    <n v="32326.649140000001"/>
    <n v="-646.01575641375996"/>
    <n v="31680.633383586242"/>
    <n v="0"/>
    <n v="0"/>
    <n v="0"/>
    <n v="0"/>
    <n v="31680.633383586242"/>
    <n v="28.905687393783069"/>
    <n v="274"/>
    <n v="7920.16"/>
    <n v="7920.16"/>
    <n v="23760.473383586243"/>
    <n v="0"/>
    <n v="0"/>
    <n v="0"/>
    <n v="7920.16"/>
    <n v="0"/>
    <n v="7920.16"/>
    <n v="0"/>
    <m/>
    <n v="0"/>
    <n v="0"/>
    <n v="0"/>
    <n v="0"/>
    <n v="0"/>
    <n v="0"/>
    <n v="0"/>
    <n v="0"/>
    <n v="0"/>
    <n v="7569.43"/>
    <n v="350.73"/>
    <n v="7920.16"/>
    <n v="7920.16"/>
  </r>
  <r>
    <n v="608"/>
    <n v="10859"/>
    <s v="42857859CPSU"/>
    <s v="859C"/>
    <x v="29"/>
    <s v="17LTIP - Perf"/>
    <n v="10257"/>
    <n v="10"/>
    <x v="12"/>
    <n v="9260"/>
    <x v="0"/>
    <n v="2000"/>
    <n v="0"/>
    <n v="0"/>
    <s v="42857859CPSU17LTIP - Perf"/>
    <s v="LTIP - Perf"/>
    <s v="LTIP - Perf - 05/02/2017"/>
    <s v="3 years"/>
    <d v="2017-05-02T00:00:00"/>
    <d v="2019-09-30T00:00:00"/>
    <n v="370"/>
    <n v="0"/>
    <n v="0"/>
    <n v="0"/>
    <m/>
    <n v="58.423000000000002"/>
    <n v="-29.230000000000018"/>
    <n v="399.19299999999998"/>
    <n v="1.0789"/>
    <s v=""/>
    <n v="0"/>
    <n v="29962.600000000002"/>
    <n v="0"/>
    <n v="0"/>
    <n v="0"/>
    <s v=""/>
    <n v="4731.0945400000001"/>
    <n v="-2367.0454000000018"/>
    <n v="32326.649140000001"/>
    <n v="399.19299999999998"/>
    <n v="0"/>
    <n v="0"/>
    <n v="399.19299999999998"/>
    <n v="80.98"/>
    <n v="32326.649140000001"/>
    <n v="-646.01575641375996"/>
    <n v="31680.633383586242"/>
    <n v="0"/>
    <n v="0"/>
    <n v="0"/>
    <n v="0"/>
    <n v="31680.633383586242"/>
    <n v="28.905687393783069"/>
    <n v="274"/>
    <n v="7920.16"/>
    <n v="7920.16"/>
    <n v="23760.473383586243"/>
    <n v="0"/>
    <n v="0"/>
    <n v="0"/>
    <n v="7920.16"/>
    <n v="0"/>
    <n v="7920.16"/>
    <n v="0"/>
    <m/>
    <n v="0"/>
    <n v="0"/>
    <n v="0"/>
    <n v="0"/>
    <n v="0"/>
    <n v="0"/>
    <n v="0"/>
    <n v="0"/>
    <n v="0"/>
    <n v="7569.43"/>
    <n v="350.73"/>
    <n v="7920.16"/>
    <n v="7920.16"/>
  </r>
  <r>
    <n v="609"/>
    <n v="15832"/>
    <s v="42857832DPSU"/>
    <s v="832D"/>
    <x v="125"/>
    <s v="17LTIP - Perf"/>
    <n v="10257"/>
    <n v="180"/>
    <x v="75"/>
    <n v="9260"/>
    <x v="0"/>
    <n v="700000"/>
    <n v="0"/>
    <n v="0"/>
    <s v="42857832DPSU17LTIP - Perf"/>
    <s v="LTIP - Perf"/>
    <s v="LTIP - Perf - 05/02/2017"/>
    <s v="3 years"/>
    <d v="2017-05-02T00:00:00"/>
    <d v="2019-09-30T00:00:00"/>
    <n v="370"/>
    <n v="0"/>
    <n v="0"/>
    <n v="0"/>
    <m/>
    <n v="58.423000000000002"/>
    <n v="-29.230000000000018"/>
    <n v="399.19299999999998"/>
    <n v="1.0789"/>
    <s v=""/>
    <n v="0"/>
    <n v="29962.600000000002"/>
    <n v="0"/>
    <n v="0"/>
    <n v="0"/>
    <s v=""/>
    <n v="4731.0945400000001"/>
    <n v="-2367.0454000000018"/>
    <n v="32326.649140000001"/>
    <n v="399.19299999999998"/>
    <n v="0"/>
    <n v="0"/>
    <n v="399.19299999999998"/>
    <n v="80.98"/>
    <n v="32326.649140000001"/>
    <n v="-646.01575641375996"/>
    <n v="31680.633383586242"/>
    <n v="0"/>
    <n v="0"/>
    <n v="0"/>
    <n v="0"/>
    <n v="31680.633383586242"/>
    <n v="28.905687393783069"/>
    <n v="274"/>
    <n v="7920.16"/>
    <n v="7920.16"/>
    <n v="23760.473383586243"/>
    <n v="0"/>
    <n v="0"/>
    <n v="0"/>
    <n v="7920.16"/>
    <n v="0"/>
    <n v="7920.16"/>
    <n v="0"/>
    <m/>
    <n v="0"/>
    <n v="0"/>
    <n v="0"/>
    <n v="0"/>
    <n v="0"/>
    <n v="0"/>
    <n v="0"/>
    <n v="0"/>
    <n v="0"/>
    <n v="7569.43"/>
    <n v="350.73"/>
    <n v="7920.16"/>
    <n v="7920.16"/>
  </r>
  <r>
    <n v="610"/>
    <n v="15304"/>
    <s v="42857304GPSU"/>
    <s v="304G"/>
    <x v="109"/>
    <s v="17LTIP - Perf"/>
    <n v="10257"/>
    <n v="180"/>
    <x v="75"/>
    <n v="9260"/>
    <x v="0"/>
    <n v="700000"/>
    <n v="0"/>
    <n v="0"/>
    <s v="42857304GPSU17LTIP - Perf"/>
    <s v="LTIP - Perf"/>
    <s v="LTIP - Perf - 05/02/2017"/>
    <s v="3 years"/>
    <d v="2017-05-02T00:00:00"/>
    <d v="2019-09-30T00:00:00"/>
    <n v="370"/>
    <n v="0"/>
    <n v="0"/>
    <n v="0"/>
    <m/>
    <n v="58.423000000000002"/>
    <n v="-29.230000000000018"/>
    <n v="399.19299999999998"/>
    <n v="1.0789"/>
    <s v=""/>
    <n v="0"/>
    <n v="29962.600000000002"/>
    <n v="0"/>
    <n v="0"/>
    <n v="0"/>
    <s v=""/>
    <n v="4731.0945400000001"/>
    <n v="-2367.0454000000018"/>
    <n v="32326.649140000001"/>
    <n v="399.19299999999998"/>
    <n v="0"/>
    <n v="0"/>
    <n v="399.19299999999998"/>
    <n v="80.98"/>
    <n v="32326.649140000001"/>
    <n v="-646.01575641375996"/>
    <n v="31680.633383586242"/>
    <n v="0"/>
    <n v="0"/>
    <n v="0"/>
    <n v="0"/>
    <n v="31680.633383586242"/>
    <n v="28.905687393783069"/>
    <n v="274"/>
    <n v="7920.16"/>
    <n v="7920.16"/>
    <n v="23760.473383586243"/>
    <n v="0"/>
    <n v="0"/>
    <n v="0"/>
    <n v="7920.16"/>
    <n v="0"/>
    <n v="7920.16"/>
    <n v="0"/>
    <m/>
    <n v="0"/>
    <n v="0"/>
    <n v="0"/>
    <n v="0"/>
    <n v="0"/>
    <n v="0"/>
    <n v="0"/>
    <n v="0"/>
    <n v="0"/>
    <n v="7569.43"/>
    <n v="350.73"/>
    <n v="7920.16"/>
    <n v="7920.16"/>
  </r>
  <r>
    <n v="611"/>
    <n v="14383"/>
    <s v="42857383KPSU"/>
    <s v="383K"/>
    <x v="83"/>
    <s v="17LTIP - Perf"/>
    <n v="10257"/>
    <n v="80"/>
    <x v="68"/>
    <n v="9260"/>
    <x v="0"/>
    <n v="190000"/>
    <n v="0"/>
    <n v="0"/>
    <s v="42857383KPSU17LTIP - Perf"/>
    <s v="LTIP - Perf"/>
    <s v="LTIP - Perf - 05/02/2017"/>
    <s v="3 years"/>
    <d v="2017-05-02T00:00:00"/>
    <d v="2019-09-30T00:00:00"/>
    <n v="370"/>
    <n v="0"/>
    <n v="0"/>
    <n v="0"/>
    <m/>
    <n v="58.423000000000002"/>
    <n v="-29.230000000000018"/>
    <n v="399.19299999999998"/>
    <n v="1.0789"/>
    <s v=""/>
    <n v="0"/>
    <n v="29962.600000000002"/>
    <n v="0"/>
    <n v="0"/>
    <n v="0"/>
    <s v=""/>
    <n v="4731.0945400000001"/>
    <n v="-2367.0454000000018"/>
    <n v="32326.649140000001"/>
    <n v="399.19299999999998"/>
    <n v="0"/>
    <n v="0"/>
    <n v="399.19299999999998"/>
    <n v="80.98"/>
    <n v="32326.649140000001"/>
    <n v="-646.01575641375996"/>
    <n v="31680.633383586242"/>
    <n v="0"/>
    <n v="0"/>
    <n v="0"/>
    <n v="0"/>
    <n v="31680.633383586242"/>
    <n v="28.905687393783069"/>
    <n v="274"/>
    <n v="7920.16"/>
    <n v="7920.16"/>
    <n v="23760.473383586243"/>
    <n v="0"/>
    <n v="0"/>
    <n v="0"/>
    <n v="7920.16"/>
    <n v="0"/>
    <n v="7920.16"/>
    <n v="0"/>
    <m/>
    <n v="0"/>
    <n v="0"/>
    <n v="0"/>
    <n v="0"/>
    <n v="0"/>
    <n v="0"/>
    <n v="0"/>
    <n v="0"/>
    <n v="0"/>
    <n v="7569.43"/>
    <n v="350.73"/>
    <n v="7920.16"/>
    <n v="7920.16"/>
  </r>
  <r>
    <n v="612"/>
    <n v="11267"/>
    <s v="42857267SPSU"/>
    <s v="267S"/>
    <x v="35"/>
    <s v="17LTIP - Perf"/>
    <n v="10257"/>
    <n v="10"/>
    <x v="12"/>
    <n v="9260"/>
    <x v="0"/>
    <n v="2000"/>
    <n v="0"/>
    <n v="0"/>
    <s v="42857267SPSU17LTIP - Perf"/>
    <s v="LTIP - Perf"/>
    <s v="LTIP - Perf - 05/02/2017"/>
    <s v="3 years"/>
    <d v="2017-05-02T00:00:00"/>
    <d v="2019-09-30T00:00:00"/>
    <n v="370"/>
    <n v="0"/>
    <n v="0"/>
    <n v="0"/>
    <m/>
    <n v="58.423000000000002"/>
    <n v="-29.230000000000018"/>
    <n v="399.19299999999998"/>
    <n v="1.0789"/>
    <s v=""/>
    <n v="0"/>
    <n v="29962.600000000002"/>
    <n v="0"/>
    <n v="0"/>
    <n v="0"/>
    <s v=""/>
    <n v="4731.0945400000001"/>
    <n v="-2367.0454000000018"/>
    <n v="32326.649140000001"/>
    <n v="399.19299999999998"/>
    <n v="0"/>
    <n v="0"/>
    <n v="399.19299999999998"/>
    <n v="80.98"/>
    <n v="32326.649140000001"/>
    <n v="-646.01575641375996"/>
    <n v="31680.633383586242"/>
    <n v="0"/>
    <n v="0"/>
    <n v="0"/>
    <n v="0"/>
    <n v="31680.633383586242"/>
    <n v="28.905687393783069"/>
    <n v="274"/>
    <n v="7920.16"/>
    <n v="7920.16"/>
    <n v="23760.473383586243"/>
    <n v="0"/>
    <n v="0"/>
    <n v="0"/>
    <n v="7920.16"/>
    <n v="0"/>
    <n v="7920.16"/>
    <n v="0"/>
    <m/>
    <n v="0"/>
    <n v="0"/>
    <n v="0"/>
    <n v="0"/>
    <n v="0"/>
    <n v="0"/>
    <n v="0"/>
    <n v="0"/>
    <n v="0"/>
    <n v="7569.43"/>
    <n v="350.73"/>
    <n v="7920.16"/>
    <n v="7920.16"/>
  </r>
  <r>
    <n v="613"/>
    <n v="10368"/>
    <s v="42857368WPSU"/>
    <s v="368W"/>
    <x v="15"/>
    <s v="17LTIP - Perf"/>
    <n v="10257"/>
    <n v="10"/>
    <x v="5"/>
    <n v="9260"/>
    <x v="0"/>
    <n v="2000"/>
    <n v="0"/>
    <n v="0"/>
    <s v="42857368WPSU17LTIP - Perf"/>
    <s v="LTIP - Perf"/>
    <s v="LTIP - Perf - 05/02/2017"/>
    <s v="3 years"/>
    <d v="2017-05-02T00:00:00"/>
    <d v="2019-09-30T00:00:00"/>
    <n v="370"/>
    <n v="0"/>
    <n v="0"/>
    <n v="0"/>
    <m/>
    <n v="58.423000000000002"/>
    <n v="-29.230000000000018"/>
    <n v="399.19299999999998"/>
    <n v="1.0789"/>
    <s v=""/>
    <n v="0"/>
    <n v="29962.600000000002"/>
    <n v="0"/>
    <n v="0"/>
    <n v="0"/>
    <s v=""/>
    <n v="4731.0945400000001"/>
    <n v="-2367.0454000000018"/>
    <n v="32326.649140000001"/>
    <n v="399.19299999999998"/>
    <n v="0"/>
    <n v="0"/>
    <n v="399.19299999999998"/>
    <n v="80.98"/>
    <n v="32326.649140000001"/>
    <n v="-646.01575641375996"/>
    <n v="31680.633383586242"/>
    <n v="0"/>
    <n v="0"/>
    <n v="0"/>
    <n v="0"/>
    <n v="31680.633383586242"/>
    <n v="28.905687393783069"/>
    <n v="274"/>
    <n v="7920.16"/>
    <n v="7920.16"/>
    <n v="23760.473383586243"/>
    <n v="0"/>
    <n v="0"/>
    <n v="0"/>
    <n v="7920.16"/>
    <n v="0"/>
    <n v="7920.16"/>
    <n v="0"/>
    <m/>
    <n v="0"/>
    <n v="0"/>
    <n v="0"/>
    <n v="0"/>
    <n v="0"/>
    <n v="0"/>
    <n v="0"/>
    <n v="0"/>
    <n v="0"/>
    <n v="7569.43"/>
    <n v="350.73"/>
    <n v="7920.16"/>
    <n v="7920.16"/>
  </r>
  <r>
    <n v="614"/>
    <n v="10382"/>
    <s v="42857382APSU"/>
    <s v="382A"/>
    <x v="17"/>
    <s v="17LTIP - Perf"/>
    <n v="10257"/>
    <n v="10"/>
    <x v="1"/>
    <n v="9260"/>
    <x v="0"/>
    <n v="2000"/>
    <n v="0"/>
    <n v="0"/>
    <s v="42857382APSU17LTIP - Perf"/>
    <s v="LTIP - Perf"/>
    <s v="LTIP - Perf - 05/02/2017"/>
    <s v="3 years"/>
    <d v="2017-05-02T00:00:00"/>
    <d v="2019-09-30T00:00:00"/>
    <n v="240"/>
    <n v="0"/>
    <n v="0"/>
    <n v="0"/>
    <m/>
    <n v="37.895999999999958"/>
    <n v="-18.95999999999998"/>
    <n v="258.93599999999998"/>
    <n v="1.0789"/>
    <s v=""/>
    <n v="0"/>
    <n v="19435.2"/>
    <n v="0"/>
    <n v="0"/>
    <n v="0"/>
    <s v=""/>
    <n v="3068.8180799999968"/>
    <n v="-1535.3807999999983"/>
    <n v="20968.637279999999"/>
    <n v="258.93599999999998"/>
    <n v="0"/>
    <n v="0"/>
    <n v="258.93599999999998"/>
    <n v="80.98"/>
    <n v="20968.637279999999"/>
    <n v="-419.03724740351993"/>
    <n v="20549.600032596478"/>
    <n v="0"/>
    <n v="0"/>
    <n v="0"/>
    <n v="0"/>
    <n v="20549.600032596478"/>
    <n v="18.749635066237662"/>
    <n v="274"/>
    <n v="5137.3999999999996"/>
    <n v="5137.3999999999996"/>
    <n v="15412.200032596478"/>
    <n v="0"/>
    <n v="0"/>
    <n v="0"/>
    <n v="5137.3999999999996"/>
    <n v="0"/>
    <n v="5137.3999999999996"/>
    <n v="0"/>
    <m/>
    <n v="0"/>
    <n v="0"/>
    <n v="0"/>
    <n v="0"/>
    <n v="0"/>
    <n v="0"/>
    <n v="0"/>
    <n v="0"/>
    <n v="0"/>
    <n v="4909.8999999999996"/>
    <n v="227.5"/>
    <n v="5137.3999999999996"/>
    <n v="5137.3999999999996"/>
  </r>
  <r>
    <n v="615"/>
    <n v="16986"/>
    <s v="42857986APSU"/>
    <s v="986A"/>
    <x v="131"/>
    <s v="17LTIP - Perf"/>
    <n v="10257"/>
    <n v="10"/>
    <x v="101"/>
    <n v="9260"/>
    <x v="0"/>
    <n v="2000"/>
    <n v="0"/>
    <n v="0"/>
    <s v="42857986APSU17LTIP - Perf"/>
    <s v="LTIP - Perf"/>
    <s v="LTIP - Perf - 05/02/2017"/>
    <s v="3 years"/>
    <d v="2017-05-02T00:00:00"/>
    <d v="2019-09-30T00:00:00"/>
    <n v="240"/>
    <n v="0"/>
    <n v="0"/>
    <n v="0"/>
    <m/>
    <n v="37.895999999999958"/>
    <n v="-18.95999999999998"/>
    <n v="258.93599999999998"/>
    <n v="1.0789"/>
    <s v=""/>
    <n v="0"/>
    <n v="19435.2"/>
    <n v="0"/>
    <n v="0"/>
    <n v="0"/>
    <s v=""/>
    <n v="3068.8180799999968"/>
    <n v="-1535.3807999999983"/>
    <n v="20968.637279999999"/>
    <n v="258.93599999999998"/>
    <n v="0"/>
    <n v="0"/>
    <n v="258.93599999999998"/>
    <n v="80.98"/>
    <n v="20968.637279999999"/>
    <n v="-419.03724740351993"/>
    <n v="20549.600032596478"/>
    <n v="0"/>
    <n v="0"/>
    <n v="0"/>
    <n v="0"/>
    <n v="20549.600032596478"/>
    <n v="18.749635066237662"/>
    <n v="274"/>
    <n v="5137.3999999999996"/>
    <n v="5137.3999999999996"/>
    <n v="15412.200032596478"/>
    <n v="0"/>
    <n v="0"/>
    <n v="0"/>
    <n v="5137.3999999999996"/>
    <n v="0"/>
    <n v="5137.3999999999996"/>
    <n v="0"/>
    <m/>
    <n v="0"/>
    <n v="0"/>
    <n v="0"/>
    <n v="0"/>
    <n v="0"/>
    <n v="0"/>
    <n v="0"/>
    <n v="0"/>
    <n v="0"/>
    <n v="4909.8999999999996"/>
    <n v="227.5"/>
    <n v="5137.3999999999996"/>
    <n v="5137.3999999999996"/>
  </r>
  <r>
    <n v="616"/>
    <n v="24541"/>
    <s v="42857541BPSU"/>
    <s v="541B"/>
    <x v="188"/>
    <s v="17LTIP - Perf"/>
    <n v="10257"/>
    <n v="180"/>
    <x v="75"/>
    <n v="9260"/>
    <x v="0"/>
    <n v="700000"/>
    <n v="0"/>
    <n v="0"/>
    <s v="42857541BPSU17LTIP - Perf"/>
    <s v="LTIP - Perf"/>
    <s v="LTIP - Perf - 05/02/2017"/>
    <s v="3 years"/>
    <d v="2017-05-02T00:00:00"/>
    <d v="2019-09-30T00:00:00"/>
    <n v="240"/>
    <n v="0"/>
    <n v="0"/>
    <n v="0"/>
    <m/>
    <n v="37.895999999999958"/>
    <n v="-18.95999999999998"/>
    <n v="258.93599999999998"/>
    <n v="1.0789"/>
    <s v=""/>
    <n v="0"/>
    <n v="19435.2"/>
    <n v="0"/>
    <n v="0"/>
    <n v="0"/>
    <s v=""/>
    <n v="3068.8180799999968"/>
    <n v="-1535.3807999999983"/>
    <n v="20968.637279999999"/>
    <n v="258.93599999999998"/>
    <n v="0"/>
    <n v="0"/>
    <n v="258.93599999999998"/>
    <n v="80.98"/>
    <n v="20968.637279999999"/>
    <n v="-419.03724740351993"/>
    <n v="20549.600032596478"/>
    <n v="0"/>
    <n v="0"/>
    <n v="0"/>
    <n v="0"/>
    <n v="20549.600032596478"/>
    <n v="18.749635066237662"/>
    <n v="274"/>
    <n v="5137.3999999999996"/>
    <n v="5137.3999999999996"/>
    <n v="15412.200032596478"/>
    <n v="0"/>
    <n v="0"/>
    <n v="0"/>
    <n v="5137.3999999999996"/>
    <n v="0"/>
    <n v="5137.3999999999996"/>
    <n v="0"/>
    <m/>
    <n v="0"/>
    <n v="0"/>
    <n v="0"/>
    <n v="0"/>
    <n v="0"/>
    <n v="0"/>
    <n v="0"/>
    <n v="0"/>
    <n v="0"/>
    <n v="4909.8999999999996"/>
    <n v="227.5"/>
    <n v="5137.3999999999996"/>
    <n v="5137.3999999999996"/>
  </r>
  <r>
    <n v="617"/>
    <n v="12327"/>
    <s v="42857327BPSU"/>
    <s v="327B"/>
    <x v="53"/>
    <s v="17LTIP - Perf"/>
    <n v="10257"/>
    <n v="10"/>
    <x v="45"/>
    <n v="9260"/>
    <x v="0"/>
    <n v="2000"/>
    <n v="0"/>
    <n v="0"/>
    <s v="42857327BPSU17LTIP - Perf"/>
    <s v="LTIP - Perf"/>
    <s v="LTIP - Perf - 05/02/2017"/>
    <s v="3 years"/>
    <d v="2017-05-02T00:00:00"/>
    <d v="2019-09-30T00:00:00"/>
    <n v="240"/>
    <n v="0"/>
    <n v="0"/>
    <n v="0"/>
    <m/>
    <n v="37.895999999999958"/>
    <n v="-18.95999999999998"/>
    <n v="258.93599999999998"/>
    <n v="1.0789"/>
    <s v=""/>
    <n v="0"/>
    <n v="19435.2"/>
    <n v="0"/>
    <n v="0"/>
    <n v="0"/>
    <s v=""/>
    <n v="3068.8180799999968"/>
    <n v="-1535.3807999999983"/>
    <n v="20968.637279999999"/>
    <n v="258.93599999999998"/>
    <n v="0"/>
    <n v="0"/>
    <n v="258.93599999999998"/>
    <n v="80.98"/>
    <n v="20968.637279999999"/>
    <n v="-419.03724740351993"/>
    <n v="20549.600032596478"/>
    <n v="0"/>
    <n v="0"/>
    <n v="0"/>
    <n v="0"/>
    <n v="20549.600032596478"/>
    <n v="18.749635066237662"/>
    <n v="274"/>
    <n v="5137.3999999999996"/>
    <n v="5137.3999999999996"/>
    <n v="15412.200032596478"/>
    <n v="0"/>
    <n v="0"/>
    <n v="0"/>
    <n v="5137.3999999999996"/>
    <n v="0"/>
    <n v="5137.3999999999996"/>
    <n v="0"/>
    <m/>
    <n v="0"/>
    <n v="0"/>
    <n v="0"/>
    <n v="0"/>
    <n v="0"/>
    <n v="0"/>
    <n v="0"/>
    <n v="0"/>
    <n v="0"/>
    <n v="4909.8999999999996"/>
    <n v="227.5"/>
    <n v="5137.3999999999996"/>
    <n v="5137.3999999999996"/>
  </r>
  <r>
    <n v="618"/>
    <n v="19167"/>
    <s v="42857167BPSU"/>
    <s v="167B"/>
    <x v="182"/>
    <s v="17LTIP - Perf"/>
    <n v="10257"/>
    <n v="10"/>
    <x v="131"/>
    <n v="9260"/>
    <x v="0"/>
    <n v="2000"/>
    <n v="0"/>
    <n v="0"/>
    <s v="42857167BPSU17LTIP - Perf"/>
    <s v="LTIP - Perf"/>
    <s v="LTIP - Perf - 05/02/2017"/>
    <s v="3 years"/>
    <d v="2017-05-02T00:00:00"/>
    <d v="2019-09-30T00:00:00"/>
    <n v="240"/>
    <n v="0"/>
    <n v="0"/>
    <n v="0"/>
    <m/>
    <n v="37.895999999999958"/>
    <n v="-18.95999999999998"/>
    <n v="258.93599999999998"/>
    <n v="1.0789"/>
    <s v=""/>
    <n v="0"/>
    <n v="19435.2"/>
    <n v="0"/>
    <n v="0"/>
    <n v="0"/>
    <s v=""/>
    <n v="3068.8180799999968"/>
    <n v="-1535.3807999999983"/>
    <n v="20968.637279999999"/>
    <n v="258.93599999999998"/>
    <n v="0"/>
    <n v="0"/>
    <n v="258.93599999999998"/>
    <n v="80.98"/>
    <n v="20968.637279999999"/>
    <n v="-419.03724740351993"/>
    <n v="20549.600032596478"/>
    <n v="0"/>
    <n v="0"/>
    <n v="0"/>
    <n v="0"/>
    <n v="20549.600032596478"/>
    <n v="18.749635066237662"/>
    <n v="274"/>
    <n v="5137.3999999999996"/>
    <n v="5137.3999999999996"/>
    <n v="15412.200032596478"/>
    <n v="0"/>
    <n v="0"/>
    <n v="0"/>
    <n v="5137.3999999999996"/>
    <n v="0"/>
    <n v="5137.3999999999996"/>
    <n v="0"/>
    <m/>
    <n v="0"/>
    <n v="0"/>
    <n v="0"/>
    <n v="0"/>
    <n v="0"/>
    <n v="0"/>
    <n v="0"/>
    <n v="0"/>
    <n v="0"/>
    <n v="4909.8999999999996"/>
    <n v="227.5"/>
    <n v="5137.3999999999996"/>
    <n v="5137.3999999999996"/>
  </r>
  <r>
    <n v="619"/>
    <n v="14178"/>
    <s v="42857178BPSU"/>
    <s v="178B"/>
    <x v="77"/>
    <s v="17LTIP - Perf"/>
    <n v="10257"/>
    <n v="10"/>
    <x v="14"/>
    <n v="9260"/>
    <x v="0"/>
    <n v="2000"/>
    <n v="0"/>
    <n v="0"/>
    <s v="42857178BPSU17LTIP - Perf"/>
    <s v="LTIP - Perf"/>
    <s v="LTIP - Perf - 05/02/2017"/>
    <s v="3 years"/>
    <d v="2017-05-02T00:00:00"/>
    <d v="2019-09-30T00:00:00"/>
    <n v="240"/>
    <n v="0"/>
    <n v="0"/>
    <n v="0"/>
    <m/>
    <n v="37.895999999999958"/>
    <n v="-18.95999999999998"/>
    <n v="258.93599999999998"/>
    <n v="1.0789"/>
    <s v=""/>
    <n v="0"/>
    <n v="19435.2"/>
    <n v="0"/>
    <n v="0"/>
    <n v="0"/>
    <s v=""/>
    <n v="3068.8180799999968"/>
    <n v="-1535.3807999999983"/>
    <n v="20968.637279999999"/>
    <n v="258.93599999999998"/>
    <n v="0"/>
    <n v="0"/>
    <n v="258.93599999999998"/>
    <n v="80.98"/>
    <n v="20968.637279999999"/>
    <n v="-419.03724740351993"/>
    <n v="20549.600032596478"/>
    <n v="0"/>
    <n v="0"/>
    <n v="0"/>
    <n v="0"/>
    <n v="20549.600032596478"/>
    <n v="18.749635066237662"/>
    <n v="274"/>
    <n v="5137.3999999999996"/>
    <n v="5137.3999999999996"/>
    <n v="15412.200032596478"/>
    <n v="0"/>
    <n v="0"/>
    <n v="0"/>
    <n v="5137.3999999999996"/>
    <n v="0"/>
    <n v="5137.3999999999996"/>
    <n v="0"/>
    <m/>
    <n v="0"/>
    <n v="0"/>
    <n v="0"/>
    <n v="0"/>
    <n v="0"/>
    <n v="0"/>
    <n v="0"/>
    <n v="0"/>
    <n v="0"/>
    <n v="4909.8999999999996"/>
    <n v="227.5"/>
    <n v="5137.3999999999996"/>
    <n v="5137.3999999999996"/>
  </r>
  <r>
    <n v="620"/>
    <n v="13587"/>
    <s v="42857587BPSU"/>
    <s v="587B"/>
    <x v="73"/>
    <s v="17LTIP - Perf"/>
    <n v="10257"/>
    <n v="10"/>
    <x v="60"/>
    <n v="9260"/>
    <x v="0"/>
    <n v="2000"/>
    <n v="0"/>
    <n v="0"/>
    <s v="42857587BPSU17LTIP - Perf"/>
    <s v="LTIP - Perf"/>
    <s v="LTIP - Perf - 05/02/2017"/>
    <s v="3 years"/>
    <d v="2017-05-02T00:00:00"/>
    <d v="2019-09-30T00:00:00"/>
    <n v="240"/>
    <n v="0"/>
    <n v="0"/>
    <n v="0"/>
    <m/>
    <n v="37.895999999999958"/>
    <n v="-18.95999999999998"/>
    <n v="258.93599999999998"/>
    <n v="1.0789"/>
    <s v=""/>
    <n v="0"/>
    <n v="19435.2"/>
    <n v="0"/>
    <n v="0"/>
    <n v="0"/>
    <s v=""/>
    <n v="3068.8180799999968"/>
    <n v="-1535.3807999999983"/>
    <n v="20968.637279999999"/>
    <n v="258.93599999999998"/>
    <n v="0"/>
    <n v="0"/>
    <n v="258.93599999999998"/>
    <n v="80.98"/>
    <n v="20968.637279999999"/>
    <n v="-419.03724740351993"/>
    <n v="20549.600032596478"/>
    <n v="0"/>
    <n v="0"/>
    <n v="0"/>
    <n v="0"/>
    <n v="20549.600032596478"/>
    <n v="18.749635066237662"/>
    <n v="274"/>
    <n v="5137.3999999999996"/>
    <n v="5137.3999999999996"/>
    <n v="15412.200032596478"/>
    <n v="0"/>
    <n v="0"/>
    <n v="0"/>
    <n v="5137.3999999999996"/>
    <n v="0"/>
    <n v="5137.3999999999996"/>
    <n v="0"/>
    <m/>
    <n v="0"/>
    <n v="0"/>
    <n v="0"/>
    <n v="0"/>
    <n v="0"/>
    <n v="0"/>
    <n v="0"/>
    <n v="0"/>
    <n v="0"/>
    <n v="4909.8999999999996"/>
    <n v="227.5"/>
    <n v="5137.3999999999996"/>
    <n v="5137.3999999999996"/>
  </r>
  <r>
    <n v="621"/>
    <n v="14311"/>
    <s v="42857311CPSU"/>
    <s v="311C"/>
    <x v="81"/>
    <s v="17LTIP - Perf"/>
    <n v="10257"/>
    <n v="80"/>
    <x v="66"/>
    <n v="9260"/>
    <x v="0"/>
    <n v="190000"/>
    <n v="0"/>
    <n v="0"/>
    <s v="42857311CPSU17LTIP - Perf"/>
    <s v="LTIP - Perf"/>
    <s v="LTIP - Perf - 05/02/2017"/>
    <s v="3 years"/>
    <d v="2017-05-02T00:00:00"/>
    <d v="2019-09-30T00:00:00"/>
    <n v="240"/>
    <n v="0"/>
    <n v="0"/>
    <n v="0"/>
    <m/>
    <n v="37.895999999999958"/>
    <n v="-18.95999999999998"/>
    <n v="258.93599999999998"/>
    <n v="1.0789"/>
    <s v=""/>
    <n v="0"/>
    <n v="19435.2"/>
    <n v="0"/>
    <n v="0"/>
    <n v="0"/>
    <s v=""/>
    <n v="3068.8180799999968"/>
    <n v="-1535.3807999999983"/>
    <n v="20968.637279999999"/>
    <n v="258.93599999999998"/>
    <n v="0"/>
    <n v="0"/>
    <n v="258.93599999999998"/>
    <n v="80.98"/>
    <n v="20968.637279999999"/>
    <n v="-419.03724740351993"/>
    <n v="20549.600032596478"/>
    <n v="0"/>
    <n v="0"/>
    <n v="0"/>
    <n v="0"/>
    <n v="20549.600032596478"/>
    <n v="18.749635066237662"/>
    <n v="274"/>
    <n v="5137.3999999999996"/>
    <n v="5137.3999999999996"/>
    <n v="15412.200032596478"/>
    <n v="0"/>
    <n v="0"/>
    <n v="0"/>
    <n v="5137.3999999999996"/>
    <n v="0"/>
    <n v="5137.3999999999996"/>
    <n v="0"/>
    <m/>
    <n v="0"/>
    <n v="0"/>
    <n v="0"/>
    <n v="0"/>
    <n v="0"/>
    <n v="0"/>
    <n v="0"/>
    <n v="0"/>
    <n v="0"/>
    <n v="4909.8999999999996"/>
    <n v="227.5"/>
    <n v="5137.3999999999996"/>
    <n v="5137.3999999999996"/>
  </r>
  <r>
    <n v="622"/>
    <n v="17010"/>
    <s v="4285710DaPSU"/>
    <s v="10Da"/>
    <x v="135"/>
    <s v="17LTIP - Perf"/>
    <n v="10257"/>
    <n v="10"/>
    <x v="103"/>
    <n v="9260"/>
    <x v="0"/>
    <n v="2000"/>
    <n v="0"/>
    <n v="0"/>
    <s v="4285710DaPSU17LTIP - Perf"/>
    <s v="LTIP - Perf"/>
    <s v="LTIP - Perf - 05/02/2017"/>
    <s v="3 years"/>
    <d v="2017-05-02T00:00:00"/>
    <d v="2019-09-30T00:00:00"/>
    <n v="240"/>
    <n v="0"/>
    <n v="0"/>
    <n v="0"/>
    <m/>
    <n v="37.895999999999958"/>
    <n v="-18.95999999999998"/>
    <n v="258.93599999999998"/>
    <n v="1.0789"/>
    <s v=""/>
    <n v="0"/>
    <n v="19435.2"/>
    <n v="0"/>
    <n v="0"/>
    <n v="0"/>
    <s v=""/>
    <n v="3068.8180799999968"/>
    <n v="-1535.3807999999983"/>
    <n v="20968.637279999999"/>
    <n v="258.93599999999998"/>
    <n v="0"/>
    <n v="0"/>
    <n v="258.93599999999998"/>
    <n v="80.98"/>
    <n v="20968.637279999999"/>
    <n v="-419.03724740351993"/>
    <n v="20549.600032596478"/>
    <n v="0"/>
    <n v="0"/>
    <n v="0"/>
    <n v="0"/>
    <n v="20549.600032596478"/>
    <n v="18.749635066237662"/>
    <n v="274"/>
    <n v="5137.3999999999996"/>
    <n v="5137.3999999999996"/>
    <n v="15412.200032596478"/>
    <n v="0"/>
    <n v="0"/>
    <n v="0"/>
    <n v="5137.3999999999996"/>
    <n v="0"/>
    <n v="5137.3999999999996"/>
    <n v="0"/>
    <m/>
    <n v="0"/>
    <n v="0"/>
    <n v="0"/>
    <n v="0"/>
    <n v="0"/>
    <n v="0"/>
    <n v="0"/>
    <n v="0"/>
    <n v="0"/>
    <n v="4909.8999999999996"/>
    <n v="227.5"/>
    <n v="5137.3999999999996"/>
    <n v="5137.3999999999996"/>
  </r>
  <r>
    <n v="623"/>
    <n v="14482"/>
    <s v="42857482DPSU"/>
    <s v="482D"/>
    <x v="86"/>
    <s v="17LTIP - Perf"/>
    <n v="10257"/>
    <n v="10"/>
    <x v="70"/>
    <n v="9260"/>
    <x v="0"/>
    <n v="12000"/>
    <n v="0"/>
    <n v="0"/>
    <s v="42857482DPSU17LTIP - Perf"/>
    <s v="LTIP - Perf"/>
    <s v="LTIP - Perf - 05/02/2017"/>
    <s v="3 years"/>
    <d v="2017-05-02T00:00:00"/>
    <d v="2019-09-30T00:00:00"/>
    <n v="240"/>
    <n v="0"/>
    <n v="0"/>
    <n v="0"/>
    <m/>
    <n v="37.895999999999958"/>
    <n v="-18.95999999999998"/>
    <n v="258.93599999999998"/>
    <n v="1.0789"/>
    <s v=""/>
    <n v="0"/>
    <n v="19435.2"/>
    <n v="0"/>
    <n v="0"/>
    <n v="0"/>
    <s v=""/>
    <n v="3068.8180799999968"/>
    <n v="-1535.3807999999983"/>
    <n v="20968.637279999999"/>
    <n v="258.93599999999998"/>
    <n v="0"/>
    <n v="0"/>
    <n v="258.93599999999998"/>
    <n v="80.98"/>
    <n v="20968.637279999999"/>
    <n v="-419.03724740351993"/>
    <n v="20549.600032596478"/>
    <n v="0"/>
    <n v="0"/>
    <n v="0"/>
    <n v="0"/>
    <n v="20549.600032596478"/>
    <n v="18.749635066237662"/>
    <n v="274"/>
    <n v="5137.3999999999996"/>
    <n v="5137.3999999999996"/>
    <n v="15412.200032596478"/>
    <n v="0"/>
    <n v="0"/>
    <n v="0"/>
    <n v="5137.3999999999996"/>
    <n v="0"/>
    <n v="5137.3999999999996"/>
    <n v="0"/>
    <m/>
    <n v="0"/>
    <n v="0"/>
    <n v="0"/>
    <n v="0"/>
    <n v="0"/>
    <n v="0"/>
    <n v="0"/>
    <n v="0"/>
    <n v="0"/>
    <n v="4909.8999999999996"/>
    <n v="227.5"/>
    <n v="5137.3999999999996"/>
    <n v="5137.3999999999996"/>
  </r>
  <r>
    <n v="624"/>
    <n v="15102"/>
    <s v="42857102EPSU"/>
    <s v="102E"/>
    <x v="105"/>
    <s v="17LTIP - Perf"/>
    <n v="10257"/>
    <n v="10"/>
    <x v="85"/>
    <n v="9260"/>
    <x v="0"/>
    <n v="2000"/>
    <n v="0"/>
    <n v="0"/>
    <s v="42857102EPSU17LTIP - Perf"/>
    <s v="LTIP - Perf"/>
    <s v="LTIP - Perf - 05/02/2017"/>
    <s v="3 years"/>
    <d v="2017-05-02T00:00:00"/>
    <d v="2019-09-30T00:00:00"/>
    <n v="240"/>
    <n v="0"/>
    <n v="0"/>
    <n v="0"/>
    <m/>
    <n v="37.895999999999958"/>
    <n v="-18.95999999999998"/>
    <n v="258.93599999999998"/>
    <n v="1.0789"/>
    <s v=""/>
    <n v="0"/>
    <n v="19435.2"/>
    <n v="0"/>
    <n v="0"/>
    <n v="0"/>
    <s v=""/>
    <n v="3068.8180799999968"/>
    <n v="-1535.3807999999983"/>
    <n v="20968.637279999999"/>
    <n v="258.93599999999998"/>
    <n v="0"/>
    <n v="0"/>
    <n v="258.93599999999998"/>
    <n v="80.98"/>
    <n v="20968.637279999999"/>
    <n v="-419.03724740351993"/>
    <n v="20549.600032596478"/>
    <n v="0"/>
    <n v="0"/>
    <n v="0"/>
    <n v="0"/>
    <n v="20549.600032596478"/>
    <n v="18.749635066237662"/>
    <n v="274"/>
    <n v="5137.3999999999996"/>
    <n v="5137.3999999999996"/>
    <n v="15412.200032596478"/>
    <n v="0"/>
    <n v="0"/>
    <n v="0"/>
    <n v="5137.3999999999996"/>
    <n v="0"/>
    <n v="5137.3999999999996"/>
    <n v="0"/>
    <m/>
    <n v="0"/>
    <n v="0"/>
    <n v="0"/>
    <n v="0"/>
    <n v="0"/>
    <n v="0"/>
    <n v="0"/>
    <n v="0"/>
    <n v="0"/>
    <n v="4909.8999999999996"/>
    <n v="227.5"/>
    <n v="5137.3999999999996"/>
    <n v="5137.3999999999996"/>
  </r>
  <r>
    <n v="625"/>
    <n v="17247"/>
    <s v="42857247FPSU"/>
    <s v="247F"/>
    <x v="153"/>
    <s v="17LTIP - Perf"/>
    <n v="10257"/>
    <n v="80"/>
    <x v="114"/>
    <n v="9260"/>
    <x v="0"/>
    <n v="190000"/>
    <n v="0"/>
    <n v="0"/>
    <s v="42857247FPSU17LTIP - Perf"/>
    <s v="LTIP - Perf"/>
    <s v="LTIP - Perf - 05/02/2017"/>
    <s v="3 years"/>
    <d v="2017-05-02T00:00:00"/>
    <d v="2019-09-30T00:00:00"/>
    <n v="240"/>
    <n v="0"/>
    <n v="0"/>
    <n v="0"/>
    <m/>
    <n v="37.895999999999958"/>
    <n v="-18.95999999999998"/>
    <n v="258.93599999999998"/>
    <n v="1.0789"/>
    <s v=""/>
    <n v="0"/>
    <n v="19435.2"/>
    <n v="0"/>
    <n v="0"/>
    <n v="0"/>
    <s v=""/>
    <n v="3068.8180799999968"/>
    <n v="-1535.3807999999983"/>
    <n v="20968.637279999999"/>
    <n v="258.93599999999998"/>
    <n v="0"/>
    <n v="0"/>
    <n v="258.93599999999998"/>
    <n v="80.98"/>
    <n v="20968.637279999999"/>
    <n v="-419.03724740351993"/>
    <n v="20549.600032596478"/>
    <n v="0"/>
    <n v="0"/>
    <n v="0"/>
    <n v="0"/>
    <n v="20549.600032596478"/>
    <n v="18.749635066237662"/>
    <n v="274"/>
    <n v="5137.3999999999996"/>
    <n v="5137.3999999999996"/>
    <n v="15412.200032596478"/>
    <n v="0"/>
    <n v="0"/>
    <n v="0"/>
    <n v="5137.3999999999996"/>
    <n v="0"/>
    <n v="5137.3999999999996"/>
    <n v="0"/>
    <m/>
    <n v="0"/>
    <n v="0"/>
    <n v="0"/>
    <n v="0"/>
    <n v="0"/>
    <n v="0"/>
    <n v="0"/>
    <n v="0"/>
    <n v="0"/>
    <n v="4909.8999999999996"/>
    <n v="227.5"/>
    <n v="5137.3999999999996"/>
    <n v="5137.3999999999996"/>
  </r>
  <r>
    <n v="626"/>
    <n v="17019"/>
    <s v="4285719FePSU"/>
    <s v="19Fe"/>
    <x v="137"/>
    <s v="17LTIP - Perf"/>
    <n v="10257"/>
    <n v="10"/>
    <x v="101"/>
    <n v="9260"/>
    <x v="0"/>
    <n v="2000"/>
    <n v="0"/>
    <n v="0"/>
    <s v="4285719FePSU17LTIP - Perf"/>
    <s v="LTIP - Perf"/>
    <s v="LTIP - Perf - 05/02/2017"/>
    <s v="3 years"/>
    <d v="2017-05-02T00:00:00"/>
    <d v="2019-09-30T00:00:00"/>
    <n v="240"/>
    <n v="0"/>
    <n v="0"/>
    <n v="0"/>
    <m/>
    <n v="37.895999999999958"/>
    <n v="-18.95999999999998"/>
    <n v="258.93599999999998"/>
    <n v="1.0789"/>
    <s v=""/>
    <n v="0"/>
    <n v="19435.2"/>
    <n v="0"/>
    <n v="0"/>
    <n v="0"/>
    <s v=""/>
    <n v="3068.8180799999968"/>
    <n v="-1535.3807999999983"/>
    <n v="20968.637279999999"/>
    <n v="258.93599999999998"/>
    <n v="0"/>
    <n v="0"/>
    <n v="258.93599999999998"/>
    <n v="80.98"/>
    <n v="20968.637279999999"/>
    <n v="-419.03724740351993"/>
    <n v="20549.600032596478"/>
    <n v="0"/>
    <n v="0"/>
    <n v="0"/>
    <n v="0"/>
    <n v="20549.600032596478"/>
    <n v="18.749635066237662"/>
    <n v="274"/>
    <n v="5137.3999999999996"/>
    <n v="5137.3999999999996"/>
    <n v="15412.200032596478"/>
    <n v="0"/>
    <n v="0"/>
    <n v="0"/>
    <n v="5137.3999999999996"/>
    <n v="0"/>
    <n v="5137.3999999999996"/>
    <n v="0"/>
    <m/>
    <n v="0"/>
    <n v="0"/>
    <n v="0"/>
    <n v="0"/>
    <n v="0"/>
    <n v="0"/>
    <n v="0"/>
    <n v="0"/>
    <n v="0"/>
    <n v="4909.8999999999996"/>
    <n v="227.5"/>
    <n v="5137.3999999999996"/>
    <n v="5137.3999999999996"/>
  </r>
  <r>
    <n v="627"/>
    <n v="15331"/>
    <s v="42857331FPSU"/>
    <s v="331F"/>
    <x v="111"/>
    <s v="17LTIP - Perf"/>
    <n v="10257"/>
    <n v="10"/>
    <x v="89"/>
    <n v="9260"/>
    <x v="0"/>
    <n v="2000"/>
    <n v="0"/>
    <n v="0"/>
    <s v="42857331FPSU17LTIP - Perf"/>
    <s v="LTIP - Perf"/>
    <s v="LTIP - Perf - 05/02/2017"/>
    <s v="3 years"/>
    <d v="2017-05-02T00:00:00"/>
    <d v="2019-09-30T00:00:00"/>
    <n v="240"/>
    <n v="0"/>
    <n v="0"/>
    <n v="0"/>
    <m/>
    <n v="37.895999999999958"/>
    <n v="-18.95999999999998"/>
    <n v="258.93599999999998"/>
    <n v="1.0789"/>
    <s v=""/>
    <n v="0"/>
    <n v="19435.2"/>
    <n v="0"/>
    <n v="0"/>
    <n v="0"/>
    <s v=""/>
    <n v="3068.8180799999968"/>
    <n v="-1535.3807999999983"/>
    <n v="20968.637279999999"/>
    <n v="258.93599999999998"/>
    <n v="0"/>
    <n v="0"/>
    <n v="258.93599999999998"/>
    <n v="80.98"/>
    <n v="20968.637279999999"/>
    <n v="-419.03724740351993"/>
    <n v="20549.600032596478"/>
    <n v="0"/>
    <n v="0"/>
    <n v="0"/>
    <n v="0"/>
    <n v="20549.600032596478"/>
    <n v="18.749635066237662"/>
    <n v="274"/>
    <n v="5137.3999999999996"/>
    <n v="5137.3999999999996"/>
    <n v="15412.200032596478"/>
    <n v="0"/>
    <n v="0"/>
    <n v="0"/>
    <n v="5137.3999999999996"/>
    <n v="0"/>
    <n v="5137.3999999999996"/>
    <n v="0"/>
    <m/>
    <n v="0"/>
    <n v="0"/>
    <n v="0"/>
    <n v="0"/>
    <n v="0"/>
    <n v="0"/>
    <n v="0"/>
    <n v="0"/>
    <n v="0"/>
    <n v="4909.8999999999996"/>
    <n v="227.5"/>
    <n v="5137.3999999999996"/>
    <n v="5137.3999999999996"/>
  </r>
  <r>
    <n v="628"/>
    <n v="10239"/>
    <s v="42857239FPSU"/>
    <s v="239F"/>
    <x v="12"/>
    <s v="17LTIP - Perf"/>
    <n v="10257"/>
    <n v="180"/>
    <x v="9"/>
    <n v="9260"/>
    <x v="0"/>
    <n v="700000"/>
    <n v="0"/>
    <n v="0"/>
    <s v="42857239FPSU17LTIP - Perf"/>
    <s v="LTIP - Perf"/>
    <s v="LTIP - Perf - 05/02/2017"/>
    <s v="3 years"/>
    <d v="2017-05-02T00:00:00"/>
    <d v="2019-09-30T00:00:00"/>
    <n v="240"/>
    <n v="0"/>
    <n v="0"/>
    <n v="0"/>
    <m/>
    <n v="37.895999999999958"/>
    <n v="-18.95999999999998"/>
    <n v="258.93599999999998"/>
    <n v="1.0789"/>
    <s v=""/>
    <n v="0"/>
    <n v="19435.2"/>
    <n v="0"/>
    <n v="0"/>
    <n v="0"/>
    <s v=""/>
    <n v="3068.8180799999968"/>
    <n v="-1535.3807999999983"/>
    <n v="20968.637279999999"/>
    <n v="258.93599999999998"/>
    <n v="0"/>
    <n v="0"/>
    <n v="258.93599999999998"/>
    <n v="80.98"/>
    <n v="20968.637279999999"/>
    <n v="-419.03724740351993"/>
    <n v="20549.600032596478"/>
    <n v="0"/>
    <n v="0"/>
    <n v="0"/>
    <n v="0"/>
    <n v="20549.600032596478"/>
    <n v="18.749635066237662"/>
    <n v="274"/>
    <n v="5137.3999999999996"/>
    <n v="5137.3999999999996"/>
    <n v="15412.200032596478"/>
    <n v="0"/>
    <n v="0"/>
    <n v="0"/>
    <n v="5137.3999999999996"/>
    <n v="0"/>
    <n v="5137.3999999999996"/>
    <n v="0"/>
    <m/>
    <n v="0"/>
    <n v="0"/>
    <n v="0"/>
    <n v="0"/>
    <n v="0"/>
    <n v="0"/>
    <n v="0"/>
    <n v="0"/>
    <n v="0"/>
    <n v="4909.8999999999996"/>
    <n v="227.5"/>
    <n v="5137.3999999999996"/>
    <n v="5137.3999999999996"/>
  </r>
  <r>
    <n v="629"/>
    <n v="13497"/>
    <s v="42857497GPSU"/>
    <s v="497G"/>
    <x v="69"/>
    <s v="17LTIP - Perf"/>
    <n v="10257"/>
    <n v="10"/>
    <x v="58"/>
    <n v="9260"/>
    <x v="0"/>
    <n v="12000"/>
    <n v="0"/>
    <n v="0"/>
    <s v="42857497GPSU17LTIP - Perf"/>
    <s v="LTIP - Perf"/>
    <s v="LTIP - Perf - 05/02/2017"/>
    <s v="3 years"/>
    <d v="2017-05-02T00:00:00"/>
    <d v="2019-09-30T00:00:00"/>
    <n v="240"/>
    <n v="0"/>
    <n v="0"/>
    <n v="0"/>
    <m/>
    <n v="37.895999999999958"/>
    <n v="-18.95999999999998"/>
    <n v="258.93599999999998"/>
    <n v="1.0789"/>
    <s v=""/>
    <n v="0"/>
    <n v="19435.2"/>
    <n v="0"/>
    <n v="0"/>
    <n v="0"/>
    <s v=""/>
    <n v="3068.8180799999968"/>
    <n v="-1535.3807999999983"/>
    <n v="20968.637279999999"/>
    <n v="258.93599999999998"/>
    <n v="0"/>
    <n v="0"/>
    <n v="258.93599999999998"/>
    <n v="80.98"/>
    <n v="20968.637279999999"/>
    <n v="-419.03724740351993"/>
    <n v="20549.600032596478"/>
    <n v="0"/>
    <n v="0"/>
    <n v="0"/>
    <n v="0"/>
    <n v="20549.600032596478"/>
    <n v="18.749635066237662"/>
    <n v="274"/>
    <n v="5137.3999999999996"/>
    <n v="5137.3999999999996"/>
    <n v="15412.200032596478"/>
    <n v="0"/>
    <n v="0"/>
    <n v="0"/>
    <n v="5137.3999999999996"/>
    <n v="0"/>
    <n v="5137.3999999999996"/>
    <n v="0"/>
    <m/>
    <n v="0"/>
    <n v="0"/>
    <n v="0"/>
    <n v="0"/>
    <n v="0"/>
    <n v="0"/>
    <n v="0"/>
    <n v="0"/>
    <n v="0"/>
    <n v="4909.8999999999996"/>
    <n v="227.5"/>
    <n v="5137.3999999999996"/>
    <n v="5137.3999999999996"/>
  </r>
  <r>
    <n v="630"/>
    <n v="18570"/>
    <s v="42857570GPSU"/>
    <s v="570G"/>
    <x v="169"/>
    <s v="17LTIP - Perf"/>
    <n v="10257"/>
    <n v="10"/>
    <x v="0"/>
    <n v="9260"/>
    <x v="0"/>
    <n v="2000"/>
    <n v="0"/>
    <n v="0"/>
    <s v="42857570GPSU17LTIP - Perf"/>
    <s v="LTIP - Perf"/>
    <s v="LTIP - Perf - 05/02/2017"/>
    <s v="3 years"/>
    <d v="2017-05-02T00:00:00"/>
    <d v="2019-09-30T00:00:00"/>
    <n v="240"/>
    <n v="0"/>
    <n v="0"/>
    <n v="0"/>
    <m/>
    <n v="37.895999999999958"/>
    <n v="-18.95999999999998"/>
    <n v="258.93599999999998"/>
    <n v="1.0789"/>
    <s v=""/>
    <n v="0"/>
    <n v="19435.2"/>
    <n v="0"/>
    <n v="0"/>
    <n v="0"/>
    <s v=""/>
    <n v="3068.8180799999968"/>
    <n v="-1535.3807999999983"/>
    <n v="20968.637279999999"/>
    <n v="258.93599999999998"/>
    <n v="0"/>
    <n v="0"/>
    <n v="258.93599999999998"/>
    <n v="80.98"/>
    <n v="20968.637279999999"/>
    <n v="-419.03724740351993"/>
    <n v="20549.600032596478"/>
    <n v="0"/>
    <n v="0"/>
    <n v="0"/>
    <n v="0"/>
    <n v="20549.600032596478"/>
    <n v="18.749635066237662"/>
    <n v="274"/>
    <n v="5137.3999999999996"/>
    <n v="5137.3999999999996"/>
    <n v="15412.200032596478"/>
    <n v="0"/>
    <n v="0"/>
    <n v="0"/>
    <n v="5137.3999999999996"/>
    <n v="0"/>
    <n v="5137.3999999999996"/>
    <n v="0"/>
    <m/>
    <n v="0"/>
    <n v="0"/>
    <n v="0"/>
    <n v="0"/>
    <n v="0"/>
    <n v="0"/>
    <n v="0"/>
    <n v="0"/>
    <n v="0"/>
    <n v="4909.8999999999996"/>
    <n v="227.5"/>
    <n v="5137.3999999999996"/>
    <n v="5137.3999999999996"/>
  </r>
  <r>
    <n v="631"/>
    <n v="16555"/>
    <s v="42857555GPSU"/>
    <s v="555G"/>
    <x v="127"/>
    <s v="17LTIP - Perf"/>
    <n v="10257"/>
    <n v="10"/>
    <x v="98"/>
    <n v="9260"/>
    <x v="0"/>
    <n v="2000"/>
    <n v="0"/>
    <n v="0"/>
    <s v="42857555GPSU17LTIP - Perf"/>
    <s v="LTIP - Perf"/>
    <s v="LTIP - Perf - 05/02/2017"/>
    <s v="3 years"/>
    <d v="2017-05-02T00:00:00"/>
    <d v="2019-09-30T00:00:00"/>
    <n v="240"/>
    <n v="0"/>
    <n v="0"/>
    <n v="0"/>
    <m/>
    <n v="37.895999999999958"/>
    <n v="-18.95999999999998"/>
    <n v="258.93599999999998"/>
    <n v="1.0789"/>
    <s v=""/>
    <n v="0"/>
    <n v="19435.2"/>
    <n v="0"/>
    <n v="0"/>
    <n v="0"/>
    <s v=""/>
    <n v="3068.8180799999968"/>
    <n v="-1535.3807999999983"/>
    <n v="20968.637279999999"/>
    <n v="258.93599999999998"/>
    <n v="0"/>
    <n v="0"/>
    <n v="258.93599999999998"/>
    <n v="80.98"/>
    <n v="20968.637279999999"/>
    <n v="-419.03724740351993"/>
    <n v="20549.600032596478"/>
    <n v="0"/>
    <n v="0"/>
    <n v="0"/>
    <n v="0"/>
    <n v="20549.600032596478"/>
    <n v="18.749635066237662"/>
    <n v="274"/>
    <n v="5137.3999999999996"/>
    <n v="5137.3999999999996"/>
    <n v="15412.200032596478"/>
    <n v="0"/>
    <n v="0"/>
    <n v="0"/>
    <n v="5137.3999999999996"/>
    <n v="0"/>
    <n v="5137.3999999999996"/>
    <n v="0"/>
    <m/>
    <n v="0"/>
    <n v="0"/>
    <n v="0"/>
    <n v="0"/>
    <n v="0"/>
    <n v="0"/>
    <n v="0"/>
    <n v="0"/>
    <n v="0"/>
    <n v="4909.8999999999996"/>
    <n v="227.5"/>
    <n v="5137.3999999999996"/>
    <n v="5137.3999999999996"/>
  </r>
  <r>
    <n v="632"/>
    <n v="15319"/>
    <s v="42857319HPSU"/>
    <s v="319H"/>
    <x v="110"/>
    <s v="17LTIP - Perf"/>
    <n v="10257"/>
    <n v="180"/>
    <x v="72"/>
    <n v="9260"/>
    <x v="0"/>
    <n v="700000"/>
    <n v="0"/>
    <n v="0"/>
    <s v="42857319HPSU17LTIP - Perf"/>
    <s v="LTIP - Perf"/>
    <s v="LTIP - Perf - 05/02/2017"/>
    <s v="3 years"/>
    <d v="2017-05-02T00:00:00"/>
    <d v="2019-09-30T00:00:00"/>
    <n v="240"/>
    <n v="0"/>
    <n v="0"/>
    <n v="0"/>
    <m/>
    <n v="37.895999999999958"/>
    <n v="-18.95999999999998"/>
    <n v="258.93599999999998"/>
    <n v="1.0789"/>
    <s v=""/>
    <n v="0"/>
    <n v="19435.2"/>
    <n v="0"/>
    <n v="0"/>
    <n v="0"/>
    <s v=""/>
    <n v="3068.8180799999968"/>
    <n v="-1535.3807999999983"/>
    <n v="20968.637279999999"/>
    <n v="258.93599999999998"/>
    <n v="0"/>
    <n v="0"/>
    <n v="258.93599999999998"/>
    <n v="80.98"/>
    <n v="20968.637279999999"/>
    <n v="-419.03724740351993"/>
    <n v="20549.600032596478"/>
    <n v="0"/>
    <n v="0"/>
    <n v="0"/>
    <n v="0"/>
    <n v="20549.600032596478"/>
    <n v="18.749635066237662"/>
    <n v="274"/>
    <n v="5137.3999999999996"/>
    <n v="5137.3999999999996"/>
    <n v="15412.200032596478"/>
    <n v="0"/>
    <n v="0"/>
    <n v="0"/>
    <n v="5137.3999999999996"/>
    <n v="0"/>
    <n v="5137.3999999999996"/>
    <n v="0"/>
    <m/>
    <n v="0"/>
    <n v="0"/>
    <n v="0"/>
    <n v="0"/>
    <n v="0"/>
    <n v="0"/>
    <n v="0"/>
    <n v="0"/>
    <n v="0"/>
    <n v="4909.8999999999996"/>
    <n v="227.5"/>
    <n v="5137.3999999999996"/>
    <n v="5137.3999999999996"/>
  </r>
  <r>
    <n v="633"/>
    <n v="19149"/>
    <s v="42857149HPSU"/>
    <s v="149H"/>
    <x v="180"/>
    <s v="17LTIP - Perf"/>
    <n v="10257"/>
    <n v="80"/>
    <x v="129"/>
    <n v="9260"/>
    <x v="0"/>
    <n v="190000"/>
    <n v="0"/>
    <n v="0"/>
    <s v="42857149HPSU17LTIP - Perf"/>
    <s v="LTIP - Perf"/>
    <s v="LTIP - Perf - 05/02/2017"/>
    <s v="3 years"/>
    <d v="2017-05-02T00:00:00"/>
    <d v="2019-09-30T00:00:00"/>
    <n v="240"/>
    <n v="0"/>
    <n v="0"/>
    <n v="0"/>
    <m/>
    <n v="37.895999999999958"/>
    <n v="-18.95999999999998"/>
    <n v="258.93599999999998"/>
    <n v="1.0789"/>
    <s v=""/>
    <n v="0"/>
    <n v="19435.2"/>
    <n v="0"/>
    <n v="0"/>
    <n v="0"/>
    <s v=""/>
    <n v="3068.8180799999968"/>
    <n v="-1535.3807999999983"/>
    <n v="20968.637279999999"/>
    <n v="258.93599999999998"/>
    <n v="0"/>
    <n v="0"/>
    <n v="258.93599999999998"/>
    <n v="80.98"/>
    <n v="20968.637279999999"/>
    <n v="-419.03724740351993"/>
    <n v="20549.600032596478"/>
    <n v="0"/>
    <n v="0"/>
    <n v="0"/>
    <n v="0"/>
    <n v="20549.600032596478"/>
    <n v="18.749635066237662"/>
    <n v="274"/>
    <n v="5137.3999999999996"/>
    <n v="5137.3999999999996"/>
    <n v="15412.200032596478"/>
    <n v="0"/>
    <n v="0"/>
    <n v="0"/>
    <n v="5137.3999999999996"/>
    <n v="0"/>
    <n v="5137.3999999999996"/>
    <n v="0"/>
    <m/>
    <n v="0"/>
    <n v="0"/>
    <n v="0"/>
    <n v="0"/>
    <n v="0"/>
    <n v="0"/>
    <n v="0"/>
    <n v="0"/>
    <n v="0"/>
    <n v="4909.8999999999996"/>
    <n v="227.5"/>
    <n v="5137.3999999999996"/>
    <n v="5137.3999999999996"/>
  </r>
  <r>
    <n v="634"/>
    <n v="26049"/>
    <s v="4285749HaPSU"/>
    <s v="49Ha"/>
    <x v="193"/>
    <s v="17LTIP - Perf"/>
    <n v="10257"/>
    <n v="10"/>
    <x v="5"/>
    <n v="9260"/>
    <x v="0"/>
    <n v="2000"/>
    <n v="0"/>
    <n v="0"/>
    <s v="4285749HaPSU17LTIP - Perf"/>
    <s v="LTIP - Perf"/>
    <s v="LTIP - Perf - 05/02/2017"/>
    <s v="3 years"/>
    <d v="2017-05-02T00:00:00"/>
    <d v="2019-09-30T00:00:00"/>
    <n v="240"/>
    <n v="0"/>
    <n v="0"/>
    <n v="0"/>
    <m/>
    <n v="37.895999999999958"/>
    <n v="-18.95999999999998"/>
    <n v="258.93599999999998"/>
    <n v="1.0789"/>
    <s v=""/>
    <n v="0"/>
    <n v="19435.2"/>
    <n v="0"/>
    <n v="0"/>
    <n v="0"/>
    <s v=""/>
    <n v="3068.8180799999968"/>
    <n v="-1535.3807999999983"/>
    <n v="20968.637279999999"/>
    <n v="258.93599999999998"/>
    <n v="0"/>
    <n v="0"/>
    <n v="258.93599999999998"/>
    <n v="80.98"/>
    <n v="20968.637279999999"/>
    <n v="-419.03724740351993"/>
    <n v="20549.600032596478"/>
    <n v="0"/>
    <n v="0"/>
    <n v="0"/>
    <n v="0"/>
    <n v="20549.600032596478"/>
    <n v="18.749635066237662"/>
    <n v="274"/>
    <n v="5137.3999999999996"/>
    <n v="5137.3999999999996"/>
    <n v="15412.200032596478"/>
    <n v="0"/>
    <n v="0"/>
    <n v="0"/>
    <n v="5137.3999999999996"/>
    <n v="0"/>
    <n v="5137.3999999999996"/>
    <n v="0"/>
    <m/>
    <n v="0"/>
    <n v="0"/>
    <n v="0"/>
    <n v="0"/>
    <n v="0"/>
    <n v="0"/>
    <n v="0"/>
    <n v="0"/>
    <n v="0"/>
    <n v="4909.8999999999996"/>
    <n v="227.5"/>
    <n v="5137.3999999999996"/>
    <n v="5137.3999999999996"/>
  </r>
  <r>
    <n v="635"/>
    <n v="16949"/>
    <s v="42857949HPSU"/>
    <s v="949H"/>
    <x v="129"/>
    <s v="17LTIP - Perf"/>
    <n v="10257"/>
    <n v="10"/>
    <x v="5"/>
    <n v="9260"/>
    <x v="0"/>
    <n v="2000"/>
    <n v="0"/>
    <n v="0"/>
    <s v="42857949HPSU17LTIP - Perf"/>
    <s v="LTIP - Perf"/>
    <s v="LTIP - Perf - 05/02/2017"/>
    <s v="3 years"/>
    <d v="2017-05-02T00:00:00"/>
    <d v="2019-09-30T00:00:00"/>
    <n v="240"/>
    <n v="0"/>
    <n v="0"/>
    <n v="0"/>
    <m/>
    <n v="37.895999999999958"/>
    <n v="-18.95999999999998"/>
    <n v="258.93599999999998"/>
    <n v="1.0789"/>
    <s v=""/>
    <n v="0"/>
    <n v="19435.2"/>
    <n v="0"/>
    <n v="0"/>
    <n v="0"/>
    <s v=""/>
    <n v="3068.8180799999968"/>
    <n v="-1535.3807999999983"/>
    <n v="20968.637279999999"/>
    <n v="258.93599999999998"/>
    <n v="0"/>
    <n v="0"/>
    <n v="258.93599999999998"/>
    <n v="80.98"/>
    <n v="20968.637279999999"/>
    <n v="-419.03724740351993"/>
    <n v="20549.600032596478"/>
    <n v="0"/>
    <n v="0"/>
    <n v="0"/>
    <n v="0"/>
    <n v="20549.600032596478"/>
    <n v="18.749635066237662"/>
    <n v="274"/>
    <n v="5137.3999999999996"/>
    <n v="5137.3999999999996"/>
    <n v="15412.200032596478"/>
    <n v="0"/>
    <n v="0"/>
    <n v="0"/>
    <n v="5137.3999999999996"/>
    <n v="0"/>
    <n v="5137.3999999999996"/>
    <n v="0"/>
    <m/>
    <n v="0"/>
    <n v="0"/>
    <n v="0"/>
    <n v="0"/>
    <n v="0"/>
    <n v="0"/>
    <n v="0"/>
    <n v="0"/>
    <n v="0"/>
    <n v="4909.8999999999996"/>
    <n v="227.5"/>
    <n v="5137.3999999999996"/>
    <n v="5137.3999999999996"/>
  </r>
  <r>
    <n v="636"/>
    <n v="17916"/>
    <s v="42857916JPSU"/>
    <s v="916J"/>
    <x v="198"/>
    <s v="17LTIP - Perf"/>
    <n v="10257"/>
    <n v="180"/>
    <x v="135"/>
    <n v="9260"/>
    <x v="0"/>
    <n v="700000"/>
    <n v="0"/>
    <n v="0"/>
    <s v="42857916JPSU17LTIP - Perf"/>
    <s v="LTIP - Perf"/>
    <s v="LTIP - Perf - 05/02/2017"/>
    <s v="3 years"/>
    <d v="2017-05-02T00:00:00"/>
    <d v="2019-09-30T00:00:00"/>
    <n v="240"/>
    <n v="0"/>
    <n v="0"/>
    <n v="0"/>
    <m/>
    <n v="37.895999999999958"/>
    <n v="-18.95999999999998"/>
    <n v="258.93599999999998"/>
    <n v="1.0789"/>
    <s v=""/>
    <n v="0"/>
    <n v="19435.2"/>
    <n v="0"/>
    <n v="0"/>
    <n v="0"/>
    <s v=""/>
    <n v="3068.8180799999968"/>
    <n v="-1535.3807999999983"/>
    <n v="20968.637279999999"/>
    <n v="258.93599999999998"/>
    <n v="0"/>
    <n v="0"/>
    <n v="258.93599999999998"/>
    <n v="80.98"/>
    <n v="20968.637279999999"/>
    <n v="-419.03724740351993"/>
    <n v="20549.600032596478"/>
    <n v="0"/>
    <n v="0"/>
    <n v="0"/>
    <n v="0"/>
    <n v="20549.600032596478"/>
    <n v="18.749635066237662"/>
    <n v="274"/>
    <n v="5137.3999999999996"/>
    <n v="5137.3999999999996"/>
    <n v="15412.200032596478"/>
    <n v="0"/>
    <n v="0"/>
    <n v="0"/>
    <n v="5137.3999999999996"/>
    <n v="0"/>
    <n v="5137.3999999999996"/>
    <n v="0"/>
    <m/>
    <n v="0"/>
    <n v="0"/>
    <n v="0"/>
    <n v="0"/>
    <n v="0"/>
    <n v="0"/>
    <n v="0"/>
    <n v="0"/>
    <n v="0"/>
    <n v="4909.8999999999996"/>
    <n v="227.5"/>
    <n v="5137.3999999999996"/>
    <n v="5137.3999999999996"/>
  </r>
  <r>
    <n v="637"/>
    <n v="14796"/>
    <s v="42857796KPSU"/>
    <s v="796K"/>
    <x v="94"/>
    <s v="17LTIP - Perf"/>
    <n v="10257"/>
    <n v="80"/>
    <x v="77"/>
    <n v="9260"/>
    <x v="0"/>
    <n v="190000"/>
    <n v="0"/>
    <n v="0"/>
    <s v="42857796KPSU17LTIP - Perf"/>
    <s v="LTIP - Perf"/>
    <s v="LTIP - Perf - 05/02/2017"/>
    <s v="3 years"/>
    <d v="2017-05-02T00:00:00"/>
    <d v="2019-09-30T00:00:00"/>
    <n v="240"/>
    <n v="0"/>
    <n v="0"/>
    <n v="0"/>
    <m/>
    <n v="37.895999999999958"/>
    <n v="-18.95999999999998"/>
    <n v="258.93599999999998"/>
    <n v="1.0789"/>
    <s v=""/>
    <n v="0"/>
    <n v="19435.2"/>
    <n v="0"/>
    <n v="0"/>
    <n v="0"/>
    <s v=""/>
    <n v="3068.8180799999968"/>
    <n v="-1535.3807999999983"/>
    <n v="20968.637279999999"/>
    <n v="258.93599999999998"/>
    <n v="0"/>
    <n v="0"/>
    <n v="258.93599999999998"/>
    <n v="80.98"/>
    <n v="20968.637279999999"/>
    <n v="-419.03724740351993"/>
    <n v="20549.600032596478"/>
    <n v="0"/>
    <n v="0"/>
    <n v="0"/>
    <n v="0"/>
    <n v="20549.600032596478"/>
    <n v="18.749635066237662"/>
    <n v="274"/>
    <n v="5137.3999999999996"/>
    <n v="5137.3999999999996"/>
    <n v="15412.200032596478"/>
    <n v="0"/>
    <n v="0"/>
    <n v="0"/>
    <n v="5137.3999999999996"/>
    <n v="0"/>
    <n v="5137.3999999999996"/>
    <n v="0"/>
    <m/>
    <n v="0"/>
    <n v="0"/>
    <n v="0"/>
    <n v="0"/>
    <n v="0"/>
    <n v="0"/>
    <n v="0"/>
    <n v="0"/>
    <n v="0"/>
    <n v="4909.8999999999996"/>
    <n v="227.5"/>
    <n v="5137.3999999999996"/>
    <n v="5137.3999999999996"/>
  </r>
  <r>
    <n v="638"/>
    <n v="18568"/>
    <s v="42857568KPSU"/>
    <s v="568K"/>
    <x v="168"/>
    <s v="17LTIP - Perf"/>
    <n v="10257"/>
    <n v="10"/>
    <x v="121"/>
    <n v="9260"/>
    <x v="0"/>
    <n v="2000"/>
    <n v="0"/>
    <n v="0"/>
    <s v="42857568KPSU17LTIP - Perf"/>
    <s v="LTIP - Perf"/>
    <s v="LTIP - Perf - 05/02/2017"/>
    <s v="3 years"/>
    <d v="2017-05-02T00:00:00"/>
    <d v="2019-09-30T00:00:00"/>
    <n v="240"/>
    <n v="0"/>
    <n v="0"/>
    <n v="0"/>
    <m/>
    <n v="37.895999999999958"/>
    <n v="-18.95999999999998"/>
    <n v="258.93599999999998"/>
    <n v="1.0789"/>
    <s v=""/>
    <n v="0"/>
    <n v="19435.2"/>
    <n v="0"/>
    <n v="0"/>
    <n v="0"/>
    <s v=""/>
    <n v="3068.8180799999968"/>
    <n v="-1535.3807999999983"/>
    <n v="20968.637279999999"/>
    <n v="258.93599999999998"/>
    <n v="0"/>
    <n v="0"/>
    <n v="258.93599999999998"/>
    <n v="80.98"/>
    <n v="20968.637279999999"/>
    <n v="-419.03724740351993"/>
    <n v="20549.600032596478"/>
    <n v="0"/>
    <n v="0"/>
    <n v="0"/>
    <n v="0"/>
    <n v="20549.600032596478"/>
    <n v="18.749635066237662"/>
    <n v="274"/>
    <n v="5137.3999999999996"/>
    <n v="5137.3999999999996"/>
    <n v="15412.200032596478"/>
    <n v="0"/>
    <n v="0"/>
    <n v="0"/>
    <n v="5137.3999999999996"/>
    <n v="0"/>
    <n v="5137.3999999999996"/>
    <n v="0"/>
    <m/>
    <n v="0"/>
    <n v="0"/>
    <n v="0"/>
    <n v="0"/>
    <n v="0"/>
    <n v="0"/>
    <n v="0"/>
    <n v="0"/>
    <n v="0"/>
    <n v="4909.8999999999996"/>
    <n v="227.5"/>
    <n v="5137.3999999999996"/>
    <n v="5137.3999999999996"/>
  </r>
  <r>
    <n v="639"/>
    <n v="18915"/>
    <s v="42857915SPSU"/>
    <s v="915S"/>
    <x v="177"/>
    <s v="17LTIP - Perf"/>
    <n v="10257"/>
    <n v="10"/>
    <x v="1"/>
    <n v="9260"/>
    <x v="0"/>
    <n v="2000"/>
    <n v="0"/>
    <n v="0"/>
    <s v="42857915SPSU17LTIP - Perf"/>
    <s v="LTIP - Perf"/>
    <s v="LTIP - Perf - 05/02/2017"/>
    <s v="3 years"/>
    <d v="2017-05-02T00:00:00"/>
    <d v="2019-09-30T00:00:00"/>
    <n v="240"/>
    <n v="0"/>
    <n v="0"/>
    <n v="0"/>
    <m/>
    <n v="37.895999999999958"/>
    <n v="-18.95999999999998"/>
    <n v="258.93599999999998"/>
    <n v="1.0789"/>
    <s v=""/>
    <n v="0"/>
    <n v="19435.2"/>
    <n v="0"/>
    <n v="0"/>
    <n v="0"/>
    <s v=""/>
    <n v="3068.8180799999968"/>
    <n v="-1535.3807999999983"/>
    <n v="20968.637279999999"/>
    <n v="258.93599999999998"/>
    <n v="0"/>
    <n v="0"/>
    <n v="258.93599999999998"/>
    <n v="80.98"/>
    <n v="20968.637279999999"/>
    <n v="-419.03724740351993"/>
    <n v="20549.600032596478"/>
    <n v="0"/>
    <n v="0"/>
    <n v="0"/>
    <n v="0"/>
    <n v="20549.600032596478"/>
    <n v="18.749635066237662"/>
    <n v="274"/>
    <n v="5137.3999999999996"/>
    <n v="5137.3999999999996"/>
    <n v="15412.200032596478"/>
    <n v="0"/>
    <n v="0"/>
    <n v="0"/>
    <n v="5137.3999999999996"/>
    <n v="0"/>
    <n v="5137.3999999999996"/>
    <n v="0"/>
    <m/>
    <n v="0"/>
    <n v="0"/>
    <n v="0"/>
    <n v="0"/>
    <n v="0"/>
    <n v="0"/>
    <n v="0"/>
    <n v="0"/>
    <n v="0"/>
    <n v="4909.8999999999996"/>
    <n v="227.5"/>
    <n v="5137.3999999999996"/>
    <n v="5137.3999999999996"/>
  </r>
  <r>
    <n v="640"/>
    <n v="18991"/>
    <s v="42857991LPSU"/>
    <s v="991L"/>
    <x v="178"/>
    <s v="17LTIP - Perf"/>
    <n v="10257"/>
    <n v="10"/>
    <x v="127"/>
    <n v="9260"/>
    <x v="0"/>
    <n v="12000"/>
    <n v="0"/>
    <n v="0"/>
    <s v="42857991LPSU17LTIP - Perf"/>
    <s v="LTIP - Perf"/>
    <s v="LTIP - Perf - 05/02/2017"/>
    <s v="3 years"/>
    <d v="2017-05-02T00:00:00"/>
    <d v="2019-09-30T00:00:00"/>
    <n v="240"/>
    <n v="0"/>
    <n v="0"/>
    <n v="0"/>
    <m/>
    <n v="37.895999999999958"/>
    <n v="-18.95999999999998"/>
    <n v="258.93599999999998"/>
    <n v="1.0789"/>
    <s v=""/>
    <n v="0"/>
    <n v="19435.2"/>
    <n v="0"/>
    <n v="0"/>
    <n v="0"/>
    <s v=""/>
    <n v="3068.8180799999968"/>
    <n v="-1535.3807999999983"/>
    <n v="20968.637279999999"/>
    <n v="258.93599999999998"/>
    <n v="0"/>
    <n v="0"/>
    <n v="258.93599999999998"/>
    <n v="80.98"/>
    <n v="20968.637279999999"/>
    <n v="-419.03724740351993"/>
    <n v="20549.600032596478"/>
    <n v="0"/>
    <n v="0"/>
    <n v="0"/>
    <n v="0"/>
    <n v="20549.600032596478"/>
    <n v="18.749635066237662"/>
    <n v="274"/>
    <n v="5137.3999999999996"/>
    <n v="5137.3999999999996"/>
    <n v="15412.200032596478"/>
    <n v="0"/>
    <n v="0"/>
    <n v="0"/>
    <n v="5137.3999999999996"/>
    <n v="0"/>
    <n v="5137.3999999999996"/>
    <n v="0"/>
    <m/>
    <n v="0"/>
    <n v="0"/>
    <n v="0"/>
    <n v="0"/>
    <n v="0"/>
    <n v="0"/>
    <n v="0"/>
    <n v="0"/>
    <n v="0"/>
    <n v="4909.8999999999996"/>
    <n v="227.5"/>
    <n v="5137.3999999999996"/>
    <n v="5137.3999999999996"/>
  </r>
  <r>
    <n v="641"/>
    <n v="18645"/>
    <s v="42857645LPSU"/>
    <s v="645L"/>
    <x v="171"/>
    <s v="17LTIP - Perf"/>
    <n v="10257"/>
    <n v="30"/>
    <x v="123"/>
    <n v="9260"/>
    <x v="0"/>
    <n v="10000"/>
    <n v="0"/>
    <n v="0"/>
    <s v="42857645L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642"/>
    <n v="14866"/>
    <s v="42857866MPSU"/>
    <s v="866M"/>
    <x v="97"/>
    <s v="17LTIP - Perf"/>
    <n v="10257"/>
    <n v="80"/>
    <x v="78"/>
    <n v="9260"/>
    <x v="0"/>
    <n v="190000"/>
    <n v="0"/>
    <n v="0"/>
    <s v="42857866MPSU17LTIP - Perf"/>
    <s v="LTIP - Perf"/>
    <s v="LTIP - Perf - 05/02/2017"/>
    <s v="3 years"/>
    <d v="2017-05-02T00:00:00"/>
    <d v="2019-09-30T00:00:00"/>
    <n v="240"/>
    <n v="0"/>
    <n v="0"/>
    <n v="0"/>
    <m/>
    <n v="37.895999999999958"/>
    <n v="-18.95999999999998"/>
    <n v="258.93599999999998"/>
    <n v="1.0789"/>
    <s v=""/>
    <n v="0"/>
    <n v="19435.2"/>
    <n v="0"/>
    <n v="0"/>
    <n v="0"/>
    <s v=""/>
    <n v="3068.8180799999968"/>
    <n v="-1535.3807999999983"/>
    <n v="20968.637279999999"/>
    <n v="258.93599999999998"/>
    <n v="0"/>
    <n v="0"/>
    <n v="258.93599999999998"/>
    <n v="80.98"/>
    <n v="20968.637279999999"/>
    <n v="-419.03724740351993"/>
    <n v="20549.600032596478"/>
    <n v="0"/>
    <n v="0"/>
    <n v="0"/>
    <n v="0"/>
    <n v="20549.600032596478"/>
    <n v="18.749635066237662"/>
    <n v="274"/>
    <n v="5137.3999999999996"/>
    <n v="5137.3999999999996"/>
    <n v="15412.200032596478"/>
    <n v="0"/>
    <n v="0"/>
    <n v="0"/>
    <n v="5137.3999999999996"/>
    <n v="0"/>
    <n v="5137.3999999999996"/>
    <n v="0"/>
    <m/>
    <n v="0"/>
    <n v="0"/>
    <n v="0"/>
    <n v="0"/>
    <n v="0"/>
    <n v="0"/>
    <n v="0"/>
    <n v="0"/>
    <n v="0"/>
    <n v="4909.8999999999996"/>
    <n v="227.5"/>
    <n v="5137.3999999999996"/>
    <n v="5137.3999999999996"/>
  </r>
  <r>
    <n v="643"/>
    <n v="17561"/>
    <s v="42857561MPSU"/>
    <s v="561M"/>
    <x v="157"/>
    <s v="17LTIP - Perf"/>
    <n v="10257"/>
    <n v="10"/>
    <x v="1"/>
    <n v="9260"/>
    <x v="0"/>
    <n v="2000"/>
    <n v="0"/>
    <n v="0"/>
    <s v="42857561MPSU17LTIP - Perf"/>
    <s v="LTIP - Perf"/>
    <s v="LTIP - Perf - 05/02/2017"/>
    <s v="3 years"/>
    <d v="2017-05-02T00:00:00"/>
    <d v="2019-09-30T00:00:00"/>
    <n v="240"/>
    <n v="0"/>
    <n v="0"/>
    <n v="0"/>
    <m/>
    <n v="37.895999999999958"/>
    <n v="-18.95999999999998"/>
    <n v="258.93599999999998"/>
    <n v="1.0789"/>
    <s v=""/>
    <n v="0"/>
    <n v="19435.2"/>
    <n v="0"/>
    <n v="0"/>
    <n v="0"/>
    <s v=""/>
    <n v="3068.8180799999968"/>
    <n v="-1535.3807999999983"/>
    <n v="20968.637279999999"/>
    <n v="258.93599999999998"/>
    <n v="0"/>
    <n v="0"/>
    <n v="258.93599999999998"/>
    <n v="80.98"/>
    <n v="20968.637279999999"/>
    <n v="-419.03724740351993"/>
    <n v="20549.600032596478"/>
    <n v="0"/>
    <n v="0"/>
    <n v="0"/>
    <n v="0"/>
    <n v="20549.600032596478"/>
    <n v="18.749635066237662"/>
    <n v="274"/>
    <n v="5137.3999999999996"/>
    <n v="5137.3999999999996"/>
    <n v="15412.200032596478"/>
    <n v="0"/>
    <n v="0"/>
    <n v="0"/>
    <n v="5137.3999999999996"/>
    <n v="0"/>
    <n v="5137.3999999999996"/>
    <n v="0"/>
    <m/>
    <n v="0"/>
    <n v="0"/>
    <n v="0"/>
    <n v="0"/>
    <n v="0"/>
    <n v="0"/>
    <n v="0"/>
    <n v="0"/>
    <n v="0"/>
    <n v="4909.8999999999996"/>
    <n v="227.5"/>
    <n v="5137.3999999999996"/>
    <n v="5137.3999999999996"/>
  </r>
  <r>
    <n v="644"/>
    <n v="18162"/>
    <s v="42857162MPSU"/>
    <s v="162M"/>
    <x v="162"/>
    <s v="17LTIP - Perf"/>
    <n v="10257"/>
    <n v="10"/>
    <x v="1"/>
    <n v="9260"/>
    <x v="0"/>
    <n v="2000"/>
    <n v="0"/>
    <n v="0"/>
    <s v="42857162MPSU17LTIP - Perf"/>
    <s v="LTIP - Perf"/>
    <s v="LTIP - Perf - 05/02/2017"/>
    <s v="3 years"/>
    <d v="2017-05-02T00:00:00"/>
    <d v="2019-09-30T00:00:00"/>
    <n v="240"/>
    <n v="0"/>
    <n v="0"/>
    <n v="0"/>
    <m/>
    <n v="37.895999999999958"/>
    <n v="-18.95999999999998"/>
    <n v="258.93599999999998"/>
    <n v="1.0789"/>
    <s v=""/>
    <n v="0"/>
    <n v="19435.2"/>
    <n v="0"/>
    <n v="0"/>
    <n v="0"/>
    <s v=""/>
    <n v="3068.8180799999968"/>
    <n v="-1535.3807999999983"/>
    <n v="20968.637279999999"/>
    <n v="258.93599999999998"/>
    <n v="0"/>
    <n v="0"/>
    <n v="258.93599999999998"/>
    <n v="80.98"/>
    <n v="20968.637279999999"/>
    <n v="-419.03724740351993"/>
    <n v="20549.600032596478"/>
    <n v="0"/>
    <n v="0"/>
    <n v="0"/>
    <n v="0"/>
    <n v="20549.600032596478"/>
    <n v="18.749635066237662"/>
    <n v="274"/>
    <n v="5137.3999999999996"/>
    <n v="5137.3999999999996"/>
    <n v="15412.200032596478"/>
    <n v="0"/>
    <n v="0"/>
    <n v="0"/>
    <n v="5137.3999999999996"/>
    <n v="0"/>
    <n v="5137.3999999999996"/>
    <n v="0"/>
    <m/>
    <n v="0"/>
    <n v="0"/>
    <n v="0"/>
    <n v="0"/>
    <n v="0"/>
    <n v="0"/>
    <n v="0"/>
    <n v="0"/>
    <n v="0"/>
    <n v="4909.8999999999996"/>
    <n v="227.5"/>
    <n v="5137.3999999999996"/>
    <n v="5137.3999999999996"/>
  </r>
  <r>
    <n v="645"/>
    <n v="13109"/>
    <s v="42857109OPSU"/>
    <s v="109O"/>
    <x v="61"/>
    <s v="17LTIP - Perf"/>
    <n v="10257"/>
    <n v="10"/>
    <x v="5"/>
    <n v="9260"/>
    <x v="0"/>
    <n v="2000"/>
    <n v="0"/>
    <n v="0"/>
    <s v="42857109OPSU17LTIP - Perf"/>
    <s v="LTIP - Perf"/>
    <s v="LTIP - Perf - 05/02/2017"/>
    <s v="3 years"/>
    <d v="2017-05-02T00:00:00"/>
    <d v="2019-09-30T00:00:00"/>
    <n v="240"/>
    <n v="0"/>
    <n v="0"/>
    <n v="0"/>
    <m/>
    <n v="37.895999999999958"/>
    <n v="-18.95999999999998"/>
    <n v="258.93599999999998"/>
    <n v="1.0789"/>
    <s v=""/>
    <n v="0"/>
    <n v="19435.2"/>
    <n v="0"/>
    <n v="0"/>
    <n v="0"/>
    <s v=""/>
    <n v="3068.8180799999968"/>
    <n v="-1535.3807999999983"/>
    <n v="20968.637279999999"/>
    <n v="258.93599999999998"/>
    <n v="0"/>
    <n v="0"/>
    <n v="258.93599999999998"/>
    <n v="80.98"/>
    <n v="20968.637279999999"/>
    <n v="-419.03724740351993"/>
    <n v="20549.600032596478"/>
    <n v="0"/>
    <n v="0"/>
    <n v="0"/>
    <n v="0"/>
    <n v="20549.600032596478"/>
    <n v="18.749635066237662"/>
    <n v="274"/>
    <n v="5137.3999999999996"/>
    <n v="5137.3999999999996"/>
    <n v="15412.200032596478"/>
    <n v="0"/>
    <n v="0"/>
    <n v="0"/>
    <n v="5137.3999999999996"/>
    <n v="0"/>
    <n v="5137.3999999999996"/>
    <n v="0"/>
    <m/>
    <n v="0"/>
    <n v="0"/>
    <n v="0"/>
    <n v="0"/>
    <n v="0"/>
    <n v="0"/>
    <n v="0"/>
    <n v="0"/>
    <n v="0"/>
    <n v="4909.8999999999996"/>
    <n v="227.5"/>
    <n v="5137.3999999999996"/>
    <n v="5137.3999999999996"/>
  </r>
  <r>
    <n v="646"/>
    <n v="16273"/>
    <s v="42857273PPSU"/>
    <s v="273P"/>
    <x v="126"/>
    <s v="17LTIP - Perf"/>
    <n v="10257"/>
    <n v="30"/>
    <x v="97"/>
    <n v="9260"/>
    <x v="0"/>
    <n v="10000"/>
    <n v="0"/>
    <n v="0"/>
    <s v="42857273PPSU17LTIP - Perf"/>
    <s v="LTIP - Perf"/>
    <s v="LTIP - Perf - 05/02/2017"/>
    <s v="3 years"/>
    <d v="2017-05-02T00:00:00"/>
    <d v="2019-09-30T00:00:00"/>
    <n v="835"/>
    <n v="0"/>
    <n v="0"/>
    <n v="0"/>
    <m/>
    <n v="131.84649999999999"/>
    <n v="-65.965000000000032"/>
    <n v="900.88149999999996"/>
    <n v="1.0789"/>
    <s v=""/>
    <n v="0"/>
    <n v="67618.3"/>
    <n v="0"/>
    <n v="0"/>
    <n v="0"/>
    <s v=""/>
    <n v="10676.92957"/>
    <n v="-5341.8457000000026"/>
    <n v="72953.383869999991"/>
    <n v="900.88149999999996"/>
    <n v="0"/>
    <n v="0"/>
    <n v="900.88149999999996"/>
    <n v="80.98"/>
    <n v="72953.383870000005"/>
    <n v="-1457.9004232580801"/>
    <n v="71495.483446741928"/>
    <n v="0"/>
    <n v="0"/>
    <n v="0"/>
    <n v="0"/>
    <n v="71495.483446741928"/>
    <n v="65.233105334618543"/>
    <n v="274"/>
    <n v="17873.87"/>
    <n v="17873.87"/>
    <n v="53621.613446741932"/>
    <n v="0"/>
    <n v="0"/>
    <n v="0"/>
    <n v="17873.87"/>
    <n v="0"/>
    <n v="17873.87"/>
    <n v="0"/>
    <m/>
    <n v="0"/>
    <n v="0"/>
    <n v="0"/>
    <n v="0"/>
    <n v="0"/>
    <n v="0"/>
    <n v="0"/>
    <n v="0"/>
    <n v="0"/>
    <n v="17082.349999999999"/>
    <n v="791.52"/>
    <n v="17873.87"/>
    <n v="17873.87"/>
  </r>
  <r>
    <n v="647"/>
    <n v="12737"/>
    <s v="42857737RPSU"/>
    <s v="737R"/>
    <x v="58"/>
    <s v="17LTIP - Perf"/>
    <n v="10257"/>
    <n v="10"/>
    <x v="49"/>
    <n v="9260"/>
    <x v="0"/>
    <n v="2000"/>
    <n v="0"/>
    <n v="0"/>
    <s v="42857737RPSU17LTIP - Perf"/>
    <s v="LTIP - Perf"/>
    <s v="LTIP - Perf - 05/02/2017"/>
    <s v="3 years"/>
    <d v="2017-05-02T00:00:00"/>
    <d v="2019-09-30T00:00:00"/>
    <n v="240"/>
    <n v="0"/>
    <n v="0"/>
    <n v="0"/>
    <m/>
    <n v="37.895999999999958"/>
    <n v="-18.95999999999998"/>
    <n v="258.93599999999998"/>
    <n v="1.0789"/>
    <s v=""/>
    <n v="0"/>
    <n v="19435.2"/>
    <n v="0"/>
    <n v="0"/>
    <n v="0"/>
    <s v=""/>
    <n v="3068.8180799999968"/>
    <n v="-1535.3807999999983"/>
    <n v="20968.637279999999"/>
    <n v="258.93599999999998"/>
    <n v="0"/>
    <n v="0"/>
    <n v="258.93599999999998"/>
    <n v="80.98"/>
    <n v="20968.637279999999"/>
    <n v="-419.03724740351993"/>
    <n v="20549.600032596478"/>
    <n v="0"/>
    <n v="0"/>
    <n v="0"/>
    <n v="0"/>
    <n v="20549.600032596478"/>
    <n v="18.749635066237662"/>
    <n v="274"/>
    <n v="5137.3999999999996"/>
    <n v="5137.3999999999996"/>
    <n v="15412.200032596478"/>
    <n v="0"/>
    <n v="0"/>
    <n v="0"/>
    <n v="5137.3999999999996"/>
    <n v="0"/>
    <n v="5137.3999999999996"/>
    <n v="0"/>
    <m/>
    <n v="0"/>
    <n v="0"/>
    <n v="0"/>
    <n v="0"/>
    <n v="0"/>
    <n v="0"/>
    <n v="0"/>
    <n v="0"/>
    <n v="0"/>
    <n v="4909.8999999999996"/>
    <n v="227.5"/>
    <n v="5137.3999999999996"/>
    <n v="5137.3999999999996"/>
  </r>
  <r>
    <n v="648"/>
    <n v="14468"/>
    <s v="42857468RPSU"/>
    <s v="468R"/>
    <x v="84"/>
    <s v="17LTIP - Perf"/>
    <n v="10257"/>
    <n v="80"/>
    <x v="69"/>
    <n v="9260"/>
    <x v="0"/>
    <n v="190000"/>
    <n v="0"/>
    <n v="0"/>
    <s v="42857468RPSU17LTIP - Perf"/>
    <s v="LTIP - Perf"/>
    <s v="LTIP - Perf - 05/02/2017"/>
    <s v="3 years"/>
    <d v="2017-05-02T00:00:00"/>
    <d v="2019-09-30T00:00:00"/>
    <n v="240"/>
    <n v="0"/>
    <n v="0"/>
    <n v="0"/>
    <m/>
    <n v="37.895999999999958"/>
    <n v="-18.95999999999998"/>
    <n v="258.93599999999998"/>
    <n v="1.0789"/>
    <s v=""/>
    <n v="0"/>
    <n v="19435.2"/>
    <n v="0"/>
    <n v="0"/>
    <n v="0"/>
    <s v=""/>
    <n v="3068.8180799999968"/>
    <n v="-1535.3807999999983"/>
    <n v="20968.637279999999"/>
    <n v="258.93599999999998"/>
    <n v="0"/>
    <n v="0"/>
    <n v="258.93599999999998"/>
    <n v="80.98"/>
    <n v="20968.637279999999"/>
    <n v="-419.03724740351993"/>
    <n v="20549.600032596478"/>
    <n v="0"/>
    <n v="0"/>
    <n v="0"/>
    <n v="0"/>
    <n v="20549.600032596478"/>
    <n v="18.749635066237662"/>
    <n v="274"/>
    <n v="5137.3999999999996"/>
    <n v="5137.3999999999996"/>
    <n v="15412.200032596478"/>
    <n v="0"/>
    <n v="0"/>
    <n v="0"/>
    <n v="5137.3999999999996"/>
    <n v="0"/>
    <n v="5137.3999999999996"/>
    <n v="0"/>
    <m/>
    <n v="0"/>
    <n v="0"/>
    <n v="0"/>
    <n v="0"/>
    <n v="0"/>
    <n v="0"/>
    <n v="0"/>
    <n v="0"/>
    <n v="0"/>
    <n v="4909.8999999999996"/>
    <n v="227.5"/>
    <n v="5137.3999999999996"/>
    <n v="5137.3999999999996"/>
  </r>
  <r>
    <n v="649"/>
    <n v="18912"/>
    <s v="42857912SPSU"/>
    <s v="912S"/>
    <x v="176"/>
    <s v="17LTIP - Perf"/>
    <n v="10257"/>
    <n v="10"/>
    <x v="126"/>
    <n v="9260"/>
    <x v="0"/>
    <n v="2000"/>
    <n v="0"/>
    <n v="0"/>
    <s v="42857912SPSU17LTIP - Perf"/>
    <s v="LTIP - Perf"/>
    <s v="LTIP - Perf - 05/02/2017"/>
    <s v="3 years"/>
    <d v="2017-05-02T00:00:00"/>
    <d v="2019-09-30T00:00:00"/>
    <n v="240"/>
    <n v="0"/>
    <n v="0"/>
    <n v="0"/>
    <m/>
    <n v="37.895999999999958"/>
    <n v="-18.95999999999998"/>
    <n v="258.93599999999998"/>
    <n v="1.0789"/>
    <s v=""/>
    <n v="0"/>
    <n v="19435.2"/>
    <n v="0"/>
    <n v="0"/>
    <n v="0"/>
    <s v=""/>
    <n v="3068.8180799999968"/>
    <n v="-1535.3807999999983"/>
    <n v="20968.637279999999"/>
    <n v="258.93599999999998"/>
    <n v="0"/>
    <n v="0"/>
    <n v="258.93599999999998"/>
    <n v="80.98"/>
    <n v="20968.637279999999"/>
    <n v="-419.03724740351993"/>
    <n v="20549.600032596478"/>
    <n v="0"/>
    <n v="0"/>
    <n v="0"/>
    <n v="0"/>
    <n v="20549.600032596478"/>
    <n v="18.749635066237662"/>
    <n v="274"/>
    <n v="5137.3999999999996"/>
    <n v="5137.3999999999996"/>
    <n v="15412.200032596478"/>
    <n v="0"/>
    <n v="0"/>
    <n v="0"/>
    <n v="5137.3999999999996"/>
    <n v="0"/>
    <n v="5137.3999999999996"/>
    <n v="0"/>
    <m/>
    <n v="0"/>
    <n v="0"/>
    <n v="0"/>
    <n v="0"/>
    <n v="0"/>
    <n v="0"/>
    <n v="0"/>
    <n v="0"/>
    <n v="0"/>
    <n v="4909.8999999999996"/>
    <n v="227.5"/>
    <n v="5137.3999999999996"/>
    <n v="5137.3999999999996"/>
  </r>
  <r>
    <n v="650"/>
    <n v="14370"/>
    <s v="42857370SPSU"/>
    <s v="370S"/>
    <x v="82"/>
    <s v="17LTIP - Perf"/>
    <n v="10257"/>
    <n v="10"/>
    <x v="67"/>
    <n v="9260"/>
    <x v="0"/>
    <n v="2000"/>
    <n v="0"/>
    <n v="0"/>
    <s v="42857370SPSU17LTIP - Perf"/>
    <s v="LTIP - Perf"/>
    <s v="LTIP - Perf - 05/02/2017"/>
    <s v="3 years"/>
    <d v="2017-05-02T00:00:00"/>
    <d v="2019-09-30T00:00:00"/>
    <n v="240"/>
    <n v="0"/>
    <n v="0"/>
    <n v="0"/>
    <m/>
    <n v="37.895999999999958"/>
    <n v="-18.95999999999998"/>
    <n v="258.93599999999998"/>
    <n v="1.0789"/>
    <s v=""/>
    <n v="0"/>
    <n v="19435.2"/>
    <n v="0"/>
    <n v="0"/>
    <n v="0"/>
    <s v=""/>
    <n v="3068.8180799999968"/>
    <n v="-1535.3807999999983"/>
    <n v="20968.637279999999"/>
    <n v="258.93599999999998"/>
    <n v="0"/>
    <n v="0"/>
    <n v="258.93599999999998"/>
    <n v="80.98"/>
    <n v="20968.637279999999"/>
    <n v="-419.03724740351993"/>
    <n v="20549.600032596478"/>
    <n v="0"/>
    <n v="0"/>
    <n v="0"/>
    <n v="0"/>
    <n v="20549.600032596478"/>
    <n v="18.749635066237662"/>
    <n v="274"/>
    <n v="5137.3999999999996"/>
    <n v="5137.3999999999996"/>
    <n v="15412.200032596478"/>
    <n v="0"/>
    <n v="0"/>
    <n v="0"/>
    <n v="5137.3999999999996"/>
    <n v="0"/>
    <n v="5137.3999999999996"/>
    <n v="0"/>
    <m/>
    <n v="0"/>
    <n v="0"/>
    <n v="0"/>
    <n v="0"/>
    <n v="0"/>
    <n v="0"/>
    <n v="0"/>
    <n v="0"/>
    <n v="0"/>
    <n v="4909.8999999999996"/>
    <n v="227.5"/>
    <n v="5137.3999999999996"/>
    <n v="5137.3999999999996"/>
  </r>
  <r>
    <n v="651"/>
    <n v="15232"/>
    <s v="42857232WPSU"/>
    <s v="232W"/>
    <x v="107"/>
    <s v="17LTIP - Perf"/>
    <n v="10257"/>
    <n v="80"/>
    <x v="87"/>
    <n v="9260"/>
    <x v="0"/>
    <n v="190000"/>
    <n v="0"/>
    <n v="0"/>
    <s v="42857232WPSU17LTIP - Perf"/>
    <s v="LTIP - Perf"/>
    <s v="LTIP - Perf - 05/02/2017"/>
    <s v="3 years"/>
    <d v="2017-05-02T00:00:00"/>
    <d v="2019-09-30T00:00:00"/>
    <n v="240"/>
    <n v="0"/>
    <n v="0"/>
    <n v="0"/>
    <m/>
    <n v="37.895999999999958"/>
    <n v="-18.95999999999998"/>
    <n v="258.93599999999998"/>
    <n v="1.0789"/>
    <s v=""/>
    <n v="0"/>
    <n v="19435.2"/>
    <n v="0"/>
    <n v="0"/>
    <n v="0"/>
    <s v=""/>
    <n v="3068.8180799999968"/>
    <n v="-1535.3807999999983"/>
    <n v="20968.637279999999"/>
    <n v="258.93599999999998"/>
    <n v="0"/>
    <n v="0"/>
    <n v="258.93599999999998"/>
    <n v="80.98"/>
    <n v="20968.637279999999"/>
    <n v="-419.03724740351993"/>
    <n v="20549.600032596478"/>
    <n v="0"/>
    <n v="0"/>
    <n v="0"/>
    <n v="0"/>
    <n v="20549.600032596478"/>
    <n v="18.749635066237662"/>
    <n v="274"/>
    <n v="5137.3999999999996"/>
    <n v="5137.3999999999996"/>
    <n v="15412.200032596478"/>
    <n v="0"/>
    <n v="0"/>
    <n v="0"/>
    <n v="5137.3999999999996"/>
    <n v="0"/>
    <n v="5137.3999999999996"/>
    <n v="0"/>
    <m/>
    <n v="0"/>
    <n v="0"/>
    <n v="0"/>
    <n v="0"/>
    <n v="0"/>
    <n v="0"/>
    <n v="0"/>
    <n v="0"/>
    <n v="0"/>
    <n v="4909.8999999999996"/>
    <n v="227.5"/>
    <n v="5137.3999999999996"/>
    <n v="5137.3999999999996"/>
  </r>
  <r>
    <n v="652"/>
    <n v="10015"/>
    <s v="4285715WoPSU"/>
    <s v="15Wo"/>
    <x v="1"/>
    <s v="17LTIP - Perf"/>
    <n v="10257"/>
    <n v="10"/>
    <x v="1"/>
    <n v="9260"/>
    <x v="0"/>
    <n v="2000"/>
    <n v="0"/>
    <n v="0"/>
    <s v="4285715WoPSU17LTIP - Perf"/>
    <s v="LTIP - Perf"/>
    <s v="LTIP - Perf - 05/02/2017"/>
    <s v="3 years"/>
    <d v="2017-05-02T00:00:00"/>
    <d v="2019-09-30T00:00:00"/>
    <n v="240"/>
    <n v="0"/>
    <n v="0"/>
    <n v="0"/>
    <m/>
    <n v="37.895999999999958"/>
    <n v="-18.95999999999998"/>
    <n v="258.93599999999998"/>
    <n v="1.0789"/>
    <s v=""/>
    <n v="0"/>
    <n v="19435.2"/>
    <n v="0"/>
    <n v="0"/>
    <n v="0"/>
    <s v=""/>
    <n v="3068.8180799999968"/>
    <n v="-1535.3807999999983"/>
    <n v="20968.637279999999"/>
    <n v="258.93599999999998"/>
    <n v="0"/>
    <n v="0"/>
    <n v="258.93599999999998"/>
    <n v="80.98"/>
    <n v="20968.637279999999"/>
    <n v="-419.03724740351993"/>
    <n v="20549.600032596478"/>
    <n v="0"/>
    <n v="0"/>
    <n v="0"/>
    <n v="0"/>
    <n v="20549.600032596478"/>
    <n v="18.749635066237662"/>
    <n v="274"/>
    <n v="5137.3999999999996"/>
    <n v="5137.3999999999996"/>
    <n v="15412.200032596478"/>
    <n v="0"/>
    <n v="0"/>
    <n v="0"/>
    <n v="5137.3999999999996"/>
    <n v="0"/>
    <n v="5137.3999999999996"/>
    <n v="0"/>
    <m/>
    <n v="0"/>
    <n v="0"/>
    <n v="0"/>
    <n v="0"/>
    <n v="0"/>
    <n v="0"/>
    <n v="0"/>
    <n v="0"/>
    <n v="0"/>
    <n v="4909.8999999999996"/>
    <n v="227.5"/>
    <n v="5137.3999999999996"/>
    <n v="5137.3999999999996"/>
  </r>
  <r>
    <n v="653"/>
    <n v="14492"/>
    <s v="42857492YPSU"/>
    <s v="492Y"/>
    <x v="88"/>
    <s v="17LTIP - Perf"/>
    <n v="10257"/>
    <n v="180"/>
    <x v="71"/>
    <n v="9260"/>
    <x v="0"/>
    <n v="700000"/>
    <n v="0"/>
    <n v="0"/>
    <s v="42857492YPSU17LTIP - Perf"/>
    <s v="LTIP - Perf"/>
    <s v="LTIP - Perf - 05/02/2017"/>
    <s v="3 years"/>
    <d v="2017-05-02T00:00:00"/>
    <d v="2019-09-30T00:00:00"/>
    <n v="240"/>
    <n v="0"/>
    <n v="0"/>
    <n v="0"/>
    <m/>
    <n v="37.895999999999958"/>
    <n v="-18.95999999999998"/>
    <n v="258.93599999999998"/>
    <n v="1.0789"/>
    <s v=""/>
    <n v="0"/>
    <n v="19435.2"/>
    <n v="0"/>
    <n v="0"/>
    <n v="0"/>
    <s v=""/>
    <n v="3068.8180799999968"/>
    <n v="-1535.3807999999983"/>
    <n v="20968.637279999999"/>
    <n v="258.93599999999998"/>
    <n v="0"/>
    <n v="0"/>
    <n v="258.93599999999998"/>
    <n v="80.98"/>
    <n v="20968.637279999999"/>
    <n v="-419.03724740351993"/>
    <n v="20549.600032596478"/>
    <n v="0"/>
    <n v="0"/>
    <n v="0"/>
    <n v="0"/>
    <n v="20549.600032596478"/>
    <n v="18.749635066237662"/>
    <n v="274"/>
    <n v="5137.3999999999996"/>
    <n v="5137.3999999999996"/>
    <n v="15412.200032596478"/>
    <n v="0"/>
    <n v="0"/>
    <n v="0"/>
    <n v="5137.3999999999996"/>
    <n v="0"/>
    <n v="5137.3999999999996"/>
    <n v="0"/>
    <m/>
    <n v="0"/>
    <n v="0"/>
    <n v="0"/>
    <n v="0"/>
    <n v="0"/>
    <n v="0"/>
    <n v="0"/>
    <n v="0"/>
    <n v="0"/>
    <n v="4909.8999999999996"/>
    <n v="227.5"/>
    <n v="5137.3999999999996"/>
    <n v="5137.3999999999996"/>
  </r>
  <r>
    <n v="654"/>
    <n v="10593"/>
    <s v="42857593APSU"/>
    <s v="593A"/>
    <x v="25"/>
    <s v="17LTIP - Perf"/>
    <n v="10257"/>
    <n v="10"/>
    <x v="20"/>
    <n v="9260"/>
    <x v="0"/>
    <n v="2000"/>
    <n v="0"/>
    <n v="0"/>
    <s v="42857593A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655"/>
    <n v="14859"/>
    <s v="42857859APSU"/>
    <s v="859A"/>
    <x v="96"/>
    <s v="17LTIP - Perf"/>
    <n v="10257"/>
    <n v="30"/>
    <x v="19"/>
    <n v="9260"/>
    <x v="0"/>
    <n v="10000"/>
    <n v="0"/>
    <n v="0"/>
    <s v="42857859A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656"/>
    <n v="10284"/>
    <s v="42857284APSU"/>
    <s v="284A"/>
    <x v="13"/>
    <s v="17LTIP - Perf"/>
    <n v="10257"/>
    <n v="60"/>
    <x v="10"/>
    <n v="9260"/>
    <x v="0"/>
    <n v="81000"/>
    <n v="0"/>
    <n v="0"/>
    <s v="42857284A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657"/>
    <n v="14382"/>
    <s v="42857382BPSU"/>
    <s v="382B"/>
    <x v="199"/>
    <s v="17LTIP - Perf"/>
    <n v="10257"/>
    <n v="180"/>
    <x v="135"/>
    <n v="9260"/>
    <x v="0"/>
    <n v="700000"/>
    <n v="0"/>
    <n v="0"/>
    <s v="42857382B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658"/>
    <n v="19383"/>
    <s v="42857383BPSU"/>
    <s v="383B"/>
    <x v="192"/>
    <s v="17LTIP - Perf"/>
    <n v="10257"/>
    <n v="10"/>
    <x v="47"/>
    <n v="9260"/>
    <x v="0"/>
    <n v="2000"/>
    <n v="0"/>
    <n v="0"/>
    <s v="42857383B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659"/>
    <n v="11483"/>
    <s v="42857483BPSU"/>
    <s v="483B"/>
    <x v="44"/>
    <s v="17LTIP - Perf"/>
    <n v="10257"/>
    <n v="20"/>
    <x v="36"/>
    <n v="9260"/>
    <x v="0"/>
    <n v="107000"/>
    <n v="0"/>
    <n v="0"/>
    <s v="42857483B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660"/>
    <n v="15063"/>
    <s v="4285763BrPSU"/>
    <s v="63Br"/>
    <x v="103"/>
    <s v="17LTIP - Perf"/>
    <n v="10257"/>
    <n v="10"/>
    <x v="83"/>
    <n v="9260"/>
    <x v="0"/>
    <n v="2000"/>
    <n v="0"/>
    <n v="0"/>
    <s v="4285763Br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661"/>
    <n v="11471"/>
    <s v="42857471BPSU"/>
    <s v="471B"/>
    <x v="42"/>
    <s v="17LTIP - Perf"/>
    <n v="10257"/>
    <n v="70"/>
    <x v="16"/>
    <n v="9260"/>
    <x v="0"/>
    <n v="170000"/>
    <n v="0"/>
    <n v="0"/>
    <s v="42857471B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662"/>
    <n v="15379"/>
    <s v="42857379BPSU"/>
    <s v="379B"/>
    <x v="113"/>
    <s v="17LTIP - Perf"/>
    <n v="10257"/>
    <n v="80"/>
    <x v="91"/>
    <n v="9260"/>
    <x v="0"/>
    <n v="190000"/>
    <n v="0"/>
    <n v="0"/>
    <s v="42857379B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663"/>
    <n v="10366"/>
    <s v="42857366BPSU"/>
    <s v="366B"/>
    <x v="14"/>
    <s v="17LTIP - Perf"/>
    <n v="10257"/>
    <n v="50"/>
    <x v="11"/>
    <n v="9260"/>
    <x v="0"/>
    <n v="9000"/>
    <n v="0"/>
    <n v="0"/>
    <s v="42857366B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664"/>
    <n v="12866"/>
    <s v="42857866BPSU"/>
    <s v="866B"/>
    <x v="60"/>
    <s v="17LTIP - Perf"/>
    <n v="10257"/>
    <n v="20"/>
    <x v="51"/>
    <n v="9260"/>
    <x v="0"/>
    <n v="77000"/>
    <n v="0"/>
    <n v="0"/>
    <s v="42857866B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665"/>
    <n v="15389"/>
    <s v="42857389CPSU"/>
    <s v="389C"/>
    <x v="190"/>
    <s v="17LTIP - Perf"/>
    <n v="10257"/>
    <n v="80"/>
    <x v="79"/>
    <n v="9260"/>
    <x v="0"/>
    <n v="190000"/>
    <n v="0"/>
    <n v="0"/>
    <s v="42857389C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666"/>
    <n v="19153"/>
    <s v="42857153CPSU"/>
    <s v="153C"/>
    <x v="196"/>
    <s v="17LTIP - Perf"/>
    <n v="10257"/>
    <n v="10"/>
    <x v="134"/>
    <n v="9260"/>
    <x v="0"/>
    <n v="2000"/>
    <n v="0"/>
    <n v="0"/>
    <s v="42857153C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667"/>
    <n v="12357"/>
    <s v="42857357CPSU"/>
    <s v="357C"/>
    <x v="54"/>
    <s v="17LTIP - Perf"/>
    <n v="10257"/>
    <n v="10"/>
    <x v="46"/>
    <n v="9260"/>
    <x v="0"/>
    <n v="2000"/>
    <n v="0"/>
    <n v="0"/>
    <s v="42857357CPSU17LTIP - Perf"/>
    <s v="LTIP - Perf"/>
    <s v="LTIP - Perf - 05/02/2017"/>
    <s v="3 years"/>
    <d v="2017-05-02T00:00:00"/>
    <d v="2019-09-30T00:00:00"/>
    <n v="240"/>
    <n v="0"/>
    <n v="0"/>
    <n v="0"/>
    <m/>
    <n v="37.895999999999958"/>
    <n v="-18.95999999999998"/>
    <n v="258.93599999999998"/>
    <n v="1.0789"/>
    <s v=""/>
    <n v="0"/>
    <n v="19435.2"/>
    <n v="0"/>
    <n v="0"/>
    <n v="0"/>
    <s v=""/>
    <n v="3068.8180799999968"/>
    <n v="-1535.3807999999983"/>
    <n v="20968.637279999999"/>
    <n v="258.93599999999998"/>
    <n v="0"/>
    <n v="0"/>
    <n v="258.93599999999998"/>
    <n v="80.98"/>
    <n v="20968.637279999999"/>
    <n v="-419.03724740351993"/>
    <n v="20549.600032596478"/>
    <n v="0"/>
    <n v="0"/>
    <n v="0"/>
    <n v="0"/>
    <n v="20549.600032596478"/>
    <n v="18.749635066237662"/>
    <n v="274"/>
    <n v="5137.3999999999996"/>
    <n v="5137.3999999999996"/>
    <n v="15412.200032596478"/>
    <n v="0"/>
    <n v="0"/>
    <n v="0"/>
    <n v="5137.3999999999996"/>
    <n v="0"/>
    <n v="5137.3999999999996"/>
    <n v="0"/>
    <m/>
    <n v="0"/>
    <n v="0"/>
    <n v="0"/>
    <n v="0"/>
    <n v="0"/>
    <n v="0"/>
    <n v="0"/>
    <n v="0"/>
    <n v="0"/>
    <n v="4909.8999999999996"/>
    <n v="227.5"/>
    <n v="5137.3999999999996"/>
    <n v="5137.3999999999996"/>
  </r>
  <r>
    <n v="668"/>
    <n v="15234"/>
    <s v="42857234DPSU"/>
    <s v="234D"/>
    <x v="108"/>
    <s v="17LTIP - Perf"/>
    <n v="10257"/>
    <n v="80"/>
    <x v="88"/>
    <n v="9260"/>
    <x v="0"/>
    <n v="190000"/>
    <n v="0"/>
    <n v="0"/>
    <s v="42857234D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669"/>
    <n v="16950"/>
    <s v="42857950DPSU"/>
    <s v="950D"/>
    <x v="130"/>
    <s v="17LTIP - Perf"/>
    <n v="10257"/>
    <n v="50"/>
    <x v="100"/>
    <n v="9260"/>
    <x v="0"/>
    <n v="91000"/>
    <n v="0"/>
    <n v="0"/>
    <s v="42857950D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670"/>
    <n v="11299"/>
    <s v="42857299DPSU"/>
    <s v="299D"/>
    <x v="36"/>
    <s v="17LTIP - Perf"/>
    <n v="10257"/>
    <n v="50"/>
    <x v="29"/>
    <n v="9260"/>
    <x v="0"/>
    <n v="91000"/>
    <n v="0"/>
    <n v="0"/>
    <s v="42857299DPSU17LTIP - Perf"/>
    <s v="LTIP - Perf"/>
    <s v="LTIP - Perf - 05/02/2017"/>
    <s v="3 years"/>
    <d v="2017-05-02T00:00:00"/>
    <d v="2019-09-30T00:00:00"/>
    <n v="835"/>
    <n v="0"/>
    <n v="0"/>
    <n v="0"/>
    <m/>
    <n v="131.84649999999999"/>
    <n v="-65.965000000000032"/>
    <n v="900.88149999999996"/>
    <n v="1.0789"/>
    <s v=""/>
    <n v="0"/>
    <n v="67618.3"/>
    <n v="0"/>
    <n v="0"/>
    <n v="0"/>
    <s v=""/>
    <n v="10676.92957"/>
    <n v="-5341.8457000000026"/>
    <n v="72953.383869999991"/>
    <n v="900.88149999999996"/>
    <n v="0"/>
    <n v="0"/>
    <n v="900.88149999999996"/>
    <n v="80.98"/>
    <n v="72953.383870000005"/>
    <n v="-1457.9004232580801"/>
    <n v="71495.483446741928"/>
    <n v="0"/>
    <n v="0"/>
    <n v="0"/>
    <n v="0"/>
    <n v="71495.483446741928"/>
    <n v="65.233105334618543"/>
    <n v="274"/>
    <n v="17873.87"/>
    <n v="17873.87"/>
    <n v="53621.613446741932"/>
    <n v="0"/>
    <n v="0"/>
    <n v="0"/>
    <n v="17873.87"/>
    <n v="0"/>
    <n v="17873.87"/>
    <n v="0"/>
    <m/>
    <n v="0"/>
    <n v="0"/>
    <n v="0"/>
    <n v="0"/>
    <n v="0"/>
    <n v="0"/>
    <n v="0"/>
    <n v="0"/>
    <n v="0"/>
    <n v="17082.349999999999"/>
    <n v="791.52"/>
    <n v="17873.87"/>
    <n v="17873.87"/>
  </r>
  <r>
    <n v="671"/>
    <n v="11381"/>
    <s v="42857381DPSU"/>
    <s v="381D"/>
    <x v="37"/>
    <s v="17LTIP - Perf"/>
    <n v="10257"/>
    <n v="70"/>
    <x v="30"/>
    <n v="9260"/>
    <x v="0"/>
    <n v="170000"/>
    <n v="0"/>
    <n v="0"/>
    <s v="42857381D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672"/>
    <n v="10537"/>
    <s v="4285737ElPSU"/>
    <s v="37El"/>
    <x v="23"/>
    <s v="17LTIP - Perf"/>
    <n v="10257"/>
    <n v="30"/>
    <x v="18"/>
    <n v="9260"/>
    <x v="0"/>
    <n v="10000"/>
    <n v="0"/>
    <n v="0"/>
    <s v="4285737El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673"/>
    <n v="11899"/>
    <s v="42857899EPSU"/>
    <s v="899E"/>
    <x v="47"/>
    <s v="17LTIP - Perf"/>
    <n v="10257"/>
    <n v="50"/>
    <x v="39"/>
    <n v="9260"/>
    <x v="0"/>
    <n v="91000"/>
    <n v="0"/>
    <n v="0"/>
    <s v="42857899E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674"/>
    <n v="18513"/>
    <s v="42857513EPSU"/>
    <s v="513E"/>
    <x v="166"/>
    <s v="17LTIP - Perf"/>
    <n v="10257"/>
    <n v="10"/>
    <x v="7"/>
    <n v="9260"/>
    <x v="0"/>
    <n v="12000"/>
    <n v="0"/>
    <n v="0"/>
    <s v="42857513E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675"/>
    <n v="17130"/>
    <s v="42857130EPSU"/>
    <s v="130E"/>
    <x v="152"/>
    <s v="17LTIP - Perf"/>
    <n v="10257"/>
    <n v="10"/>
    <x v="113"/>
    <n v="9260"/>
    <x v="0"/>
    <n v="2000"/>
    <n v="0"/>
    <n v="0"/>
    <s v="42857130E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676"/>
    <n v="15402"/>
    <s v="42857402EPSU"/>
    <s v="402E"/>
    <x v="115"/>
    <s v="17LTIP - Perf"/>
    <n v="10257"/>
    <n v="180"/>
    <x v="75"/>
    <n v="9260"/>
    <x v="0"/>
    <n v="700000"/>
    <n v="0"/>
    <n v="0"/>
    <s v="42857402E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677"/>
    <n v="18245"/>
    <s v="42857245EPSU"/>
    <s v="245E"/>
    <x v="163"/>
    <s v="17LTIP - Perf"/>
    <n v="10257"/>
    <n v="180"/>
    <x v="118"/>
    <n v="9260"/>
    <x v="0"/>
    <n v="700000"/>
    <n v="0"/>
    <n v="0"/>
    <s v="42857245E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678"/>
    <n v="18731"/>
    <s v="42857731HPSU"/>
    <s v="731H"/>
    <x v="173"/>
    <s v="17LTIP - Perf"/>
    <n v="10257"/>
    <n v="10"/>
    <x v="54"/>
    <n v="9260"/>
    <x v="0"/>
    <n v="2000"/>
    <n v="0"/>
    <n v="0"/>
    <s v="42857731HPSU17LTIP - Perf"/>
    <s v="LTIP - Perf"/>
    <s v="LTIP - Perf - 05/02/2017"/>
    <s v="3 years"/>
    <d v="2017-05-02T00:00:00"/>
    <d v="2019-09-30T00:00:00"/>
    <n v="240"/>
    <n v="0"/>
    <n v="0"/>
    <n v="0"/>
    <m/>
    <n v="37.895999999999958"/>
    <n v="-18.95999999999998"/>
    <n v="258.93599999999998"/>
    <n v="1.0789"/>
    <s v=""/>
    <n v="0"/>
    <n v="19435.2"/>
    <n v="0"/>
    <n v="0"/>
    <n v="0"/>
    <s v=""/>
    <n v="3068.8180799999968"/>
    <n v="-1535.3807999999983"/>
    <n v="20968.637279999999"/>
    <n v="258.93599999999998"/>
    <n v="0"/>
    <n v="0"/>
    <n v="258.93599999999998"/>
    <n v="80.98"/>
    <n v="20968.637279999999"/>
    <n v="-419.03724740351993"/>
    <n v="20549.600032596478"/>
    <n v="0"/>
    <n v="0"/>
    <n v="0"/>
    <n v="0"/>
    <n v="20549.600032596478"/>
    <n v="18.749635066237662"/>
    <n v="274"/>
    <n v="5137.3999999999996"/>
    <n v="5137.3999999999996"/>
    <n v="15412.200032596478"/>
    <n v="0"/>
    <n v="0"/>
    <n v="0"/>
    <n v="5137.3999999999996"/>
    <n v="0"/>
    <n v="5137.3999999999996"/>
    <n v="0"/>
    <m/>
    <n v="0"/>
    <n v="0"/>
    <n v="0"/>
    <n v="0"/>
    <n v="0"/>
    <n v="0"/>
    <n v="0"/>
    <n v="0"/>
    <n v="0"/>
    <n v="4909.8999999999996"/>
    <n v="227.5"/>
    <n v="5137.3999999999996"/>
    <n v="5137.3999999999996"/>
  </r>
  <r>
    <n v="679"/>
    <n v="24582"/>
    <s v="42857582FPSU"/>
    <s v="582F"/>
    <x v="189"/>
    <s v="17LTIP - Perf"/>
    <n v="10257"/>
    <n v="10"/>
    <x v="5"/>
    <n v="9260"/>
    <x v="0"/>
    <n v="2000"/>
    <n v="0"/>
    <n v="0"/>
    <s v="42857582F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680"/>
    <n v="18035"/>
    <s v="42857035FPSU"/>
    <s v="035F"/>
    <x v="161"/>
    <s v="17LTIP - Perf"/>
    <n v="10257"/>
    <n v="60"/>
    <x v="13"/>
    <n v="9260"/>
    <x v="0"/>
    <n v="31000"/>
    <n v="0"/>
    <n v="0"/>
    <s v="42857035F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681"/>
    <n v="14180"/>
    <s v="42857180FPSU"/>
    <s v="180F"/>
    <x v="78"/>
    <s v="17LTIP - Perf"/>
    <n v="10257"/>
    <n v="30"/>
    <x v="64"/>
    <n v="9260"/>
    <x v="0"/>
    <n v="10000"/>
    <n v="0"/>
    <n v="0"/>
    <s v="42857180F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682"/>
    <n v="19198"/>
    <s v="42857198FPSU"/>
    <s v="198F"/>
    <x v="183"/>
    <s v="17LTIP - Perf"/>
    <n v="10257"/>
    <n v="10"/>
    <x v="5"/>
    <n v="9260"/>
    <x v="0"/>
    <n v="2000"/>
    <n v="0"/>
    <n v="0"/>
    <s v="42857198F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683"/>
    <n v="26172"/>
    <s v="42857172GPSU"/>
    <s v="172G"/>
    <x v="197"/>
    <s v="17LTIP - Perf"/>
    <n v="10257"/>
    <n v="10"/>
    <x v="5"/>
    <n v="9260"/>
    <x v="0"/>
    <n v="2000"/>
    <n v="0"/>
    <n v="0"/>
    <s v="42857172G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684"/>
    <n v="18727"/>
    <s v="42857727GPSU"/>
    <s v="727G"/>
    <x v="200"/>
    <s v="17LTIP - Perf"/>
    <n v="10257"/>
    <n v="180"/>
    <x v="135"/>
    <n v="9260"/>
    <x v="0"/>
    <n v="700000"/>
    <n v="0"/>
    <n v="0"/>
    <s v="42857727G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685"/>
    <n v="11896"/>
    <s v="42857896GPSU"/>
    <s v="896G"/>
    <x v="46"/>
    <s v="17LTIP - Perf"/>
    <n v="10257"/>
    <n v="50"/>
    <x v="38"/>
    <n v="9260"/>
    <x v="0"/>
    <n v="91000"/>
    <n v="0"/>
    <n v="0"/>
    <s v="42857896G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686"/>
    <n v="10106"/>
    <s v="42857106GPSU"/>
    <s v="106G"/>
    <x v="6"/>
    <s v="17LTIP - Perf"/>
    <n v="10257"/>
    <n v="30"/>
    <x v="6"/>
    <n v="9260"/>
    <x v="0"/>
    <n v="10000"/>
    <n v="0"/>
    <n v="0"/>
    <s v="42857106G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687"/>
    <n v="26516"/>
    <s v="42857516HPSU"/>
    <s v="516H"/>
    <x v="201"/>
    <s v="17LTIP - Perf"/>
    <n v="10257"/>
    <n v="10"/>
    <x v="45"/>
    <n v="9260"/>
    <x v="0"/>
    <n v="2000"/>
    <n v="0"/>
    <n v="0"/>
    <s v="42857516H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688"/>
    <n v="18776"/>
    <s v="42857776HPSU"/>
    <s v="776H"/>
    <x v="191"/>
    <s v="17LTIP - Perf"/>
    <n v="10257"/>
    <n v="10"/>
    <x v="133"/>
    <n v="9260"/>
    <x v="0"/>
    <n v="2000"/>
    <n v="0"/>
    <n v="0"/>
    <s v="42857776H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689"/>
    <n v="15692"/>
    <s v="42857692HPSU"/>
    <s v="692H"/>
    <x v="202"/>
    <s v="17LTIP - Perf"/>
    <n v="10257"/>
    <n v="80"/>
    <x v="136"/>
    <n v="9260"/>
    <x v="0"/>
    <n v="190000"/>
    <n v="0"/>
    <n v="0"/>
    <s v="42857692H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690"/>
    <n v="11473"/>
    <s v="42857473HPSU"/>
    <s v="473H"/>
    <x v="43"/>
    <s v="17LTIP - Perf"/>
    <n v="10257"/>
    <n v="20"/>
    <x v="35"/>
    <n v="9260"/>
    <x v="0"/>
    <n v="107000"/>
    <n v="0"/>
    <n v="0"/>
    <s v="42857473H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691"/>
    <n v="12388"/>
    <s v="42857388HPSU"/>
    <s v="388H"/>
    <x v="55"/>
    <s v="17LTIP - Perf"/>
    <n v="10257"/>
    <n v="10"/>
    <x v="47"/>
    <n v="9260"/>
    <x v="0"/>
    <n v="2000"/>
    <n v="0"/>
    <n v="0"/>
    <s v="42857388H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692"/>
    <n v="11400"/>
    <s v="42857400HPSU"/>
    <s v="400H"/>
    <x v="40"/>
    <s v="17LTIP - Perf"/>
    <n v="10257"/>
    <n v="20"/>
    <x v="33"/>
    <n v="9260"/>
    <x v="0"/>
    <n v="107000"/>
    <n v="0"/>
    <n v="0"/>
    <s v="42857400H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693"/>
    <n v="15748"/>
    <s v="42857748HPSU"/>
    <s v="748H"/>
    <x v="123"/>
    <s v="17LTIP - Perf"/>
    <n v="10257"/>
    <n v="60"/>
    <x v="96"/>
    <n v="9260"/>
    <x v="0"/>
    <n v="30000"/>
    <n v="0"/>
    <n v="0"/>
    <s v="42857748H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694"/>
    <n v="12742"/>
    <s v="42857742HPSU"/>
    <s v="742H"/>
    <x v="59"/>
    <s v="17LTIP - Perf"/>
    <n v="10257"/>
    <n v="30"/>
    <x v="50"/>
    <n v="9260"/>
    <x v="0"/>
    <n v="10000"/>
    <n v="0"/>
    <n v="0"/>
    <s v="42857742H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695"/>
    <n v="18325"/>
    <s v="42857325JPSU"/>
    <s v="325J"/>
    <x v="165"/>
    <s v="17LTIP - Perf"/>
    <n v="10257"/>
    <n v="10"/>
    <x v="4"/>
    <n v="9260"/>
    <x v="0"/>
    <n v="2000"/>
    <n v="0"/>
    <n v="0"/>
    <s v="42857325J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696"/>
    <n v="15605"/>
    <s v="42857605JPSU"/>
    <s v="605J"/>
    <x v="120"/>
    <s v="17LTIP - Perf"/>
    <n v="10257"/>
    <n v="80"/>
    <x v="93"/>
    <n v="9260"/>
    <x v="0"/>
    <n v="190000"/>
    <n v="0"/>
    <n v="0"/>
    <s v="42857605J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697"/>
    <n v="10138"/>
    <s v="42857138JPSU"/>
    <s v="138J"/>
    <x v="8"/>
    <s v="17LTIP - Perf"/>
    <n v="10257"/>
    <n v="10"/>
    <x v="5"/>
    <n v="9260"/>
    <x v="0"/>
    <n v="2000"/>
    <n v="0"/>
    <n v="0"/>
    <s v="42857138J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698"/>
    <n v="11973"/>
    <s v="42857973KPSU"/>
    <s v="973K"/>
    <x v="48"/>
    <s v="17LTIP - Perf"/>
    <n v="10257"/>
    <n v="70"/>
    <x v="40"/>
    <n v="9260"/>
    <x v="0"/>
    <n v="170000"/>
    <n v="0"/>
    <n v="0"/>
    <s v="42857973K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699"/>
    <n v="11197"/>
    <s v="42857197KPSU"/>
    <s v="197K"/>
    <x v="33"/>
    <s v="17LTIP - Perf"/>
    <n v="10257"/>
    <n v="30"/>
    <x v="27"/>
    <n v="9260"/>
    <x v="0"/>
    <n v="10000"/>
    <n v="0"/>
    <n v="0"/>
    <s v="42857197K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700"/>
    <n v="15620"/>
    <s v="42857620KPSU"/>
    <s v="620K"/>
    <x v="121"/>
    <s v="17LTIP - Perf"/>
    <n v="10257"/>
    <n v="80"/>
    <x v="94"/>
    <n v="9260"/>
    <x v="0"/>
    <n v="190000"/>
    <n v="0"/>
    <n v="0"/>
    <s v="42857620K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701"/>
    <n v="12353"/>
    <s v="42857353LPSU"/>
    <s v="353L"/>
    <x v="204"/>
    <s v="17LTIP - Perf"/>
    <n v="10257"/>
    <n v="10"/>
    <x v="45"/>
    <n v="9260"/>
    <x v="0"/>
    <n v="2000"/>
    <n v="0"/>
    <n v="0"/>
    <s v="42857353L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702"/>
    <n v="10449"/>
    <s v="42857449MPSU"/>
    <s v="449M"/>
    <x v="20"/>
    <s v="17LTIP - Perf"/>
    <n v="10257"/>
    <n v="20"/>
    <x v="15"/>
    <n v="9260"/>
    <x v="0"/>
    <n v="7000"/>
    <n v="0"/>
    <n v="0"/>
    <s v="42857449M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703"/>
    <n v="10034"/>
    <s v="4285734MaPSU"/>
    <s v="34Ma"/>
    <x v="2"/>
    <s v="17LTIP - Perf"/>
    <n v="10257"/>
    <n v="50"/>
    <x v="2"/>
    <n v="9260"/>
    <x v="0"/>
    <n v="91000"/>
    <n v="0"/>
    <n v="0"/>
    <s v="4285734Ma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704"/>
    <n v="15465"/>
    <s v="42857465MPSU"/>
    <s v="465M"/>
    <x v="117"/>
    <s v="17LTIP - Perf"/>
    <n v="10257"/>
    <n v="10"/>
    <x v="21"/>
    <n v="9260"/>
    <x v="0"/>
    <n v="2000"/>
    <n v="0"/>
    <n v="0"/>
    <s v="42857465M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705"/>
    <n v="17858"/>
    <s v="42857858MPSU"/>
    <s v="858M"/>
    <x v="159"/>
    <s v="17LTIP - Perf"/>
    <n v="10257"/>
    <n v="10"/>
    <x v="4"/>
    <n v="9260"/>
    <x v="0"/>
    <n v="2000"/>
    <n v="0"/>
    <n v="0"/>
    <s v="42857858M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706"/>
    <n v="18601"/>
    <s v="42857601MPSU"/>
    <s v="601M"/>
    <x v="170"/>
    <s v="17LTIP - Perf"/>
    <n v="10257"/>
    <n v="70"/>
    <x v="122"/>
    <n v="9260"/>
    <x v="0"/>
    <n v="170000"/>
    <n v="0"/>
    <n v="0"/>
    <s v="42857601M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707"/>
    <n v="10155"/>
    <s v="42857155MPSU"/>
    <s v="155M"/>
    <x v="10"/>
    <s v="17LTIP - Perf"/>
    <n v="10257"/>
    <n v="10"/>
    <x v="4"/>
    <n v="9260"/>
    <x v="0"/>
    <n v="2000"/>
    <n v="0"/>
    <n v="0"/>
    <s v="42857155M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708"/>
    <n v="14108"/>
    <s v="42857108MPSU"/>
    <s v="108M"/>
    <x v="75"/>
    <s v="17LTIP - Perf"/>
    <n v="10257"/>
    <n v="10"/>
    <x v="62"/>
    <n v="9260"/>
    <x v="0"/>
    <n v="12000"/>
    <n v="0"/>
    <n v="0"/>
    <s v="42857108M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709"/>
    <n v="15518"/>
    <s v="42857518MPSU"/>
    <s v="518M"/>
    <x v="119"/>
    <s v="17LTIP - Perf"/>
    <n v="10257"/>
    <n v="10"/>
    <x v="74"/>
    <n v="9260"/>
    <x v="0"/>
    <n v="2000"/>
    <n v="0"/>
    <n v="0"/>
    <s v="42857518M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710"/>
    <n v="14474"/>
    <s v="42857474MPSU"/>
    <s v="474M"/>
    <x v="85"/>
    <s v="17LTIP - Perf"/>
    <n v="10257"/>
    <n v="10"/>
    <x v="12"/>
    <n v="9260"/>
    <x v="0"/>
    <n v="2000"/>
    <n v="0"/>
    <n v="0"/>
    <s v="42857474M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711"/>
    <n v="11998"/>
    <s v="42857998NPSU"/>
    <s v="998N"/>
    <x v="51"/>
    <s v="17LTIP - Perf"/>
    <n v="10257"/>
    <n v="50"/>
    <x v="43"/>
    <n v="9260"/>
    <x v="0"/>
    <n v="91000"/>
    <n v="0"/>
    <n v="0"/>
    <s v="42857998N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712"/>
    <n v="18837"/>
    <s v="42857837NPSU"/>
    <s v="837N"/>
    <x v="175"/>
    <s v="17LTIP - Perf"/>
    <n v="10257"/>
    <n v="60"/>
    <x v="125"/>
    <n v="9260"/>
    <x v="0"/>
    <n v="30000"/>
    <n v="0"/>
    <n v="0"/>
    <s v="42857837N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713"/>
    <n v="15716"/>
    <s v="42857716NPSU"/>
    <s v="716N"/>
    <x v="205"/>
    <s v="17LTIP - Perf"/>
    <n v="10257"/>
    <n v="180"/>
    <x v="135"/>
    <n v="9260"/>
    <x v="0"/>
    <n v="700000"/>
    <n v="0"/>
    <n v="0"/>
    <s v="42857716N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714"/>
    <n v="16600"/>
    <s v="42857600PPSU"/>
    <s v="600P"/>
    <x v="128"/>
    <s v="17LTIP - Perf"/>
    <n v="10257"/>
    <n v="70"/>
    <x v="99"/>
    <n v="9260"/>
    <x v="0"/>
    <n v="170000"/>
    <n v="0"/>
    <n v="0"/>
    <s v="42857600P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715"/>
    <n v="13121"/>
    <s v="42857121PPSU"/>
    <s v="121P"/>
    <x v="194"/>
    <s v="17LTIP - Perf"/>
    <n v="10257"/>
    <n v="80"/>
    <x v="86"/>
    <n v="9260"/>
    <x v="0"/>
    <n v="190000"/>
    <n v="0"/>
    <n v="0"/>
    <s v="42857121P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716"/>
    <n v="18652"/>
    <s v="42857652PPSU"/>
    <s v="652P"/>
    <x v="172"/>
    <s v="17LTIP - Perf"/>
    <n v="10257"/>
    <n v="10"/>
    <x v="5"/>
    <n v="9260"/>
    <x v="0"/>
    <n v="2000"/>
    <n v="0"/>
    <n v="0"/>
    <s v="42857652PPSU17LTIP - Perf"/>
    <s v="LTIP - Perf"/>
    <s v="LTIP - Perf - 05/02/2017"/>
    <s v="3 years"/>
    <d v="2017-05-02T00:00:00"/>
    <d v="2019-09-30T00:00:00"/>
    <n v="140"/>
    <n v="0"/>
    <n v="0"/>
    <n v="0"/>
    <m/>
    <n v="22.105999999999995"/>
    <m/>
    <n v="162.10599999999999"/>
    <n v="1"/>
    <s v=""/>
    <n v="0"/>
    <n v="11337.2"/>
    <n v="0"/>
    <n v="0"/>
    <n v="0"/>
    <s v=""/>
    <n v="1790.1438799999996"/>
    <s v=""/>
    <n v="13127.34388"/>
    <n v="162.10599999999999"/>
    <n v="0"/>
    <n v="-162.10599999999999"/>
    <n v="0"/>
    <n v="80.98"/>
    <n v="0"/>
    <n v="0"/>
    <n v="0"/>
    <n v="0"/>
    <n v="0"/>
    <n v="0"/>
    <n v="0"/>
    <n v="0"/>
    <n v="0"/>
    <n v="1096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2864.11"/>
    <n v="-2864.11"/>
    <n v="0"/>
    <n v="0"/>
  </r>
  <r>
    <n v="717"/>
    <n v="13401"/>
    <s v="42857401QPSU"/>
    <s v="401Q"/>
    <x v="65"/>
    <s v="17LTIP - Perf"/>
    <n v="10257"/>
    <n v="10"/>
    <x v="54"/>
    <n v="9260"/>
    <x v="0"/>
    <n v="2000"/>
    <n v="0"/>
    <n v="0"/>
    <s v="42857401Q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718"/>
    <n v="13390"/>
    <s v="42857390RPSU"/>
    <s v="390R"/>
    <x v="195"/>
    <s v="17LTIP - Perf"/>
    <n v="10257"/>
    <n v="60"/>
    <x v="24"/>
    <n v="9260"/>
    <x v="0"/>
    <n v="30000"/>
    <n v="0"/>
    <n v="0"/>
    <s v="42857390R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719"/>
    <n v="14957"/>
    <s v="42857957RPSU"/>
    <s v="957R"/>
    <x v="101"/>
    <s v="17LTIP - Perf"/>
    <n v="10257"/>
    <n v="80"/>
    <x v="81"/>
    <n v="9260"/>
    <x v="0"/>
    <n v="190000"/>
    <n v="0"/>
    <n v="0"/>
    <s v="42857957R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720"/>
    <n v="13439"/>
    <s v="42857439RPSU"/>
    <s v="439R"/>
    <x v="68"/>
    <s v="17LTIP - Perf"/>
    <n v="10257"/>
    <n v="60"/>
    <x v="57"/>
    <n v="9260"/>
    <x v="0"/>
    <n v="81000"/>
    <n v="0"/>
    <n v="0"/>
    <s v="42857439R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721"/>
    <n v="11983"/>
    <s v="42857983SPSU"/>
    <s v="983S"/>
    <x v="49"/>
    <s v="17LTIP - Perf"/>
    <n v="10257"/>
    <n v="50"/>
    <x v="41"/>
    <n v="9260"/>
    <x v="0"/>
    <n v="91000"/>
    <n v="0"/>
    <n v="0"/>
    <s v="42857983S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722"/>
    <n v="19012"/>
    <s v="42857012SPSU"/>
    <s v="012S"/>
    <x v="179"/>
    <s v="17LTIP - Perf"/>
    <n v="10257"/>
    <n v="10"/>
    <x v="128"/>
    <n v="4264"/>
    <x v="0"/>
    <n v="2000"/>
    <n v="0"/>
    <n v="0"/>
    <s v="42857012S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723"/>
    <n v="11128"/>
    <s v="42857128SPSU"/>
    <s v="128S"/>
    <x v="31"/>
    <s v="17LTIP - Perf"/>
    <n v="10257"/>
    <n v="70"/>
    <x v="25"/>
    <n v="9260"/>
    <x v="0"/>
    <n v="170000"/>
    <n v="0"/>
    <n v="0"/>
    <s v="42857128S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724"/>
    <n v="15070"/>
    <s v="4285770SlPSU"/>
    <s v="70Sl"/>
    <x v="104"/>
    <s v="17LTIP - Perf"/>
    <n v="10257"/>
    <n v="80"/>
    <x v="84"/>
    <n v="9260"/>
    <x v="0"/>
    <n v="190000"/>
    <n v="0"/>
    <n v="0"/>
    <s v="4285770Sl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725"/>
    <n v="14713"/>
    <s v="42857713SPSU"/>
    <s v="713S"/>
    <x v="92"/>
    <s v="17LTIP - Perf"/>
    <n v="10257"/>
    <n v="180"/>
    <x v="75"/>
    <n v="9260"/>
    <x v="0"/>
    <n v="700000"/>
    <n v="0"/>
    <n v="0"/>
    <s v="42857713S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726"/>
    <n v="14088"/>
    <s v="42857088SPSU"/>
    <s v="088S"/>
    <x v="74"/>
    <s v="17LTIP - Perf"/>
    <n v="10257"/>
    <n v="10"/>
    <x v="61"/>
    <n v="9260"/>
    <x v="0"/>
    <n v="2000"/>
    <n v="0"/>
    <n v="0"/>
    <s v="42857088S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727"/>
    <n v="14938"/>
    <s v="42857938SPSU"/>
    <s v="938S"/>
    <x v="99"/>
    <s v="17LTIP - Perf"/>
    <n v="10257"/>
    <n v="180"/>
    <x v="75"/>
    <n v="9260"/>
    <x v="0"/>
    <n v="700000"/>
    <n v="0"/>
    <n v="0"/>
    <s v="42857938S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728"/>
    <n v="14813"/>
    <s v="42857813SPSU"/>
    <s v="813S"/>
    <x v="95"/>
    <s v="17LTIP - Perf"/>
    <n v="10257"/>
    <n v="80"/>
    <x v="63"/>
    <n v="9260"/>
    <x v="0"/>
    <n v="190000"/>
    <n v="0"/>
    <n v="0"/>
    <s v="42857813S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729"/>
    <n v="17542"/>
    <s v="42857542SPSU"/>
    <s v="542S"/>
    <x v="156"/>
    <s v="17LTIP - Perf"/>
    <n v="10257"/>
    <n v="10"/>
    <x v="116"/>
    <n v="9260"/>
    <x v="0"/>
    <n v="2000"/>
    <n v="0"/>
    <n v="0"/>
    <s v="42857542SPSU17LTIP - Perf"/>
    <s v="LTIP - Perf"/>
    <s v="LTIP - Perf - 05/02/2017"/>
    <s v="3 years"/>
    <d v="2017-05-02T00:00:00"/>
    <d v="2019-09-30T00:00:00"/>
    <n v="240"/>
    <n v="0"/>
    <n v="0"/>
    <n v="0"/>
    <m/>
    <n v="37.895999999999958"/>
    <n v="-18.95999999999998"/>
    <n v="258.93599999999998"/>
    <n v="1.0789"/>
    <s v=""/>
    <n v="0"/>
    <n v="19435.2"/>
    <n v="0"/>
    <n v="0"/>
    <n v="0"/>
    <s v=""/>
    <n v="3068.8180799999968"/>
    <n v="-1535.3807999999983"/>
    <n v="20968.637279999999"/>
    <n v="258.93599999999998"/>
    <n v="0"/>
    <n v="0"/>
    <n v="258.93599999999998"/>
    <n v="80.98"/>
    <n v="20968.637279999999"/>
    <n v="-419.03724740351993"/>
    <n v="20549.600032596478"/>
    <n v="0"/>
    <n v="0"/>
    <n v="0"/>
    <n v="0"/>
    <n v="20549.600032596478"/>
    <n v="18.749635066237662"/>
    <n v="274"/>
    <n v="5137.3999999999996"/>
    <n v="5137.3999999999996"/>
    <n v="15412.200032596478"/>
    <n v="0"/>
    <n v="0"/>
    <n v="0"/>
    <n v="5137.3999999999996"/>
    <n v="0"/>
    <n v="5137.3999999999996"/>
    <n v="0"/>
    <m/>
    <n v="0"/>
    <n v="0"/>
    <n v="0"/>
    <n v="0"/>
    <n v="0"/>
    <n v="0"/>
    <n v="0"/>
    <n v="0"/>
    <n v="0"/>
    <n v="4909.8999999999996"/>
    <n v="227.5"/>
    <n v="5137.3999999999996"/>
    <n v="5137.3999999999996"/>
  </r>
  <r>
    <n v="730"/>
    <n v="10401"/>
    <s v="42857401SPSU"/>
    <s v="401S"/>
    <x v="19"/>
    <s v="17LTIP - Perf"/>
    <n v="10257"/>
    <n v="10"/>
    <x v="14"/>
    <n v="9260"/>
    <x v="0"/>
    <n v="2000"/>
    <n v="0"/>
    <n v="0"/>
    <s v="42857401S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731"/>
    <n v="14951"/>
    <s v="42857951TPSU"/>
    <s v="951T"/>
    <x v="100"/>
    <s v="17LTIP - Perf"/>
    <n v="10257"/>
    <n v="80"/>
    <x v="80"/>
    <n v="9260"/>
    <x v="0"/>
    <n v="190000"/>
    <n v="0"/>
    <n v="0"/>
    <s v="42857951T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732"/>
    <n v="24491"/>
    <s v="42857491TPSU"/>
    <s v="491T"/>
    <x v="187"/>
    <s v="17LTIP - Perf"/>
    <n v="10257"/>
    <n v="10"/>
    <x v="132"/>
    <n v="9260"/>
    <x v="0"/>
    <n v="2000"/>
    <n v="0"/>
    <n v="0"/>
    <s v="42857491TPSU17LTIP - Perf"/>
    <s v="LTIP - Perf"/>
    <s v="LTIP - Perf - 05/02/2017"/>
    <s v="3 years"/>
    <d v="2017-05-02T00:00:00"/>
    <d v="2019-09-30T00:00:00"/>
    <n v="835"/>
    <n v="0"/>
    <n v="0"/>
    <n v="0"/>
    <m/>
    <n v="131.84649999999999"/>
    <n v="-65.965000000000032"/>
    <n v="900.88149999999996"/>
    <n v="1.0789"/>
    <s v=""/>
    <n v="0"/>
    <n v="67618.3"/>
    <n v="0"/>
    <n v="0"/>
    <n v="0"/>
    <s v=""/>
    <n v="10676.92957"/>
    <n v="-5341.8457000000026"/>
    <n v="72953.383869999991"/>
    <n v="900.88149999999996"/>
    <n v="0"/>
    <n v="0"/>
    <n v="900.88149999999996"/>
    <n v="80.98"/>
    <n v="72953.383870000005"/>
    <n v="-1457.9004232580801"/>
    <n v="71495.483446741928"/>
    <n v="0"/>
    <n v="0"/>
    <n v="0"/>
    <n v="0"/>
    <n v="71495.483446741928"/>
    <n v="65.233105334618543"/>
    <n v="274"/>
    <n v="17873.87"/>
    <n v="17873.87"/>
    <n v="53621.613446741932"/>
    <n v="0"/>
    <n v="0"/>
    <n v="0"/>
    <n v="17873.87"/>
    <n v="0"/>
    <n v="17873.87"/>
    <n v="0"/>
    <m/>
    <n v="0"/>
    <n v="0"/>
    <n v="0"/>
    <n v="0"/>
    <n v="0"/>
    <n v="0"/>
    <n v="0"/>
    <n v="0"/>
    <n v="0"/>
    <n v="17082.349999999999"/>
    <n v="791.52"/>
    <n v="17873.87"/>
    <n v="17873.87"/>
  </r>
  <r>
    <n v="733"/>
    <n v="13553"/>
    <s v="42857553TPSU"/>
    <s v="553T"/>
    <x v="72"/>
    <s v="17LTIP - Perf"/>
    <n v="10257"/>
    <n v="10"/>
    <x v="44"/>
    <n v="9260"/>
    <x v="0"/>
    <n v="2000"/>
    <n v="0"/>
    <n v="0"/>
    <s v="42857553T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734"/>
    <n v="15416"/>
    <s v="42857416WPSU"/>
    <s v="416W"/>
    <x v="116"/>
    <s v="17LTIP - Perf"/>
    <n v="10257"/>
    <n v="80"/>
    <x v="63"/>
    <n v="9260"/>
    <x v="0"/>
    <n v="190000"/>
    <n v="0"/>
    <n v="0"/>
    <s v="42857416WPSU17LTIP - Perf"/>
    <s v="LTIP - Perf"/>
    <s v="LTIP - Perf - 05/02/2017"/>
    <s v="3 years"/>
    <d v="2017-05-02T00:00:00"/>
    <d v="2019-09-30T00:00:00"/>
    <n v="240"/>
    <n v="0"/>
    <n v="0"/>
    <n v="0"/>
    <m/>
    <n v="37.895999999999958"/>
    <n v="-18.95999999999998"/>
    <n v="258.93599999999998"/>
    <n v="1.0789"/>
    <s v=""/>
    <n v="0"/>
    <n v="19435.2"/>
    <n v="0"/>
    <n v="0"/>
    <n v="0"/>
    <s v=""/>
    <n v="3068.8180799999968"/>
    <n v="-1535.3807999999983"/>
    <n v="20968.637279999999"/>
    <n v="258.93599999999998"/>
    <n v="0"/>
    <n v="0"/>
    <n v="258.93599999999998"/>
    <n v="80.98"/>
    <n v="20968.637279999999"/>
    <n v="-419.03724740351993"/>
    <n v="20549.600032596478"/>
    <n v="0"/>
    <n v="0"/>
    <n v="0"/>
    <n v="0"/>
    <n v="20549.600032596478"/>
    <n v="18.749635066237662"/>
    <n v="274"/>
    <n v="5137.3999999999996"/>
    <n v="5137.3999999999996"/>
    <n v="15412.200032596478"/>
    <n v="0"/>
    <n v="0"/>
    <n v="0"/>
    <n v="5137.3999999999996"/>
    <n v="0"/>
    <n v="5137.3999999999996"/>
    <n v="0"/>
    <m/>
    <n v="0"/>
    <n v="0"/>
    <n v="0"/>
    <n v="0"/>
    <n v="0"/>
    <n v="0"/>
    <n v="0"/>
    <n v="0"/>
    <n v="0"/>
    <n v="4909.8999999999996"/>
    <n v="227.5"/>
    <n v="5137.3999999999996"/>
    <n v="5137.3999999999996"/>
  </r>
  <r>
    <n v="735"/>
    <n v="14288"/>
    <s v="42857288WPSU"/>
    <s v="288W"/>
    <x v="80"/>
    <s v="17LTIP - Perf"/>
    <n v="10257"/>
    <n v="10"/>
    <x v="12"/>
    <n v="9260"/>
    <x v="0"/>
    <n v="2000"/>
    <n v="0"/>
    <n v="0"/>
    <s v="42857288W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736"/>
    <n v="10101"/>
    <s v="42857101WPSU"/>
    <s v="101W"/>
    <x v="4"/>
    <s v="17LTIP - Perf"/>
    <n v="10257"/>
    <n v="10"/>
    <x v="4"/>
    <n v="9260"/>
    <x v="0"/>
    <n v="2000"/>
    <n v="0"/>
    <n v="0"/>
    <s v="42857101W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737"/>
    <n v="14721"/>
    <s v="42857721WPSU"/>
    <s v="721W"/>
    <x v="93"/>
    <s v="17LTIP - Perf"/>
    <n v="10257"/>
    <n v="10"/>
    <x v="76"/>
    <n v="9260"/>
    <x v="0"/>
    <n v="2000"/>
    <n v="0"/>
    <n v="0"/>
    <s v="42857721W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738"/>
    <n v="11384"/>
    <s v="42857384WPSU"/>
    <s v="384W"/>
    <x v="38"/>
    <s v="17LTIP - Perf"/>
    <n v="10257"/>
    <n v="60"/>
    <x v="31"/>
    <n v="9260"/>
    <x v="0"/>
    <n v="30000"/>
    <n v="0"/>
    <n v="0"/>
    <s v="42857384W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739"/>
    <n v="14707"/>
    <s v="42857707WPSU"/>
    <s v="707W"/>
    <x v="90"/>
    <s v="17LTIP - Perf"/>
    <n v="10257"/>
    <n v="10"/>
    <x v="73"/>
    <n v="9260"/>
    <x v="0"/>
    <n v="2000"/>
    <n v="0"/>
    <n v="0"/>
    <s v="42857707W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740"/>
    <n v="26444"/>
    <s v="42857444YPSU"/>
    <s v="444Y"/>
    <x v="206"/>
    <s v="17LTIP - Perf"/>
    <n v="10257"/>
    <n v="10"/>
    <x v="138"/>
    <n v="9260"/>
    <x v="0"/>
    <n v="2000"/>
    <n v="0"/>
    <n v="0"/>
    <s v="42857444Y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741"/>
    <n v="14510"/>
    <s v="42857510MPSU"/>
    <s v="510M"/>
    <x v="207"/>
    <s v="17LTIP - Perf"/>
    <n v="10257"/>
    <n v="80"/>
    <x v="139"/>
    <n v="9260"/>
    <x v="0"/>
    <n v="190000"/>
    <n v="0"/>
    <n v="0"/>
    <s v="42857510M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742"/>
    <n v="14928"/>
    <s v="42857928SPSU"/>
    <s v="928S"/>
    <x v="208"/>
    <s v="17LTIP - Perf"/>
    <n v="10257"/>
    <n v="180"/>
    <x v="140"/>
    <n v="9260"/>
    <x v="0"/>
    <n v="700000"/>
    <n v="0"/>
    <n v="0"/>
    <s v="42857928S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743"/>
    <n v="23990"/>
    <s v="42857990JPSU"/>
    <s v="990J"/>
    <x v="209"/>
    <s v="17LTIP - Perf"/>
    <n v="10257"/>
    <n v="180"/>
    <x v="71"/>
    <n v="9260"/>
    <x v="0"/>
    <n v="700000"/>
    <n v="0"/>
    <n v="0"/>
    <s v="42857990J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744"/>
    <n v="19588"/>
    <s v="42857588SPSU"/>
    <s v="588S"/>
    <x v="210"/>
    <s v="17LTIP - Perf"/>
    <n v="10257"/>
    <n v="80"/>
    <x v="141"/>
    <n v="9260"/>
    <x v="0"/>
    <n v="190000"/>
    <n v="0"/>
    <n v="0"/>
    <s v="42857588S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745"/>
    <n v="10109"/>
    <s v="42857109DPSU"/>
    <s v="109D"/>
    <x v="211"/>
    <s v="17LTIP - Perf"/>
    <n v="10257"/>
    <n v="20"/>
    <x v="34"/>
    <n v="9260"/>
    <x v="0"/>
    <n v="107000"/>
    <n v="0"/>
    <n v="0"/>
    <s v="42857109D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746"/>
    <n v="13962"/>
    <s v="42857962SPSU"/>
    <s v="962S"/>
    <x v="212"/>
    <s v="17LTIP - Perf"/>
    <n v="10257"/>
    <n v="20"/>
    <x v="52"/>
    <n v="9260"/>
    <x v="0"/>
    <n v="107000"/>
    <n v="0"/>
    <n v="0"/>
    <s v="42857962S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747"/>
    <n v="13100"/>
    <s v="42857100MPSU"/>
    <s v="100M"/>
    <x v="213"/>
    <s v="17LTIP - Perf"/>
    <n v="10257"/>
    <n v="80"/>
    <x v="142"/>
    <n v="9260"/>
    <x v="0"/>
    <n v="190000"/>
    <n v="0"/>
    <n v="0"/>
    <s v="42857100M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748"/>
    <n v="14498"/>
    <s v="42857498JPSU"/>
    <s v="498J"/>
    <x v="214"/>
    <s v="17LTIP - Perf"/>
    <n v="10257"/>
    <n v="80"/>
    <x v="143"/>
    <n v="9260"/>
    <x v="0"/>
    <n v="190000"/>
    <n v="0"/>
    <n v="0"/>
    <s v="42857498J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749"/>
    <n v="18748"/>
    <s v="42857748CPSU"/>
    <s v="748C"/>
    <x v="215"/>
    <s v="17LTIP - Perf"/>
    <n v="10257"/>
    <n v="80"/>
    <x v="144"/>
    <n v="9260"/>
    <x v="0"/>
    <n v="190000"/>
    <n v="0"/>
    <n v="0"/>
    <s v="42857748C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750"/>
    <n v="24256"/>
    <s v="42857256EPSU"/>
    <s v="256E"/>
    <x v="216"/>
    <s v="17LTIP - Perf"/>
    <n v="10257"/>
    <n v="80"/>
    <x v="145"/>
    <n v="9260"/>
    <x v="0"/>
    <n v="190000"/>
    <n v="0"/>
    <n v="0"/>
    <s v="42857256EPSU17LTIP - Perf"/>
    <s v="LTIP - Perf"/>
    <s v="LTIP - Perf - 05/02/2017"/>
    <s v="3 years"/>
    <d v="2017-05-02T00:00:00"/>
    <d v="2019-09-30T00:00:00"/>
    <n v="140"/>
    <n v="0"/>
    <n v="0"/>
    <n v="0"/>
    <m/>
    <n v="22.105999999999995"/>
    <n v="-11.060000000000002"/>
    <n v="151.04599999999999"/>
    <n v="1.0789"/>
    <s v=""/>
    <n v="0"/>
    <n v="11337.2"/>
    <n v="0"/>
    <n v="0"/>
    <n v="0"/>
    <s v=""/>
    <n v="1790.1438799999996"/>
    <n v="-895.63880000000017"/>
    <n v="12231.70508"/>
    <n v="151.04599999999999"/>
    <n v="0"/>
    <n v="0"/>
    <n v="151.04599999999999"/>
    <n v="80.98"/>
    <n v="12231.70508"/>
    <n v="-244.43839431871999"/>
    <n v="11987.266685681279"/>
    <n v="0"/>
    <n v="0"/>
    <n v="0"/>
    <n v="0"/>
    <n v="11987.266685681279"/>
    <n v="10.93728712197197"/>
    <n v="274"/>
    <n v="2996.82"/>
    <n v="2996.82"/>
    <n v="8990.4466856812796"/>
    <n v="0"/>
    <n v="0"/>
    <n v="0"/>
    <n v="2996.82"/>
    <n v="0"/>
    <n v="2996.82"/>
    <n v="0"/>
    <m/>
    <n v="0"/>
    <n v="0"/>
    <n v="0"/>
    <n v="0"/>
    <n v="0"/>
    <n v="0"/>
    <n v="0"/>
    <n v="0"/>
    <n v="0"/>
    <n v="2864.11"/>
    <n v="132.71"/>
    <n v="2996.82"/>
    <n v="2996.82"/>
  </r>
  <r>
    <n v="751"/>
    <n v="27135"/>
    <s v="42863135GPSU"/>
    <s v="135G"/>
    <x v="217"/>
    <s v="17LTIP - Perf"/>
    <n v="10257"/>
    <n v="10"/>
    <x v="54"/>
    <n v="9260"/>
    <x v="0"/>
    <n v="2000"/>
    <n v="0"/>
    <n v="0"/>
    <s v="42863135GPSU17LTIP - Perf"/>
    <s v="LTIP - Perf"/>
    <s v="LTIP - Perf - 05/08/2017"/>
    <s v="3 years"/>
    <d v="2017-05-08T00:00:00"/>
    <d v="2019-09-30T00:00:00"/>
    <n v="140"/>
    <n v="0"/>
    <n v="0"/>
    <n v="0"/>
    <m/>
    <n v="22.105999999999995"/>
    <n v="-11.060000000000002"/>
    <n v="151.04599999999999"/>
    <n v="1.0789"/>
    <s v=""/>
    <n v="0"/>
    <n v="11503.800000000001"/>
    <n v="0"/>
    <n v="0"/>
    <n v="0"/>
    <s v=""/>
    <n v="1816.4500199999995"/>
    <n v="-908.80020000000025"/>
    <n v="12411.449820000002"/>
    <n v="151.04599999999999"/>
    <n v="0"/>
    <n v="0"/>
    <n v="151.04599999999999"/>
    <n v="82.17"/>
    <n v="12411.44982"/>
    <n v="-248.03041320287997"/>
    <n v="12163.41940679712"/>
    <n v="0"/>
    <n v="0"/>
    <n v="0"/>
    <n v="0"/>
    <n v="12163.41940679712"/>
    <n v="11.098010407661606"/>
    <n v="274"/>
    <n v="3040.85"/>
    <n v="3040.85"/>
    <n v="9122.5694067971199"/>
    <n v="0"/>
    <n v="0"/>
    <n v="0"/>
    <n v="3040.85"/>
    <n v="0"/>
    <n v="3040.85"/>
    <n v="0"/>
    <m/>
    <n v="0"/>
    <n v="0"/>
    <n v="0"/>
    <n v="0"/>
    <n v="0"/>
    <n v="0"/>
    <n v="0"/>
    <n v="0"/>
    <n v="0"/>
    <n v="2906.2"/>
    <n v="134.65"/>
    <n v="3040.85"/>
    <n v="3040.85"/>
  </r>
  <r>
    <n v="752"/>
    <n v="18798"/>
    <s v="42863798APSU"/>
    <s v="798A"/>
    <x v="218"/>
    <s v="17LTIP - Perf"/>
    <n v="10257"/>
    <n v="50"/>
    <x v="146"/>
    <n v="9260"/>
    <x v="0"/>
    <n v="91000"/>
    <n v="0"/>
    <n v="0"/>
    <s v="42863798APSU17LTIP - Perf"/>
    <s v="LTIP - Perf"/>
    <s v="LTIP - Perf - 05/08/2017"/>
    <s v="3 years"/>
    <d v="2017-05-08T00:00:00"/>
    <d v="2019-09-30T00:00:00"/>
    <n v="140"/>
    <n v="0"/>
    <n v="0"/>
    <n v="0"/>
    <m/>
    <n v="22.105999999999995"/>
    <n v="-11.060000000000002"/>
    <n v="151.04599999999999"/>
    <n v="1.0789"/>
    <s v=""/>
    <n v="0"/>
    <n v="11503.800000000001"/>
    <n v="0"/>
    <n v="0"/>
    <n v="0"/>
    <s v=""/>
    <n v="1816.4500199999995"/>
    <n v="-908.80020000000025"/>
    <n v="12411.449820000002"/>
    <n v="151.04599999999999"/>
    <n v="0"/>
    <n v="0"/>
    <n v="151.04599999999999"/>
    <n v="82.17"/>
    <n v="12411.44982"/>
    <n v="-248.03041320287997"/>
    <n v="12163.41940679712"/>
    <n v="0"/>
    <n v="0"/>
    <n v="0"/>
    <n v="0"/>
    <n v="12163.41940679712"/>
    <n v="11.098010407661606"/>
    <n v="274"/>
    <n v="3040.85"/>
    <n v="3040.85"/>
    <n v="9122.5694067971199"/>
    <n v="0"/>
    <n v="0"/>
    <n v="0"/>
    <n v="3040.85"/>
    <n v="0"/>
    <n v="3040.85"/>
    <n v="0"/>
    <m/>
    <n v="0"/>
    <n v="0"/>
    <n v="0"/>
    <n v="0"/>
    <n v="0"/>
    <n v="0"/>
    <n v="0"/>
    <n v="0"/>
    <n v="0"/>
    <n v="2906.2"/>
    <n v="134.65"/>
    <n v="3040.85"/>
    <n v="3040.85"/>
  </r>
  <r>
    <n v="753"/>
    <n v="13443"/>
    <s v="42863443MPSU"/>
    <s v="443M"/>
    <x v="219"/>
    <s v="17LTIP - Perf"/>
    <n v="10257"/>
    <n v="70"/>
    <x v="59"/>
    <n v="9260"/>
    <x v="0"/>
    <n v="170000"/>
    <n v="0"/>
    <n v="0"/>
    <s v="42863443MPSU17LTIP - Perf"/>
    <s v="LTIP - Perf"/>
    <s v="LTIP - Perf - 05/08/2017"/>
    <s v="3 years"/>
    <d v="2017-05-08T00:00:00"/>
    <d v="2019-09-30T00:00:00"/>
    <n v="140"/>
    <n v="0"/>
    <n v="0"/>
    <n v="0"/>
    <m/>
    <n v="22.105999999999995"/>
    <n v="-11.060000000000002"/>
    <n v="151.04599999999999"/>
    <n v="1.0789"/>
    <s v=""/>
    <n v="0"/>
    <n v="11503.800000000001"/>
    <n v="0"/>
    <n v="0"/>
    <n v="0"/>
    <s v=""/>
    <n v="1816.4500199999995"/>
    <n v="-908.80020000000025"/>
    <n v="12411.449820000002"/>
    <n v="151.04599999999999"/>
    <n v="0"/>
    <n v="0"/>
    <n v="151.04599999999999"/>
    <n v="82.17"/>
    <n v="12411.44982"/>
    <n v="-248.03041320287997"/>
    <n v="12163.41940679712"/>
    <n v="0"/>
    <n v="0"/>
    <n v="0"/>
    <n v="0"/>
    <n v="12163.41940679712"/>
    <n v="11.098010407661606"/>
    <n v="274"/>
    <n v="3040.85"/>
    <n v="3040.85"/>
    <n v="9122.5694067971199"/>
    <n v="0"/>
    <n v="0"/>
    <n v="0"/>
    <n v="3040.85"/>
    <n v="0"/>
    <n v="3040.85"/>
    <n v="0"/>
    <m/>
    <n v="0"/>
    <n v="0"/>
    <n v="0"/>
    <n v="0"/>
    <n v="0"/>
    <n v="0"/>
    <n v="0"/>
    <n v="0"/>
    <n v="0"/>
    <n v="2906.2"/>
    <n v="134.65"/>
    <n v="3040.85"/>
    <n v="3040.85"/>
  </r>
  <r>
    <n v="754"/>
    <n v="14488"/>
    <s v="42905488PPSU"/>
    <s v="488P"/>
    <x v="220"/>
    <s v="17LTIP - Perf"/>
    <n v="10257"/>
    <n v="80"/>
    <x v="86"/>
    <n v="9260"/>
    <x v="0"/>
    <n v="190000"/>
    <n v="0"/>
    <n v="0"/>
    <s v="42905488PPSU17LTIP - Perf"/>
    <s v="LTIP - Perf"/>
    <s v="LTIP - Perf - 06/19/2017"/>
    <s v="3 years"/>
    <d v="2017-06-19T00:00:00"/>
    <d v="2019-09-30T00:00:00"/>
    <n v="140"/>
    <n v="0"/>
    <n v="0"/>
    <n v="0"/>
    <m/>
    <m/>
    <n v="11.045999999999992"/>
    <n v="151.04599999999999"/>
    <n v="1.0789"/>
    <s v=""/>
    <n v="0"/>
    <n v="11915.4"/>
    <n v="0"/>
    <n v="0"/>
    <n v="0"/>
    <s v=""/>
    <s v=""/>
    <n v="940.12505999999928"/>
    <n v="12855.525059999998"/>
    <n v="151.04599999999999"/>
    <n v="0"/>
    <n v="0"/>
    <n v="151.04599999999999"/>
    <n v="85.11"/>
    <n v="12855.52506"/>
    <n v="-257.13621225011997"/>
    <n v="12598.38884774988"/>
    <n v="0"/>
    <n v="0"/>
    <n v="0"/>
    <n v="0"/>
    <n v="12598.38884774988"/>
    <n v="11.48440186668175"/>
    <n v="274"/>
    <n v="3146.73"/>
    <n v="3146.73"/>
    <n v="9451.6588477498808"/>
    <n v="0"/>
    <n v="0"/>
    <n v="0"/>
    <n v="3149.66"/>
    <n v="0"/>
    <n v="3149.66"/>
    <n v="-2.9299999999998363"/>
    <m/>
    <n v="0"/>
    <n v="0"/>
    <n v="0"/>
    <n v="0"/>
    <n v="0"/>
    <n v="0"/>
    <n v="0"/>
    <n v="0"/>
    <n v="0"/>
    <n v="0"/>
    <n v="3149.66"/>
    <n v="3149.66"/>
    <n v="3149.66"/>
  </r>
  <r>
    <n v="755"/>
    <n v="10005"/>
    <s v="417655McERSU"/>
    <s v="5McE"/>
    <x v="0"/>
    <s v="14LTIP TL(RSUs)"/>
    <n v="10261"/>
    <n v="10"/>
    <x v="0"/>
    <n v="9260"/>
    <x v="1"/>
    <n v="2000"/>
    <n v="0"/>
    <n v="0"/>
    <s v="417655McE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1224.4"/>
    <n v="0"/>
    <n v="0"/>
    <n v="0"/>
    <n v="0"/>
    <n v="11224.4"/>
    <n v="0"/>
    <m/>
    <n v="0"/>
    <n v="0"/>
    <n v="0"/>
    <n v="0"/>
    <n v="0"/>
    <n v="0"/>
    <n v="0"/>
    <n v="0"/>
    <n v="0"/>
    <n v="0"/>
    <n v="0"/>
    <n v="0"/>
    <n v="0"/>
  </r>
  <r>
    <n v="756"/>
    <n v="10015"/>
    <s v="4176515WoRSU"/>
    <s v="15Wo"/>
    <x v="1"/>
    <s v="14LTIP TL(RSUs)"/>
    <n v="10261"/>
    <n v="10"/>
    <x v="1"/>
    <n v="9260"/>
    <x v="1"/>
    <n v="2000"/>
    <n v="0"/>
    <n v="0"/>
    <s v="4176515WoRSU14LTIP TL(RSUs)"/>
    <s v="LTIP TL(RSU)"/>
    <s v="LTIP TL(RSU) - 05/06/2014"/>
    <s v="3 years"/>
    <d v="2014-05-06T00:00:00"/>
    <d v="2017-05-06T00:00:00"/>
    <n v="370"/>
    <n v="0"/>
    <n v="0"/>
    <m/>
    <m/>
    <m/>
    <m/>
    <n v="370"/>
    <n v="1"/>
    <s v=""/>
    <n v="0"/>
    <n v="18877.400000000001"/>
    <n v="0"/>
    <n v="0"/>
    <n v="0"/>
    <s v=""/>
    <s v=""/>
    <s v=""/>
    <n v="18877.400000000001"/>
    <n v="370"/>
    <n v="-370"/>
    <n v="0"/>
    <n v="0"/>
    <n v="51.02"/>
    <n v="0"/>
    <n v="0"/>
    <n v="0"/>
    <n v="0"/>
    <n v="0"/>
    <n v="0"/>
    <n v="0"/>
    <n v="18877.400000000001"/>
    <n v="17.208204193254332"/>
    <n v="1097"/>
    <n v="18877.400000000001"/>
    <n v="18877.400000000001"/>
    <n v="0"/>
    <n v="2495.87"/>
    <n v="6155.3600000000006"/>
    <n v="6172.23"/>
    <n v="4053.94"/>
    <n v="0"/>
    <n v="18877.399999999998"/>
    <n v="0"/>
    <m/>
    <n v="522.79"/>
    <n v="505.92"/>
    <n v="522.78"/>
    <n v="1551.49"/>
    <n v="522.78"/>
    <n v="472.2"/>
    <n v="522.78"/>
    <n v="1517.76"/>
    <n v="505.92"/>
    <n v="478.77"/>
    <n v="0"/>
    <n v="984.69"/>
    <n v="4053.94"/>
  </r>
  <r>
    <n v="757"/>
    <n v="10034"/>
    <s v="4176534MaRSU"/>
    <s v="34Ma"/>
    <x v="2"/>
    <s v="14LTIP TL(RSUs)"/>
    <n v="10261"/>
    <n v="50"/>
    <x v="2"/>
    <n v="9260"/>
    <x v="1"/>
    <n v="91000"/>
    <n v="0"/>
    <n v="0"/>
    <s v="4176534Ma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499999999998"/>
    <n v="0"/>
    <n v="11224.400000000001"/>
    <n v="0"/>
    <m/>
    <n v="310.83999999999997"/>
    <n v="300.82"/>
    <n v="310.85000000000002"/>
    <n v="922.51"/>
    <n v="310.83999999999997"/>
    <n v="280.76"/>
    <n v="310.85000000000002"/>
    <n v="902.44999999999993"/>
    <n v="300.82"/>
    <n v="284.67"/>
    <n v="0"/>
    <n v="585.49"/>
    <n v="2410.4499999999998"/>
  </r>
  <r>
    <n v="758"/>
    <n v="10070"/>
    <s v="4176570HaRSU"/>
    <s v="70Ha"/>
    <x v="3"/>
    <s v="14LTIP TL(RSUs)"/>
    <n v="10261"/>
    <n v="20"/>
    <x v="3"/>
    <n v="9260"/>
    <x v="1"/>
    <n v="107000"/>
    <n v="0"/>
    <n v="0"/>
    <s v="4176570HaRSU14LTIP TL(RSUs)"/>
    <s v="LTIP TL(RSU)"/>
    <s v="LTIP TL(RSU) - 05/06/2014"/>
    <s v="3 years"/>
    <d v="2014-05-06T00:00:00"/>
    <d v="2017-05-06T00:00:00"/>
    <n v="1295"/>
    <n v="0"/>
    <n v="0"/>
    <m/>
    <m/>
    <m/>
    <m/>
    <n v="1295"/>
    <n v="1"/>
    <s v=""/>
    <n v="0"/>
    <n v="66070.900000000009"/>
    <n v="0"/>
    <n v="0"/>
    <n v="0"/>
    <s v=""/>
    <s v=""/>
    <s v=""/>
    <n v="66070.900000000009"/>
    <n v="1295"/>
    <n v="-1295"/>
    <n v="0"/>
    <n v="0"/>
    <n v="51.02"/>
    <n v="0"/>
    <n v="0"/>
    <n v="0"/>
    <n v="0"/>
    <n v="0"/>
    <n v="0"/>
    <n v="0"/>
    <n v="66070.900000000009"/>
    <n v="60.228714676390162"/>
    <n v="1097"/>
    <n v="66070.900000000009"/>
    <n v="66070.900000000009"/>
    <n v="0"/>
    <n v="66070.899999999994"/>
    <n v="0"/>
    <n v="0"/>
    <n v="0"/>
    <n v="0"/>
    <n v="66070.899999999994"/>
    <n v="0"/>
    <m/>
    <n v="0"/>
    <n v="0"/>
    <n v="0"/>
    <n v="0"/>
    <n v="0"/>
    <n v="0"/>
    <n v="0"/>
    <n v="0"/>
    <n v="0"/>
    <n v="0"/>
    <n v="0"/>
    <n v="0"/>
    <n v="0"/>
  </r>
  <r>
    <n v="759"/>
    <n v="10101"/>
    <s v="41765101WRSU"/>
    <s v="101W"/>
    <x v="4"/>
    <s v="14LTIP TL(RSUs)"/>
    <n v="10261"/>
    <n v="10"/>
    <x v="4"/>
    <n v="9260"/>
    <x v="1"/>
    <n v="2000"/>
    <n v="0"/>
    <n v="0"/>
    <s v="41765101W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499999999998"/>
    <n v="0"/>
    <n v="11224.400000000001"/>
    <n v="0"/>
    <m/>
    <n v="310.83999999999997"/>
    <n v="300.82"/>
    <n v="310.85000000000002"/>
    <n v="922.51"/>
    <n v="310.83999999999997"/>
    <n v="280.76"/>
    <n v="310.85000000000002"/>
    <n v="902.44999999999993"/>
    <n v="300.82"/>
    <n v="284.67"/>
    <n v="0"/>
    <n v="585.49"/>
    <n v="2410.4499999999998"/>
  </r>
  <r>
    <n v="760"/>
    <n v="10105"/>
    <s v="41765105ARSU"/>
    <s v="105A"/>
    <x v="5"/>
    <s v="14LTIP TL(RSUs)"/>
    <n v="10261"/>
    <n v="10"/>
    <x v="5"/>
    <n v="9260"/>
    <x v="1"/>
    <n v="2000"/>
    <n v="0"/>
    <n v="0"/>
    <s v="41765105ARSU14LTIP TL(RSUs)"/>
    <s v="LTIP TL(RSU)"/>
    <s v="LTIP TL(RSU) - 05/06/2014"/>
    <s v="3 years"/>
    <d v="2014-05-06T00:00:00"/>
    <d v="2017-05-06T00:00:00"/>
    <n v="575"/>
    <n v="0"/>
    <n v="0"/>
    <m/>
    <m/>
    <m/>
    <m/>
    <n v="575"/>
    <n v="1"/>
    <s v=""/>
    <n v="0"/>
    <n v="29336.5"/>
    <n v="0"/>
    <n v="0"/>
    <n v="0"/>
    <s v=""/>
    <s v=""/>
    <s v=""/>
    <n v="29336.5"/>
    <n v="575"/>
    <n v="-575"/>
    <n v="0"/>
    <n v="0"/>
    <n v="51.02"/>
    <n v="0"/>
    <n v="0"/>
    <n v="0"/>
    <n v="0"/>
    <n v="0"/>
    <n v="0"/>
    <n v="0"/>
    <n v="29336.5"/>
    <n v="26.742479489516864"/>
    <n v="1097"/>
    <n v="29336.5"/>
    <n v="29336.5"/>
    <n v="0"/>
    <n v="29336.5"/>
    <n v="0"/>
    <n v="0"/>
    <n v="0"/>
    <n v="0"/>
    <n v="29336.5"/>
    <n v="0"/>
    <m/>
    <n v="0"/>
    <n v="0"/>
    <n v="0"/>
    <n v="0"/>
    <n v="0"/>
    <n v="0"/>
    <n v="0"/>
    <n v="0"/>
    <n v="0"/>
    <n v="0"/>
    <n v="0"/>
    <n v="0"/>
    <n v="0"/>
  </r>
  <r>
    <n v="761"/>
    <n v="10106"/>
    <s v="41765106GRSU"/>
    <s v="106G"/>
    <x v="6"/>
    <s v="14LTIP TL(RSUs)"/>
    <n v="10261"/>
    <n v="30"/>
    <x v="6"/>
    <n v="9260"/>
    <x v="1"/>
    <n v="10000"/>
    <n v="0"/>
    <n v="0"/>
    <s v="41765106G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499999999998"/>
    <n v="0"/>
    <n v="11224.400000000001"/>
    <n v="0"/>
    <m/>
    <n v="310.83999999999997"/>
    <n v="300.82"/>
    <n v="310.85000000000002"/>
    <n v="922.51"/>
    <n v="310.83999999999997"/>
    <n v="280.76"/>
    <n v="310.85000000000002"/>
    <n v="902.44999999999993"/>
    <n v="300.82"/>
    <n v="284.67"/>
    <n v="0"/>
    <n v="585.49"/>
    <n v="2410.4499999999998"/>
  </r>
  <r>
    <n v="762"/>
    <n v="10107"/>
    <s v="41765107CRSU"/>
    <s v="107C"/>
    <x v="7"/>
    <s v="14LTIP TL(RSUs)"/>
    <n v="10261"/>
    <n v="10"/>
    <x v="7"/>
    <n v="9260"/>
    <x v="1"/>
    <n v="12000"/>
    <n v="0"/>
    <n v="0"/>
    <s v="41765107CRSU14LTIP TL(RSUs)"/>
    <s v="LTIP TL(RSU)"/>
    <s v="LTIP TL(RSU) - 05/06/2014"/>
    <s v="3 years"/>
    <d v="2014-05-06T00:00:00"/>
    <d v="2017-05-06T00:00:00"/>
    <n v="1295"/>
    <n v="0"/>
    <n v="0"/>
    <m/>
    <m/>
    <m/>
    <m/>
    <n v="1295"/>
    <n v="1"/>
    <s v=""/>
    <n v="0"/>
    <n v="66070.900000000009"/>
    <n v="0"/>
    <n v="0"/>
    <n v="0"/>
    <s v=""/>
    <s v=""/>
    <s v=""/>
    <n v="66070.900000000009"/>
    <n v="1295"/>
    <n v="-1295"/>
    <n v="0"/>
    <n v="0"/>
    <n v="51.02"/>
    <n v="0"/>
    <n v="0"/>
    <n v="0"/>
    <n v="0"/>
    <n v="0"/>
    <n v="0"/>
    <n v="0"/>
    <n v="66070.900000000009"/>
    <n v="60.228714676390162"/>
    <n v="1097"/>
    <n v="66070.900000000009"/>
    <n v="66070.900000000009"/>
    <n v="0"/>
    <n v="8735.5499999999993"/>
    <n v="21543.77"/>
    <n v="21602.79"/>
    <n v="14188.79"/>
    <n v="0"/>
    <n v="66070.899999999994"/>
    <n v="0"/>
    <m/>
    <n v="1829.75"/>
    <n v="1770.72"/>
    <n v="1829.74"/>
    <n v="5430.21"/>
    <n v="1829.75"/>
    <n v="1652.67"/>
    <n v="1829.75"/>
    <n v="5312.17"/>
    <n v="1770.72"/>
    <n v="1675.69"/>
    <n v="0"/>
    <n v="3446.41"/>
    <n v="14188.79"/>
  </r>
  <r>
    <n v="763"/>
    <n v="10138"/>
    <s v="41765138JRSU"/>
    <s v="138J"/>
    <x v="8"/>
    <s v="14LTIP TL(RSUs)"/>
    <n v="10261"/>
    <n v="10"/>
    <x v="5"/>
    <n v="9260"/>
    <x v="1"/>
    <n v="2000"/>
    <n v="0"/>
    <n v="0"/>
    <s v="41765138J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499999999998"/>
    <n v="0"/>
    <n v="11224.400000000001"/>
    <n v="0"/>
    <m/>
    <n v="310.83999999999997"/>
    <n v="300.82"/>
    <n v="310.85000000000002"/>
    <n v="922.51"/>
    <n v="310.83999999999997"/>
    <n v="280.76"/>
    <n v="310.85000000000002"/>
    <n v="902.44999999999993"/>
    <n v="300.82"/>
    <n v="284.67"/>
    <n v="0"/>
    <n v="585.49"/>
    <n v="2410.4499999999998"/>
  </r>
  <r>
    <n v="764"/>
    <n v="10153"/>
    <s v="41765153PRSU"/>
    <s v="153P"/>
    <x v="9"/>
    <s v="14LTIP TL(RSUs)"/>
    <n v="10261"/>
    <n v="212"/>
    <x v="8"/>
    <n v="9260"/>
    <x v="1"/>
    <n v="821000"/>
    <n v="0"/>
    <n v="0"/>
    <s v="41765153P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22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500000000007"/>
    <n v="0"/>
    <n v="11224.400000000001"/>
    <n v="0"/>
    <m/>
    <n v="310.83999999999997"/>
    <n v="300.82"/>
    <n v="1798.7900000000004"/>
    <n v="2410.4500000000003"/>
    <n v="0"/>
    <n v="0"/>
    <n v="0"/>
    <n v="0"/>
    <n v="0"/>
    <n v="0"/>
    <n v="0"/>
    <n v="0"/>
    <n v="2410.4500000000003"/>
  </r>
  <r>
    <n v="765"/>
    <n v="10155"/>
    <s v="41765155MRSU"/>
    <s v="155M"/>
    <x v="10"/>
    <s v="14LTIP TL(RSUs)"/>
    <n v="10261"/>
    <n v="10"/>
    <x v="4"/>
    <n v="9260"/>
    <x v="1"/>
    <n v="2000"/>
    <n v="0"/>
    <n v="0"/>
    <s v="41765155M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499999999998"/>
    <n v="0"/>
    <n v="11224.400000000001"/>
    <n v="0"/>
    <m/>
    <n v="310.83999999999997"/>
    <n v="300.82"/>
    <n v="310.85000000000002"/>
    <n v="922.51"/>
    <n v="310.83999999999997"/>
    <n v="280.76"/>
    <n v="310.85000000000002"/>
    <n v="902.44999999999993"/>
    <n v="300.82"/>
    <n v="284.67"/>
    <n v="0"/>
    <n v="585.49"/>
    <n v="2410.4499999999998"/>
  </r>
  <r>
    <n v="766"/>
    <n v="10219"/>
    <s v="41765219HRSU"/>
    <s v="219H"/>
    <x v="11"/>
    <s v="14LTIP TL(RSUs)"/>
    <n v="10261"/>
    <n v="10"/>
    <x v="5"/>
    <n v="9260"/>
    <x v="1"/>
    <n v="2000"/>
    <n v="0"/>
    <n v="0"/>
    <s v="41765219HRSU14LTIP TL(RSUs)"/>
    <s v="LTIP TL(RSU)"/>
    <s v="LTIP TL(RSU) - 05/06/2014"/>
    <s v="3 years"/>
    <d v="2014-05-06T00:00:00"/>
    <d v="2017-05-06T00:00:00"/>
    <n v="370"/>
    <n v="0"/>
    <n v="0"/>
    <m/>
    <m/>
    <m/>
    <m/>
    <n v="370"/>
    <n v="1"/>
    <s v=""/>
    <n v="0"/>
    <n v="18877.400000000001"/>
    <n v="0"/>
    <n v="0"/>
    <n v="0"/>
    <s v=""/>
    <s v=""/>
    <s v=""/>
    <n v="18877.400000000001"/>
    <n v="370"/>
    <n v="-370"/>
    <n v="0"/>
    <n v="0"/>
    <n v="51.02"/>
    <n v="0"/>
    <n v="0"/>
    <n v="0"/>
    <n v="0"/>
    <n v="0"/>
    <n v="0"/>
    <n v="0"/>
    <n v="18877.400000000001"/>
    <n v="17.208204193254332"/>
    <n v="1097"/>
    <n v="18877.400000000001"/>
    <n v="18877.400000000001"/>
    <n v="0"/>
    <n v="18877.400000000001"/>
    <n v="0"/>
    <n v="0"/>
    <n v="0"/>
    <n v="0"/>
    <n v="18877.400000000001"/>
    <n v="0"/>
    <m/>
    <n v="0"/>
    <n v="0"/>
    <n v="0"/>
    <n v="0"/>
    <n v="0"/>
    <n v="0"/>
    <n v="0"/>
    <n v="0"/>
    <n v="0"/>
    <n v="0"/>
    <n v="0"/>
    <n v="0"/>
    <n v="0"/>
  </r>
  <r>
    <n v="767"/>
    <n v="10239"/>
    <s v="41765239FRSU"/>
    <s v="239F"/>
    <x v="12"/>
    <s v="14LTIP TL(RSUs)"/>
    <n v="10261"/>
    <n v="180"/>
    <x v="9"/>
    <n v="9260"/>
    <x v="1"/>
    <n v="700000"/>
    <n v="0"/>
    <n v="0"/>
    <s v="41765239FRSU14LTIP TL(RSUs)"/>
    <s v="LTIP TL(RSU)"/>
    <s v="LTIP TL(RSU) - 05/06/2014"/>
    <s v="3 years"/>
    <d v="2014-05-06T00:00:00"/>
    <d v="2017-05-06T00:00:00"/>
    <n v="370"/>
    <n v="0"/>
    <n v="0"/>
    <m/>
    <m/>
    <m/>
    <m/>
    <n v="370"/>
    <n v="1"/>
    <s v=""/>
    <n v="0"/>
    <n v="18877.400000000001"/>
    <n v="0"/>
    <n v="0"/>
    <n v="0"/>
    <s v=""/>
    <s v=""/>
    <s v=""/>
    <n v="18877.400000000001"/>
    <n v="370"/>
    <n v="-370"/>
    <n v="0"/>
    <n v="0"/>
    <n v="51.02"/>
    <n v="0"/>
    <n v="0"/>
    <n v="0"/>
    <n v="0"/>
    <n v="0"/>
    <n v="0"/>
    <n v="0"/>
    <n v="18877.400000000001"/>
    <n v="17.208204193254332"/>
    <n v="1097"/>
    <n v="18877.400000000001"/>
    <n v="18877.400000000001"/>
    <n v="0"/>
    <n v="2495.87"/>
    <n v="6155.3600000000006"/>
    <n v="6172.23"/>
    <n v="4053.94"/>
    <n v="0"/>
    <n v="18877.399999999998"/>
    <n v="0"/>
    <m/>
    <n v="522.79"/>
    <n v="505.92"/>
    <n v="522.78"/>
    <n v="1551.49"/>
    <n v="522.78"/>
    <n v="472.2"/>
    <n v="522.78"/>
    <n v="1517.76"/>
    <n v="984.69"/>
    <n v="0"/>
    <n v="0"/>
    <n v="984.69"/>
    <n v="4053.94"/>
  </r>
  <r>
    <n v="768"/>
    <n v="10284"/>
    <s v="41765284ARSU"/>
    <s v="284A"/>
    <x v="13"/>
    <s v="14LTIP TL(RSUs)"/>
    <n v="10261"/>
    <n v="60"/>
    <x v="10"/>
    <n v="9260"/>
    <x v="1"/>
    <n v="81000"/>
    <n v="0"/>
    <n v="0"/>
    <s v="41765284A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499999999998"/>
    <n v="0"/>
    <n v="11224.400000000001"/>
    <n v="0"/>
    <m/>
    <n v="310.83999999999997"/>
    <n v="300.82"/>
    <n v="310.85000000000002"/>
    <n v="922.51"/>
    <n v="310.83999999999997"/>
    <n v="280.76"/>
    <n v="310.85000000000002"/>
    <n v="902.44999999999993"/>
    <n v="300.82"/>
    <n v="284.67"/>
    <n v="0"/>
    <n v="585.49"/>
    <n v="2410.4499999999998"/>
  </r>
  <r>
    <n v="769"/>
    <n v="10366"/>
    <s v="41765366BRSU"/>
    <s v="366B"/>
    <x v="14"/>
    <s v="14LTIP TL(RSUs)"/>
    <n v="10261"/>
    <n v="50"/>
    <x v="11"/>
    <n v="9260"/>
    <x v="1"/>
    <n v="9000"/>
    <n v="0"/>
    <n v="0"/>
    <s v="41765366B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499999999998"/>
    <n v="0"/>
    <n v="11224.400000000001"/>
    <n v="0"/>
    <m/>
    <n v="310.83999999999997"/>
    <n v="300.82"/>
    <n v="310.85000000000002"/>
    <n v="922.51"/>
    <n v="310.83999999999997"/>
    <n v="280.76"/>
    <n v="310.85000000000002"/>
    <n v="902.44999999999993"/>
    <n v="585.49"/>
    <n v="0"/>
    <n v="0"/>
    <n v="585.49"/>
    <n v="2410.4499999999998"/>
  </r>
  <r>
    <n v="770"/>
    <n v="10368"/>
    <s v="41765368WRSU"/>
    <s v="368W"/>
    <x v="15"/>
    <s v="14LTIP TL(RSUs)"/>
    <n v="10261"/>
    <n v="10"/>
    <x v="5"/>
    <n v="9260"/>
    <x v="1"/>
    <n v="2000"/>
    <n v="0"/>
    <n v="0"/>
    <s v="41765368WRSU14LTIP TL(RSUs)"/>
    <s v="LTIP TL(RSU)"/>
    <s v="LTIP TL(RSU) - 05/06/2014"/>
    <s v="3 years"/>
    <d v="2014-05-06T00:00:00"/>
    <d v="2017-05-06T00:00:00"/>
    <n v="575"/>
    <n v="0"/>
    <n v="0"/>
    <m/>
    <m/>
    <m/>
    <m/>
    <n v="575"/>
    <n v="1"/>
    <s v=""/>
    <n v="0"/>
    <n v="29336.5"/>
    <n v="0"/>
    <n v="0"/>
    <n v="0"/>
    <s v=""/>
    <s v=""/>
    <s v=""/>
    <n v="29336.5"/>
    <n v="575"/>
    <n v="-575"/>
    <n v="0"/>
    <n v="0"/>
    <n v="51.02"/>
    <n v="0"/>
    <n v="0"/>
    <n v="0"/>
    <n v="0"/>
    <n v="0"/>
    <n v="0"/>
    <n v="0"/>
    <n v="29336.5"/>
    <n v="26.742479489516864"/>
    <n v="1097"/>
    <n v="29336.5"/>
    <n v="29336.5"/>
    <n v="0"/>
    <n v="29336.5"/>
    <n v="0"/>
    <n v="0"/>
    <n v="0"/>
    <n v="0"/>
    <n v="29336.5"/>
    <n v="0"/>
    <m/>
    <n v="0"/>
    <n v="0"/>
    <n v="0"/>
    <n v="0"/>
    <n v="0"/>
    <n v="0"/>
    <n v="0"/>
    <n v="0"/>
    <n v="0"/>
    <n v="0"/>
    <n v="0"/>
    <n v="0"/>
    <n v="0"/>
  </r>
  <r>
    <n v="771"/>
    <n v="10375"/>
    <s v="41765375PRSU"/>
    <s v="375P"/>
    <x v="16"/>
    <s v="14LTIP TL(RSUs)"/>
    <n v="10261"/>
    <n v="10"/>
    <x v="12"/>
    <n v="9260"/>
    <x v="1"/>
    <n v="2000"/>
    <n v="0"/>
    <n v="0"/>
    <s v="41765375PRSU14LTIP TL(RSUs)"/>
    <s v="LTIP TL(RSU)"/>
    <s v="LTIP TL(RSU) - 05/06/2014"/>
    <s v="3 years"/>
    <d v="2014-05-06T00:00:00"/>
    <d v="2017-05-06T00:00:00"/>
    <n v="370"/>
    <n v="0"/>
    <n v="0"/>
    <m/>
    <m/>
    <m/>
    <m/>
    <n v="370"/>
    <n v="1"/>
    <s v=""/>
    <n v="0"/>
    <n v="18877.400000000001"/>
    <n v="0"/>
    <n v="0"/>
    <n v="0"/>
    <s v=""/>
    <s v=""/>
    <s v=""/>
    <n v="18877.400000000001"/>
    <n v="370"/>
    <n v="-370"/>
    <n v="0"/>
    <n v="0"/>
    <n v="51.02"/>
    <n v="0"/>
    <n v="0"/>
    <n v="0"/>
    <n v="0"/>
    <n v="0"/>
    <n v="0"/>
    <n v="0"/>
    <n v="18877.400000000001"/>
    <n v="17.208204193254332"/>
    <n v="1097"/>
    <n v="18877.400000000001"/>
    <n v="18877.400000000001"/>
    <n v="0"/>
    <n v="18877.400000000001"/>
    <n v="0"/>
    <n v="0"/>
    <n v="0"/>
    <n v="0"/>
    <n v="18877.400000000001"/>
    <n v="0"/>
    <m/>
    <n v="0"/>
    <n v="0"/>
    <n v="0"/>
    <n v="0"/>
    <n v="0"/>
    <n v="0"/>
    <n v="0"/>
    <n v="0"/>
    <n v="0"/>
    <n v="0"/>
    <n v="0"/>
    <n v="0"/>
    <n v="0"/>
  </r>
  <r>
    <n v="772"/>
    <n v="10382"/>
    <s v="41765382ARSU"/>
    <s v="382A"/>
    <x v="17"/>
    <s v="14LTIP TL(RSUs)"/>
    <n v="10261"/>
    <n v="10"/>
    <x v="1"/>
    <n v="9260"/>
    <x v="1"/>
    <n v="2000"/>
    <n v="0"/>
    <n v="0"/>
    <s v="41765382ARSU14LTIP TL(RSUs)"/>
    <s v="LTIP TL(RSU)"/>
    <s v="LTIP TL(RSU) - 05/06/2014"/>
    <s v="3 years"/>
    <d v="2014-05-06T00:00:00"/>
    <d v="2017-05-06T00:00:00"/>
    <n v="370"/>
    <n v="0"/>
    <n v="0"/>
    <m/>
    <m/>
    <m/>
    <m/>
    <n v="370"/>
    <n v="1"/>
    <s v=""/>
    <n v="0"/>
    <n v="18877.400000000001"/>
    <n v="0"/>
    <n v="0"/>
    <n v="0"/>
    <s v=""/>
    <s v=""/>
    <s v=""/>
    <n v="18877.400000000001"/>
    <n v="370"/>
    <n v="-370"/>
    <n v="0"/>
    <n v="0"/>
    <n v="51.02"/>
    <n v="0"/>
    <n v="0"/>
    <n v="0"/>
    <n v="0"/>
    <n v="0"/>
    <n v="0"/>
    <n v="0"/>
    <n v="18877.400000000001"/>
    <n v="17.208204193254332"/>
    <n v="1097"/>
    <n v="18877.400000000001"/>
    <n v="18877.400000000001"/>
    <n v="0"/>
    <n v="18877.400000000001"/>
    <n v="0"/>
    <n v="0"/>
    <n v="0"/>
    <n v="0"/>
    <n v="18877.400000000001"/>
    <n v="0"/>
    <m/>
    <n v="0"/>
    <n v="0"/>
    <n v="0"/>
    <n v="0"/>
    <n v="0"/>
    <n v="0"/>
    <n v="0"/>
    <n v="0"/>
    <n v="0"/>
    <n v="0"/>
    <n v="0"/>
    <n v="0"/>
    <n v="0"/>
  </r>
  <r>
    <n v="773"/>
    <n v="10399"/>
    <s v="41765399GRSU"/>
    <s v="399G"/>
    <x v="18"/>
    <s v="14LTIP TL(RSUs)"/>
    <n v="10261"/>
    <n v="60"/>
    <x v="13"/>
    <n v="9260"/>
    <x v="1"/>
    <n v="31000"/>
    <n v="0"/>
    <n v="0"/>
    <s v="41765399GRSU14LTIP TL(RSUs)"/>
    <s v="LTIP TL(RSU)"/>
    <s v="LTIP TL(RSU) - 05/06/2014"/>
    <s v="3 years"/>
    <d v="2014-05-06T00:00:00"/>
    <d v="2017-05-06T00:00:00"/>
    <n v="575"/>
    <n v="0"/>
    <n v="0"/>
    <m/>
    <m/>
    <m/>
    <m/>
    <n v="575"/>
    <n v="1"/>
    <s v=""/>
    <n v="0"/>
    <n v="29336.5"/>
    <n v="0"/>
    <n v="0"/>
    <n v="0"/>
    <s v=""/>
    <s v=""/>
    <s v=""/>
    <n v="29336.5"/>
    <n v="575"/>
    <n v="-575"/>
    <n v="0"/>
    <n v="0"/>
    <n v="51.02"/>
    <n v="0"/>
    <n v="0"/>
    <n v="0"/>
    <n v="0"/>
    <n v="0"/>
    <n v="0"/>
    <n v="0"/>
    <n v="29336.5"/>
    <n v="26.742479489516864"/>
    <n v="1097"/>
    <n v="29336.5"/>
    <n v="29336.5"/>
    <n v="0"/>
    <n v="29336.5"/>
    <n v="0"/>
    <n v="0"/>
    <n v="0"/>
    <n v="0"/>
    <n v="29336.5"/>
    <n v="0"/>
    <m/>
    <n v="0"/>
    <n v="0"/>
    <n v="0"/>
    <n v="0"/>
    <n v="0"/>
    <n v="0"/>
    <n v="0"/>
    <n v="0"/>
    <n v="0"/>
    <n v="0"/>
    <n v="0"/>
    <n v="0"/>
    <n v="0"/>
  </r>
  <r>
    <n v="774"/>
    <n v="10401"/>
    <s v="41765401SRSU"/>
    <s v="401S"/>
    <x v="19"/>
    <s v="14LTIP TL(RSUs)"/>
    <n v="10261"/>
    <n v="10"/>
    <x v="14"/>
    <n v="9260"/>
    <x v="1"/>
    <n v="2000"/>
    <n v="0"/>
    <n v="0"/>
    <s v="41765401S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499999999998"/>
    <n v="0"/>
    <n v="11224.400000000001"/>
    <n v="0"/>
    <m/>
    <n v="310.83999999999997"/>
    <n v="300.82"/>
    <n v="310.85000000000002"/>
    <n v="922.51"/>
    <n v="310.83999999999997"/>
    <n v="280.76"/>
    <n v="310.85000000000002"/>
    <n v="902.44999999999993"/>
    <n v="300.82"/>
    <n v="284.67"/>
    <n v="0"/>
    <n v="585.49"/>
    <n v="2410.4499999999998"/>
  </r>
  <r>
    <n v="775"/>
    <n v="10449"/>
    <s v="41765449MRSU"/>
    <s v="449M"/>
    <x v="20"/>
    <s v="14LTIP TL(RSUs)"/>
    <n v="10261"/>
    <n v="20"/>
    <x v="15"/>
    <n v="9260"/>
    <x v="1"/>
    <n v="7000"/>
    <n v="0"/>
    <n v="0"/>
    <s v="41765449M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1224.4"/>
    <n v="0"/>
    <n v="0"/>
    <n v="0"/>
    <n v="0"/>
    <n v="11224.4"/>
    <n v="0"/>
    <m/>
    <n v="0"/>
    <n v="0"/>
    <n v="0"/>
    <n v="0"/>
    <n v="0"/>
    <n v="0"/>
    <n v="0"/>
    <n v="0"/>
    <n v="0"/>
    <n v="0"/>
    <n v="0"/>
    <n v="0"/>
    <n v="0"/>
  </r>
  <r>
    <n v="776"/>
    <n v="10452"/>
    <s v="41765452SRSU"/>
    <s v="452S"/>
    <x v="21"/>
    <s v="14LTIP TL(RSUs)"/>
    <n v="10261"/>
    <n v="70"/>
    <x v="16"/>
    <n v="9260"/>
    <x v="1"/>
    <n v="170000"/>
    <n v="0"/>
    <n v="0"/>
    <s v="41765452S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1224.4"/>
    <n v="0"/>
    <n v="0"/>
    <n v="0"/>
    <n v="0"/>
    <n v="11224.4"/>
    <n v="0"/>
    <m/>
    <n v="0"/>
    <n v="0"/>
    <n v="0"/>
    <n v="0"/>
    <n v="0"/>
    <n v="0"/>
    <n v="0"/>
    <n v="0"/>
    <n v="0"/>
    <n v="0"/>
    <n v="0"/>
    <n v="0"/>
    <n v="0"/>
  </r>
  <r>
    <n v="777"/>
    <n v="10473"/>
    <s v="41765473GRSU"/>
    <s v="473G"/>
    <x v="22"/>
    <s v="14LTIP TL(RSUs)"/>
    <n v="10261"/>
    <n v="60"/>
    <x v="17"/>
    <n v="9260"/>
    <x v="1"/>
    <n v="30000"/>
    <n v="0"/>
    <n v="0"/>
    <s v="41765473GRSU14LTIP TL(RSUs)"/>
    <s v="LTIP TL(RSU)"/>
    <s v="LTIP TL(RSU) - 05/06/2014"/>
    <s v="3 years"/>
    <d v="2014-05-06T00:00:00"/>
    <d v="2017-05-06T00:00:00"/>
    <n v="1295"/>
    <n v="0"/>
    <n v="0"/>
    <m/>
    <m/>
    <m/>
    <m/>
    <n v="1295"/>
    <n v="1"/>
    <s v=""/>
    <n v="0"/>
    <n v="66070.900000000009"/>
    <n v="0"/>
    <n v="0"/>
    <n v="0"/>
    <s v=""/>
    <s v=""/>
    <s v=""/>
    <n v="66070.900000000009"/>
    <n v="1295"/>
    <n v="-1295"/>
    <n v="0"/>
    <n v="0"/>
    <n v="51.02"/>
    <n v="0"/>
    <n v="0"/>
    <n v="0"/>
    <n v="0"/>
    <n v="0"/>
    <n v="0"/>
    <n v="0"/>
    <n v="66070.900000000009"/>
    <n v="60.228714676390162"/>
    <n v="1097"/>
    <n v="66070.900000000009"/>
    <n v="66070.900000000009"/>
    <n v="0"/>
    <n v="8735.5499999999993"/>
    <n v="21543.77"/>
    <n v="35791.58"/>
    <n v="0"/>
    <n v="0"/>
    <n v="66070.899999999994"/>
    <n v="0"/>
    <m/>
    <n v="0"/>
    <n v="0"/>
    <n v="0"/>
    <n v="0"/>
    <n v="0"/>
    <n v="0"/>
    <n v="0"/>
    <n v="0"/>
    <n v="0"/>
    <n v="0"/>
    <n v="0"/>
    <n v="0"/>
    <n v="0"/>
  </r>
  <r>
    <n v="778"/>
    <n v="10537"/>
    <s v="4176537ElRSU"/>
    <s v="37El"/>
    <x v="23"/>
    <s v="14LTIP TL(RSUs)"/>
    <n v="10261"/>
    <n v="30"/>
    <x v="18"/>
    <n v="9260"/>
    <x v="1"/>
    <n v="10000"/>
    <n v="0"/>
    <n v="0"/>
    <s v="4176537El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499999999998"/>
    <n v="0"/>
    <n v="11224.400000000001"/>
    <n v="0"/>
    <m/>
    <n v="310.83999999999997"/>
    <n v="300.82"/>
    <n v="310.85000000000002"/>
    <n v="922.51"/>
    <n v="310.83999999999997"/>
    <n v="280.76"/>
    <n v="310.85000000000002"/>
    <n v="902.44999999999993"/>
    <n v="300.82"/>
    <n v="284.67"/>
    <n v="0"/>
    <n v="585.49"/>
    <n v="2410.4499999999998"/>
  </r>
  <r>
    <n v="779"/>
    <n v="10552"/>
    <s v="41765552BRSU"/>
    <s v="552B"/>
    <x v="24"/>
    <s v="14LTIP TL(RSUs)"/>
    <n v="10261"/>
    <n v="30"/>
    <x v="19"/>
    <n v="9260"/>
    <x v="1"/>
    <n v="10000"/>
    <n v="0"/>
    <n v="0"/>
    <s v="41765552B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1224.4"/>
    <n v="0"/>
    <n v="0"/>
    <n v="0"/>
    <n v="0"/>
    <n v="11224.4"/>
    <n v="0"/>
    <m/>
    <n v="0"/>
    <n v="0"/>
    <n v="0"/>
    <n v="0"/>
    <n v="0"/>
    <n v="0"/>
    <n v="0"/>
    <n v="0"/>
    <n v="0"/>
    <n v="0"/>
    <n v="0"/>
    <n v="0"/>
    <n v="0"/>
  </r>
  <r>
    <n v="780"/>
    <n v="10593"/>
    <s v="41765593ARSU"/>
    <s v="593A"/>
    <x v="25"/>
    <s v="14LTIP TL(RSUs)"/>
    <n v="10261"/>
    <n v="10"/>
    <x v="20"/>
    <n v="9260"/>
    <x v="1"/>
    <n v="2000"/>
    <n v="0"/>
    <n v="0"/>
    <s v="41765593A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1224.4"/>
    <n v="0"/>
    <n v="0"/>
    <n v="0"/>
    <n v="0"/>
    <n v="11224.4"/>
    <n v="0"/>
    <m/>
    <n v="0"/>
    <n v="0"/>
    <n v="0"/>
    <n v="0"/>
    <n v="0"/>
    <n v="0"/>
    <n v="0"/>
    <n v="0"/>
    <n v="0"/>
    <n v="0"/>
    <n v="0"/>
    <n v="0"/>
    <n v="0"/>
  </r>
  <r>
    <n v="781"/>
    <n v="10606"/>
    <s v="41765606ARSU"/>
    <s v="606A"/>
    <x v="26"/>
    <s v="14LTIP TL(RSUs)"/>
    <n v="10261"/>
    <n v="10"/>
    <x v="21"/>
    <n v="9260"/>
    <x v="1"/>
    <n v="2000"/>
    <n v="0"/>
    <n v="0"/>
    <s v="41765606ARSU14LTIP TL(RSUs)"/>
    <s v="LTIP TL(RSU)"/>
    <s v="LTIP TL(RSU) - 05/06/2014"/>
    <s v="3 years"/>
    <d v="2014-05-06T00:00:00"/>
    <d v="2017-05-06T00:00:00"/>
    <n v="1295"/>
    <n v="0"/>
    <n v="0"/>
    <m/>
    <m/>
    <m/>
    <m/>
    <n v="1295"/>
    <n v="1"/>
    <s v=""/>
    <n v="0"/>
    <n v="66070.900000000009"/>
    <n v="0"/>
    <n v="0"/>
    <n v="0"/>
    <s v=""/>
    <s v=""/>
    <s v=""/>
    <n v="66070.900000000009"/>
    <n v="1295"/>
    <n v="-1295"/>
    <n v="0"/>
    <n v="0"/>
    <n v="51.02"/>
    <n v="0"/>
    <n v="0"/>
    <n v="0"/>
    <n v="0"/>
    <n v="0"/>
    <n v="0"/>
    <n v="0"/>
    <n v="66070.900000000009"/>
    <n v="60.228714676390162"/>
    <n v="1097"/>
    <n v="66070.900000000009"/>
    <n v="66070.900000000009"/>
    <n v="0"/>
    <n v="66070.899999999994"/>
    <n v="0"/>
    <n v="0"/>
    <n v="0"/>
    <n v="0"/>
    <n v="66070.899999999994"/>
    <n v="0"/>
    <m/>
    <n v="0"/>
    <n v="0"/>
    <n v="0"/>
    <n v="0"/>
    <n v="0"/>
    <n v="0"/>
    <n v="0"/>
    <n v="0"/>
    <n v="0"/>
    <n v="0"/>
    <n v="0"/>
    <n v="0"/>
    <n v="0"/>
  </r>
  <r>
    <n v="782"/>
    <n v="10819"/>
    <s v="41765819GRSU"/>
    <s v="819G"/>
    <x v="27"/>
    <s v="14LTIP TL(RSUs)"/>
    <n v="10261"/>
    <n v="70"/>
    <x v="22"/>
    <n v="9260"/>
    <x v="1"/>
    <n v="170000"/>
    <n v="0"/>
    <n v="0"/>
    <s v="41765819GRSU14LTIP TL(RSUs)"/>
    <s v="LTIP TL(RSU)"/>
    <s v="LTIP TL(RSU) - 05/06/2014"/>
    <s v="3 years"/>
    <d v="2014-05-06T00:00:00"/>
    <d v="2017-05-06T00:00:00"/>
    <n v="1295"/>
    <n v="0"/>
    <n v="0"/>
    <m/>
    <m/>
    <m/>
    <m/>
    <n v="1295"/>
    <n v="1"/>
    <s v=""/>
    <n v="0"/>
    <n v="66070.900000000009"/>
    <n v="0"/>
    <n v="0"/>
    <n v="0"/>
    <s v=""/>
    <s v=""/>
    <s v=""/>
    <n v="66070.900000000009"/>
    <n v="1295"/>
    <n v="-1295"/>
    <n v="0"/>
    <n v="0"/>
    <n v="51.02"/>
    <n v="0"/>
    <n v="0"/>
    <n v="0"/>
    <n v="0"/>
    <n v="0"/>
    <n v="0"/>
    <n v="0"/>
    <n v="66070.900000000009"/>
    <n v="60.228714676390162"/>
    <n v="1097"/>
    <n v="66070.900000000009"/>
    <n v="66070.900000000009"/>
    <n v="0"/>
    <n v="8735.5499999999993"/>
    <n v="21543.77"/>
    <n v="21602.79"/>
    <n v="14188.79"/>
    <n v="0"/>
    <n v="66070.899999999994"/>
    <n v="0"/>
    <m/>
    <n v="1829.75"/>
    <n v="1770.72"/>
    <n v="1829.74"/>
    <n v="5430.21"/>
    <n v="1829.75"/>
    <n v="1652.67"/>
    <n v="1829.75"/>
    <n v="5312.17"/>
    <n v="1770.72"/>
    <n v="1675.69"/>
    <n v="0"/>
    <n v="3446.41"/>
    <n v="14188.79"/>
  </r>
  <r>
    <n v="783"/>
    <n v="10845"/>
    <s v="41765845PRSU"/>
    <s v="845P"/>
    <x v="28"/>
    <s v="14LTIP TL(RSUs)"/>
    <n v="10261"/>
    <n v="80"/>
    <x v="23"/>
    <n v="9260"/>
    <x v="1"/>
    <n v="190000"/>
    <n v="0"/>
    <n v="0"/>
    <s v="41765845PRSU14LTIP TL(RSUs)"/>
    <s v="LTIP TL(RSU)"/>
    <s v="LTIP TL(RSU) - 05/06/2014"/>
    <s v="3 years"/>
    <d v="2014-05-06T00:00:00"/>
    <d v="2017-05-06T00:00:00"/>
    <n v="2720"/>
    <n v="0"/>
    <n v="0"/>
    <m/>
    <m/>
    <m/>
    <m/>
    <n v="2720"/>
    <n v="1"/>
    <s v=""/>
    <n v="0"/>
    <n v="138774.39999999999"/>
    <n v="0"/>
    <n v="0"/>
    <n v="0"/>
    <s v=""/>
    <s v=""/>
    <s v=""/>
    <n v="138774.39999999999"/>
    <n v="2720"/>
    <n v="-2720"/>
    <n v="0"/>
    <n v="0"/>
    <n v="51.02"/>
    <n v="0"/>
    <n v="0"/>
    <n v="0"/>
    <n v="0"/>
    <n v="0"/>
    <n v="0"/>
    <n v="0"/>
    <n v="138774.39999999999"/>
    <n v="126.50355515041021"/>
    <n v="1097"/>
    <n v="138774.39999999999"/>
    <n v="138774.39999999999"/>
    <n v="0"/>
    <n v="18348.04"/>
    <n v="45250.23"/>
    <n v="45374.2"/>
    <n v="29801.93"/>
    <n v="0"/>
    <n v="138774.39999999999"/>
    <n v="0"/>
    <m/>
    <n v="3843.17"/>
    <n v="3719.2"/>
    <n v="3843.17"/>
    <n v="11405.54"/>
    <n v="3843.17"/>
    <n v="3471.25"/>
    <n v="3843.17"/>
    <n v="11157.59"/>
    <n v="3719.2"/>
    <n v="3519.6"/>
    <n v="0"/>
    <n v="7238.7999999999993"/>
    <n v="29801.93"/>
  </r>
  <r>
    <n v="784"/>
    <n v="10859"/>
    <s v="41765859CRSU"/>
    <s v="859C"/>
    <x v="29"/>
    <s v="14LTIP TL(RSUs)"/>
    <n v="10261"/>
    <n v="10"/>
    <x v="12"/>
    <n v="9260"/>
    <x v="1"/>
    <n v="2000"/>
    <n v="0"/>
    <n v="0"/>
    <s v="41765859CRSU14LTIP TL(RSUs)"/>
    <s v="LTIP TL(RSU)"/>
    <s v="LTIP TL(RSU) - 05/06/2014"/>
    <s v="3 years"/>
    <d v="2014-05-06T00:00:00"/>
    <d v="2017-05-06T00:00:00"/>
    <n v="575"/>
    <n v="0"/>
    <n v="0"/>
    <m/>
    <m/>
    <m/>
    <m/>
    <n v="575"/>
    <n v="1"/>
    <s v=""/>
    <n v="0"/>
    <n v="29336.5"/>
    <n v="0"/>
    <n v="0"/>
    <n v="0"/>
    <s v=""/>
    <s v=""/>
    <s v=""/>
    <n v="29336.5"/>
    <n v="575"/>
    <n v="-575"/>
    <n v="0"/>
    <n v="0"/>
    <n v="51.02"/>
    <n v="0"/>
    <n v="0"/>
    <n v="0"/>
    <n v="0"/>
    <n v="0"/>
    <n v="0"/>
    <n v="0"/>
    <n v="29336.5"/>
    <n v="26.742479489516864"/>
    <n v="1097"/>
    <n v="29336.5"/>
    <n v="29336.5"/>
    <n v="0"/>
    <n v="3878.72"/>
    <n v="9565.77"/>
    <n v="9591.9699999999993"/>
    <n v="6300.04"/>
    <n v="0"/>
    <n v="29336.5"/>
    <n v="0"/>
    <m/>
    <n v="812.43"/>
    <n v="786.23"/>
    <n v="812.44"/>
    <n v="2411.1"/>
    <n v="812.43"/>
    <n v="733.81"/>
    <n v="812.44"/>
    <n v="2358.6799999999998"/>
    <n v="786.23"/>
    <n v="744.03"/>
    <n v="0"/>
    <n v="1530.26"/>
    <n v="6300.04"/>
  </r>
  <r>
    <n v="785"/>
    <n v="11104"/>
    <s v="41765104WRSU"/>
    <s v="104W"/>
    <x v="30"/>
    <s v="14LTIP TL(RSUs)"/>
    <n v="10261"/>
    <n v="60"/>
    <x v="24"/>
    <n v="9260"/>
    <x v="1"/>
    <n v="30000"/>
    <n v="0"/>
    <n v="0"/>
    <s v="41765104W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1224.4"/>
    <n v="0"/>
    <n v="0"/>
    <n v="0"/>
    <n v="0"/>
    <n v="11224.4"/>
    <n v="0"/>
    <m/>
    <n v="0"/>
    <n v="0"/>
    <n v="0"/>
    <n v="0"/>
    <n v="0"/>
    <n v="0"/>
    <n v="0"/>
    <n v="0"/>
    <n v="0"/>
    <n v="0"/>
    <n v="0"/>
    <n v="0"/>
    <n v="0"/>
  </r>
  <r>
    <n v="786"/>
    <n v="11128"/>
    <s v="41765128SRSU"/>
    <s v="128S"/>
    <x v="31"/>
    <s v="14LTIP TL(RSUs)"/>
    <n v="10261"/>
    <n v="70"/>
    <x v="25"/>
    <n v="9260"/>
    <x v="1"/>
    <n v="170000"/>
    <n v="0"/>
    <n v="0"/>
    <s v="41765128S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1224.4"/>
    <n v="0"/>
    <n v="0"/>
    <n v="0"/>
    <n v="0"/>
    <n v="11224.4"/>
    <n v="0"/>
    <m/>
    <n v="0"/>
    <n v="0"/>
    <n v="0"/>
    <n v="0"/>
    <n v="0"/>
    <n v="0"/>
    <n v="0"/>
    <n v="0"/>
    <n v="0"/>
    <n v="0"/>
    <n v="0"/>
    <n v="0"/>
    <n v="0"/>
  </r>
  <r>
    <n v="787"/>
    <n v="11145"/>
    <s v="41765145ARSU"/>
    <s v="145A"/>
    <x v="32"/>
    <s v="14LTIP TL(RSUs)"/>
    <n v="10261"/>
    <n v="10"/>
    <x v="26"/>
    <n v="9260"/>
    <x v="1"/>
    <n v="2000"/>
    <n v="0"/>
    <n v="0"/>
    <s v="41765145ARSU14LTIP TL(RSUs)"/>
    <s v="LTIP TL(RSU)"/>
    <s v="LTIP TL(RSU) - 05/06/2014"/>
    <s v="3 years"/>
    <d v="2014-05-06T00:00:00"/>
    <d v="2017-05-06T00:00:00"/>
    <n v="1295"/>
    <n v="0"/>
    <n v="0"/>
    <m/>
    <m/>
    <m/>
    <m/>
    <n v="1295"/>
    <n v="1"/>
    <s v=""/>
    <n v="0"/>
    <n v="66070.900000000009"/>
    <n v="0"/>
    <n v="0"/>
    <n v="0"/>
    <s v=""/>
    <s v=""/>
    <s v=""/>
    <n v="66070.900000000009"/>
    <n v="1295"/>
    <n v="-1295"/>
    <n v="0"/>
    <n v="0"/>
    <n v="51.02"/>
    <n v="0"/>
    <n v="0"/>
    <n v="0"/>
    <n v="0"/>
    <n v="0"/>
    <n v="0"/>
    <n v="0"/>
    <n v="66070.900000000009"/>
    <n v="60.228714676390162"/>
    <n v="1097"/>
    <n v="66070.900000000009"/>
    <n v="66070.900000000009"/>
    <n v="0"/>
    <n v="8735.5499999999993"/>
    <n v="21543.77"/>
    <n v="21602.79"/>
    <n v="14188.79"/>
    <n v="0"/>
    <n v="66070.899999999994"/>
    <n v="0"/>
    <m/>
    <n v="1829.75"/>
    <n v="1770.72"/>
    <n v="1829.74"/>
    <n v="5430.21"/>
    <n v="1829.75"/>
    <n v="1652.67"/>
    <n v="1829.75"/>
    <n v="5312.17"/>
    <n v="1770.72"/>
    <n v="1675.69"/>
    <n v="0"/>
    <n v="3446.41"/>
    <n v="14188.79"/>
  </r>
  <r>
    <n v="788"/>
    <n v="11197"/>
    <s v="41765197KRSU"/>
    <s v="197K"/>
    <x v="33"/>
    <s v="14LTIP TL(RSUs)"/>
    <n v="10261"/>
    <n v="30"/>
    <x v="27"/>
    <n v="9260"/>
    <x v="1"/>
    <n v="10000"/>
    <n v="0"/>
    <n v="0"/>
    <s v="41765197K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1224.4"/>
    <n v="0"/>
    <n v="0"/>
    <n v="0"/>
    <n v="0"/>
    <n v="11224.4"/>
    <n v="0"/>
    <m/>
    <n v="0"/>
    <n v="0"/>
    <n v="0"/>
    <n v="0"/>
    <n v="0"/>
    <n v="0"/>
    <n v="0"/>
    <n v="0"/>
    <n v="0"/>
    <n v="0"/>
    <n v="0"/>
    <n v="0"/>
    <n v="0"/>
  </r>
  <r>
    <n v="789"/>
    <n v="11212"/>
    <s v="41765212LRSU"/>
    <s v="212L"/>
    <x v="34"/>
    <s v="14LTIP TL(RSUs)"/>
    <n v="10261"/>
    <n v="50"/>
    <x v="28"/>
    <n v="4264"/>
    <x v="1"/>
    <n v="91000"/>
    <n v="0"/>
    <n v="0"/>
    <s v="41765212L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1224.4"/>
    <n v="0"/>
    <n v="0"/>
    <n v="0"/>
    <n v="0"/>
    <n v="11224.4"/>
    <n v="0"/>
    <m/>
    <n v="0"/>
    <n v="0"/>
    <n v="0"/>
    <n v="0"/>
    <n v="0"/>
    <n v="0"/>
    <n v="0"/>
    <n v="0"/>
    <n v="0"/>
    <n v="0"/>
    <n v="0"/>
    <n v="0"/>
    <n v="0"/>
  </r>
  <r>
    <n v="790"/>
    <n v="11267"/>
    <s v="41765267SRSU"/>
    <s v="267S"/>
    <x v="35"/>
    <s v="14LTIP TL(RSUs)"/>
    <n v="10261"/>
    <n v="10"/>
    <x v="12"/>
    <n v="9260"/>
    <x v="1"/>
    <n v="2000"/>
    <n v="0"/>
    <n v="0"/>
    <s v="41765267SRSU14LTIP TL(RSUs)"/>
    <s v="LTIP TL(RSU)"/>
    <s v="LTIP TL(RSU) - 05/06/2014"/>
    <s v="3 years"/>
    <d v="2014-05-06T00:00:00"/>
    <d v="2017-05-06T00:00:00"/>
    <n v="575"/>
    <n v="0"/>
    <n v="0"/>
    <m/>
    <m/>
    <m/>
    <m/>
    <n v="575"/>
    <n v="1"/>
    <s v=""/>
    <n v="0"/>
    <n v="29336.5"/>
    <n v="0"/>
    <n v="0"/>
    <n v="0"/>
    <s v=""/>
    <s v=""/>
    <s v=""/>
    <n v="29336.5"/>
    <n v="575"/>
    <n v="-575"/>
    <n v="0"/>
    <n v="0"/>
    <n v="51.02"/>
    <n v="0"/>
    <n v="0"/>
    <n v="0"/>
    <n v="0"/>
    <n v="0"/>
    <n v="0"/>
    <n v="0"/>
    <n v="29336.5"/>
    <n v="26.742479489516864"/>
    <n v="1097"/>
    <n v="29336.5"/>
    <n v="29336.5"/>
    <n v="0"/>
    <n v="3878.72"/>
    <n v="25457.78"/>
    <n v="0"/>
    <n v="0"/>
    <n v="0"/>
    <n v="29336.5"/>
    <n v="0"/>
    <m/>
    <n v="0"/>
    <n v="0"/>
    <n v="0"/>
    <n v="0"/>
    <n v="0"/>
    <n v="0"/>
    <n v="0"/>
    <n v="0"/>
    <n v="0"/>
    <n v="0"/>
    <n v="0"/>
    <n v="0"/>
    <n v="0"/>
  </r>
  <r>
    <n v="791"/>
    <n v="11299"/>
    <s v="41765299DRSU"/>
    <s v="299D"/>
    <x v="36"/>
    <s v="14LTIP TL(RSUs)"/>
    <n v="10261"/>
    <n v="50"/>
    <x v="29"/>
    <n v="9260"/>
    <x v="1"/>
    <n v="91000"/>
    <n v="0"/>
    <n v="0"/>
    <s v="41765299D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499999999998"/>
    <n v="0"/>
    <n v="11224.400000000001"/>
    <n v="0"/>
    <m/>
    <n v="310.83999999999997"/>
    <n v="300.82"/>
    <n v="310.85000000000002"/>
    <n v="922.51"/>
    <n v="310.83999999999997"/>
    <n v="280.76"/>
    <n v="896.34"/>
    <n v="1487.94"/>
    <n v="0"/>
    <n v="0"/>
    <n v="0"/>
    <n v="0"/>
    <n v="2410.4499999999998"/>
  </r>
  <r>
    <n v="792"/>
    <n v="11381"/>
    <s v="41765381DRSU"/>
    <s v="381D"/>
    <x v="37"/>
    <s v="14LTIP TL(RSUs)"/>
    <n v="10261"/>
    <n v="70"/>
    <x v="30"/>
    <n v="9260"/>
    <x v="1"/>
    <n v="170000"/>
    <n v="0"/>
    <n v="0"/>
    <s v="41765381D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1224.4"/>
    <n v="0"/>
    <n v="0"/>
    <n v="0"/>
    <n v="0"/>
    <n v="11224.4"/>
    <n v="0"/>
    <m/>
    <n v="0"/>
    <n v="0"/>
    <n v="0"/>
    <n v="0"/>
    <n v="0"/>
    <n v="0"/>
    <n v="0"/>
    <n v="0"/>
    <n v="0"/>
    <n v="0"/>
    <n v="0"/>
    <n v="0"/>
    <n v="0"/>
  </r>
  <r>
    <n v="793"/>
    <n v="11384"/>
    <s v="41765384WRSU"/>
    <s v="384W"/>
    <x v="38"/>
    <s v="14LTIP TL(RSUs)"/>
    <n v="10261"/>
    <n v="60"/>
    <x v="31"/>
    <n v="9260"/>
    <x v="1"/>
    <n v="30000"/>
    <n v="0"/>
    <n v="0"/>
    <s v="41765384W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499999999998"/>
    <n v="0"/>
    <n v="11224.400000000001"/>
    <n v="0"/>
    <m/>
    <n v="310.83999999999997"/>
    <n v="300.82"/>
    <n v="310.85000000000002"/>
    <n v="922.51"/>
    <n v="310.83999999999997"/>
    <n v="280.76"/>
    <n v="310.85000000000002"/>
    <n v="902.44999999999993"/>
    <n v="300.82"/>
    <n v="284.67"/>
    <n v="0"/>
    <n v="585.49"/>
    <n v="2410.4499999999998"/>
  </r>
  <r>
    <n v="794"/>
    <n v="11385"/>
    <s v="41765385GRSU"/>
    <s v="385G"/>
    <x v="39"/>
    <s v="14LTIP TL(RSUs)"/>
    <n v="10261"/>
    <n v="10"/>
    <x v="32"/>
    <n v="9260"/>
    <x v="1"/>
    <n v="2000"/>
    <n v="0"/>
    <n v="0"/>
    <s v="41765385GRSU14LTIP TL(RSUs)"/>
    <s v="LTIP TL(RSU)"/>
    <s v="LTIP TL(RSU) - 05/06/2014"/>
    <s v="3 years"/>
    <d v="2014-05-06T00:00:00"/>
    <d v="2017-05-06T00:00:00"/>
    <n v="2720"/>
    <n v="0"/>
    <n v="0"/>
    <m/>
    <m/>
    <m/>
    <m/>
    <n v="2720"/>
    <n v="1"/>
    <s v=""/>
    <n v="0"/>
    <n v="138774.39999999999"/>
    <n v="0"/>
    <n v="0"/>
    <n v="0"/>
    <s v=""/>
    <s v=""/>
    <s v=""/>
    <n v="138774.39999999999"/>
    <n v="2720"/>
    <n v="-2720"/>
    <n v="0"/>
    <n v="0"/>
    <n v="51.02"/>
    <n v="0"/>
    <n v="0"/>
    <n v="0"/>
    <n v="0"/>
    <n v="0"/>
    <n v="0"/>
    <n v="0"/>
    <n v="138774.39999999999"/>
    <n v="126.50355515041021"/>
    <n v="1097"/>
    <n v="138774.39999999999"/>
    <n v="138774.39999999999"/>
    <n v="0"/>
    <n v="18348.04"/>
    <n v="120426.36"/>
    <n v="0"/>
    <n v="0"/>
    <n v="0"/>
    <n v="138774.39999999999"/>
    <n v="0"/>
    <m/>
    <n v="0"/>
    <n v="0"/>
    <n v="0"/>
    <n v="0"/>
    <n v="0"/>
    <n v="0"/>
    <n v="0"/>
    <n v="0"/>
    <n v="0"/>
    <n v="0"/>
    <n v="0"/>
    <n v="0"/>
    <n v="0"/>
  </r>
  <r>
    <n v="795"/>
    <n v="11400"/>
    <s v="41765400HRSU"/>
    <s v="400H"/>
    <x v="40"/>
    <s v="14LTIP TL(RSUs)"/>
    <n v="10261"/>
    <n v="20"/>
    <x v="33"/>
    <n v="9260"/>
    <x v="1"/>
    <n v="107000"/>
    <n v="0"/>
    <n v="0"/>
    <s v="41765400H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6080.42"/>
    <n v="0"/>
    <n v="0"/>
    <n v="11224.4"/>
    <n v="0"/>
    <m/>
    <n v="0"/>
    <n v="0"/>
    <n v="0"/>
    <n v="0"/>
    <n v="0"/>
    <n v="0"/>
    <n v="0"/>
    <n v="0"/>
    <n v="0"/>
    <n v="0"/>
    <n v="0"/>
    <n v="0"/>
    <n v="0"/>
  </r>
  <r>
    <n v="796"/>
    <n v="11408"/>
    <s v="41765408MRSU"/>
    <s v="408M"/>
    <x v="41"/>
    <s v="14LTIP TL(RSUs)"/>
    <n v="10261"/>
    <n v="20"/>
    <x v="34"/>
    <n v="9260"/>
    <x v="1"/>
    <n v="107000"/>
    <n v="0"/>
    <n v="0"/>
    <s v="41765408M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1224.4"/>
    <n v="0"/>
    <n v="0"/>
    <n v="0"/>
    <n v="0"/>
    <n v="11224.4"/>
    <n v="0"/>
    <m/>
    <n v="0"/>
    <n v="0"/>
    <n v="0"/>
    <n v="0"/>
    <n v="0"/>
    <n v="0"/>
    <n v="0"/>
    <n v="0"/>
    <n v="0"/>
    <n v="0"/>
    <n v="0"/>
    <n v="0"/>
    <n v="0"/>
  </r>
  <r>
    <n v="797"/>
    <n v="11471"/>
    <s v="41765471BRSU"/>
    <s v="471B"/>
    <x v="42"/>
    <s v="14LTIP TL(RSUs)"/>
    <n v="10261"/>
    <n v="70"/>
    <x v="16"/>
    <n v="9260"/>
    <x v="1"/>
    <n v="170000"/>
    <n v="0"/>
    <n v="0"/>
    <s v="41765471B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1224.4"/>
    <n v="0"/>
    <n v="0"/>
    <n v="0"/>
    <n v="0"/>
    <n v="11224.4"/>
    <n v="0"/>
    <m/>
    <n v="0"/>
    <n v="0"/>
    <n v="0"/>
    <n v="0"/>
    <n v="0"/>
    <n v="0"/>
    <n v="0"/>
    <n v="0"/>
    <n v="0"/>
    <n v="0"/>
    <n v="0"/>
    <n v="0"/>
    <n v="0"/>
  </r>
  <r>
    <n v="798"/>
    <n v="11473"/>
    <s v="41765473HRSU"/>
    <s v="473H"/>
    <x v="43"/>
    <s v="14LTIP TL(RSUs)"/>
    <n v="10261"/>
    <n v="20"/>
    <x v="35"/>
    <n v="9260"/>
    <x v="1"/>
    <n v="107000"/>
    <n v="0"/>
    <n v="0"/>
    <s v="41765473H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9740.3700000000008"/>
    <n v="0"/>
    <n v="0"/>
    <n v="0"/>
    <n v="11224.400000000001"/>
    <n v="0"/>
    <m/>
    <n v="0"/>
    <n v="0"/>
    <n v="0"/>
    <n v="0"/>
    <n v="0"/>
    <n v="0"/>
    <n v="0"/>
    <n v="0"/>
    <n v="0"/>
    <n v="0"/>
    <n v="0"/>
    <n v="0"/>
    <n v="0"/>
  </r>
  <r>
    <n v="799"/>
    <n v="11483"/>
    <s v="41765483BRSU"/>
    <s v="483B"/>
    <x v="44"/>
    <s v="14LTIP TL(RSUs)"/>
    <n v="10261"/>
    <n v="20"/>
    <x v="36"/>
    <n v="9260"/>
    <x v="1"/>
    <n v="107000"/>
    <n v="0"/>
    <n v="0"/>
    <s v="41765483B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1224.4"/>
    <n v="0"/>
    <n v="0"/>
    <n v="0"/>
    <n v="0"/>
    <n v="11224.4"/>
    <n v="0"/>
    <m/>
    <n v="0"/>
    <n v="0"/>
    <n v="0"/>
    <n v="0"/>
    <n v="0"/>
    <n v="0"/>
    <n v="0"/>
    <n v="0"/>
    <n v="0"/>
    <n v="0"/>
    <n v="0"/>
    <n v="0"/>
    <n v="0"/>
  </r>
  <r>
    <n v="800"/>
    <n v="11885"/>
    <s v="41765885YRSU"/>
    <s v="885Y"/>
    <x v="45"/>
    <s v="14LTIP TL(RSUs)"/>
    <n v="10261"/>
    <n v="212"/>
    <x v="37"/>
    <n v="9260"/>
    <x v="1"/>
    <n v="824000"/>
    <n v="0"/>
    <n v="0"/>
    <s v="41765885Y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22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1224.4"/>
    <n v="0"/>
    <n v="0"/>
    <n v="0"/>
    <n v="0"/>
    <n v="11224.4"/>
    <n v="0"/>
    <m/>
    <n v="0"/>
    <n v="0"/>
    <n v="0"/>
    <n v="0"/>
    <n v="0"/>
    <n v="0"/>
    <n v="0"/>
    <n v="0"/>
    <n v="0"/>
    <n v="0"/>
    <n v="0"/>
    <n v="0"/>
    <n v="0"/>
  </r>
  <r>
    <n v="801"/>
    <n v="11896"/>
    <s v="41765896GRSU"/>
    <s v="896G"/>
    <x v="46"/>
    <s v="14LTIP TL(RSUs)"/>
    <n v="10261"/>
    <n v="50"/>
    <x v="38"/>
    <n v="9260"/>
    <x v="1"/>
    <n v="91000"/>
    <n v="0"/>
    <n v="0"/>
    <s v="41765896G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499999999998"/>
    <n v="0"/>
    <n v="11224.400000000001"/>
    <n v="0"/>
    <m/>
    <n v="310.83999999999997"/>
    <n v="300.82"/>
    <n v="310.85000000000002"/>
    <n v="922.51"/>
    <n v="310.83999999999997"/>
    <n v="280.76"/>
    <n v="310.85000000000002"/>
    <n v="902.44999999999993"/>
    <n v="585.49"/>
    <n v="0"/>
    <n v="0"/>
    <n v="585.49"/>
    <n v="2410.4499999999998"/>
  </r>
  <r>
    <n v="802"/>
    <n v="11899"/>
    <s v="41765899ERSU"/>
    <s v="899E"/>
    <x v="47"/>
    <s v="14LTIP TL(RSUs)"/>
    <n v="10261"/>
    <n v="50"/>
    <x v="39"/>
    <n v="9260"/>
    <x v="1"/>
    <n v="91000"/>
    <n v="0"/>
    <n v="0"/>
    <s v="41765899E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1224.4"/>
    <n v="0"/>
    <n v="0"/>
    <n v="0"/>
    <n v="0"/>
    <n v="11224.4"/>
    <n v="0"/>
    <m/>
    <n v="0"/>
    <n v="0"/>
    <n v="0"/>
    <n v="0"/>
    <n v="0"/>
    <n v="0"/>
    <n v="0"/>
    <n v="0"/>
    <n v="0"/>
    <n v="0"/>
    <n v="0"/>
    <n v="0"/>
    <n v="0"/>
  </r>
  <r>
    <n v="803"/>
    <n v="11973"/>
    <s v="41765973KRSU"/>
    <s v="973K"/>
    <x v="48"/>
    <s v="14LTIP TL(RSUs)"/>
    <n v="10261"/>
    <n v="70"/>
    <x v="40"/>
    <n v="9260"/>
    <x v="1"/>
    <n v="170000"/>
    <n v="0"/>
    <n v="0"/>
    <s v="41765973K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1224.4"/>
    <n v="0"/>
    <n v="0"/>
    <n v="0"/>
    <n v="0"/>
    <n v="11224.4"/>
    <n v="0"/>
    <m/>
    <n v="0"/>
    <n v="0"/>
    <n v="0"/>
    <n v="0"/>
    <n v="0"/>
    <n v="0"/>
    <n v="0"/>
    <n v="0"/>
    <n v="0"/>
    <n v="0"/>
    <n v="0"/>
    <n v="0"/>
    <n v="0"/>
  </r>
  <r>
    <n v="804"/>
    <n v="11983"/>
    <s v="41765983SRSU"/>
    <s v="983S"/>
    <x v="49"/>
    <s v="14LTIP TL(RSUs)"/>
    <n v="10261"/>
    <n v="50"/>
    <x v="41"/>
    <n v="9260"/>
    <x v="1"/>
    <n v="91000"/>
    <n v="0"/>
    <n v="0"/>
    <s v="41765983S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9740.36"/>
    <n v="0.01"/>
    <n v="0"/>
    <n v="0"/>
    <n v="11224.400000000001"/>
    <n v="0"/>
    <m/>
    <n v="0"/>
    <n v="0"/>
    <n v="0"/>
    <n v="0"/>
    <n v="0"/>
    <n v="0"/>
    <n v="0"/>
    <n v="0"/>
    <n v="0"/>
    <n v="0"/>
    <n v="0"/>
    <n v="0"/>
    <n v="0"/>
  </r>
  <r>
    <n v="805"/>
    <n v="11994"/>
    <s v="41765994CRSU"/>
    <s v="994C"/>
    <x v="50"/>
    <s v="14LTIP TL(RSUs)"/>
    <n v="10261"/>
    <n v="50"/>
    <x v="42"/>
    <n v="9260"/>
    <x v="1"/>
    <n v="91000"/>
    <n v="0"/>
    <n v="0"/>
    <s v="41765994C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1224.4"/>
    <n v="0"/>
    <n v="0"/>
    <n v="0"/>
    <n v="0"/>
    <n v="11224.4"/>
    <n v="0"/>
    <m/>
    <n v="0"/>
    <n v="0"/>
    <n v="0"/>
    <n v="0"/>
    <n v="0"/>
    <n v="0"/>
    <n v="0"/>
    <n v="0"/>
    <n v="0"/>
    <n v="0"/>
    <n v="0"/>
    <n v="0"/>
    <n v="0"/>
  </r>
  <r>
    <n v="806"/>
    <n v="11998"/>
    <s v="41765998NRSU"/>
    <s v="998N"/>
    <x v="51"/>
    <s v="14LTIPTime Lapse(RSUs)"/>
    <n v="10261"/>
    <n v="50"/>
    <x v="43"/>
    <n v="9260"/>
    <x v="1"/>
    <n v="91000"/>
    <n v="0"/>
    <n v="0"/>
    <s v="41765998NRSU14LTIPTime Lapse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1224.4"/>
    <n v="0"/>
    <n v="0"/>
    <n v="0"/>
    <n v="0"/>
    <n v="11224.4"/>
    <n v="0"/>
    <m/>
    <n v="0"/>
    <n v="0"/>
    <n v="0"/>
    <n v="0"/>
    <n v="0"/>
    <n v="0"/>
    <n v="0"/>
    <n v="0"/>
    <n v="0"/>
    <n v="0"/>
    <n v="0"/>
    <n v="0"/>
    <n v="0"/>
  </r>
  <r>
    <n v="807"/>
    <n v="12047"/>
    <s v="4176547AnRSU"/>
    <s v="47An"/>
    <x v="52"/>
    <s v="14LTIP TL(RSUs)"/>
    <n v="10261"/>
    <n v="10"/>
    <x v="44"/>
    <n v="9260"/>
    <x v="1"/>
    <n v="2000"/>
    <n v="0"/>
    <n v="0"/>
    <s v="4176547An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1224.4"/>
    <n v="0"/>
    <n v="0"/>
    <n v="0"/>
    <n v="0"/>
    <n v="11224.4"/>
    <n v="0"/>
    <m/>
    <n v="0"/>
    <n v="0"/>
    <n v="0"/>
    <n v="0"/>
    <n v="0"/>
    <n v="0"/>
    <n v="0"/>
    <n v="0"/>
    <n v="0"/>
    <n v="0"/>
    <n v="0"/>
    <n v="0"/>
    <n v="0"/>
  </r>
  <r>
    <n v="808"/>
    <n v="12327"/>
    <s v="41765327BRSU"/>
    <s v="327B"/>
    <x v="53"/>
    <s v="14LTIP TL(RSUs)"/>
    <n v="10261"/>
    <n v="10"/>
    <x v="45"/>
    <n v="9260"/>
    <x v="1"/>
    <n v="2000"/>
    <n v="0"/>
    <n v="0"/>
    <s v="41765327B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499999999998"/>
    <n v="0"/>
    <n v="11224.400000000001"/>
    <n v="0"/>
    <m/>
    <n v="310.83999999999997"/>
    <n v="300.82"/>
    <n v="310.85000000000002"/>
    <n v="922.51"/>
    <n v="310.83999999999997"/>
    <n v="280.76"/>
    <n v="310.85000000000002"/>
    <n v="902.44999999999993"/>
    <n v="300.82"/>
    <n v="284.67"/>
    <n v="0"/>
    <n v="585.49"/>
    <n v="2410.4499999999998"/>
  </r>
  <r>
    <n v="809"/>
    <n v="12357"/>
    <s v="41765357CRSU"/>
    <s v="357C"/>
    <x v="54"/>
    <s v="14LTIP TL(RSUs)"/>
    <n v="10261"/>
    <n v="10"/>
    <x v="46"/>
    <n v="9260"/>
    <x v="1"/>
    <n v="2000"/>
    <n v="0"/>
    <n v="0"/>
    <s v="41765357C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499999999998"/>
    <n v="0"/>
    <n v="11224.400000000001"/>
    <n v="0"/>
    <m/>
    <n v="310.83999999999997"/>
    <n v="300.82"/>
    <n v="310.85000000000002"/>
    <n v="922.51"/>
    <n v="310.83999999999997"/>
    <n v="280.76"/>
    <n v="310.85000000000002"/>
    <n v="902.44999999999993"/>
    <n v="300.82"/>
    <n v="284.67"/>
    <n v="0"/>
    <n v="585.49"/>
    <n v="2410.4499999999998"/>
  </r>
  <r>
    <n v="810"/>
    <n v="12388"/>
    <s v="41765388HRSU"/>
    <s v="388H"/>
    <x v="55"/>
    <s v="14LTIP TL(RSUs)"/>
    <n v="10261"/>
    <n v="10"/>
    <x v="47"/>
    <n v="9260"/>
    <x v="1"/>
    <n v="2000"/>
    <n v="0"/>
    <n v="0"/>
    <s v="41765388H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1224.4"/>
    <n v="0"/>
    <n v="0"/>
    <n v="0"/>
    <n v="0"/>
    <n v="11224.4"/>
    <n v="0"/>
    <m/>
    <n v="0"/>
    <n v="0"/>
    <n v="0"/>
    <n v="0"/>
    <n v="0"/>
    <n v="0"/>
    <n v="0"/>
    <n v="0"/>
    <n v="0"/>
    <n v="0"/>
    <n v="0"/>
    <n v="0"/>
    <n v="0"/>
  </r>
  <r>
    <n v="811"/>
    <n v="12499"/>
    <s v="41765499SRSU"/>
    <s v="499S"/>
    <x v="56"/>
    <s v="14LTIP TL(RSUs)"/>
    <n v="10261"/>
    <n v="10"/>
    <x v="48"/>
    <n v="9260"/>
    <x v="1"/>
    <n v="2000"/>
    <n v="0"/>
    <n v="0"/>
    <s v="41765499SRSU14LTIP TL(RSUs)"/>
    <s v="LTIP TL(RSU)"/>
    <s v="LTIP TL(RSU) - 05/06/2014"/>
    <s v="3 years"/>
    <d v="2014-05-06T00:00:00"/>
    <d v="2017-05-06T00:00:00"/>
    <n v="3925"/>
    <n v="0"/>
    <n v="0"/>
    <m/>
    <m/>
    <m/>
    <m/>
    <n v="3925"/>
    <n v="1"/>
    <s v=""/>
    <n v="3925"/>
    <n v="200253.5"/>
    <n v="0"/>
    <n v="0"/>
    <n v="0"/>
    <s v=""/>
    <s v=""/>
    <s v=""/>
    <n v="200253.5"/>
    <n v="3925"/>
    <n v="-3925"/>
    <n v="0"/>
    <n v="0"/>
    <n v="51.02"/>
    <n v="0"/>
    <n v="0"/>
    <n v="0"/>
    <n v="0"/>
    <n v="0"/>
    <n v="0"/>
    <n v="0"/>
    <n v="200253.5"/>
    <n v="182.54649042844122"/>
    <n v="1097"/>
    <n v="200253.5"/>
    <n v="200253.5"/>
    <n v="0"/>
    <n v="26476.49"/>
    <n v="65296.75"/>
    <n v="65475.64"/>
    <n v="43004.619999999988"/>
    <n v="0"/>
    <n v="200253.5"/>
    <n v="0"/>
    <m/>
    <n v="5545.75"/>
    <n v="5366.85"/>
    <n v="32092.01999999999"/>
    <n v="43004.619999999988"/>
    <n v="0"/>
    <n v="0"/>
    <n v="0"/>
    <n v="0"/>
    <n v="0"/>
    <n v="0"/>
    <n v="0"/>
    <n v="0"/>
    <n v="43004.619999999988"/>
  </r>
  <r>
    <n v="812"/>
    <n v="12665"/>
    <s v="41765665GRSU"/>
    <s v="665G"/>
    <x v="57"/>
    <s v="14LTIP TL(RSUs)"/>
    <n v="10261"/>
    <n v="10"/>
    <x v="5"/>
    <n v="9260"/>
    <x v="1"/>
    <n v="2000"/>
    <n v="0"/>
    <n v="0"/>
    <s v="41765665GRSU14LTIP TL(RSUs)"/>
    <s v="LTIP TL(RSU)"/>
    <s v="LTIP TL(RSU) - 05/06/2014"/>
    <s v="3 years"/>
    <d v="2014-05-06T00:00:00"/>
    <d v="2017-05-06T00:00:00"/>
    <n v="3925"/>
    <n v="0"/>
    <n v="0"/>
    <m/>
    <m/>
    <m/>
    <m/>
    <n v="3925"/>
    <n v="1"/>
    <s v=""/>
    <n v="0"/>
    <n v="200253.5"/>
    <n v="0"/>
    <n v="0"/>
    <n v="0"/>
    <s v=""/>
    <s v=""/>
    <s v=""/>
    <n v="200253.5"/>
    <n v="3925"/>
    <n v="-3925"/>
    <n v="0"/>
    <n v="0"/>
    <n v="51.02"/>
    <n v="0"/>
    <n v="0"/>
    <n v="0"/>
    <n v="0"/>
    <n v="0"/>
    <n v="0"/>
    <n v="0"/>
    <n v="200253.5"/>
    <n v="182.54649042844122"/>
    <n v="1097"/>
    <n v="200253.5"/>
    <n v="200253.5"/>
    <n v="0"/>
    <n v="200253.5"/>
    <n v="0"/>
    <n v="0"/>
    <n v="0"/>
    <n v="0"/>
    <n v="200253.5"/>
    <n v="0"/>
    <m/>
    <n v="0"/>
    <n v="0"/>
    <n v="0"/>
    <n v="0"/>
    <n v="0"/>
    <n v="0"/>
    <n v="0"/>
    <n v="0"/>
    <n v="0"/>
    <n v="0"/>
    <n v="0"/>
    <n v="0"/>
    <n v="0"/>
  </r>
  <r>
    <n v="813"/>
    <n v="12737"/>
    <s v="41765737RRSU"/>
    <s v="737R"/>
    <x v="58"/>
    <s v="14LTIP TL(RSUs)"/>
    <n v="10261"/>
    <n v="10"/>
    <x v="49"/>
    <n v="9260"/>
    <x v="1"/>
    <n v="2000"/>
    <n v="0"/>
    <n v="0"/>
    <s v="41765737RRSU14LTIP TL(RSUs)"/>
    <s v="LTIP TL(RSU)"/>
    <s v="LTIP TL(RSU) - 05/06/2014"/>
    <s v="3 years"/>
    <d v="2014-05-06T00:00:00"/>
    <d v="2017-05-06T00:00:00"/>
    <n v="370"/>
    <n v="0"/>
    <n v="0"/>
    <m/>
    <m/>
    <m/>
    <m/>
    <n v="370"/>
    <n v="1"/>
    <s v=""/>
    <n v="0"/>
    <n v="18877.400000000001"/>
    <n v="0"/>
    <n v="0"/>
    <n v="0"/>
    <s v=""/>
    <s v=""/>
    <s v=""/>
    <n v="18877.400000000001"/>
    <n v="370"/>
    <n v="-370"/>
    <n v="0"/>
    <n v="0"/>
    <n v="51.02"/>
    <n v="0"/>
    <n v="0"/>
    <n v="0"/>
    <n v="0"/>
    <n v="0"/>
    <n v="0"/>
    <n v="0"/>
    <n v="18877.400000000001"/>
    <n v="17.208204193254332"/>
    <n v="1097"/>
    <n v="18877.400000000001"/>
    <n v="18877.400000000001"/>
    <n v="0"/>
    <n v="2495.87"/>
    <n v="6155.3600000000006"/>
    <n v="6172.23"/>
    <n v="4053.94"/>
    <n v="0"/>
    <n v="18877.399999999998"/>
    <n v="0"/>
    <m/>
    <n v="522.79"/>
    <n v="505.92"/>
    <n v="522.78"/>
    <n v="1551.49"/>
    <n v="522.78"/>
    <n v="472.2"/>
    <n v="522.78"/>
    <n v="1517.76"/>
    <n v="505.92"/>
    <n v="478.77"/>
    <n v="0"/>
    <n v="984.69"/>
    <n v="4053.94"/>
  </r>
  <r>
    <n v="814"/>
    <n v="12742"/>
    <s v="41765742HRSU"/>
    <s v="742H"/>
    <x v="59"/>
    <s v="14LTIP TL(RSUs)"/>
    <n v="10261"/>
    <n v="30"/>
    <x v="50"/>
    <n v="9260"/>
    <x v="1"/>
    <n v="10000"/>
    <n v="0"/>
    <n v="0"/>
    <s v="41765742H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499999999998"/>
    <n v="0"/>
    <n v="11224.400000000001"/>
    <n v="0"/>
    <m/>
    <n v="310.83999999999997"/>
    <n v="300.82"/>
    <n v="310.85000000000002"/>
    <n v="922.51"/>
    <n v="310.83999999999997"/>
    <n v="280.76"/>
    <n v="310.85000000000002"/>
    <n v="902.44999999999993"/>
    <n v="300.82"/>
    <n v="284.67"/>
    <n v="0"/>
    <n v="585.49"/>
    <n v="2410.4499999999998"/>
  </r>
  <r>
    <n v="815"/>
    <n v="12866"/>
    <s v="41765866BRSU"/>
    <s v="866B"/>
    <x v="60"/>
    <s v="14LTIP TL(RSUs)"/>
    <n v="10261"/>
    <n v="20"/>
    <x v="51"/>
    <n v="9260"/>
    <x v="1"/>
    <n v="77000"/>
    <n v="0"/>
    <n v="0"/>
    <s v="41765866B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1224.4"/>
    <n v="0"/>
    <n v="0"/>
    <n v="0"/>
    <n v="0"/>
    <n v="11224.4"/>
    <n v="0"/>
    <m/>
    <n v="0"/>
    <n v="0"/>
    <n v="0"/>
    <n v="0"/>
    <n v="0"/>
    <n v="0"/>
    <n v="0"/>
    <n v="0"/>
    <n v="0"/>
    <n v="0"/>
    <n v="0"/>
    <n v="0"/>
    <n v="0"/>
  </r>
  <r>
    <n v="816"/>
    <n v="13109"/>
    <s v="41765109ORSU"/>
    <s v="109O"/>
    <x v="61"/>
    <s v="14LTIP TL(RSUs)"/>
    <n v="10261"/>
    <n v="10"/>
    <x v="5"/>
    <n v="9260"/>
    <x v="1"/>
    <n v="2000"/>
    <n v="0"/>
    <n v="0"/>
    <s v="41765109ORSU14LTIP TL(RSUs)"/>
    <s v="LTIP TL(RSU)"/>
    <s v="LTIP TL(RSU) - 05/06/2014"/>
    <s v="3 years"/>
    <d v="2014-05-06T00:00:00"/>
    <d v="2017-05-06T00:00:00"/>
    <n v="370"/>
    <n v="0"/>
    <n v="0"/>
    <m/>
    <m/>
    <m/>
    <m/>
    <n v="370"/>
    <n v="1"/>
    <s v=""/>
    <n v="0"/>
    <n v="18877.400000000001"/>
    <n v="0"/>
    <n v="0"/>
    <n v="0"/>
    <s v=""/>
    <s v=""/>
    <s v=""/>
    <n v="18877.400000000001"/>
    <n v="370"/>
    <n v="-370"/>
    <n v="0"/>
    <n v="0"/>
    <n v="51.02"/>
    <n v="0"/>
    <n v="0"/>
    <n v="0"/>
    <n v="0"/>
    <n v="0"/>
    <n v="0"/>
    <n v="0"/>
    <n v="18877.400000000001"/>
    <n v="17.208204193254332"/>
    <n v="1097"/>
    <n v="18877.400000000001"/>
    <n v="18877.400000000001"/>
    <n v="0"/>
    <n v="18877.400000000001"/>
    <n v="0"/>
    <n v="0"/>
    <n v="0"/>
    <n v="0"/>
    <n v="18877.400000000001"/>
    <n v="0"/>
    <m/>
    <n v="0"/>
    <n v="0"/>
    <n v="0"/>
    <n v="0"/>
    <n v="0"/>
    <n v="0"/>
    <n v="0"/>
    <n v="0"/>
    <n v="0"/>
    <n v="0"/>
    <n v="0"/>
    <n v="0"/>
    <n v="0"/>
  </r>
  <r>
    <n v="817"/>
    <n v="13202"/>
    <s v="41765202SRSU"/>
    <s v="202S"/>
    <x v="62"/>
    <s v="14LTIP TL(RSUs)"/>
    <n v="10261"/>
    <n v="20"/>
    <x v="52"/>
    <n v="9260"/>
    <x v="1"/>
    <n v="107000"/>
    <n v="0"/>
    <n v="0"/>
    <s v="41765202S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1224.4"/>
    <n v="0"/>
    <n v="0"/>
    <n v="0"/>
    <n v="0"/>
    <n v="11224.4"/>
    <n v="0"/>
    <m/>
    <n v="0"/>
    <n v="0"/>
    <n v="0"/>
    <n v="0"/>
    <n v="0"/>
    <n v="0"/>
    <n v="0"/>
    <n v="0"/>
    <n v="0"/>
    <n v="0"/>
    <n v="0"/>
    <n v="0"/>
    <n v="0"/>
  </r>
  <r>
    <n v="818"/>
    <n v="13297"/>
    <s v="41765297HRSU"/>
    <s v="297H"/>
    <x v="63"/>
    <s v="14LTIP TL(RSUs)"/>
    <n v="10261"/>
    <n v="10"/>
    <x v="47"/>
    <n v="9260"/>
    <x v="1"/>
    <n v="2000"/>
    <n v="0"/>
    <n v="0"/>
    <s v="41765297H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1224.4"/>
    <n v="0"/>
    <n v="0"/>
    <n v="0"/>
    <n v="0"/>
    <n v="11224.4"/>
    <n v="0"/>
    <m/>
    <n v="0"/>
    <n v="0"/>
    <n v="0"/>
    <n v="0"/>
    <n v="0"/>
    <n v="0"/>
    <n v="0"/>
    <n v="0"/>
    <n v="0"/>
    <n v="0"/>
    <n v="0"/>
    <n v="0"/>
    <n v="0"/>
  </r>
  <r>
    <n v="819"/>
    <n v="13369"/>
    <s v="41765369KRSU"/>
    <s v="369K"/>
    <x v="64"/>
    <s v="14LTIP TL(RSUs)"/>
    <n v="10261"/>
    <n v="10"/>
    <x v="53"/>
    <n v="9260"/>
    <x v="1"/>
    <n v="2000"/>
    <n v="0"/>
    <n v="0"/>
    <s v="41765369KRSU14LTIP TL(RSUs)"/>
    <s v="LTIP TL(RSU)"/>
    <s v="LTIP TL(RSU) - 05/06/2014"/>
    <s v="3 years"/>
    <d v="2014-05-06T00:00:00"/>
    <d v="2017-05-06T00:00:00"/>
    <n v="760"/>
    <n v="0"/>
    <n v="0"/>
    <m/>
    <m/>
    <m/>
    <m/>
    <n v="760"/>
    <n v="1"/>
    <s v=""/>
    <n v="0"/>
    <n v="38775.200000000004"/>
    <n v="0"/>
    <n v="0"/>
    <n v="0"/>
    <s v=""/>
    <s v=""/>
    <s v=""/>
    <n v="38775.200000000004"/>
    <n v="760"/>
    <n v="-760"/>
    <n v="0"/>
    <n v="0"/>
    <n v="51.02"/>
    <n v="0"/>
    <n v="0"/>
    <n v="0"/>
    <n v="0"/>
    <n v="0"/>
    <n v="0"/>
    <n v="0"/>
    <n v="38775.200000000004"/>
    <n v="35.346581586144033"/>
    <n v="1097"/>
    <n v="38775.200000000004"/>
    <n v="38775.200000000004"/>
    <n v="0"/>
    <n v="38775.199999999997"/>
    <n v="0"/>
    <n v="0"/>
    <n v="0"/>
    <n v="0"/>
    <n v="38775.199999999997"/>
    <n v="0"/>
    <m/>
    <n v="0"/>
    <n v="0"/>
    <n v="0"/>
    <n v="0"/>
    <n v="0"/>
    <n v="0"/>
    <n v="0"/>
    <n v="0"/>
    <n v="0"/>
    <n v="0"/>
    <n v="0"/>
    <n v="0"/>
    <n v="0"/>
  </r>
  <r>
    <n v="820"/>
    <n v="13401"/>
    <s v="41765401QRSU"/>
    <s v="401Q"/>
    <x v="65"/>
    <s v="14LTIP TL(RSUs)"/>
    <n v="10261"/>
    <n v="10"/>
    <x v="54"/>
    <n v="9260"/>
    <x v="1"/>
    <n v="2000"/>
    <n v="0"/>
    <n v="0"/>
    <s v="41765401Q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1224.4"/>
    <n v="0"/>
    <n v="0"/>
    <n v="0"/>
    <n v="0"/>
    <n v="11224.4"/>
    <n v="0"/>
    <m/>
    <n v="0"/>
    <n v="0"/>
    <n v="0"/>
    <n v="0"/>
    <n v="0"/>
    <n v="0"/>
    <n v="0"/>
    <n v="0"/>
    <n v="0"/>
    <n v="0"/>
    <n v="0"/>
    <n v="0"/>
    <n v="0"/>
  </r>
  <r>
    <n v="821"/>
    <n v="13408"/>
    <s v="4176540MCRSU"/>
    <s v="40MC"/>
    <x v="66"/>
    <s v="14LTIP TL(RSUs)"/>
    <n v="10261"/>
    <n v="10"/>
    <x v="55"/>
    <n v="9260"/>
    <x v="1"/>
    <n v="2000"/>
    <n v="0"/>
    <n v="0"/>
    <s v="4176540MCRSU14LTIP TL(RSUs)"/>
    <s v="LTIP TL(RSU)"/>
    <s v="LTIP TL(RSU) - 05/06/2014"/>
    <s v="3 years"/>
    <d v="2014-05-06T00:00:00"/>
    <d v="2017-05-06T00:00:00"/>
    <n v="760"/>
    <n v="0"/>
    <n v="0"/>
    <m/>
    <m/>
    <m/>
    <m/>
    <n v="760"/>
    <n v="1"/>
    <s v=""/>
    <n v="0"/>
    <n v="38775.200000000004"/>
    <n v="0"/>
    <n v="0"/>
    <n v="0"/>
    <s v=""/>
    <s v=""/>
    <s v=""/>
    <n v="38775.200000000004"/>
    <n v="760"/>
    <n v="-760"/>
    <n v="0"/>
    <n v="0"/>
    <n v="51.02"/>
    <n v="0"/>
    <n v="0"/>
    <n v="0"/>
    <n v="0"/>
    <n v="0"/>
    <n v="0"/>
    <n v="0"/>
    <n v="38775.200000000004"/>
    <n v="35.346581586144033"/>
    <n v="1097"/>
    <n v="38775.200000000004"/>
    <n v="38775.200000000004"/>
    <n v="0"/>
    <n v="5126.66"/>
    <n v="12643.439999999999"/>
    <n v="12678.09"/>
    <n v="8327.01"/>
    <n v="0"/>
    <n v="38775.199999999997"/>
    <n v="0"/>
    <m/>
    <n v="1073.83"/>
    <n v="1039.18"/>
    <n v="1073.83"/>
    <n v="3186.84"/>
    <n v="1073.83"/>
    <n v="969.91"/>
    <n v="1073.82"/>
    <n v="3117.5599999999995"/>
    <n v="1039.19"/>
    <n v="983.42"/>
    <n v="0"/>
    <n v="2022.6100000000001"/>
    <n v="8327.01"/>
  </r>
  <r>
    <n v="822"/>
    <n v="13410"/>
    <s v="41765410MRSU"/>
    <s v="410M"/>
    <x v="67"/>
    <s v="14LTIP TL(RSUs)"/>
    <n v="10261"/>
    <n v="10"/>
    <x v="56"/>
    <n v="9260"/>
    <x v="1"/>
    <n v="2000"/>
    <n v="0"/>
    <n v="0"/>
    <s v="41765410MRSU14LTIP TL(RSUs)"/>
    <s v="LTIP TL(RSU)"/>
    <s v="LTIP TL(RSU) - 05/06/2014"/>
    <s v="3 years"/>
    <d v="2014-05-06T00:00:00"/>
    <d v="2017-05-06T00:00:00"/>
    <n v="760"/>
    <n v="0"/>
    <n v="0"/>
    <m/>
    <m/>
    <m/>
    <m/>
    <n v="760"/>
    <n v="1"/>
    <s v=""/>
    <n v="0"/>
    <n v="38775.200000000004"/>
    <n v="0"/>
    <n v="0"/>
    <n v="0"/>
    <s v=""/>
    <s v=""/>
    <s v=""/>
    <n v="38775.200000000004"/>
    <n v="760"/>
    <n v="-760"/>
    <n v="0"/>
    <n v="0"/>
    <n v="51.02"/>
    <n v="0"/>
    <n v="0"/>
    <n v="0"/>
    <n v="0"/>
    <n v="0"/>
    <n v="0"/>
    <n v="0"/>
    <n v="38775.200000000004"/>
    <n v="35.346581586144033"/>
    <n v="1097"/>
    <n v="38775.200000000004"/>
    <n v="38775.200000000004"/>
    <n v="0"/>
    <n v="5126.66"/>
    <n v="12643.439999999999"/>
    <n v="21005.1"/>
    <n v="0"/>
    <n v="0"/>
    <n v="38775.199999999997"/>
    <n v="0"/>
    <m/>
    <n v="0"/>
    <n v="0"/>
    <n v="0"/>
    <n v="0"/>
    <n v="0"/>
    <n v="0"/>
    <n v="0"/>
    <n v="0"/>
    <n v="0"/>
    <n v="0"/>
    <n v="0"/>
    <n v="0"/>
    <n v="0"/>
  </r>
  <r>
    <n v="823"/>
    <n v="13439"/>
    <s v="41765439RRSU"/>
    <s v="439R"/>
    <x v="68"/>
    <s v="14LTIP TL(RSUs)"/>
    <n v="10261"/>
    <n v="60"/>
    <x v="57"/>
    <n v="9260"/>
    <x v="1"/>
    <n v="81000"/>
    <n v="0"/>
    <n v="0"/>
    <s v="41765439R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1224.4"/>
    <n v="0"/>
    <n v="0"/>
    <n v="0"/>
    <n v="0"/>
    <n v="11224.4"/>
    <n v="0"/>
    <m/>
    <n v="0"/>
    <n v="0"/>
    <n v="0"/>
    <n v="0"/>
    <n v="0"/>
    <n v="0"/>
    <n v="0"/>
    <n v="0"/>
    <n v="0"/>
    <n v="0"/>
    <n v="0"/>
    <n v="0"/>
    <n v="0"/>
  </r>
  <r>
    <n v="824"/>
    <n v="13497"/>
    <s v="41765497GRSU"/>
    <s v="497G"/>
    <x v="69"/>
    <s v="14LTIP TL(RSUs)"/>
    <n v="10261"/>
    <n v="10"/>
    <x v="58"/>
    <n v="9260"/>
    <x v="1"/>
    <n v="12000"/>
    <n v="0"/>
    <n v="0"/>
    <s v="41765497GRSU14LTIP TL(RSUs)"/>
    <s v="LTIP TL(RSU)"/>
    <s v="LTIP TL(RSU) - 05/06/2014"/>
    <s v="3 years"/>
    <d v="2014-05-06T00:00:00"/>
    <d v="2017-05-06T00:00:00"/>
    <n v="370"/>
    <n v="0"/>
    <n v="0"/>
    <m/>
    <m/>
    <m/>
    <m/>
    <n v="370"/>
    <n v="1"/>
    <s v=""/>
    <n v="0"/>
    <n v="18877.400000000001"/>
    <n v="0"/>
    <n v="0"/>
    <n v="0"/>
    <s v=""/>
    <s v=""/>
    <s v=""/>
    <n v="18877.400000000001"/>
    <n v="370"/>
    <n v="-370"/>
    <n v="0"/>
    <n v="0"/>
    <n v="51.02"/>
    <n v="0"/>
    <n v="0"/>
    <n v="0"/>
    <n v="0"/>
    <n v="0"/>
    <n v="0"/>
    <n v="0"/>
    <n v="18877.400000000001"/>
    <n v="17.208204193254332"/>
    <n v="1097"/>
    <n v="18877.400000000001"/>
    <n v="18877.400000000001"/>
    <n v="0"/>
    <n v="18877.400000000001"/>
    <n v="0"/>
    <n v="0"/>
    <n v="0"/>
    <n v="0"/>
    <n v="18877.400000000001"/>
    <n v="0"/>
    <m/>
    <n v="0"/>
    <n v="0"/>
    <n v="0"/>
    <n v="0"/>
    <n v="0"/>
    <n v="0"/>
    <n v="0"/>
    <n v="0"/>
    <n v="0"/>
    <n v="0"/>
    <n v="0"/>
    <n v="0"/>
    <n v="0"/>
  </r>
  <r>
    <n v="825"/>
    <n v="13501"/>
    <s v="41765501MRSU"/>
    <s v="501M"/>
    <x v="70"/>
    <s v="14LTIP TL(RSUs)"/>
    <n v="10261"/>
    <n v="10"/>
    <x v="44"/>
    <n v="9260"/>
    <x v="1"/>
    <n v="2000"/>
    <n v="0"/>
    <n v="0"/>
    <s v="41765501MRSU14LTIP TL(RSUs)"/>
    <s v="LTIP TL(RSU)"/>
    <s v="LTIP TL(RSU) - 05/06/2014"/>
    <s v="3 years"/>
    <d v="2014-05-06T00:00:00"/>
    <d v="2017-05-06T00:00:00"/>
    <n v="760"/>
    <n v="0"/>
    <n v="0"/>
    <m/>
    <m/>
    <m/>
    <m/>
    <n v="760"/>
    <n v="1"/>
    <s v=""/>
    <n v="0"/>
    <n v="38775.200000000004"/>
    <n v="0"/>
    <n v="0"/>
    <n v="0"/>
    <s v=""/>
    <s v=""/>
    <s v=""/>
    <n v="38775.200000000004"/>
    <n v="760"/>
    <n v="-760"/>
    <n v="0"/>
    <n v="0"/>
    <n v="51.02"/>
    <n v="0"/>
    <n v="0"/>
    <n v="0"/>
    <n v="0"/>
    <n v="0"/>
    <n v="0"/>
    <n v="0"/>
    <n v="38775.200000000004"/>
    <n v="35.346581586144033"/>
    <n v="1097"/>
    <n v="38775.200000000004"/>
    <n v="38775.200000000004"/>
    <n v="0"/>
    <n v="5126.66"/>
    <n v="12643.439999999999"/>
    <n v="12678.09"/>
    <n v="8327.01"/>
    <n v="0"/>
    <n v="38775.199999999997"/>
    <n v="0"/>
    <m/>
    <n v="1073.83"/>
    <n v="1039.18"/>
    <n v="1073.83"/>
    <n v="3186.84"/>
    <n v="1073.83"/>
    <n v="969.91"/>
    <n v="1073.82"/>
    <n v="3117.5599999999995"/>
    <n v="1039.19"/>
    <n v="983.42"/>
    <n v="0"/>
    <n v="2022.6100000000001"/>
    <n v="8327.01"/>
  </r>
  <r>
    <n v="826"/>
    <n v="13548"/>
    <s v="41765548CRSU"/>
    <s v="548C"/>
    <x v="71"/>
    <s v="14LTIP TL(RSUs)"/>
    <n v="10261"/>
    <n v="70"/>
    <x v="59"/>
    <n v="9260"/>
    <x v="1"/>
    <n v="170000"/>
    <n v="0"/>
    <n v="0"/>
    <s v="41765548C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m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1224.4"/>
    <n v="0"/>
    <n v="0"/>
    <n v="0"/>
    <n v="0"/>
    <n v="11224.4"/>
    <n v="0"/>
    <m/>
    <n v="0"/>
    <n v="0"/>
    <n v="0"/>
    <n v="0"/>
    <n v="0"/>
    <n v="0"/>
    <n v="0"/>
    <n v="0"/>
    <n v="0"/>
    <n v="0"/>
    <n v="0"/>
    <n v="0"/>
    <n v="0"/>
  </r>
  <r>
    <n v="827"/>
    <n v="13553"/>
    <s v="41765553TRSU"/>
    <s v="553T"/>
    <x v="72"/>
    <s v="14LTIP TL(RSUs)"/>
    <n v="10261"/>
    <n v="10"/>
    <x v="44"/>
    <n v="9260"/>
    <x v="1"/>
    <n v="2000"/>
    <n v="0"/>
    <n v="0"/>
    <s v="41765553T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499999999998"/>
    <n v="0"/>
    <n v="11224.400000000001"/>
    <n v="0"/>
    <m/>
    <n v="310.83999999999997"/>
    <n v="300.82"/>
    <n v="310.85000000000002"/>
    <n v="922.51"/>
    <n v="310.83999999999997"/>
    <n v="280.76"/>
    <n v="310.85000000000002"/>
    <n v="902.44999999999993"/>
    <n v="300.82"/>
    <n v="284.67"/>
    <n v="0"/>
    <n v="585.49"/>
    <n v="2410.4499999999998"/>
  </r>
  <r>
    <n v="828"/>
    <n v="13587"/>
    <s v="41765587BRSU"/>
    <s v="587B"/>
    <x v="73"/>
    <s v="14LTIP TL(RSUs)"/>
    <n v="10261"/>
    <n v="10"/>
    <x v="60"/>
    <n v="9260"/>
    <x v="1"/>
    <n v="2000"/>
    <n v="0"/>
    <n v="0"/>
    <s v="41765587BRSU14LTIP TL(RSUs)"/>
    <s v="LTIP TL(RSU)"/>
    <s v="LTIP TL(RSU) - 05/06/2014"/>
    <s v="3 years"/>
    <d v="2014-05-06T00:00:00"/>
    <d v="2017-05-06T00:00:00"/>
    <n v="370"/>
    <n v="0"/>
    <n v="0"/>
    <m/>
    <m/>
    <m/>
    <m/>
    <n v="370"/>
    <n v="1"/>
    <s v=""/>
    <n v="0"/>
    <n v="18877.400000000001"/>
    <n v="0"/>
    <n v="0"/>
    <n v="0"/>
    <s v=""/>
    <s v=""/>
    <s v=""/>
    <n v="18877.400000000001"/>
    <n v="370"/>
    <n v="-370"/>
    <n v="0"/>
    <n v="0"/>
    <n v="51.02"/>
    <n v="0"/>
    <n v="0"/>
    <n v="0"/>
    <n v="0"/>
    <n v="0"/>
    <n v="0"/>
    <n v="0"/>
    <n v="18877.400000000001"/>
    <n v="17.208204193254332"/>
    <n v="1097"/>
    <n v="18877.400000000001"/>
    <n v="18877.400000000001"/>
    <n v="0"/>
    <n v="18877.400000000001"/>
    <n v="0"/>
    <n v="0"/>
    <n v="0"/>
    <n v="0"/>
    <n v="18877.400000000001"/>
    <n v="0"/>
    <m/>
    <n v="0"/>
    <n v="0"/>
    <n v="0"/>
    <n v="0"/>
    <n v="0"/>
    <n v="0"/>
    <n v="0"/>
    <n v="0"/>
    <n v="0"/>
    <n v="0"/>
    <n v="0"/>
    <n v="0"/>
    <n v="0"/>
  </r>
  <r>
    <n v="829"/>
    <n v="14088"/>
    <s v="41765088SRSU"/>
    <s v="088S"/>
    <x v="74"/>
    <s v="14LTIP TL(RSUs)"/>
    <n v="10261"/>
    <n v="10"/>
    <x v="61"/>
    <n v="9260"/>
    <x v="1"/>
    <n v="2000"/>
    <n v="0"/>
    <n v="0"/>
    <s v="41765088S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499999999998"/>
    <n v="0"/>
    <n v="11224.400000000001"/>
    <n v="0"/>
    <m/>
    <n v="310.83999999999997"/>
    <n v="300.82"/>
    <n v="310.85000000000002"/>
    <n v="922.51"/>
    <n v="310.83999999999997"/>
    <n v="280.76"/>
    <n v="896.34"/>
    <n v="1487.94"/>
    <n v="0"/>
    <n v="0"/>
    <n v="0"/>
    <n v="0"/>
    <n v="2410.4499999999998"/>
  </r>
  <r>
    <n v="830"/>
    <n v="14108"/>
    <s v="41765108MRSU"/>
    <s v="108M"/>
    <x v="75"/>
    <s v="14LTIP TL(RSUs)"/>
    <n v="10261"/>
    <n v="10"/>
    <x v="62"/>
    <n v="9260"/>
    <x v="1"/>
    <n v="12000"/>
    <n v="0"/>
    <n v="0"/>
    <s v="41765108M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499999999998"/>
    <n v="0"/>
    <n v="11224.400000000001"/>
    <n v="0"/>
    <m/>
    <n v="310.83999999999997"/>
    <n v="300.82"/>
    <n v="310.85000000000002"/>
    <n v="922.51"/>
    <n v="310.83999999999997"/>
    <n v="280.76"/>
    <n v="310.85000000000002"/>
    <n v="902.44999999999993"/>
    <n v="300.82"/>
    <n v="284.67"/>
    <n v="0"/>
    <n v="585.49"/>
    <n v="2410.4499999999998"/>
  </r>
  <r>
    <n v="831"/>
    <n v="14162"/>
    <s v="41765162RRSU"/>
    <s v="162R"/>
    <x v="76"/>
    <s v="14LTIP TL(RSUs)"/>
    <n v="10261"/>
    <n v="80"/>
    <x v="63"/>
    <n v="9260"/>
    <x v="1"/>
    <n v="190000"/>
    <n v="0"/>
    <n v="0"/>
    <s v="41765162RRSU14LTIP TL(RSUs)"/>
    <s v="LTIP TL(RSU)"/>
    <s v="LTIP TL(RSU) - 05/06/2014"/>
    <s v="3 years"/>
    <d v="2014-05-06T00:00:00"/>
    <d v="2017-05-06T00:00:00"/>
    <n v="370"/>
    <n v="0"/>
    <n v="0"/>
    <m/>
    <m/>
    <m/>
    <m/>
    <n v="370"/>
    <n v="1"/>
    <s v=""/>
    <n v="0"/>
    <n v="18877.400000000001"/>
    <n v="0"/>
    <n v="0"/>
    <n v="0"/>
    <s v=""/>
    <s v=""/>
    <s v=""/>
    <n v="18877.400000000001"/>
    <n v="370"/>
    <n v="-370"/>
    <n v="0"/>
    <n v="0"/>
    <n v="51.02"/>
    <n v="0"/>
    <n v="0"/>
    <n v="0"/>
    <n v="0"/>
    <n v="0"/>
    <n v="0"/>
    <n v="0"/>
    <n v="18877.400000000001"/>
    <n v="17.208204193254332"/>
    <n v="1097"/>
    <n v="18877.400000000001"/>
    <n v="18877.400000000001"/>
    <n v="0"/>
    <n v="18877.400000000001"/>
    <n v="0"/>
    <n v="0"/>
    <n v="0"/>
    <n v="0"/>
    <n v="18877.400000000001"/>
    <n v="0"/>
    <m/>
    <n v="0"/>
    <n v="0"/>
    <n v="0"/>
    <n v="0"/>
    <n v="0"/>
    <n v="0"/>
    <n v="0"/>
    <n v="0"/>
    <n v="0"/>
    <n v="0"/>
    <n v="0"/>
    <n v="0"/>
    <n v="0"/>
  </r>
  <r>
    <n v="832"/>
    <n v="14178"/>
    <s v="41765178BRSU"/>
    <s v="178B"/>
    <x v="77"/>
    <s v="14LTIP TL(RSUs)"/>
    <n v="10261"/>
    <n v="10"/>
    <x v="14"/>
    <n v="9260"/>
    <x v="1"/>
    <n v="2000"/>
    <n v="0"/>
    <n v="0"/>
    <s v="41765178BRSU14LTIP TL(RSUs)"/>
    <s v="LTIP TL(RSU)"/>
    <s v="LTIP TL(RSU) - 05/06/2014"/>
    <s v="3 years"/>
    <d v="2014-05-06T00:00:00"/>
    <d v="2017-05-06T00:00:00"/>
    <n v="370"/>
    <n v="0"/>
    <n v="0"/>
    <m/>
    <m/>
    <m/>
    <m/>
    <n v="370"/>
    <n v="1"/>
    <s v=""/>
    <n v="0"/>
    <n v="18877.400000000001"/>
    <n v="0"/>
    <n v="0"/>
    <n v="0"/>
    <s v=""/>
    <s v=""/>
    <s v=""/>
    <n v="18877.400000000001"/>
    <n v="370"/>
    <n v="-370"/>
    <n v="0"/>
    <n v="0"/>
    <n v="51.02"/>
    <n v="0"/>
    <n v="0"/>
    <n v="0"/>
    <n v="0"/>
    <n v="0"/>
    <n v="0"/>
    <n v="0"/>
    <n v="18877.400000000001"/>
    <n v="17.208204193254332"/>
    <n v="1097"/>
    <n v="18877.400000000001"/>
    <n v="18877.400000000001"/>
    <n v="0"/>
    <n v="2495.87"/>
    <n v="6155.3600000000006"/>
    <n v="6172.23"/>
    <n v="4053.94"/>
    <n v="0"/>
    <n v="18877.399999999998"/>
    <n v="0"/>
    <m/>
    <n v="522.79"/>
    <n v="505.92"/>
    <n v="522.78"/>
    <n v="1551.49"/>
    <n v="522.78"/>
    <n v="472.2"/>
    <n v="522.78"/>
    <n v="1517.76"/>
    <n v="505.92"/>
    <n v="478.77"/>
    <n v="0"/>
    <n v="984.69"/>
    <n v="4053.94"/>
  </r>
  <r>
    <n v="833"/>
    <n v="14180"/>
    <s v="41765180FRSU"/>
    <s v="180F"/>
    <x v="78"/>
    <s v="14LTIP TL(RSUs)"/>
    <n v="10261"/>
    <n v="30"/>
    <x v="64"/>
    <n v="9260"/>
    <x v="1"/>
    <n v="10000"/>
    <n v="0"/>
    <n v="0"/>
    <s v="41765180F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499999999998"/>
    <n v="0"/>
    <n v="11224.400000000001"/>
    <n v="0"/>
    <m/>
    <n v="310.83999999999997"/>
    <n v="300.82"/>
    <n v="310.85000000000002"/>
    <n v="922.51"/>
    <n v="310.83999999999997"/>
    <n v="280.76"/>
    <n v="310.85000000000002"/>
    <n v="902.44999999999993"/>
    <n v="300.82"/>
    <n v="284.67"/>
    <n v="0"/>
    <n v="585.49"/>
    <n v="2410.4499999999998"/>
  </r>
  <r>
    <n v="834"/>
    <n v="14237"/>
    <s v="41765237FRSU"/>
    <s v="237F"/>
    <x v="79"/>
    <s v="14LTIP TL(RSUs)"/>
    <n v="10261"/>
    <n v="10"/>
    <x v="65"/>
    <n v="9260"/>
    <x v="1"/>
    <n v="2000"/>
    <n v="0"/>
    <n v="0"/>
    <s v="41765237FRSU14LTIP TL(RSUs)"/>
    <s v="LTIP TL(RSU)"/>
    <s v="LTIP TL(RSU) - 05/06/2014"/>
    <s v="3 years"/>
    <d v="2014-05-06T00:00:00"/>
    <d v="2017-05-06T00:00:00"/>
    <n v="1295"/>
    <n v="0"/>
    <n v="0"/>
    <m/>
    <m/>
    <m/>
    <m/>
    <n v="1295"/>
    <n v="1"/>
    <s v=""/>
    <n v="0"/>
    <n v="66070.900000000009"/>
    <n v="0"/>
    <n v="0"/>
    <n v="0"/>
    <s v=""/>
    <s v=""/>
    <s v=""/>
    <n v="66070.900000000009"/>
    <n v="1295"/>
    <n v="-1295"/>
    <n v="0"/>
    <n v="0"/>
    <n v="51.02"/>
    <n v="0"/>
    <n v="0"/>
    <n v="0"/>
    <n v="0"/>
    <n v="0"/>
    <n v="0"/>
    <n v="0"/>
    <n v="66070.900000000009"/>
    <n v="60.228714676390162"/>
    <n v="1097"/>
    <n v="66070.900000000009"/>
    <n v="66070.900000000009"/>
    <n v="0"/>
    <n v="8735.5499999999993"/>
    <n v="21543.77"/>
    <n v="21602.79"/>
    <n v="14188.79"/>
    <n v="0"/>
    <n v="66070.899999999994"/>
    <n v="0"/>
    <m/>
    <n v="1829.75"/>
    <n v="1770.72"/>
    <n v="1829.74"/>
    <n v="5430.21"/>
    <n v="1829.75"/>
    <n v="1652.67"/>
    <n v="1829.75"/>
    <n v="5312.17"/>
    <n v="1770.72"/>
    <n v="1675.69"/>
    <n v="0"/>
    <n v="3446.41"/>
    <n v="14188.79"/>
  </r>
  <r>
    <n v="835"/>
    <n v="14288"/>
    <s v="41765288WRSU"/>
    <s v="288W"/>
    <x v="80"/>
    <s v="14LTIP TL(RSUs)"/>
    <n v="10261"/>
    <n v="10"/>
    <x v="12"/>
    <n v="9260"/>
    <x v="1"/>
    <n v="2000"/>
    <n v="0"/>
    <n v="0"/>
    <s v="41765288W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499999999998"/>
    <n v="0"/>
    <n v="11224.400000000001"/>
    <n v="0"/>
    <m/>
    <n v="310.83999999999997"/>
    <n v="300.82"/>
    <n v="310.85000000000002"/>
    <n v="922.51"/>
    <n v="310.83999999999997"/>
    <n v="280.76"/>
    <n v="310.85000000000002"/>
    <n v="902.44999999999993"/>
    <n v="300.82"/>
    <n v="284.67"/>
    <n v="0"/>
    <n v="585.49"/>
    <n v="2410.4499999999998"/>
  </r>
  <r>
    <n v="836"/>
    <n v="14311"/>
    <s v="41765311CRSU"/>
    <s v="311C"/>
    <x v="81"/>
    <s v="14LTIP TL(RSUs)"/>
    <n v="10261"/>
    <n v="80"/>
    <x v="66"/>
    <n v="9260"/>
    <x v="1"/>
    <n v="190000"/>
    <n v="0"/>
    <n v="0"/>
    <s v="41765311CRSU14LTIP TL(RSUs)"/>
    <s v="LTIP TL(RSU)"/>
    <s v="LTIP TL(RSU) - 05/06/2014"/>
    <s v="3 years"/>
    <d v="2014-05-06T00:00:00"/>
    <d v="2017-05-06T00:00:00"/>
    <n v="370"/>
    <n v="0"/>
    <n v="0"/>
    <m/>
    <m/>
    <m/>
    <m/>
    <n v="370"/>
    <n v="1"/>
    <s v=""/>
    <n v="0"/>
    <n v="18877.400000000001"/>
    <n v="0"/>
    <n v="0"/>
    <n v="0"/>
    <s v=""/>
    <s v=""/>
    <s v=""/>
    <n v="18877.400000000001"/>
    <n v="370"/>
    <n v="-370"/>
    <n v="0"/>
    <n v="0"/>
    <n v="51.02"/>
    <n v="0"/>
    <n v="0"/>
    <n v="0"/>
    <n v="0"/>
    <n v="0"/>
    <n v="0"/>
    <n v="0"/>
    <n v="18877.400000000001"/>
    <n v="17.208204193254332"/>
    <n v="1097"/>
    <n v="18877.400000000001"/>
    <n v="18877.400000000001"/>
    <n v="0"/>
    <n v="2495.87"/>
    <n v="6155.3600000000006"/>
    <n v="6172.23"/>
    <n v="4053.94"/>
    <n v="0"/>
    <n v="18877.399999999998"/>
    <n v="0"/>
    <m/>
    <n v="522.79"/>
    <n v="505.92"/>
    <n v="522.78"/>
    <n v="1551.49"/>
    <n v="522.78"/>
    <n v="472.2"/>
    <n v="522.78"/>
    <n v="1517.76"/>
    <n v="505.92"/>
    <n v="478.77"/>
    <n v="0"/>
    <n v="984.69"/>
    <n v="4053.94"/>
  </r>
  <r>
    <n v="837"/>
    <n v="14370"/>
    <s v="41765370SRSU"/>
    <s v="370S"/>
    <x v="82"/>
    <s v="14LTIP TL(RSUs)"/>
    <n v="10261"/>
    <n v="10"/>
    <x v="67"/>
    <n v="9260"/>
    <x v="1"/>
    <n v="2000"/>
    <n v="0"/>
    <n v="0"/>
    <s v="41765370SRSU14LTIP TL(RSUs)"/>
    <s v="LTIP TL(RSU)"/>
    <s v="LTIP TL(RSU) - 05/06/2014"/>
    <s v="3 years"/>
    <d v="2014-05-06T00:00:00"/>
    <d v="2017-05-06T00:00:00"/>
    <n v="370"/>
    <n v="0"/>
    <n v="0"/>
    <m/>
    <m/>
    <m/>
    <m/>
    <n v="370"/>
    <n v="1"/>
    <s v=""/>
    <n v="0"/>
    <n v="18877.400000000001"/>
    <n v="0"/>
    <n v="0"/>
    <n v="0"/>
    <s v=""/>
    <s v=""/>
    <s v=""/>
    <n v="18877.400000000001"/>
    <n v="370"/>
    <n v="-370"/>
    <n v="0"/>
    <n v="0"/>
    <n v="51.02"/>
    <n v="0"/>
    <n v="0"/>
    <n v="0"/>
    <n v="0"/>
    <n v="0"/>
    <n v="0"/>
    <n v="0"/>
    <n v="18877.400000000001"/>
    <n v="17.208204193254332"/>
    <n v="1097"/>
    <n v="18877.400000000001"/>
    <n v="18877.400000000001"/>
    <n v="0"/>
    <n v="2495.87"/>
    <n v="6155.3600000000006"/>
    <n v="6172.23"/>
    <n v="4053.94"/>
    <n v="0"/>
    <n v="18877.399999999998"/>
    <n v="0"/>
    <m/>
    <n v="522.79"/>
    <n v="505.92"/>
    <n v="522.78"/>
    <n v="1551.49"/>
    <n v="522.78"/>
    <n v="472.2"/>
    <n v="522.78"/>
    <n v="1517.76"/>
    <n v="505.92"/>
    <n v="478.77"/>
    <n v="0"/>
    <n v="984.69"/>
    <n v="4053.94"/>
  </r>
  <r>
    <n v="838"/>
    <n v="14383"/>
    <s v="41765383KRSU"/>
    <s v="383K"/>
    <x v="83"/>
    <s v="14LTIP TL(RSUs)"/>
    <n v="10261"/>
    <n v="80"/>
    <x v="68"/>
    <n v="9260"/>
    <x v="1"/>
    <n v="190000"/>
    <n v="0"/>
    <n v="0"/>
    <s v="41765383KRSU14LTIP TL(RSUs)"/>
    <s v="LTIP TL(RSU)"/>
    <s v="LTIP TL(RSU) - 05/06/2014"/>
    <s v="3 years"/>
    <d v="2014-05-06T00:00:00"/>
    <d v="2017-05-06T00:00:00"/>
    <n v="370"/>
    <n v="0"/>
    <n v="0"/>
    <m/>
    <m/>
    <m/>
    <m/>
    <n v="370"/>
    <n v="1"/>
    <s v=""/>
    <n v="0"/>
    <n v="18877.400000000001"/>
    <n v="0"/>
    <n v="0"/>
    <n v="0"/>
    <s v=""/>
    <s v=""/>
    <s v=""/>
    <n v="18877.400000000001"/>
    <n v="370"/>
    <n v="-370"/>
    <n v="0"/>
    <n v="0"/>
    <n v="51.02"/>
    <n v="0"/>
    <n v="0"/>
    <n v="0"/>
    <n v="0"/>
    <n v="0"/>
    <n v="0"/>
    <n v="0"/>
    <n v="18877.400000000001"/>
    <n v="17.208204193254332"/>
    <n v="1097"/>
    <n v="18877.400000000001"/>
    <n v="18877.400000000001"/>
    <n v="0"/>
    <n v="2495.87"/>
    <n v="6155.3600000000006"/>
    <n v="6172.23"/>
    <n v="4053.94"/>
    <n v="0"/>
    <n v="18877.399999999998"/>
    <n v="0"/>
    <m/>
    <n v="522.79"/>
    <n v="505.92"/>
    <n v="522.78"/>
    <n v="1551.49"/>
    <n v="522.78"/>
    <n v="472.2"/>
    <n v="522.78"/>
    <n v="1517.76"/>
    <n v="505.92"/>
    <n v="478.77"/>
    <n v="0"/>
    <n v="984.69"/>
    <n v="4053.94"/>
  </r>
  <r>
    <n v="839"/>
    <n v="14468"/>
    <s v="41765468RRSU"/>
    <s v="468R"/>
    <x v="84"/>
    <s v="14LTIP TL(RSUs)"/>
    <n v="10261"/>
    <n v="80"/>
    <x v="69"/>
    <n v="9260"/>
    <x v="1"/>
    <n v="190000"/>
    <n v="0"/>
    <n v="0"/>
    <s v="41765468R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1224.4"/>
    <n v="0"/>
    <n v="0"/>
    <n v="0"/>
    <n v="0"/>
    <n v="11224.4"/>
    <n v="0"/>
    <m/>
    <n v="0"/>
    <n v="0"/>
    <n v="0"/>
    <n v="0"/>
    <n v="0"/>
    <n v="0"/>
    <n v="0"/>
    <n v="0"/>
    <n v="0"/>
    <n v="0"/>
    <n v="0"/>
    <n v="0"/>
    <n v="0"/>
  </r>
  <r>
    <n v="840"/>
    <n v="14474"/>
    <s v="41765474MRSU"/>
    <s v="474M"/>
    <x v="85"/>
    <s v="14LTIP TL(RSUs)"/>
    <n v="10261"/>
    <n v="10"/>
    <x v="12"/>
    <n v="9260"/>
    <x v="1"/>
    <n v="2000"/>
    <n v="0"/>
    <n v="0"/>
    <s v="41765474M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1224.4"/>
    <n v="0"/>
    <n v="0"/>
    <n v="0"/>
    <n v="0"/>
    <n v="11224.4"/>
    <n v="0"/>
    <m/>
    <n v="0"/>
    <n v="0"/>
    <n v="0"/>
    <n v="0"/>
    <n v="0"/>
    <n v="0"/>
    <n v="0"/>
    <n v="0"/>
    <n v="0"/>
    <n v="0"/>
    <n v="0"/>
    <n v="0"/>
    <n v="0"/>
  </r>
  <r>
    <n v="841"/>
    <n v="14482"/>
    <s v="41765482DRSU"/>
    <s v="482D"/>
    <x v="86"/>
    <s v="14LTIP TL(RSUs)"/>
    <n v="10261"/>
    <n v="10"/>
    <x v="70"/>
    <n v="9260"/>
    <x v="1"/>
    <n v="12000"/>
    <n v="0"/>
    <n v="0"/>
    <s v="41765482DRSU14LTIP TL(RSUs)"/>
    <s v="LTIP TL(RSU)"/>
    <s v="LTIP TL(RSU) - 05/06/2014"/>
    <s v="3 years"/>
    <d v="2014-05-06T00:00:00"/>
    <d v="2017-05-06T00:00:00"/>
    <n v="370"/>
    <n v="0"/>
    <n v="0"/>
    <m/>
    <m/>
    <m/>
    <m/>
    <n v="370"/>
    <n v="1"/>
    <s v=""/>
    <n v="0"/>
    <n v="18877.400000000001"/>
    <n v="0"/>
    <n v="0"/>
    <n v="0"/>
    <s v=""/>
    <s v=""/>
    <s v=""/>
    <n v="18877.400000000001"/>
    <n v="370"/>
    <n v="-370"/>
    <n v="0"/>
    <n v="0"/>
    <n v="51.02"/>
    <n v="0"/>
    <n v="0"/>
    <n v="0"/>
    <n v="0"/>
    <n v="0"/>
    <n v="0"/>
    <n v="0"/>
    <n v="18877.400000000001"/>
    <n v="17.208204193254332"/>
    <n v="1097"/>
    <n v="18877.400000000001"/>
    <n v="18877.400000000001"/>
    <n v="0"/>
    <n v="2495.87"/>
    <n v="6155.3600000000006"/>
    <n v="6172.23"/>
    <n v="4053.94"/>
    <n v="0"/>
    <n v="18877.399999999998"/>
    <n v="0"/>
    <m/>
    <n v="522.79"/>
    <n v="505.92"/>
    <n v="522.78"/>
    <n v="1551.49"/>
    <n v="522.78"/>
    <n v="472.2"/>
    <n v="522.78"/>
    <n v="1517.76"/>
    <n v="505.92"/>
    <n v="478.77"/>
    <n v="0"/>
    <n v="984.69"/>
    <n v="4053.94"/>
  </r>
  <r>
    <n v="842"/>
    <n v="14484"/>
    <s v="41765484WRSU"/>
    <s v="484W"/>
    <x v="87"/>
    <s v="14LTIP TL(RSUs)"/>
    <n v="10261"/>
    <n v="10"/>
    <x v="5"/>
    <n v="9260"/>
    <x v="1"/>
    <n v="2000"/>
    <n v="0"/>
    <n v="0"/>
    <s v="41765484WRSU14LTIP TL(RSUs)"/>
    <s v="LTIP TL(RSU)"/>
    <s v="LTIP TL(RSU) - 05/06/2014"/>
    <s v="3 years"/>
    <d v="2014-05-06T00:00:00"/>
    <d v="2017-05-06T00:00:00"/>
    <n v="370"/>
    <n v="0"/>
    <n v="0"/>
    <m/>
    <m/>
    <m/>
    <m/>
    <n v="370"/>
    <n v="1"/>
    <s v=""/>
    <n v="0"/>
    <n v="18877.400000000001"/>
    <n v="0"/>
    <n v="0"/>
    <n v="0"/>
    <s v=""/>
    <s v=""/>
    <s v=""/>
    <n v="18877.400000000001"/>
    <n v="370"/>
    <n v="-370"/>
    <n v="0"/>
    <n v="0"/>
    <n v="51.02"/>
    <n v="0"/>
    <n v="0"/>
    <n v="0"/>
    <n v="0"/>
    <n v="0"/>
    <n v="0"/>
    <n v="0"/>
    <n v="18877.400000000001"/>
    <n v="17.208204193254332"/>
    <n v="1097"/>
    <n v="18877.400000000001"/>
    <n v="18877.400000000001"/>
    <n v="0"/>
    <n v="2495.87"/>
    <n v="16381.529999999999"/>
    <n v="0"/>
    <n v="0"/>
    <n v="0"/>
    <n v="18877.399999999998"/>
    <n v="0"/>
    <m/>
    <n v="0"/>
    <n v="0"/>
    <n v="0"/>
    <n v="0"/>
    <n v="0"/>
    <n v="0"/>
    <n v="0"/>
    <n v="0"/>
    <n v="0"/>
    <n v="0"/>
    <n v="0"/>
    <n v="0"/>
    <n v="0"/>
  </r>
  <r>
    <n v="843"/>
    <n v="14492"/>
    <s v="41765492YRSU"/>
    <s v="492Y"/>
    <x v="88"/>
    <s v="14LTIP TL(RSUs)"/>
    <n v="10261"/>
    <n v="180"/>
    <x v="71"/>
    <n v="9260"/>
    <x v="1"/>
    <n v="700000"/>
    <n v="0"/>
    <n v="0"/>
    <s v="41765492YRSU14LTIP TL(RSUs)"/>
    <s v="LTIP TL(RSU)"/>
    <s v="LTIP TL(RSU) - 05/06/2014"/>
    <s v="3 years"/>
    <d v="2014-05-06T00:00:00"/>
    <d v="2017-05-06T00:00:00"/>
    <n v="370"/>
    <n v="0"/>
    <n v="0"/>
    <m/>
    <m/>
    <m/>
    <m/>
    <n v="370"/>
    <n v="1"/>
    <s v=""/>
    <n v="0"/>
    <n v="18877.400000000001"/>
    <n v="0"/>
    <n v="0"/>
    <n v="0"/>
    <s v=""/>
    <s v=""/>
    <s v=""/>
    <n v="18877.400000000001"/>
    <n v="370"/>
    <n v="-370"/>
    <n v="0"/>
    <n v="0"/>
    <n v="51.02"/>
    <n v="0"/>
    <n v="0"/>
    <n v="0"/>
    <n v="0"/>
    <n v="0"/>
    <n v="0"/>
    <n v="0"/>
    <n v="18877.400000000001"/>
    <n v="17.208204193254332"/>
    <n v="1097"/>
    <n v="18877.400000000001"/>
    <n v="18877.400000000001"/>
    <n v="0"/>
    <n v="18877.400000000001"/>
    <n v="0"/>
    <n v="0"/>
    <n v="0"/>
    <n v="0"/>
    <n v="18877.400000000001"/>
    <n v="0"/>
    <m/>
    <n v="0"/>
    <n v="0"/>
    <n v="0"/>
    <n v="0"/>
    <n v="0"/>
    <n v="0"/>
    <n v="0"/>
    <n v="0"/>
    <n v="0"/>
    <n v="0"/>
    <n v="0"/>
    <n v="0"/>
    <n v="0"/>
  </r>
  <r>
    <n v="844"/>
    <n v="14593"/>
    <s v="41765593ERSU"/>
    <s v="593E"/>
    <x v="89"/>
    <s v="14LTIP TL(RSUs)"/>
    <n v="10261"/>
    <n v="180"/>
    <x v="72"/>
    <n v="9260"/>
    <x v="1"/>
    <n v="700000"/>
    <n v="0"/>
    <n v="0"/>
    <s v="41765593ERSU14LTIP TL(RSUs)"/>
    <s v="LTIP TL(RSU)"/>
    <s v="LTIP TL(RSU) - 05/06/2014"/>
    <s v="3 years"/>
    <d v="2014-05-06T00:00:00"/>
    <d v="2017-05-06T00:00:00"/>
    <n v="2720"/>
    <n v="0"/>
    <n v="0"/>
    <m/>
    <m/>
    <m/>
    <m/>
    <n v="2720"/>
    <n v="1"/>
    <s v=""/>
    <n v="0"/>
    <n v="138774.39999999999"/>
    <n v="0"/>
    <n v="0"/>
    <n v="0"/>
    <s v=""/>
    <s v=""/>
    <s v=""/>
    <n v="138774.39999999999"/>
    <n v="2720"/>
    <n v="-2720"/>
    <n v="0"/>
    <n v="0"/>
    <n v="51.02"/>
    <n v="0"/>
    <n v="0"/>
    <n v="0"/>
    <n v="0"/>
    <n v="0"/>
    <n v="0"/>
    <n v="0"/>
    <n v="138774.39999999999"/>
    <n v="126.50355515041021"/>
    <n v="1097"/>
    <n v="138774.39999999999"/>
    <n v="138774.39999999999"/>
    <n v="0"/>
    <n v="138774.39999999999"/>
    <n v="0"/>
    <n v="0"/>
    <n v="0"/>
    <n v="0"/>
    <n v="138774.39999999999"/>
    <n v="0"/>
    <m/>
    <n v="0"/>
    <n v="0"/>
    <n v="0"/>
    <n v="0"/>
    <n v="0"/>
    <n v="0"/>
    <n v="0"/>
    <n v="0"/>
    <n v="0"/>
    <n v="0"/>
    <n v="0"/>
    <n v="0"/>
    <n v="0"/>
  </r>
  <r>
    <n v="845"/>
    <n v="14707"/>
    <s v="41765707WRSU"/>
    <s v="707W"/>
    <x v="90"/>
    <s v="14LTIP TL(RSUs)"/>
    <n v="10261"/>
    <n v="10"/>
    <x v="73"/>
    <n v="9260"/>
    <x v="1"/>
    <n v="2000"/>
    <n v="0"/>
    <n v="0"/>
    <s v="41765707W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1224.4"/>
    <n v="0"/>
    <n v="0"/>
    <n v="0"/>
    <n v="0"/>
    <n v="11224.4"/>
    <n v="0"/>
    <m/>
    <n v="0"/>
    <n v="0"/>
    <n v="0"/>
    <n v="0"/>
    <n v="0"/>
    <n v="0"/>
    <n v="0"/>
    <n v="0"/>
    <n v="0"/>
    <n v="0"/>
    <n v="0"/>
    <n v="0"/>
    <n v="0"/>
  </r>
  <r>
    <n v="846"/>
    <n v="14712"/>
    <s v="41765712PRSU"/>
    <s v="712P"/>
    <x v="91"/>
    <s v="14LTIP TL(RSUs)"/>
    <n v="10261"/>
    <n v="10"/>
    <x v="74"/>
    <n v="9260"/>
    <x v="1"/>
    <n v="2000"/>
    <n v="0"/>
    <n v="0"/>
    <s v="41765712P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499999999998"/>
    <n v="0"/>
    <n v="11224.400000000001"/>
    <n v="0"/>
    <m/>
    <n v="310.83999999999997"/>
    <n v="300.82"/>
    <n v="310.85000000000002"/>
    <n v="922.51"/>
    <n v="310.83999999999997"/>
    <n v="280.76"/>
    <n v="310.85000000000002"/>
    <n v="902.44999999999993"/>
    <n v="300.82"/>
    <n v="284.67"/>
    <n v="0"/>
    <n v="585.49"/>
    <n v="2410.4499999999998"/>
  </r>
  <r>
    <n v="847"/>
    <n v="14713"/>
    <s v="41765713SRSU"/>
    <s v="713S"/>
    <x v="92"/>
    <s v="14LTIP TL(RSUs)"/>
    <n v="10261"/>
    <n v="180"/>
    <x v="75"/>
    <n v="9260"/>
    <x v="1"/>
    <n v="700000"/>
    <n v="0"/>
    <n v="0"/>
    <s v="41765713S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1224.4"/>
    <n v="0"/>
    <n v="0"/>
    <n v="0"/>
    <n v="0"/>
    <n v="11224.4"/>
    <n v="0"/>
    <m/>
    <n v="0"/>
    <n v="0"/>
    <n v="0"/>
    <n v="0"/>
    <n v="0"/>
    <n v="0"/>
    <n v="0"/>
    <n v="0"/>
    <n v="0"/>
    <n v="0"/>
    <n v="0"/>
    <n v="0"/>
    <n v="0"/>
  </r>
  <r>
    <n v="848"/>
    <n v="14721"/>
    <s v="41765721WRSU"/>
    <s v="721W"/>
    <x v="93"/>
    <s v="14LTIP TL(RSUs)"/>
    <n v="10261"/>
    <n v="10"/>
    <x v="76"/>
    <n v="9260"/>
    <x v="1"/>
    <n v="2000"/>
    <n v="0"/>
    <n v="0"/>
    <s v="41765721W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499999999998"/>
    <n v="0"/>
    <n v="11224.400000000001"/>
    <n v="0"/>
    <m/>
    <n v="310.83999999999997"/>
    <n v="300.82"/>
    <n v="310.85000000000002"/>
    <n v="922.51"/>
    <n v="310.83999999999997"/>
    <n v="280.76"/>
    <n v="310.85000000000002"/>
    <n v="902.44999999999993"/>
    <n v="300.82"/>
    <n v="284.67"/>
    <n v="0"/>
    <n v="585.49"/>
    <n v="2410.4499999999998"/>
  </r>
  <r>
    <n v="849"/>
    <n v="14796"/>
    <s v="41765796KRSU"/>
    <s v="796K"/>
    <x v="94"/>
    <s v="14LTIP TL(RSUs)"/>
    <n v="10261"/>
    <n v="80"/>
    <x v="77"/>
    <n v="9260"/>
    <x v="1"/>
    <n v="190000"/>
    <n v="0"/>
    <n v="0"/>
    <s v="41765796KRSU14LTIP TL(RSUs)"/>
    <s v="LTIP TL(RSU)"/>
    <s v="LTIP TL(RSU) - 05/06/2014"/>
    <s v="3 years"/>
    <d v="2014-05-06T00:00:00"/>
    <d v="2017-05-06T00:00:00"/>
    <n v="370"/>
    <n v="0"/>
    <n v="0"/>
    <m/>
    <m/>
    <m/>
    <m/>
    <n v="370"/>
    <n v="1"/>
    <s v=""/>
    <n v="0"/>
    <n v="18877.400000000001"/>
    <n v="0"/>
    <n v="0"/>
    <n v="0"/>
    <s v=""/>
    <s v=""/>
    <s v=""/>
    <n v="18877.400000000001"/>
    <n v="370"/>
    <n v="-370"/>
    <n v="0"/>
    <n v="0"/>
    <n v="51.02"/>
    <n v="0"/>
    <n v="0"/>
    <n v="0"/>
    <n v="0"/>
    <n v="0"/>
    <n v="0"/>
    <n v="0"/>
    <n v="18877.400000000001"/>
    <n v="17.208204193254332"/>
    <n v="1097"/>
    <n v="18877.400000000001"/>
    <n v="18877.400000000001"/>
    <n v="0"/>
    <n v="18877.400000000001"/>
    <n v="0"/>
    <n v="0"/>
    <n v="0"/>
    <n v="0"/>
    <n v="18877.400000000001"/>
    <n v="0"/>
    <m/>
    <n v="0"/>
    <n v="0"/>
    <n v="0"/>
    <n v="0"/>
    <n v="0"/>
    <n v="0"/>
    <n v="0"/>
    <n v="0"/>
    <n v="0"/>
    <n v="0"/>
    <n v="0"/>
    <n v="0"/>
    <n v="0"/>
  </r>
  <r>
    <n v="850"/>
    <n v="14813"/>
    <s v="41765813SRSU"/>
    <s v="813S"/>
    <x v="95"/>
    <s v="14LTIP TL(RSUs)"/>
    <n v="10261"/>
    <n v="80"/>
    <x v="63"/>
    <n v="9260"/>
    <x v="1"/>
    <n v="190000"/>
    <n v="0"/>
    <n v="0"/>
    <s v="41765813S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499999999998"/>
    <n v="0"/>
    <n v="11224.400000000001"/>
    <n v="0"/>
    <m/>
    <n v="310.83999999999997"/>
    <n v="300.82"/>
    <n v="310.85000000000002"/>
    <n v="922.51"/>
    <n v="310.83999999999997"/>
    <n v="280.76"/>
    <n v="310.85000000000002"/>
    <n v="902.44999999999993"/>
    <n v="300.82"/>
    <n v="284.67"/>
    <n v="0"/>
    <n v="585.49"/>
    <n v="2410.4499999999998"/>
  </r>
  <r>
    <n v="851"/>
    <n v="14859"/>
    <s v="41765859ARSU"/>
    <s v="859A"/>
    <x v="96"/>
    <s v="14LTIP TL(RSUs)"/>
    <n v="10261"/>
    <n v="30"/>
    <x v="19"/>
    <n v="9260"/>
    <x v="1"/>
    <n v="10000"/>
    <n v="0"/>
    <n v="0"/>
    <s v="41765859A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499999999998"/>
    <n v="0"/>
    <n v="11224.400000000001"/>
    <n v="0"/>
    <m/>
    <n v="310.83999999999997"/>
    <n v="300.82"/>
    <n v="310.85000000000002"/>
    <n v="922.51"/>
    <n v="310.83999999999997"/>
    <n v="280.76"/>
    <n v="896.34"/>
    <n v="1487.94"/>
    <n v="0"/>
    <n v="0"/>
    <n v="0"/>
    <n v="0"/>
    <n v="2410.4499999999998"/>
  </r>
  <r>
    <n v="852"/>
    <n v="14866"/>
    <s v="41765866MRSU"/>
    <s v="866M"/>
    <x v="97"/>
    <s v="14LTIP TL(RSUs)"/>
    <n v="10261"/>
    <n v="80"/>
    <x v="78"/>
    <n v="9260"/>
    <x v="1"/>
    <n v="190000"/>
    <n v="0"/>
    <n v="0"/>
    <s v="41765866MRSU14LTIP TL(RSUs)"/>
    <s v="LTIP TL(RSU)"/>
    <s v="LTIP TL(RSU) - 05/06/2014"/>
    <s v="3 years"/>
    <d v="2014-05-06T00:00:00"/>
    <d v="2017-05-06T00:00:00"/>
    <n v="370"/>
    <n v="0"/>
    <n v="0"/>
    <m/>
    <m/>
    <m/>
    <m/>
    <n v="370"/>
    <n v="1"/>
    <s v=""/>
    <n v="0"/>
    <n v="18877.400000000001"/>
    <n v="0"/>
    <n v="0"/>
    <n v="0"/>
    <s v=""/>
    <s v=""/>
    <s v=""/>
    <n v="18877.400000000001"/>
    <n v="370"/>
    <n v="-370"/>
    <n v="0"/>
    <n v="0"/>
    <n v="51.02"/>
    <n v="0"/>
    <n v="0"/>
    <n v="0"/>
    <n v="0"/>
    <n v="0"/>
    <n v="0"/>
    <n v="0"/>
    <n v="18877.400000000001"/>
    <n v="17.208204193254332"/>
    <n v="1097"/>
    <n v="18877.400000000001"/>
    <n v="18877.400000000001"/>
    <n v="0"/>
    <n v="2495.87"/>
    <n v="6155.3600000000006"/>
    <n v="6172.23"/>
    <n v="4053.94"/>
    <n v="0"/>
    <n v="18877.399999999998"/>
    <n v="0"/>
    <m/>
    <n v="522.79"/>
    <n v="505.92"/>
    <n v="522.78"/>
    <n v="1551.49"/>
    <n v="522.78"/>
    <n v="472.2"/>
    <n v="522.78"/>
    <n v="1517.76"/>
    <n v="505.92"/>
    <n v="478.77"/>
    <n v="0"/>
    <n v="984.69"/>
    <n v="4053.94"/>
  </r>
  <r>
    <n v="853"/>
    <n v="14917"/>
    <s v="41765917MRSU"/>
    <s v="917M"/>
    <x v="98"/>
    <s v="14LTIP TL(RSUs)"/>
    <n v="10261"/>
    <n v="80"/>
    <x v="79"/>
    <n v="9260"/>
    <x v="1"/>
    <n v="190000"/>
    <n v="0"/>
    <n v="0"/>
    <s v="41765917M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1224.4"/>
    <n v="0"/>
    <n v="0"/>
    <n v="0"/>
    <n v="0"/>
    <n v="11224.4"/>
    <n v="0"/>
    <m/>
    <n v="0"/>
    <n v="0"/>
    <n v="0"/>
    <n v="0"/>
    <n v="0"/>
    <n v="0"/>
    <n v="0"/>
    <n v="0"/>
    <n v="0"/>
    <n v="0"/>
    <n v="0"/>
    <n v="0"/>
    <n v="0"/>
  </r>
  <r>
    <n v="854"/>
    <n v="14938"/>
    <s v="41765938SRSU"/>
    <s v="938S"/>
    <x v="99"/>
    <s v="14LTIP TL(RSUs)"/>
    <n v="10261"/>
    <n v="180"/>
    <x v="75"/>
    <n v="9260"/>
    <x v="1"/>
    <n v="700000"/>
    <n v="0"/>
    <n v="0"/>
    <s v="41765938S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1224.4"/>
    <n v="0"/>
    <n v="0"/>
    <n v="0"/>
    <n v="0"/>
    <n v="11224.4"/>
    <n v="0"/>
    <m/>
    <n v="0"/>
    <n v="0"/>
    <n v="0"/>
    <n v="0"/>
    <n v="0"/>
    <n v="0"/>
    <n v="0"/>
    <n v="0"/>
    <n v="0"/>
    <n v="0"/>
    <n v="0"/>
    <n v="0"/>
    <n v="0"/>
  </r>
  <r>
    <n v="855"/>
    <n v="14951"/>
    <s v="41765951TRSU"/>
    <s v="951T"/>
    <x v="100"/>
    <s v="14LTIP TL(RSUs)"/>
    <n v="10261"/>
    <n v="80"/>
    <x v="80"/>
    <n v="9260"/>
    <x v="1"/>
    <n v="190000"/>
    <n v="0"/>
    <n v="0"/>
    <s v="41765951T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6080.42"/>
    <n v="0"/>
    <n v="0"/>
    <n v="11224.4"/>
    <n v="0"/>
    <m/>
    <n v="0"/>
    <n v="0"/>
    <n v="0"/>
    <n v="0"/>
    <n v="0"/>
    <n v="0"/>
    <n v="0"/>
    <n v="0"/>
    <n v="0"/>
    <n v="0"/>
    <n v="0"/>
    <n v="0"/>
    <n v="0"/>
  </r>
  <r>
    <n v="856"/>
    <n v="14957"/>
    <s v="41765957RRSU"/>
    <s v="957R"/>
    <x v="101"/>
    <s v="14LTIP TL(RSUs)"/>
    <n v="10261"/>
    <n v="80"/>
    <x v="81"/>
    <n v="9260"/>
    <x v="1"/>
    <n v="190000"/>
    <n v="0"/>
    <n v="0"/>
    <s v="41765957R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499999999998"/>
    <n v="0"/>
    <n v="11224.400000000001"/>
    <n v="0"/>
    <m/>
    <n v="310.83999999999997"/>
    <n v="300.82"/>
    <n v="310.85000000000002"/>
    <n v="922.51"/>
    <n v="310.83999999999997"/>
    <n v="280.76"/>
    <n v="310.85000000000002"/>
    <n v="902.44999999999993"/>
    <n v="300.82"/>
    <n v="284.67"/>
    <n v="0"/>
    <n v="585.49"/>
    <n v="2410.4499999999998"/>
  </r>
  <r>
    <n v="857"/>
    <n v="15053"/>
    <s v="4176553MaRSU"/>
    <s v="53Ma"/>
    <x v="102"/>
    <s v="14LTIP TL(RSUs)"/>
    <n v="10261"/>
    <n v="10"/>
    <x v="82"/>
    <n v="9260"/>
    <x v="1"/>
    <n v="2000"/>
    <n v="0"/>
    <n v="0"/>
    <s v="4176553Ma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1224.4"/>
    <n v="0"/>
    <n v="0"/>
    <n v="0"/>
    <n v="0"/>
    <n v="11224.4"/>
    <n v="0"/>
    <m/>
    <n v="0"/>
    <n v="0"/>
    <n v="0"/>
    <n v="0"/>
    <n v="0"/>
    <n v="0"/>
    <n v="0"/>
    <n v="0"/>
    <n v="0"/>
    <n v="0"/>
    <n v="0"/>
    <n v="0"/>
    <n v="0"/>
  </r>
  <r>
    <n v="858"/>
    <n v="15063"/>
    <s v="4176563BrRSU"/>
    <s v="63Br"/>
    <x v="103"/>
    <s v="14LTIP TL(RSUs)"/>
    <n v="10261"/>
    <n v="10"/>
    <x v="83"/>
    <n v="9260"/>
    <x v="1"/>
    <n v="2000"/>
    <n v="0"/>
    <n v="0"/>
    <s v="4176563Br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1224.4"/>
    <n v="0"/>
    <n v="0"/>
    <n v="0"/>
    <n v="0"/>
    <n v="11224.4"/>
    <n v="0"/>
    <m/>
    <n v="0"/>
    <n v="0"/>
    <n v="0"/>
    <n v="0"/>
    <n v="0"/>
    <n v="0"/>
    <n v="0"/>
    <n v="0"/>
    <n v="0"/>
    <n v="0"/>
    <n v="0"/>
    <n v="0"/>
    <n v="0"/>
  </r>
  <r>
    <n v="859"/>
    <n v="15070"/>
    <s v="4176570SlRSU"/>
    <s v="70Sl"/>
    <x v="104"/>
    <s v="14LTIP TL(RSUs)"/>
    <n v="10261"/>
    <n v="80"/>
    <x v="84"/>
    <n v="9260"/>
    <x v="1"/>
    <n v="190000"/>
    <n v="0"/>
    <n v="0"/>
    <s v="4176570Sl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499999999998"/>
    <n v="0"/>
    <n v="11224.400000000001"/>
    <n v="0"/>
    <m/>
    <n v="310.83999999999997"/>
    <n v="300.82"/>
    <n v="310.85000000000002"/>
    <n v="922.51"/>
    <n v="310.83999999999997"/>
    <n v="280.76"/>
    <n v="310.85000000000002"/>
    <n v="902.44999999999993"/>
    <n v="300.82"/>
    <n v="284.67"/>
    <n v="0"/>
    <n v="585.49"/>
    <n v="2410.4499999999998"/>
  </r>
  <r>
    <n v="860"/>
    <n v="15102"/>
    <s v="41765102ERSU"/>
    <s v="102E"/>
    <x v="105"/>
    <s v="14LTIP TL(RSUs)"/>
    <n v="10261"/>
    <n v="10"/>
    <x v="85"/>
    <n v="9260"/>
    <x v="1"/>
    <n v="2000"/>
    <n v="0"/>
    <n v="0"/>
    <s v="41765102ERSU14LTIP TL(RSUs)"/>
    <s v="LTIP TL(RSU)"/>
    <s v="LTIP TL(RSU) - 05/06/2014"/>
    <s v="3 years"/>
    <d v="2014-05-06T00:00:00"/>
    <d v="2017-05-06T00:00:00"/>
    <n v="370"/>
    <n v="0"/>
    <n v="0"/>
    <m/>
    <m/>
    <m/>
    <m/>
    <n v="370"/>
    <n v="1"/>
    <s v=""/>
    <n v="0"/>
    <n v="18877.400000000001"/>
    <n v="0"/>
    <n v="0"/>
    <n v="0"/>
    <s v=""/>
    <s v=""/>
    <s v=""/>
    <n v="18877.400000000001"/>
    <n v="370"/>
    <n v="-370"/>
    <n v="0"/>
    <n v="0"/>
    <n v="51.02"/>
    <n v="0"/>
    <n v="0"/>
    <n v="0"/>
    <n v="0"/>
    <n v="0"/>
    <n v="0"/>
    <n v="0"/>
    <n v="18877.400000000001"/>
    <n v="17.208204193254332"/>
    <n v="1097"/>
    <n v="18877.400000000001"/>
    <n v="18877.400000000001"/>
    <n v="0"/>
    <n v="2495.87"/>
    <n v="6155.3600000000006"/>
    <n v="10226.17"/>
    <n v="0"/>
    <n v="0"/>
    <n v="18877.400000000001"/>
    <n v="0"/>
    <m/>
    <n v="0"/>
    <n v="0"/>
    <n v="0"/>
    <n v="0"/>
    <n v="0"/>
    <n v="0"/>
    <n v="0"/>
    <n v="0"/>
    <n v="0"/>
    <n v="0"/>
    <n v="0"/>
    <n v="0"/>
    <n v="0"/>
  </r>
  <r>
    <n v="861"/>
    <n v="15207"/>
    <s v="41765207VRSU"/>
    <s v="207V"/>
    <x v="106"/>
    <s v="14LTIP TL(RSUs)"/>
    <n v="10261"/>
    <n v="80"/>
    <x v="86"/>
    <n v="9260"/>
    <x v="1"/>
    <n v="190000"/>
    <n v="0"/>
    <n v="0"/>
    <s v="41765207V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1224.4"/>
    <n v="0"/>
    <n v="0"/>
    <n v="0"/>
    <n v="0"/>
    <n v="11224.4"/>
    <n v="0"/>
    <m/>
    <n v="0"/>
    <n v="0"/>
    <n v="0"/>
    <n v="0"/>
    <n v="0"/>
    <n v="0"/>
    <n v="0"/>
    <n v="0"/>
    <n v="0"/>
    <n v="0"/>
    <n v="0"/>
    <n v="0"/>
    <n v="0"/>
  </r>
  <r>
    <n v="862"/>
    <n v="15232"/>
    <s v="41765232WRSU"/>
    <s v="232W"/>
    <x v="107"/>
    <s v="14LTIP TL(RSUs)"/>
    <n v="10261"/>
    <n v="80"/>
    <x v="87"/>
    <n v="9260"/>
    <x v="1"/>
    <n v="190000"/>
    <n v="0"/>
    <n v="0"/>
    <s v="41765232WRSU14LTIP TL(RSUs)"/>
    <s v="LTIP TL(RSU)"/>
    <s v="LTIP TL(RSU) - 05/06/2014"/>
    <s v="3 years"/>
    <d v="2014-05-06T00:00:00"/>
    <d v="2017-05-06T00:00:00"/>
    <n v="370"/>
    <n v="0"/>
    <n v="0"/>
    <m/>
    <m/>
    <m/>
    <m/>
    <n v="370"/>
    <n v="1"/>
    <s v=""/>
    <n v="0"/>
    <n v="18877.400000000001"/>
    <n v="0"/>
    <n v="0"/>
    <n v="0"/>
    <s v=""/>
    <s v=""/>
    <s v=""/>
    <n v="18877.400000000001"/>
    <n v="370"/>
    <n v="-370"/>
    <n v="0"/>
    <n v="0"/>
    <n v="51.02"/>
    <n v="0"/>
    <n v="0"/>
    <n v="0"/>
    <n v="0"/>
    <n v="0"/>
    <n v="0"/>
    <n v="0"/>
    <n v="18877.400000000001"/>
    <n v="17.208204193254332"/>
    <n v="1097"/>
    <n v="18877.400000000001"/>
    <n v="18877.400000000001"/>
    <n v="0"/>
    <n v="18877.400000000001"/>
    <n v="0"/>
    <n v="0"/>
    <n v="0"/>
    <n v="0"/>
    <n v="18877.400000000001"/>
    <n v="0"/>
    <m/>
    <n v="0"/>
    <n v="0"/>
    <n v="0"/>
    <n v="0"/>
    <n v="0"/>
    <n v="0"/>
    <n v="0"/>
    <n v="0"/>
    <n v="0"/>
    <n v="0"/>
    <n v="0"/>
    <n v="0"/>
    <n v="0"/>
  </r>
  <r>
    <n v="863"/>
    <n v="15234"/>
    <s v="41765234DRSU"/>
    <s v="234D"/>
    <x v="108"/>
    <s v="14LTIP TL(RSUs)"/>
    <n v="10261"/>
    <n v="80"/>
    <x v="88"/>
    <n v="9260"/>
    <x v="1"/>
    <n v="190000"/>
    <n v="0"/>
    <n v="0"/>
    <s v="41765234D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499999999998"/>
    <n v="0"/>
    <n v="11224.400000000001"/>
    <n v="0"/>
    <m/>
    <n v="310.83999999999997"/>
    <n v="300.82"/>
    <n v="310.85000000000002"/>
    <n v="922.51"/>
    <n v="310.83999999999997"/>
    <n v="280.76"/>
    <n v="310.85000000000002"/>
    <n v="902.44999999999993"/>
    <n v="300.82"/>
    <n v="284.67"/>
    <n v="0"/>
    <n v="585.49"/>
    <n v="2410.4499999999998"/>
  </r>
  <r>
    <n v="864"/>
    <n v="15304"/>
    <s v="41765304GRSU"/>
    <s v="304G"/>
    <x v="109"/>
    <s v="14LTIP TL(RSUs)"/>
    <n v="10261"/>
    <n v="180"/>
    <x v="75"/>
    <n v="9260"/>
    <x v="1"/>
    <n v="700000"/>
    <n v="0"/>
    <n v="0"/>
    <s v="41765304GRSU14LTIP TL(RSUs)"/>
    <s v="LTIP TL(RSU)"/>
    <s v="LTIP TL(RSU) - 05/06/2014"/>
    <s v="3 years"/>
    <d v="2014-05-06T00:00:00"/>
    <d v="2017-05-06T00:00:00"/>
    <n v="575"/>
    <n v="0"/>
    <n v="0"/>
    <m/>
    <m/>
    <m/>
    <m/>
    <n v="575"/>
    <n v="1"/>
    <s v=""/>
    <n v="0"/>
    <n v="29336.5"/>
    <n v="0"/>
    <n v="0"/>
    <n v="0"/>
    <s v=""/>
    <s v=""/>
    <s v=""/>
    <n v="29336.5"/>
    <n v="575"/>
    <n v="-575"/>
    <n v="0"/>
    <n v="0"/>
    <n v="51.02"/>
    <n v="0"/>
    <n v="0"/>
    <n v="0"/>
    <n v="0"/>
    <n v="0"/>
    <n v="0"/>
    <n v="0"/>
    <n v="29336.5"/>
    <n v="26.742479489516864"/>
    <n v="1097"/>
    <n v="29336.5"/>
    <n v="29336.5"/>
    <n v="0"/>
    <n v="29336.5"/>
    <n v="0"/>
    <n v="0"/>
    <n v="0"/>
    <n v="0"/>
    <n v="29336.5"/>
    <n v="0"/>
    <m/>
    <n v="0"/>
    <n v="0"/>
    <n v="0"/>
    <n v="0"/>
    <n v="0"/>
    <n v="0"/>
    <n v="0"/>
    <n v="0"/>
    <n v="0"/>
    <n v="0"/>
    <n v="0"/>
    <n v="0"/>
    <n v="0"/>
  </r>
  <r>
    <n v="865"/>
    <n v="15319"/>
    <s v="41765319HRSU"/>
    <s v="319H"/>
    <x v="110"/>
    <s v="14LTIP TL(RSUs)"/>
    <n v="10261"/>
    <n v="180"/>
    <x v="72"/>
    <n v="9260"/>
    <x v="1"/>
    <n v="700000"/>
    <n v="0"/>
    <n v="0"/>
    <s v="41765319HRSU14LTIP TL(RSUs)"/>
    <s v="LTIP TL(RSU)"/>
    <s v="LTIP TL(RSU) - 05/06/2014"/>
    <s v="3 years"/>
    <d v="2014-05-06T00:00:00"/>
    <d v="2017-05-06T00:00:00"/>
    <n v="370"/>
    <n v="0"/>
    <n v="0"/>
    <m/>
    <m/>
    <m/>
    <m/>
    <n v="370"/>
    <n v="1"/>
    <s v=""/>
    <n v="0"/>
    <n v="18877.400000000001"/>
    <n v="0"/>
    <n v="0"/>
    <n v="0"/>
    <s v=""/>
    <s v=""/>
    <s v=""/>
    <n v="18877.400000000001"/>
    <n v="370"/>
    <n v="-370"/>
    <n v="0"/>
    <n v="0"/>
    <n v="51.02"/>
    <n v="0"/>
    <n v="0"/>
    <n v="0"/>
    <n v="0"/>
    <n v="0"/>
    <n v="0"/>
    <n v="0"/>
    <n v="18877.400000000001"/>
    <n v="17.208204193254332"/>
    <n v="1097"/>
    <n v="18877.400000000001"/>
    <n v="18877.400000000001"/>
    <n v="0"/>
    <n v="18877.400000000001"/>
    <n v="0"/>
    <n v="0"/>
    <n v="0"/>
    <n v="0"/>
    <n v="18877.400000000001"/>
    <n v="0"/>
    <m/>
    <n v="0"/>
    <n v="0"/>
    <n v="0"/>
    <n v="0"/>
    <n v="0"/>
    <n v="0"/>
    <n v="0"/>
    <n v="0"/>
    <n v="0"/>
    <n v="0"/>
    <n v="0"/>
    <n v="0"/>
    <n v="0"/>
  </r>
  <r>
    <n v="866"/>
    <n v="15331"/>
    <s v="41765331FRSU"/>
    <s v="331F"/>
    <x v="111"/>
    <s v="14LTIP TL(RSUs)"/>
    <n v="10261"/>
    <n v="10"/>
    <x v="89"/>
    <n v="9260"/>
    <x v="1"/>
    <n v="2000"/>
    <n v="0"/>
    <n v="0"/>
    <s v="41765331FRSU14LTIP TL(RSUs)"/>
    <s v="LTIP TL(RSU)"/>
    <s v="LTIP TL(RSU) - 05/06/2014"/>
    <s v="3 years"/>
    <d v="2014-05-06T00:00:00"/>
    <d v="2017-05-06T00:00:00"/>
    <n v="370"/>
    <n v="0"/>
    <n v="0"/>
    <m/>
    <m/>
    <m/>
    <m/>
    <n v="370"/>
    <n v="1"/>
    <s v=""/>
    <n v="0"/>
    <n v="18877.400000000001"/>
    <n v="0"/>
    <n v="0"/>
    <n v="0"/>
    <s v=""/>
    <s v=""/>
    <s v=""/>
    <n v="18877.400000000001"/>
    <n v="370"/>
    <n v="-370"/>
    <n v="0"/>
    <n v="0"/>
    <n v="51.02"/>
    <n v="0"/>
    <n v="0"/>
    <n v="0"/>
    <n v="0"/>
    <n v="0"/>
    <n v="0"/>
    <n v="0"/>
    <n v="18877.400000000001"/>
    <n v="17.208204193254332"/>
    <n v="1097"/>
    <n v="18877.400000000001"/>
    <n v="18877.400000000001"/>
    <n v="0"/>
    <n v="18877.400000000001"/>
    <n v="0"/>
    <n v="0"/>
    <n v="0"/>
    <n v="0"/>
    <n v="18877.400000000001"/>
    <n v="0"/>
    <m/>
    <n v="0"/>
    <n v="0"/>
    <n v="0"/>
    <n v="0"/>
    <n v="0"/>
    <n v="0"/>
    <n v="0"/>
    <n v="0"/>
    <n v="0"/>
    <n v="0"/>
    <n v="0"/>
    <n v="0"/>
    <n v="0"/>
  </r>
  <r>
    <n v="867"/>
    <n v="15365"/>
    <s v="41765365PRSU"/>
    <s v="365P"/>
    <x v="112"/>
    <s v="14LTIP TL(RSUs)"/>
    <n v="10261"/>
    <n v="10"/>
    <x v="90"/>
    <n v="9260"/>
    <x v="1"/>
    <n v="2000"/>
    <n v="0"/>
    <n v="0"/>
    <s v="41765365PRSU14LTIP TL(RSUs)"/>
    <s v="LTIP TL(RSU)"/>
    <s v="LTIP TL(RSU) - 05/06/2014"/>
    <s v="3 years"/>
    <d v="2014-05-06T00:00:00"/>
    <d v="2017-05-06T00:00:00"/>
    <n v="760"/>
    <n v="0"/>
    <n v="0"/>
    <m/>
    <m/>
    <m/>
    <m/>
    <n v="760"/>
    <n v="1"/>
    <s v=""/>
    <n v="0"/>
    <n v="38775.200000000004"/>
    <n v="0"/>
    <n v="0"/>
    <n v="0"/>
    <s v=""/>
    <s v=""/>
    <s v=""/>
    <n v="38775.200000000004"/>
    <n v="760"/>
    <n v="-760"/>
    <n v="0"/>
    <n v="0"/>
    <n v="51.02"/>
    <n v="0"/>
    <n v="0"/>
    <n v="0"/>
    <n v="0"/>
    <n v="0"/>
    <n v="0"/>
    <n v="0"/>
    <n v="38775.200000000004"/>
    <n v="35.346581586144033"/>
    <n v="1097"/>
    <n v="38775.200000000004"/>
    <n v="38775.200000000004"/>
    <n v="0"/>
    <n v="5126.66"/>
    <n v="12643.439999999999"/>
    <n v="12678.09"/>
    <n v="8327.01"/>
    <n v="0"/>
    <n v="38775.199999999997"/>
    <n v="0"/>
    <m/>
    <n v="1073.83"/>
    <n v="1039.18"/>
    <n v="1073.83"/>
    <n v="3186.84"/>
    <n v="1073.83"/>
    <n v="969.91"/>
    <n v="1073.82"/>
    <n v="3117.5599999999995"/>
    <n v="1039.19"/>
    <n v="983.42"/>
    <n v="0"/>
    <n v="2022.6100000000001"/>
    <n v="8327.01"/>
  </r>
  <r>
    <n v="868"/>
    <n v="15379"/>
    <s v="41765379BRSU"/>
    <s v="379B"/>
    <x v="113"/>
    <s v="14LTIP TL(RSUs)"/>
    <n v="10261"/>
    <n v="80"/>
    <x v="91"/>
    <n v="9260"/>
    <x v="1"/>
    <n v="190000"/>
    <n v="0"/>
    <n v="0"/>
    <s v="41765379B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1224.4"/>
    <n v="0"/>
    <n v="0"/>
    <n v="0"/>
    <n v="0"/>
    <n v="11224.4"/>
    <n v="0"/>
    <m/>
    <n v="0"/>
    <n v="0"/>
    <n v="0"/>
    <n v="0"/>
    <n v="0"/>
    <n v="0"/>
    <n v="0"/>
    <n v="0"/>
    <n v="0"/>
    <n v="0"/>
    <n v="0"/>
    <n v="0"/>
    <n v="0"/>
  </r>
  <r>
    <n v="869"/>
    <n v="15388"/>
    <s v="41765388GRSU"/>
    <s v="388G"/>
    <x v="114"/>
    <s v="14LTIP TL(RSUs)"/>
    <n v="10261"/>
    <n v="10"/>
    <x v="45"/>
    <n v="9260"/>
    <x v="1"/>
    <n v="2000"/>
    <n v="0"/>
    <n v="0"/>
    <s v="41765388GRSU14LTIP TL(RSUs)"/>
    <s v="LTIP TL(RSU)"/>
    <s v="LTIP TL(RSU) - 05/06/2014"/>
    <s v="3 years"/>
    <d v="2014-05-06T00:00:00"/>
    <d v="2017-05-06T00:00:00"/>
    <n v="370"/>
    <n v="0"/>
    <n v="0"/>
    <m/>
    <m/>
    <m/>
    <m/>
    <n v="370"/>
    <n v="1"/>
    <s v=""/>
    <n v="0"/>
    <n v="18877.400000000001"/>
    <n v="0"/>
    <n v="0"/>
    <n v="0"/>
    <s v=""/>
    <s v=""/>
    <s v=""/>
    <n v="18877.400000000001"/>
    <n v="370"/>
    <n v="-370"/>
    <n v="0"/>
    <n v="0"/>
    <n v="51.02"/>
    <n v="0"/>
    <n v="0"/>
    <n v="0"/>
    <n v="0"/>
    <n v="0"/>
    <n v="0"/>
    <n v="0"/>
    <n v="18877.400000000001"/>
    <n v="17.208204193254332"/>
    <n v="1097"/>
    <n v="18877.400000000001"/>
    <n v="18877.400000000001"/>
    <n v="0"/>
    <n v="18877.400000000001"/>
    <n v="0"/>
    <n v="0"/>
    <n v="0"/>
    <n v="0"/>
    <n v="18877.400000000001"/>
    <n v="0"/>
    <m/>
    <n v="0"/>
    <n v="0"/>
    <n v="0"/>
    <n v="0"/>
    <n v="0"/>
    <n v="0"/>
    <n v="0"/>
    <n v="0"/>
    <n v="0"/>
    <n v="0"/>
    <n v="0"/>
    <n v="0"/>
    <n v="0"/>
  </r>
  <r>
    <n v="870"/>
    <n v="15402"/>
    <s v="41765402ERSU"/>
    <s v="402E"/>
    <x v="115"/>
    <s v="14LTIP TL(RSUs)"/>
    <n v="10261"/>
    <n v="180"/>
    <x v="75"/>
    <n v="9260"/>
    <x v="1"/>
    <n v="700000"/>
    <n v="0"/>
    <n v="0"/>
    <s v="41765402E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1224.4"/>
    <n v="0"/>
    <n v="0"/>
    <n v="0"/>
    <n v="0"/>
    <n v="11224.4"/>
    <n v="0"/>
    <m/>
    <n v="0"/>
    <n v="0"/>
    <n v="0"/>
    <n v="0"/>
    <n v="0"/>
    <n v="0"/>
    <n v="0"/>
    <n v="0"/>
    <n v="0"/>
    <n v="0"/>
    <n v="0"/>
    <n v="0"/>
    <n v="0"/>
  </r>
  <r>
    <n v="871"/>
    <n v="15416"/>
    <s v="41765416WRSU"/>
    <s v="416W"/>
    <x v="116"/>
    <s v="14LTIP TL(RSUs)"/>
    <n v="10261"/>
    <n v="80"/>
    <x v="63"/>
    <n v="9260"/>
    <x v="1"/>
    <n v="190000"/>
    <n v="0"/>
    <n v="0"/>
    <s v="41765416W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499999999998"/>
    <n v="0"/>
    <n v="11224.400000000001"/>
    <n v="0"/>
    <m/>
    <n v="310.83999999999997"/>
    <n v="300.82"/>
    <n v="310.85000000000002"/>
    <n v="922.51"/>
    <n v="310.83999999999997"/>
    <n v="280.76"/>
    <n v="310.85000000000002"/>
    <n v="902.44999999999993"/>
    <n v="300.82"/>
    <n v="284.67"/>
    <n v="0"/>
    <n v="585.49"/>
    <n v="2410.4499999999998"/>
  </r>
  <r>
    <n v="872"/>
    <n v="15465"/>
    <s v="41765465MRSU"/>
    <s v="465M"/>
    <x v="117"/>
    <s v="14LTIP TL(RSUs)"/>
    <n v="10261"/>
    <n v="10"/>
    <x v="21"/>
    <n v="9260"/>
    <x v="1"/>
    <n v="2000"/>
    <n v="0"/>
    <n v="0"/>
    <s v="41765465M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499999999998"/>
    <n v="0"/>
    <n v="11224.400000000001"/>
    <n v="0"/>
    <m/>
    <n v="310.83999999999997"/>
    <n v="300.82"/>
    <n v="310.85000000000002"/>
    <n v="922.51"/>
    <n v="310.83999999999997"/>
    <n v="280.76"/>
    <n v="310.85000000000002"/>
    <n v="902.44999999999993"/>
    <n v="300.82"/>
    <n v="284.67"/>
    <n v="0"/>
    <n v="585.49"/>
    <n v="2410.4499999999998"/>
  </r>
  <r>
    <n v="873"/>
    <n v="15507"/>
    <s v="41765507TRSU"/>
    <s v="507T"/>
    <x v="118"/>
    <s v="14LTIP TL(RSUs)"/>
    <n v="10261"/>
    <n v="80"/>
    <x v="92"/>
    <n v="9260"/>
    <x v="1"/>
    <n v="190000"/>
    <n v="0"/>
    <n v="0"/>
    <s v="41765507TRSU14LTIP TL(RSUs)"/>
    <s v="LTIP TL(RSU)"/>
    <s v="LTIP TL(RSU) - 05/06/2014"/>
    <s v="3 years"/>
    <d v="2014-05-06T00:00:00"/>
    <d v="2017-05-06T00:00:00"/>
    <n v="370"/>
    <n v="0"/>
    <n v="0"/>
    <m/>
    <m/>
    <m/>
    <m/>
    <n v="370"/>
    <n v="1"/>
    <s v=""/>
    <n v="0"/>
    <n v="18877.400000000001"/>
    <n v="0"/>
    <n v="0"/>
    <n v="0"/>
    <s v=""/>
    <s v=""/>
    <s v=""/>
    <n v="18877.400000000001"/>
    <n v="370"/>
    <n v="-370"/>
    <n v="0"/>
    <n v="0"/>
    <n v="51.02"/>
    <n v="0"/>
    <n v="0"/>
    <n v="0"/>
    <n v="0"/>
    <n v="0"/>
    <n v="0"/>
    <n v="0"/>
    <n v="18877.400000000001"/>
    <n v="17.208204193254332"/>
    <n v="1097"/>
    <n v="18877.400000000001"/>
    <n v="18877.400000000001"/>
    <n v="0"/>
    <n v="18877.400000000001"/>
    <n v="0"/>
    <n v="0"/>
    <n v="0"/>
    <n v="0"/>
    <n v="18877.400000000001"/>
    <n v="0"/>
    <m/>
    <n v="0"/>
    <n v="0"/>
    <n v="0"/>
    <n v="0"/>
    <n v="0"/>
    <n v="0"/>
    <n v="0"/>
    <n v="0"/>
    <n v="0"/>
    <n v="0"/>
    <n v="0"/>
    <n v="0"/>
    <n v="0"/>
  </r>
  <r>
    <n v="874"/>
    <n v="15518"/>
    <s v="41765518MRSU"/>
    <s v="518M"/>
    <x v="119"/>
    <s v="14LTIP TL(RSUs)"/>
    <n v="10261"/>
    <n v="10"/>
    <x v="74"/>
    <n v="9260"/>
    <x v="1"/>
    <n v="2000"/>
    <n v="0"/>
    <n v="0"/>
    <s v="41765518M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1224.4"/>
    <n v="0"/>
    <n v="0"/>
    <n v="0"/>
    <n v="0"/>
    <n v="11224.4"/>
    <n v="0"/>
    <m/>
    <n v="0"/>
    <n v="0"/>
    <n v="0"/>
    <n v="0"/>
    <n v="0"/>
    <n v="0"/>
    <n v="0"/>
    <n v="0"/>
    <n v="0"/>
    <n v="0"/>
    <n v="0"/>
    <n v="0"/>
    <n v="0"/>
  </r>
  <r>
    <n v="875"/>
    <n v="15605"/>
    <s v="41765605JRSU"/>
    <s v="605J"/>
    <x v="120"/>
    <s v="14LTIP TL(RSUs)"/>
    <n v="10261"/>
    <n v="80"/>
    <x v="93"/>
    <n v="9260"/>
    <x v="1"/>
    <n v="190000"/>
    <n v="0"/>
    <n v="0"/>
    <s v="41765605J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1224.4"/>
    <n v="0"/>
    <n v="0"/>
    <n v="0"/>
    <n v="0"/>
    <n v="11224.4"/>
    <n v="0"/>
    <m/>
    <n v="0"/>
    <n v="0"/>
    <n v="0"/>
    <n v="0"/>
    <n v="0"/>
    <n v="0"/>
    <n v="0"/>
    <n v="0"/>
    <n v="0"/>
    <n v="0"/>
    <n v="0"/>
    <n v="0"/>
    <n v="0"/>
  </r>
  <r>
    <n v="876"/>
    <n v="15620"/>
    <s v="41765620KRSU"/>
    <s v="620K"/>
    <x v="121"/>
    <s v="14LTIP TL(RSUs)"/>
    <n v="10261"/>
    <n v="80"/>
    <x v="94"/>
    <n v="9260"/>
    <x v="1"/>
    <n v="190000"/>
    <n v="0"/>
    <n v="0"/>
    <s v="41765620K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1224.4"/>
    <n v="0"/>
    <n v="0"/>
    <n v="0"/>
    <n v="0"/>
    <n v="11224.4"/>
    <n v="0"/>
    <m/>
    <n v="0"/>
    <n v="0"/>
    <n v="0"/>
    <n v="0"/>
    <n v="0"/>
    <n v="0"/>
    <n v="0"/>
    <n v="0"/>
    <n v="0"/>
    <n v="0"/>
    <n v="0"/>
    <n v="0"/>
    <n v="0"/>
  </r>
  <r>
    <n v="877"/>
    <n v="15656"/>
    <s v="41765656DRSU"/>
    <s v="656D"/>
    <x v="122"/>
    <s v="14LTIP TL(RSUs)"/>
    <n v="10261"/>
    <n v="80"/>
    <x v="95"/>
    <n v="9260"/>
    <x v="1"/>
    <n v="190000"/>
    <n v="0"/>
    <n v="0"/>
    <s v="41765656D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1224.4"/>
    <n v="0"/>
    <n v="0"/>
    <n v="0"/>
    <n v="0"/>
    <n v="11224.4"/>
    <n v="0"/>
    <m/>
    <n v="0"/>
    <n v="0"/>
    <n v="0"/>
    <n v="0"/>
    <n v="0"/>
    <n v="0"/>
    <n v="0"/>
    <n v="0"/>
    <n v="0"/>
    <n v="0"/>
    <n v="0"/>
    <n v="0"/>
    <n v="0"/>
  </r>
  <r>
    <n v="878"/>
    <n v="15748"/>
    <s v="41765748HRSU"/>
    <s v="748H"/>
    <x v="123"/>
    <s v="14LTIP TL(RSUs)"/>
    <n v="10261"/>
    <n v="60"/>
    <x v="96"/>
    <n v="9260"/>
    <x v="1"/>
    <n v="30000"/>
    <n v="0"/>
    <n v="0"/>
    <s v="41765748H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499999999998"/>
    <n v="0"/>
    <n v="11224.400000000001"/>
    <n v="0"/>
    <m/>
    <n v="310.83999999999997"/>
    <n v="300.82"/>
    <n v="310.85000000000002"/>
    <n v="922.51"/>
    <n v="310.83999999999997"/>
    <n v="280.76"/>
    <n v="310.85000000000002"/>
    <n v="902.44999999999993"/>
    <n v="300.82"/>
    <n v="284.67"/>
    <n v="0"/>
    <n v="585.49"/>
    <n v="2410.4499999999998"/>
  </r>
  <r>
    <n v="879"/>
    <n v="15754"/>
    <s v="41765754WRSU"/>
    <s v="754W"/>
    <x v="124"/>
    <s v="14LTIP TL(RSUs)"/>
    <n v="10261"/>
    <n v="50"/>
    <x v="2"/>
    <n v="9260"/>
    <x v="1"/>
    <n v="91000"/>
    <n v="0"/>
    <n v="0"/>
    <s v="41765754WRSU14LTIP TL(RSUs)"/>
    <s v="LTIP TL(RSU)"/>
    <s v="LTIP TL(RSU) - 05/06/2014"/>
    <s v="3 years"/>
    <d v="2014-05-06T00:00:00"/>
    <d v="2017-05-06T00:00:00"/>
    <n v="575"/>
    <n v="0"/>
    <n v="0"/>
    <m/>
    <m/>
    <m/>
    <m/>
    <n v="575"/>
    <n v="1"/>
    <s v=""/>
    <n v="0"/>
    <n v="29336.5"/>
    <n v="0"/>
    <n v="0"/>
    <n v="0"/>
    <s v=""/>
    <s v=""/>
    <s v=""/>
    <n v="29336.5"/>
    <n v="575"/>
    <n v="0"/>
    <n v="-575"/>
    <n v="0"/>
    <n v="51.02"/>
    <n v="0"/>
    <n v="0"/>
    <n v="0"/>
    <n v="0"/>
    <n v="0"/>
    <n v="0"/>
    <n v="0"/>
    <n v="0"/>
    <n v="0"/>
    <n v="1097"/>
    <n v="0"/>
    <n v="0"/>
    <n v="0"/>
    <n v="3878.72"/>
    <n v="9565.77"/>
    <n v="-13444.49"/>
    <n v="0"/>
    <n v="0"/>
    <n v="0"/>
    <n v="0"/>
    <m/>
    <n v="0"/>
    <n v="0"/>
    <n v="0"/>
    <n v="0"/>
    <n v="0"/>
    <n v="0"/>
    <n v="0"/>
    <n v="0"/>
    <n v="0"/>
    <n v="0"/>
    <n v="0"/>
    <n v="0"/>
    <n v="0"/>
  </r>
  <r>
    <n v="880"/>
    <n v="15832"/>
    <s v="41765832DRSU"/>
    <s v="832D"/>
    <x v="125"/>
    <s v="14LTIP TL(RSUs)"/>
    <n v="10261"/>
    <n v="180"/>
    <x v="75"/>
    <n v="9260"/>
    <x v="1"/>
    <n v="700000"/>
    <n v="0"/>
    <n v="0"/>
    <s v="41765832DRSU14LTIP TL(RSUs)"/>
    <s v="LTIP TL(RSU)"/>
    <s v="LTIP TL(RSU) - 05/06/2014"/>
    <s v="3 years"/>
    <d v="2014-05-06T00:00:00"/>
    <d v="2017-05-06T00:00:00"/>
    <n v="575"/>
    <n v="0"/>
    <n v="0"/>
    <m/>
    <m/>
    <m/>
    <m/>
    <n v="575"/>
    <n v="1"/>
    <s v=""/>
    <n v="0"/>
    <n v="29336.5"/>
    <n v="0"/>
    <n v="0"/>
    <n v="0"/>
    <s v=""/>
    <s v=""/>
    <s v=""/>
    <n v="29336.5"/>
    <n v="575"/>
    <n v="-575"/>
    <n v="0"/>
    <n v="0"/>
    <n v="51.02"/>
    <n v="0"/>
    <n v="0"/>
    <n v="0"/>
    <n v="0"/>
    <n v="0"/>
    <n v="0"/>
    <n v="0"/>
    <n v="29336.5"/>
    <n v="26.742479489516864"/>
    <n v="1097"/>
    <n v="29336.5"/>
    <n v="29336.5"/>
    <n v="0"/>
    <n v="3878.72"/>
    <n v="9565.77"/>
    <n v="9591.9699999999993"/>
    <n v="6300.04"/>
    <n v="0"/>
    <n v="29336.5"/>
    <n v="0"/>
    <m/>
    <n v="812.43"/>
    <n v="786.23"/>
    <n v="812.44"/>
    <n v="2411.1"/>
    <n v="812.43"/>
    <n v="733.81"/>
    <n v="812.44"/>
    <n v="2358.6799999999998"/>
    <n v="786.23"/>
    <n v="744.03"/>
    <n v="0"/>
    <n v="1530.26"/>
    <n v="6300.04"/>
  </r>
  <r>
    <n v="881"/>
    <n v="16273"/>
    <s v="41765273PRSU"/>
    <s v="273P"/>
    <x v="126"/>
    <s v="14LTIP TL(RSUs)"/>
    <n v="10261"/>
    <n v="30"/>
    <x v="97"/>
    <n v="9260"/>
    <x v="1"/>
    <n v="10000"/>
    <n v="0"/>
    <n v="0"/>
    <s v="41765273PRSU14LTIP TL(RSUs)"/>
    <s v="LTIP TL(RSU)"/>
    <s v="LTIP TL(RSU) - 05/06/2014"/>
    <s v="3 years"/>
    <d v="2014-05-06T00:00:00"/>
    <d v="2017-05-06T00:00:00"/>
    <n v="370"/>
    <n v="0"/>
    <n v="0"/>
    <m/>
    <m/>
    <m/>
    <m/>
    <n v="370"/>
    <n v="1"/>
    <s v=""/>
    <n v="0"/>
    <n v="18877.400000000001"/>
    <n v="0"/>
    <n v="0"/>
    <n v="0"/>
    <s v=""/>
    <s v=""/>
    <s v=""/>
    <n v="18877.400000000001"/>
    <n v="370"/>
    <n v="-370"/>
    <n v="0"/>
    <n v="0"/>
    <n v="51.02"/>
    <n v="0"/>
    <n v="0"/>
    <n v="0"/>
    <n v="0"/>
    <n v="0"/>
    <n v="0"/>
    <n v="0"/>
    <n v="18877.400000000001"/>
    <n v="17.208204193254332"/>
    <n v="1097"/>
    <n v="18877.400000000001"/>
    <n v="18877.400000000001"/>
    <n v="0"/>
    <n v="2495.87"/>
    <n v="6155.3600000000006"/>
    <n v="6172.23"/>
    <n v="4053.94"/>
    <n v="0"/>
    <n v="18877.399999999998"/>
    <n v="0"/>
    <m/>
    <n v="522.79"/>
    <n v="505.92"/>
    <n v="522.78"/>
    <n v="1551.49"/>
    <n v="522.78"/>
    <n v="472.2"/>
    <n v="522.78"/>
    <n v="1517.76"/>
    <n v="505.92"/>
    <n v="478.77"/>
    <n v="0"/>
    <n v="984.69"/>
    <n v="4053.94"/>
  </r>
  <r>
    <n v="882"/>
    <n v="16555"/>
    <s v="41765555GRSU"/>
    <s v="555G"/>
    <x v="127"/>
    <s v="14LTIP TL(RSUs)"/>
    <n v="10261"/>
    <n v="10"/>
    <x v="98"/>
    <n v="9260"/>
    <x v="1"/>
    <n v="2000"/>
    <n v="0"/>
    <n v="0"/>
    <s v="41765555GRSU14LTIP TL(RSUs)"/>
    <s v="LTIP TL(RSU)"/>
    <s v="LTIP TL(RSU) - 05/06/2014"/>
    <s v="3 years"/>
    <d v="2014-05-06T00:00:00"/>
    <d v="2017-05-06T00:00:00"/>
    <n v="370"/>
    <n v="0"/>
    <n v="0"/>
    <m/>
    <m/>
    <m/>
    <m/>
    <n v="370"/>
    <n v="1"/>
    <s v=""/>
    <n v="0"/>
    <n v="18877.400000000001"/>
    <n v="0"/>
    <n v="0"/>
    <n v="0"/>
    <s v=""/>
    <s v=""/>
    <s v=""/>
    <n v="18877.400000000001"/>
    <n v="370"/>
    <n v="-370"/>
    <n v="0"/>
    <n v="0"/>
    <n v="51.02"/>
    <n v="0"/>
    <n v="0"/>
    <n v="0"/>
    <n v="0"/>
    <n v="0"/>
    <n v="0"/>
    <n v="0"/>
    <n v="18877.400000000001"/>
    <n v="17.208204193254332"/>
    <n v="1097"/>
    <n v="18877.400000000001"/>
    <n v="18877.400000000001"/>
    <n v="0"/>
    <n v="2495.87"/>
    <n v="6155.3600000000006"/>
    <n v="6172.23"/>
    <n v="4053.94"/>
    <n v="0"/>
    <n v="18877.399999999998"/>
    <n v="0"/>
    <m/>
    <n v="522.79"/>
    <n v="505.92"/>
    <n v="522.78"/>
    <n v="1551.49"/>
    <n v="522.78"/>
    <n v="472.2"/>
    <n v="522.78"/>
    <n v="1517.76"/>
    <n v="505.92"/>
    <n v="478.77"/>
    <n v="0"/>
    <n v="984.69"/>
    <n v="4053.94"/>
  </r>
  <r>
    <n v="883"/>
    <n v="16600"/>
    <s v="41765600PRSU"/>
    <s v="600P"/>
    <x v="128"/>
    <s v="14LTIP TL(RSUs)"/>
    <n v="10261"/>
    <n v="70"/>
    <x v="99"/>
    <n v="9260"/>
    <x v="1"/>
    <n v="170000"/>
    <n v="0"/>
    <n v="0"/>
    <s v="41765600P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499999999998"/>
    <n v="0"/>
    <n v="11224.400000000001"/>
    <n v="0"/>
    <m/>
    <n v="310.83999999999997"/>
    <n v="300.82"/>
    <n v="310.85000000000002"/>
    <n v="922.51"/>
    <n v="310.83999999999997"/>
    <n v="280.76"/>
    <n v="310.85000000000002"/>
    <n v="902.44999999999993"/>
    <n v="300.82"/>
    <n v="284.67"/>
    <n v="0"/>
    <n v="585.49"/>
    <n v="2410.4499999999998"/>
  </r>
  <r>
    <n v="884"/>
    <n v="16949"/>
    <s v="41765949HRSU"/>
    <s v="949H"/>
    <x v="129"/>
    <s v="14LTIP TL(RSUs)"/>
    <n v="10261"/>
    <n v="10"/>
    <x v="5"/>
    <n v="9260"/>
    <x v="1"/>
    <n v="2000"/>
    <n v="0"/>
    <n v="0"/>
    <s v="41765949HRSU14LTIP TL(RSUs)"/>
    <s v="LTIP TL(RSU)"/>
    <s v="LTIP TL(RSU) - 05/06/2014"/>
    <s v="3 years"/>
    <d v="2014-05-06T00:00:00"/>
    <d v="2017-05-06T00:00:00"/>
    <n v="370"/>
    <n v="0"/>
    <n v="0"/>
    <m/>
    <m/>
    <m/>
    <m/>
    <n v="370"/>
    <n v="1"/>
    <s v=""/>
    <n v="0"/>
    <n v="18877.400000000001"/>
    <n v="0"/>
    <n v="0"/>
    <n v="0"/>
    <s v=""/>
    <s v=""/>
    <s v=""/>
    <n v="18877.400000000001"/>
    <n v="370"/>
    <n v="-370"/>
    <n v="0"/>
    <n v="0"/>
    <n v="51.02"/>
    <n v="0"/>
    <n v="0"/>
    <n v="0"/>
    <n v="0"/>
    <n v="0"/>
    <n v="0"/>
    <n v="0"/>
    <n v="18877.400000000001"/>
    <n v="17.208204193254332"/>
    <n v="1097"/>
    <n v="18877.400000000001"/>
    <n v="18877.400000000001"/>
    <n v="0"/>
    <n v="2495.87"/>
    <n v="6155.3600000000006"/>
    <n v="6172.23"/>
    <n v="4053.94"/>
    <n v="0"/>
    <n v="18877.399999999998"/>
    <n v="0"/>
    <m/>
    <n v="522.79"/>
    <n v="505.92"/>
    <n v="522.78"/>
    <n v="1551.49"/>
    <n v="522.78"/>
    <n v="472.2"/>
    <n v="522.78"/>
    <n v="1517.76"/>
    <n v="505.92"/>
    <n v="478.77"/>
    <n v="0"/>
    <n v="984.69"/>
    <n v="4053.94"/>
  </r>
  <r>
    <n v="885"/>
    <n v="16950"/>
    <s v="41765950DRSU"/>
    <s v="950D"/>
    <x v="130"/>
    <s v="14LTIP TL(RSUs)"/>
    <n v="10261"/>
    <n v="50"/>
    <x v="100"/>
    <n v="9260"/>
    <x v="1"/>
    <n v="91000"/>
    <n v="0"/>
    <n v="0"/>
    <s v="41765950D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499999999998"/>
    <n v="0"/>
    <n v="11224.400000000001"/>
    <n v="0"/>
    <m/>
    <n v="310.83999999999997"/>
    <n v="300.82"/>
    <n v="310.85000000000002"/>
    <n v="922.51"/>
    <n v="310.83999999999997"/>
    <n v="280.76"/>
    <n v="310.85000000000002"/>
    <n v="902.44999999999993"/>
    <n v="300.82"/>
    <n v="284.67"/>
    <n v="0"/>
    <n v="585.49"/>
    <n v="2410.4499999999998"/>
  </r>
  <r>
    <n v="886"/>
    <n v="16986"/>
    <s v="41765986ARSU"/>
    <s v="986A"/>
    <x v="131"/>
    <s v="14LTIP TL(RSUs)"/>
    <n v="10261"/>
    <n v="10"/>
    <x v="101"/>
    <n v="9260"/>
    <x v="1"/>
    <n v="2000"/>
    <n v="0"/>
    <n v="0"/>
    <s v="41765986ARSU14LTIP TL(RSUs)"/>
    <s v="LTIP TL(RSU)"/>
    <s v="LTIP TL(RSU) - 05/06/2014"/>
    <s v="3 years"/>
    <d v="2014-05-06T00:00:00"/>
    <d v="2017-05-06T00:00:00"/>
    <n v="370"/>
    <n v="0"/>
    <n v="0"/>
    <m/>
    <m/>
    <m/>
    <m/>
    <n v="370"/>
    <n v="1"/>
    <s v=""/>
    <n v="0"/>
    <n v="18877.400000000001"/>
    <n v="0"/>
    <n v="0"/>
    <n v="0"/>
    <s v=""/>
    <s v=""/>
    <s v=""/>
    <n v="18877.400000000001"/>
    <n v="370"/>
    <n v="-370"/>
    <n v="0"/>
    <n v="0"/>
    <n v="51.02"/>
    <n v="0"/>
    <n v="0"/>
    <n v="0"/>
    <n v="0"/>
    <n v="0"/>
    <n v="0"/>
    <n v="0"/>
    <n v="18877.400000000001"/>
    <n v="17.208204193254332"/>
    <n v="1097"/>
    <n v="18877.400000000001"/>
    <n v="18877.400000000001"/>
    <n v="0"/>
    <n v="2495.87"/>
    <n v="6155.3600000000006"/>
    <n v="6172.23"/>
    <n v="4053.94"/>
    <n v="0"/>
    <n v="18877.399999999998"/>
    <n v="0"/>
    <m/>
    <n v="522.79"/>
    <n v="505.92"/>
    <n v="522.78"/>
    <n v="1551.49"/>
    <n v="522.78"/>
    <n v="472.2"/>
    <n v="522.78"/>
    <n v="1517.76"/>
    <n v="505.92"/>
    <n v="478.77"/>
    <n v="0"/>
    <n v="984.69"/>
    <n v="4053.94"/>
  </r>
  <r>
    <n v="887"/>
    <n v="16987"/>
    <s v="41765987BRSU"/>
    <s v="987B"/>
    <x v="132"/>
    <s v="14LTIP TL(RSUs)"/>
    <n v="10261"/>
    <n v="212"/>
    <x v="102"/>
    <n v="9260"/>
    <x v="1"/>
    <n v="821000"/>
    <n v="0"/>
    <n v="0"/>
    <s v="41765987BRSU14LTIP TL(RSUs)"/>
    <s v="LTIP TL(RSU)"/>
    <s v="LTIP TL(RSU) - 05/06/2014"/>
    <s v="3 years"/>
    <d v="2014-05-06T00:00:00"/>
    <d v="2017-05-06T00:00:00"/>
    <n v="575"/>
    <n v="0"/>
    <n v="0"/>
    <m/>
    <m/>
    <m/>
    <m/>
    <n v="575"/>
    <n v="1"/>
    <s v=""/>
    <n v="575"/>
    <n v="29336.5"/>
    <n v="0"/>
    <n v="0"/>
    <n v="0"/>
    <s v=""/>
    <s v=""/>
    <s v=""/>
    <n v="29336.5"/>
    <n v="575"/>
    <n v="-575"/>
    <n v="0"/>
    <n v="0"/>
    <n v="51.02"/>
    <n v="0"/>
    <n v="0"/>
    <n v="0"/>
    <n v="0"/>
    <n v="0"/>
    <n v="0"/>
    <n v="0"/>
    <n v="29336.5"/>
    <n v="26.742479489516864"/>
    <n v="1097"/>
    <n v="29336.5"/>
    <n v="29336.5"/>
    <n v="0"/>
    <n v="29336.5"/>
    <n v="0"/>
    <n v="0"/>
    <n v="0"/>
    <n v="0"/>
    <n v="29336.5"/>
    <n v="0"/>
    <m/>
    <n v="0"/>
    <n v="0"/>
    <n v="0"/>
    <n v="0"/>
    <n v="0"/>
    <n v="0"/>
    <n v="0"/>
    <n v="0"/>
    <n v="0"/>
    <n v="0"/>
    <n v="0"/>
    <n v="0"/>
    <n v="0"/>
  </r>
  <r>
    <n v="888"/>
    <n v="16995"/>
    <s v="41765995BRSU"/>
    <s v="995B"/>
    <x v="133"/>
    <s v="14LTIP TL(RSUs)"/>
    <n v="10261"/>
    <n v="10"/>
    <x v="101"/>
    <n v="9260"/>
    <x v="1"/>
    <n v="2000"/>
    <n v="0"/>
    <n v="0"/>
    <s v="41765995BRSU14LTIP TL(RSUs)"/>
    <s v="LTIP TL(RSU)"/>
    <s v="LTIP TL(RSU) - 05/06/2014"/>
    <s v="3 years"/>
    <d v="2014-05-06T00:00:00"/>
    <d v="2017-05-06T00:00:00"/>
    <n v="2720"/>
    <n v="0"/>
    <n v="0"/>
    <m/>
    <m/>
    <m/>
    <m/>
    <n v="2720"/>
    <n v="1"/>
    <s v=""/>
    <n v="0"/>
    <n v="138774.39999999999"/>
    <n v="0"/>
    <n v="0"/>
    <n v="0"/>
    <s v=""/>
    <s v=""/>
    <s v=""/>
    <n v="138774.39999999999"/>
    <n v="2720"/>
    <n v="-2720"/>
    <n v="0"/>
    <n v="0"/>
    <n v="51.02"/>
    <n v="0"/>
    <n v="0"/>
    <n v="0"/>
    <n v="0"/>
    <n v="0"/>
    <n v="0"/>
    <n v="0"/>
    <n v="138774.39999999999"/>
    <n v="126.50355515041021"/>
    <n v="1097"/>
    <n v="138774.39999999999"/>
    <n v="138774.39999999999"/>
    <n v="0"/>
    <n v="18348.04"/>
    <n v="45250.23"/>
    <n v="45374.2"/>
    <n v="29801.93"/>
    <n v="0"/>
    <n v="138774.39999999999"/>
    <n v="0"/>
    <m/>
    <n v="3843.17"/>
    <n v="3719.2"/>
    <n v="3843.17"/>
    <n v="11405.54"/>
    <n v="3843.17"/>
    <n v="3471.25"/>
    <n v="3843.17"/>
    <n v="11157.59"/>
    <n v="3719.2"/>
    <n v="3519.6"/>
    <n v="0"/>
    <n v="7238.7999999999993"/>
    <n v="29801.93"/>
  </r>
  <r>
    <n v="889"/>
    <n v="16997"/>
    <s v="41765997BRSU"/>
    <s v="997B"/>
    <x v="134"/>
    <s v="14LTIP TL(RSUs)"/>
    <n v="10261"/>
    <n v="10"/>
    <x v="5"/>
    <n v="9260"/>
    <x v="1"/>
    <n v="2000"/>
    <n v="0"/>
    <n v="0"/>
    <s v="41765997B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0"/>
    <n v="-220"/>
    <n v="0"/>
    <n v="51.02"/>
    <n v="0"/>
    <n v="0"/>
    <n v="0"/>
    <n v="0"/>
    <n v="0"/>
    <n v="0"/>
    <n v="0"/>
    <n v="0"/>
    <n v="0"/>
    <n v="1097"/>
    <n v="0"/>
    <n v="0"/>
    <n v="0"/>
    <n v="1484.03"/>
    <n v="-1484.0299999999997"/>
    <n v="0"/>
    <n v="0"/>
    <n v="0"/>
    <n v="2.2737367544323206E-13"/>
    <n v="-2.2737367544323206E-13"/>
    <m/>
    <n v="0"/>
    <n v="0"/>
    <n v="0"/>
    <n v="0"/>
    <n v="0"/>
    <n v="0"/>
    <n v="0"/>
    <n v="0"/>
    <n v="0"/>
    <n v="0"/>
    <n v="0"/>
    <n v="0"/>
    <n v="0"/>
  </r>
  <r>
    <n v="890"/>
    <n v="17010"/>
    <s v="4176510DaRSU"/>
    <s v="10Da"/>
    <x v="135"/>
    <s v="14LTIP TL(RSUs)"/>
    <n v="10261"/>
    <n v="10"/>
    <x v="103"/>
    <n v="9260"/>
    <x v="1"/>
    <n v="2000"/>
    <n v="0"/>
    <n v="0"/>
    <s v="4176510DaRSU14LTIP TL(RSUs)"/>
    <s v="LTIP TL(RSU)"/>
    <s v="LTIP TL(RSU) - 05/06/2014"/>
    <s v="3 years"/>
    <d v="2014-05-06T00:00:00"/>
    <d v="2017-05-06T00:00:00"/>
    <n v="370"/>
    <n v="0"/>
    <n v="0"/>
    <m/>
    <m/>
    <m/>
    <m/>
    <n v="370"/>
    <n v="1"/>
    <s v=""/>
    <n v="0"/>
    <n v="18877.400000000001"/>
    <n v="0"/>
    <n v="0"/>
    <n v="0"/>
    <s v=""/>
    <s v=""/>
    <s v=""/>
    <n v="18877.400000000001"/>
    <n v="370"/>
    <n v="-370"/>
    <n v="0"/>
    <n v="0"/>
    <n v="51.02"/>
    <n v="0"/>
    <n v="0"/>
    <n v="0"/>
    <n v="0"/>
    <n v="0"/>
    <n v="0"/>
    <n v="0"/>
    <n v="18877.400000000001"/>
    <n v="17.208204193254332"/>
    <n v="1097"/>
    <n v="18877.400000000001"/>
    <n v="18877.400000000001"/>
    <n v="0"/>
    <n v="2495.87"/>
    <n v="6155.3600000000006"/>
    <n v="6172.23"/>
    <n v="4053.94"/>
    <n v="0"/>
    <n v="18877.399999999998"/>
    <n v="0"/>
    <m/>
    <n v="522.79"/>
    <n v="505.92"/>
    <n v="522.78"/>
    <n v="1551.49"/>
    <n v="522.78"/>
    <n v="472.2"/>
    <n v="522.78"/>
    <n v="1517.76"/>
    <n v="505.92"/>
    <n v="478.77"/>
    <n v="0"/>
    <n v="984.69"/>
    <n v="4053.94"/>
  </r>
  <r>
    <n v="891"/>
    <n v="17017"/>
    <s v="4176517ElRSU"/>
    <s v="17El"/>
    <x v="136"/>
    <s v="14LTIP TL(RSUs)"/>
    <n v="10261"/>
    <n v="212"/>
    <x v="102"/>
    <n v="9260"/>
    <x v="1"/>
    <n v="824000"/>
    <n v="0"/>
    <n v="0"/>
    <s v="4176517ElRSU14LTIP TL(RSUs)"/>
    <s v="LTIP TL(RSU)"/>
    <s v="LTIP TL(RSU) - 05/06/2014"/>
    <s v="3 years"/>
    <d v="2014-05-06T00:00:00"/>
    <d v="2017-05-06T00:00:00"/>
    <n v="575"/>
    <n v="0"/>
    <n v="0"/>
    <m/>
    <m/>
    <m/>
    <m/>
    <n v="575"/>
    <n v="1"/>
    <s v=""/>
    <n v="575"/>
    <n v="29336.5"/>
    <n v="0"/>
    <n v="0"/>
    <n v="0"/>
    <s v=""/>
    <s v=""/>
    <s v=""/>
    <n v="29336.5"/>
    <n v="575"/>
    <n v="-575"/>
    <n v="0"/>
    <n v="0"/>
    <n v="51.02"/>
    <n v="0"/>
    <n v="0"/>
    <n v="0"/>
    <n v="0"/>
    <n v="0"/>
    <n v="0"/>
    <n v="0"/>
    <n v="29336.5"/>
    <n v="26.742479489516864"/>
    <n v="1097"/>
    <n v="29336.5"/>
    <n v="29336.5"/>
    <n v="0"/>
    <n v="3878.72"/>
    <n v="9565.77"/>
    <n v="9591.9699999999993"/>
    <n v="6300.0400000000027"/>
    <n v="0"/>
    <n v="29336.5"/>
    <n v="0"/>
    <m/>
    <n v="812.43"/>
    <n v="786.23"/>
    <n v="4701.3800000000028"/>
    <n v="6300.0400000000027"/>
    <n v="0"/>
    <n v="0"/>
    <n v="0"/>
    <n v="0"/>
    <n v="0"/>
    <n v="0"/>
    <n v="0"/>
    <n v="0"/>
    <n v="6300.0400000000027"/>
  </r>
  <r>
    <n v="892"/>
    <n v="17019"/>
    <s v="4176519FeRSU"/>
    <s v="19Fe"/>
    <x v="137"/>
    <s v="14LTIP TL(RSUs)"/>
    <n v="10261"/>
    <n v="10"/>
    <x v="101"/>
    <n v="9260"/>
    <x v="1"/>
    <n v="2000"/>
    <n v="0"/>
    <n v="0"/>
    <s v="4176519FeRSU14LTIP TL(RSUs)"/>
    <s v="LTIP TL(RSU)"/>
    <s v="LTIP TL(RSU) - 05/06/2014"/>
    <s v="3 years"/>
    <d v="2014-05-06T00:00:00"/>
    <d v="2017-05-06T00:00:00"/>
    <n v="370"/>
    <n v="0"/>
    <n v="0"/>
    <m/>
    <m/>
    <m/>
    <m/>
    <n v="370"/>
    <n v="1"/>
    <s v=""/>
    <n v="0"/>
    <n v="18877.400000000001"/>
    <n v="0"/>
    <n v="0"/>
    <n v="0"/>
    <s v=""/>
    <s v=""/>
    <s v=""/>
    <n v="18877.400000000001"/>
    <n v="370"/>
    <n v="-370"/>
    <n v="0"/>
    <n v="0"/>
    <n v="51.02"/>
    <n v="0"/>
    <n v="0"/>
    <n v="0"/>
    <n v="0"/>
    <n v="0"/>
    <n v="0"/>
    <n v="0"/>
    <n v="18877.400000000001"/>
    <n v="17.208204193254332"/>
    <n v="1097"/>
    <n v="18877.400000000001"/>
    <n v="18877.400000000001"/>
    <n v="0"/>
    <n v="18877.400000000001"/>
    <n v="0"/>
    <n v="0"/>
    <n v="0"/>
    <n v="0"/>
    <n v="18877.400000000001"/>
    <n v="0"/>
    <m/>
    <n v="0"/>
    <n v="0"/>
    <n v="0"/>
    <n v="0"/>
    <n v="0"/>
    <n v="0"/>
    <n v="0"/>
    <n v="0"/>
    <n v="0"/>
    <n v="0"/>
    <n v="0"/>
    <n v="0"/>
    <n v="0"/>
  </r>
  <r>
    <n v="893"/>
    <n v="17037"/>
    <s v="4176537LeRSU"/>
    <s v="37Le"/>
    <x v="138"/>
    <s v="14LTIP TL(RSUs)"/>
    <n v="10261"/>
    <n v="212"/>
    <x v="104"/>
    <n v="9260"/>
    <x v="1"/>
    <n v="821000"/>
    <n v="0"/>
    <n v="0"/>
    <s v="4176537LeRSU14LTIP TL(RSUs)"/>
    <s v="LTIP TL(RSU)"/>
    <s v="LTIP TL(RSU) - 05/06/2014"/>
    <s v="3 years"/>
    <d v="2014-05-06T00:00:00"/>
    <d v="2017-05-06T00:00:00"/>
    <n v="370"/>
    <n v="0"/>
    <n v="0"/>
    <m/>
    <m/>
    <m/>
    <m/>
    <n v="370"/>
    <n v="1"/>
    <s v=""/>
    <n v="370"/>
    <n v="18877.400000000001"/>
    <n v="0"/>
    <n v="0"/>
    <n v="0"/>
    <s v=""/>
    <s v=""/>
    <s v=""/>
    <n v="18877.400000000001"/>
    <n v="370"/>
    <n v="-370"/>
    <n v="0"/>
    <n v="0"/>
    <n v="51.02"/>
    <n v="0"/>
    <n v="0"/>
    <n v="0"/>
    <n v="0"/>
    <n v="0"/>
    <n v="0"/>
    <n v="0"/>
    <n v="18877.400000000001"/>
    <n v="17.208204193254332"/>
    <n v="1097"/>
    <n v="18877.400000000001"/>
    <n v="18877.400000000001"/>
    <n v="0"/>
    <n v="2495.87"/>
    <n v="6155.3600000000006"/>
    <n v="6172.23"/>
    <n v="4053.9400000000023"/>
    <n v="0"/>
    <n v="18877.400000000001"/>
    <n v="0"/>
    <m/>
    <n v="522.79"/>
    <n v="505.92"/>
    <n v="3025.2300000000023"/>
    <n v="4053.9400000000023"/>
    <n v="0"/>
    <n v="0"/>
    <n v="0"/>
    <n v="0"/>
    <n v="0"/>
    <n v="0"/>
    <n v="0"/>
    <n v="0"/>
    <n v="4053.9400000000023"/>
  </r>
  <r>
    <n v="894"/>
    <n v="17041"/>
    <s v="4176541LiRSU"/>
    <s v="41Li"/>
    <x v="139"/>
    <s v="14LTIP TL(RSUs)"/>
    <n v="10261"/>
    <n v="212"/>
    <x v="105"/>
    <n v="9260"/>
    <x v="1"/>
    <n v="824000"/>
    <n v="0"/>
    <n v="0"/>
    <s v="4176541LiRSU14LTIP TL(RSUs)"/>
    <s v="LTIP TL(RSU)"/>
    <s v="LTIP TL(RSU) - 05/06/2014"/>
    <s v="3 years"/>
    <d v="2014-05-06T00:00:00"/>
    <d v="2017-05-06T00:00:00"/>
    <n v="370"/>
    <n v="0"/>
    <n v="0"/>
    <m/>
    <m/>
    <m/>
    <m/>
    <n v="370"/>
    <n v="1"/>
    <s v=""/>
    <n v="370"/>
    <n v="18877.400000000001"/>
    <n v="0"/>
    <n v="0"/>
    <n v="0"/>
    <s v=""/>
    <s v=""/>
    <s v=""/>
    <n v="18877.400000000001"/>
    <n v="370"/>
    <n v="-370"/>
    <n v="0"/>
    <n v="0"/>
    <n v="51.02"/>
    <n v="0"/>
    <n v="0"/>
    <n v="0"/>
    <n v="0"/>
    <n v="0"/>
    <n v="0"/>
    <n v="0"/>
    <n v="18877.400000000001"/>
    <n v="17.208204193254332"/>
    <n v="1097"/>
    <n v="18877.400000000001"/>
    <n v="18877.400000000001"/>
    <n v="0"/>
    <n v="2495.87"/>
    <n v="6155.3600000000006"/>
    <n v="6172.23"/>
    <n v="4053.9400000000023"/>
    <n v="0"/>
    <n v="18877.400000000001"/>
    <n v="0"/>
    <m/>
    <n v="522.79"/>
    <n v="505.92"/>
    <n v="3025.2300000000023"/>
    <n v="4053.9400000000023"/>
    <n v="0"/>
    <n v="0"/>
    <n v="0"/>
    <n v="0"/>
    <n v="0"/>
    <n v="0"/>
    <n v="0"/>
    <n v="0"/>
    <n v="4053.9400000000023"/>
  </r>
  <r>
    <n v="895"/>
    <n v="17042"/>
    <s v="4176542MaRSU"/>
    <s v="42Ma"/>
    <x v="140"/>
    <s v="14LTIP TL(RSUs)"/>
    <n v="10261"/>
    <n v="10"/>
    <x v="106"/>
    <n v="9260"/>
    <x v="1"/>
    <n v="2000"/>
    <n v="0"/>
    <n v="0"/>
    <s v="4176542MaRSU14LTIP TL(RSUs)"/>
    <s v="LTIP TL(RSU)"/>
    <s v="LTIP TL(RSU) - 05/06/2014"/>
    <s v="3 years"/>
    <d v="2014-05-06T00:00:00"/>
    <d v="2017-05-06T00:00:00"/>
    <n v="1295"/>
    <n v="0"/>
    <n v="0"/>
    <m/>
    <m/>
    <m/>
    <m/>
    <n v="1295"/>
    <n v="1"/>
    <s v=""/>
    <n v="0"/>
    <n v="66070.900000000009"/>
    <n v="0"/>
    <n v="0"/>
    <n v="0"/>
    <s v=""/>
    <s v=""/>
    <s v=""/>
    <n v="66070.900000000009"/>
    <n v="1295"/>
    <n v="-1295"/>
    <n v="0"/>
    <n v="0"/>
    <n v="51.02"/>
    <n v="0"/>
    <n v="0"/>
    <n v="0"/>
    <n v="0"/>
    <n v="0"/>
    <n v="0"/>
    <n v="0"/>
    <n v="66070.900000000009"/>
    <n v="60.228714676390162"/>
    <n v="1097"/>
    <n v="66070.900000000009"/>
    <n v="66070.900000000009"/>
    <n v="0"/>
    <n v="8735.5499999999993"/>
    <n v="21543.77"/>
    <n v="21602.79"/>
    <n v="14188.79"/>
    <n v="0"/>
    <n v="66070.899999999994"/>
    <n v="0"/>
    <m/>
    <n v="1829.75"/>
    <n v="1770.72"/>
    <n v="1829.74"/>
    <n v="5430.21"/>
    <n v="1829.75"/>
    <n v="1652.67"/>
    <n v="1829.75"/>
    <n v="5312.17"/>
    <n v="1770.72"/>
    <n v="1675.69"/>
    <n v="0"/>
    <n v="3446.41"/>
    <n v="14188.79"/>
  </r>
  <r>
    <n v="896"/>
    <n v="17043"/>
    <s v="4176543MaRSU"/>
    <s v="43Ma"/>
    <x v="141"/>
    <s v="14LTIP TL(RSUs)"/>
    <n v="10261"/>
    <n v="212"/>
    <x v="107"/>
    <n v="9260"/>
    <x v="1"/>
    <n v="821000"/>
    <n v="0"/>
    <n v="0"/>
    <s v="4176543MaRSU14LTIP TL(RSUs)"/>
    <s v="LTIP TL(RSU)"/>
    <s v="LTIP TL(RSU) - 05/06/2014"/>
    <s v="3 years"/>
    <d v="2014-05-06T00:00:00"/>
    <d v="2017-05-06T00:00:00"/>
    <n v="370"/>
    <n v="0"/>
    <n v="0"/>
    <m/>
    <m/>
    <m/>
    <m/>
    <n v="370"/>
    <n v="1"/>
    <s v=""/>
    <n v="370"/>
    <n v="18877.400000000001"/>
    <n v="0"/>
    <n v="0"/>
    <n v="0"/>
    <s v=""/>
    <s v=""/>
    <s v=""/>
    <n v="18877.400000000001"/>
    <n v="370"/>
    <n v="-370"/>
    <n v="0"/>
    <n v="0"/>
    <n v="51.02"/>
    <n v="0"/>
    <n v="0"/>
    <n v="0"/>
    <n v="0"/>
    <n v="0"/>
    <n v="0"/>
    <n v="0"/>
    <n v="18877.400000000001"/>
    <n v="17.208204193254332"/>
    <n v="1097"/>
    <n v="18877.400000000001"/>
    <n v="18877.400000000001"/>
    <n v="0"/>
    <n v="2495.87"/>
    <n v="6155.3600000000006"/>
    <n v="6172.23"/>
    <n v="4053.9400000000023"/>
    <n v="0"/>
    <n v="18877.400000000001"/>
    <n v="0"/>
    <m/>
    <n v="522.79"/>
    <n v="505.92"/>
    <n v="3025.2300000000023"/>
    <n v="4053.9400000000023"/>
    <n v="0"/>
    <n v="0"/>
    <n v="0"/>
    <n v="0"/>
    <n v="0"/>
    <n v="0"/>
    <n v="0"/>
    <n v="0"/>
    <n v="4053.9400000000023"/>
  </r>
  <r>
    <n v="897"/>
    <n v="17057"/>
    <s v="4176557RaRSU"/>
    <s v="57Ra"/>
    <x v="142"/>
    <s v="14LTIP TL(RSUs)"/>
    <n v="10261"/>
    <n v="212"/>
    <x v="108"/>
    <n v="9260"/>
    <x v="1"/>
    <n v="821000"/>
    <n v="0"/>
    <n v="0"/>
    <s v="4176557Ra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22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1224.4"/>
    <n v="0"/>
    <n v="0"/>
    <n v="0"/>
    <n v="0"/>
    <n v="11224.4"/>
    <n v="0"/>
    <m/>
    <n v="0"/>
    <n v="0"/>
    <n v="0"/>
    <n v="0"/>
    <n v="0"/>
    <n v="0"/>
    <n v="0"/>
    <n v="0"/>
    <n v="0"/>
    <n v="0"/>
    <n v="0"/>
    <n v="0"/>
    <n v="0"/>
  </r>
  <r>
    <n v="898"/>
    <n v="17058"/>
    <s v="4176558ReRSU"/>
    <s v="58Re"/>
    <x v="143"/>
    <s v="14LTIP TL(RSUs)"/>
    <n v="10261"/>
    <n v="212"/>
    <x v="109"/>
    <n v="9260"/>
    <x v="1"/>
    <n v="821000"/>
    <n v="0"/>
    <n v="0"/>
    <s v="4176558Re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22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1224.4"/>
    <n v="0"/>
    <n v="0"/>
    <n v="0"/>
    <n v="0"/>
    <n v="11224.4"/>
    <n v="0"/>
    <m/>
    <n v="0"/>
    <n v="0"/>
    <n v="0"/>
    <n v="0"/>
    <n v="0"/>
    <n v="0"/>
    <n v="0"/>
    <n v="0"/>
    <n v="0"/>
    <n v="0"/>
    <n v="0"/>
    <n v="0"/>
    <n v="0"/>
  </r>
  <r>
    <n v="899"/>
    <n v="17061"/>
    <s v="4176561RoRSU"/>
    <s v="61Ro"/>
    <x v="144"/>
    <s v="14LTIP TL(RSUs)"/>
    <n v="10261"/>
    <n v="212"/>
    <x v="110"/>
    <n v="9260"/>
    <x v="1"/>
    <n v="834000"/>
    <n v="0"/>
    <n v="0"/>
    <s v="4176561RoRSU14LTIP TL(RSUs)"/>
    <s v="LTIP TL(RSU)"/>
    <s v="LTIP TL(RSU) - 05/06/2014"/>
    <s v="3 years"/>
    <d v="2014-05-06T00:00:00"/>
    <d v="2017-05-06T00:00:00"/>
    <n v="370"/>
    <n v="0"/>
    <n v="0"/>
    <m/>
    <m/>
    <m/>
    <m/>
    <n v="370"/>
    <n v="1"/>
    <s v=""/>
    <n v="370"/>
    <n v="18877.400000000001"/>
    <n v="0"/>
    <n v="0"/>
    <n v="0"/>
    <s v=""/>
    <s v=""/>
    <s v=""/>
    <n v="18877.400000000001"/>
    <n v="370"/>
    <n v="-370"/>
    <n v="0"/>
    <n v="0"/>
    <n v="51.02"/>
    <n v="0"/>
    <n v="0"/>
    <n v="0"/>
    <n v="0"/>
    <n v="0"/>
    <n v="0"/>
    <n v="0"/>
    <n v="18877.400000000001"/>
    <n v="17.208204193254332"/>
    <n v="1097"/>
    <n v="18877.400000000001"/>
    <n v="18877.400000000001"/>
    <n v="0"/>
    <n v="2495.87"/>
    <n v="6155.3600000000006"/>
    <n v="6172.23"/>
    <n v="4053.9400000000023"/>
    <n v="0"/>
    <n v="18877.400000000001"/>
    <n v="0"/>
    <m/>
    <n v="522.79"/>
    <n v="505.92"/>
    <n v="3025.2300000000023"/>
    <n v="4053.9400000000023"/>
    <n v="0"/>
    <n v="0"/>
    <n v="0"/>
    <n v="0"/>
    <n v="0"/>
    <n v="0"/>
    <n v="0"/>
    <n v="0"/>
    <n v="4053.9400000000023"/>
  </r>
  <r>
    <n v="900"/>
    <n v="17062"/>
    <s v="4176562RoRSU"/>
    <s v="62Ro"/>
    <x v="145"/>
    <s v="14LTIP TL(RSUs)"/>
    <n v="10261"/>
    <n v="212"/>
    <x v="108"/>
    <n v="9260"/>
    <x v="1"/>
    <n v="821000"/>
    <n v="0"/>
    <n v="0"/>
    <s v="4176562Ro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22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1224.4"/>
    <n v="0"/>
    <n v="0"/>
    <n v="0"/>
    <n v="0"/>
    <n v="11224.4"/>
    <n v="0"/>
    <m/>
    <n v="0"/>
    <n v="0"/>
    <n v="0"/>
    <n v="0"/>
    <n v="0"/>
    <n v="0"/>
    <n v="0"/>
    <n v="0"/>
    <n v="0"/>
    <n v="0"/>
    <n v="0"/>
    <n v="0"/>
    <n v="0"/>
  </r>
  <r>
    <n v="901"/>
    <n v="17063"/>
    <s v="4176563RuRSU"/>
    <s v="63Ru"/>
    <x v="146"/>
    <s v="14LTIP TL(RSUs)"/>
    <n v="10261"/>
    <n v="212"/>
    <x v="104"/>
    <n v="9260"/>
    <x v="1"/>
    <n v="821000"/>
    <n v="0"/>
    <n v="0"/>
    <s v="4176563RuRSU14LTIP TL(RSUs)"/>
    <s v="LTIP TL(RSU)"/>
    <s v="LTIP TL(RSU) - 05/06/2014"/>
    <s v="3 years"/>
    <d v="2014-05-06T00:00:00"/>
    <d v="2017-05-06T00:00:00"/>
    <n v="370"/>
    <n v="0"/>
    <n v="0"/>
    <m/>
    <m/>
    <m/>
    <m/>
    <n v="370"/>
    <n v="1"/>
    <s v=""/>
    <n v="370"/>
    <n v="18877.400000000001"/>
    <n v="0"/>
    <n v="0"/>
    <n v="0"/>
    <s v=""/>
    <s v=""/>
    <s v=""/>
    <n v="18877.400000000001"/>
    <n v="370"/>
    <n v="-370"/>
    <n v="0"/>
    <n v="0"/>
    <n v="51.02"/>
    <n v="0"/>
    <n v="0"/>
    <n v="0"/>
    <n v="0"/>
    <n v="0"/>
    <n v="0"/>
    <n v="0"/>
    <n v="18877.400000000001"/>
    <n v="17.208204193254332"/>
    <n v="1097"/>
    <n v="18877.400000000001"/>
    <n v="18877.400000000001"/>
    <n v="0"/>
    <n v="2495.87"/>
    <n v="6155.3600000000006"/>
    <n v="6172.23"/>
    <n v="4053.9400000000023"/>
    <n v="0"/>
    <n v="18877.400000000001"/>
    <n v="0"/>
    <m/>
    <n v="522.79"/>
    <n v="505.92"/>
    <n v="3025.2300000000023"/>
    <n v="4053.9400000000023"/>
    <n v="0"/>
    <n v="0"/>
    <n v="0"/>
    <n v="0"/>
    <n v="0"/>
    <n v="0"/>
    <n v="0"/>
    <n v="0"/>
    <n v="4053.9400000000023"/>
  </r>
  <r>
    <n v="902"/>
    <n v="17064"/>
    <s v="4176564SaRSU"/>
    <s v="64Sa"/>
    <x v="147"/>
    <s v="14LTIP TL(RSUs)"/>
    <n v="10261"/>
    <n v="212"/>
    <x v="104"/>
    <n v="9260"/>
    <x v="1"/>
    <n v="821000"/>
    <n v="0"/>
    <n v="0"/>
    <s v="4176564SaRSU14LTIP TL(RSUs)"/>
    <s v="LTIP TL(RSU)"/>
    <s v="LTIP TL(RSU) - 05/06/2014"/>
    <s v="3 years"/>
    <d v="2014-05-06T00:00:00"/>
    <d v="2017-05-06T00:00:00"/>
    <n v="575"/>
    <n v="0"/>
    <n v="0"/>
    <m/>
    <m/>
    <m/>
    <m/>
    <n v="575"/>
    <n v="1"/>
    <s v=""/>
    <n v="575"/>
    <n v="29336.5"/>
    <n v="0"/>
    <n v="0"/>
    <n v="0"/>
    <s v=""/>
    <s v=""/>
    <s v=""/>
    <n v="29336.5"/>
    <n v="575"/>
    <n v="-575"/>
    <n v="0"/>
    <n v="0"/>
    <n v="51.02"/>
    <n v="0"/>
    <n v="0"/>
    <n v="0"/>
    <n v="0"/>
    <n v="0"/>
    <n v="0"/>
    <n v="0"/>
    <n v="29336.5"/>
    <n v="26.742479489516864"/>
    <n v="1097"/>
    <n v="29336.5"/>
    <n v="29336.5"/>
    <n v="0"/>
    <n v="3878.72"/>
    <n v="9565.77"/>
    <n v="9591.9699999999993"/>
    <n v="6300.0400000000027"/>
    <n v="0"/>
    <n v="29336.5"/>
    <n v="0"/>
    <m/>
    <n v="812.43"/>
    <n v="786.23"/>
    <n v="4701.3800000000028"/>
    <n v="6300.0400000000027"/>
    <n v="0"/>
    <n v="0"/>
    <n v="0"/>
    <n v="0"/>
    <n v="0"/>
    <n v="0"/>
    <n v="0"/>
    <n v="0"/>
    <n v="6300.0400000000027"/>
  </r>
  <r>
    <n v="903"/>
    <n v="17082"/>
    <s v="4176582TuRSU"/>
    <s v="82Tu"/>
    <x v="148"/>
    <s v="14LTIP TL(RSUs)"/>
    <n v="10261"/>
    <n v="212"/>
    <x v="111"/>
    <n v="9260"/>
    <x v="1"/>
    <n v="824000"/>
    <n v="0"/>
    <n v="0"/>
    <s v="4176582TuRSU14LTIP TL(RSUs)"/>
    <s v="LTIP TL(RSU)"/>
    <s v="LTIP TL(RSU) - 05/06/2014"/>
    <s v="3 years"/>
    <d v="2014-05-06T00:00:00"/>
    <d v="2017-05-06T00:00:00"/>
    <n v="370"/>
    <n v="0"/>
    <n v="0"/>
    <m/>
    <m/>
    <m/>
    <m/>
    <n v="370"/>
    <n v="1"/>
    <s v=""/>
    <n v="370"/>
    <n v="18877.400000000001"/>
    <n v="0"/>
    <n v="0"/>
    <n v="0"/>
    <s v=""/>
    <s v=""/>
    <s v=""/>
    <n v="18877.400000000001"/>
    <n v="370"/>
    <n v="-370"/>
    <n v="0"/>
    <n v="0"/>
    <n v="51.02"/>
    <n v="0"/>
    <n v="0"/>
    <n v="0"/>
    <n v="0"/>
    <n v="0"/>
    <n v="0"/>
    <n v="0"/>
    <n v="18877.400000000001"/>
    <n v="17.208204193254332"/>
    <n v="1097"/>
    <n v="18877.400000000001"/>
    <n v="18877.400000000001"/>
    <n v="0"/>
    <n v="2495.87"/>
    <n v="6155.3600000000006"/>
    <n v="6172.23"/>
    <n v="4053.9400000000023"/>
    <n v="0"/>
    <n v="18877.400000000001"/>
    <n v="0"/>
    <m/>
    <n v="522.79"/>
    <n v="505.92"/>
    <n v="3025.2300000000023"/>
    <n v="4053.9400000000023"/>
    <n v="0"/>
    <n v="0"/>
    <n v="0"/>
    <n v="0"/>
    <n v="0"/>
    <n v="0"/>
    <n v="0"/>
    <n v="0"/>
    <n v="4053.9400000000023"/>
  </r>
  <r>
    <n v="904"/>
    <n v="17084"/>
    <s v="4176584ViRSU"/>
    <s v="84Vi"/>
    <x v="149"/>
    <s v="14LTIP TL(RSUs)"/>
    <n v="10261"/>
    <n v="212"/>
    <x v="102"/>
    <n v="9260"/>
    <x v="1"/>
    <n v="821000"/>
    <n v="0"/>
    <n v="0"/>
    <s v="4176584ViRSU14LTIP TL(RSUs)"/>
    <s v="LTIP TL(RSU)"/>
    <s v="LTIP TL(RSU) - 05/06/2014"/>
    <s v="3 years"/>
    <d v="2014-05-06T00:00:00"/>
    <d v="2017-05-06T00:00:00"/>
    <n v="370"/>
    <n v="0"/>
    <n v="0"/>
    <m/>
    <m/>
    <m/>
    <m/>
    <n v="370"/>
    <n v="1"/>
    <s v=""/>
    <n v="370"/>
    <n v="18877.400000000001"/>
    <n v="0"/>
    <n v="0"/>
    <n v="0"/>
    <s v=""/>
    <s v=""/>
    <s v=""/>
    <n v="18877.400000000001"/>
    <n v="370"/>
    <n v="-370"/>
    <n v="0"/>
    <n v="0"/>
    <n v="51.02"/>
    <n v="0"/>
    <n v="0"/>
    <n v="0"/>
    <n v="0"/>
    <n v="0"/>
    <n v="0"/>
    <n v="0"/>
    <n v="18877.400000000001"/>
    <n v="17.208204193254332"/>
    <n v="1097"/>
    <n v="18877.400000000001"/>
    <n v="18877.400000000001"/>
    <n v="0"/>
    <n v="2495.87"/>
    <n v="6155.3600000000006"/>
    <n v="6172.23"/>
    <n v="4053.9400000000023"/>
    <n v="0"/>
    <n v="18877.400000000001"/>
    <n v="0"/>
    <m/>
    <n v="522.79"/>
    <n v="505.92"/>
    <n v="3025.2300000000023"/>
    <n v="4053.9400000000023"/>
    <n v="0"/>
    <n v="0"/>
    <n v="0"/>
    <n v="0"/>
    <n v="0"/>
    <n v="0"/>
    <n v="0"/>
    <n v="0"/>
    <n v="4053.9400000000023"/>
  </r>
  <r>
    <n v="905"/>
    <n v="17089"/>
    <s v="4176589WeRSU"/>
    <s v="89We"/>
    <x v="150"/>
    <s v="14LTIP TL(RSUs)"/>
    <n v="10261"/>
    <n v="212"/>
    <x v="112"/>
    <n v="9260"/>
    <x v="1"/>
    <n v="824000"/>
    <n v="0"/>
    <n v="0"/>
    <s v="4176589WeRSU14LTIP TL(RSUs)"/>
    <s v="LTIP TL(RSU)"/>
    <s v="LTIP TL(RSU) - 05/06/2014"/>
    <s v="3 years"/>
    <d v="2014-05-06T00:00:00"/>
    <d v="2017-05-06T00:00:00"/>
    <n v="370"/>
    <n v="0"/>
    <n v="0"/>
    <m/>
    <m/>
    <m/>
    <m/>
    <n v="370"/>
    <n v="1"/>
    <s v=""/>
    <n v="370"/>
    <n v="18877.400000000001"/>
    <n v="0"/>
    <n v="0"/>
    <n v="0"/>
    <s v=""/>
    <s v=""/>
    <s v=""/>
    <n v="18877.400000000001"/>
    <n v="370"/>
    <n v="-370"/>
    <n v="0"/>
    <n v="0"/>
    <n v="51.02"/>
    <n v="0"/>
    <n v="0"/>
    <n v="0"/>
    <n v="0"/>
    <n v="0"/>
    <n v="0"/>
    <n v="0"/>
    <n v="18877.400000000001"/>
    <n v="17.208204193254332"/>
    <n v="1097"/>
    <n v="18877.400000000001"/>
    <n v="18877.400000000001"/>
    <n v="0"/>
    <n v="2495.87"/>
    <n v="6155.3600000000006"/>
    <n v="6172.23"/>
    <n v="4053.9400000000023"/>
    <n v="0"/>
    <n v="18877.400000000001"/>
    <n v="0"/>
    <m/>
    <n v="522.79"/>
    <n v="505.92"/>
    <n v="3025.2300000000023"/>
    <n v="4053.9400000000023"/>
    <n v="0"/>
    <n v="0"/>
    <n v="0"/>
    <n v="0"/>
    <n v="0"/>
    <n v="0"/>
    <n v="0"/>
    <n v="0"/>
    <n v="4053.9400000000023"/>
  </r>
  <r>
    <n v="906"/>
    <n v="17090"/>
    <s v="4176590WhRSU"/>
    <s v="90Wh"/>
    <x v="151"/>
    <s v="14LTIP TL(RSUs)"/>
    <n v="10261"/>
    <n v="212"/>
    <x v="104"/>
    <n v="9260"/>
    <x v="1"/>
    <n v="821000"/>
    <n v="0"/>
    <n v="0"/>
    <s v="4176590Wh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22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500000000007"/>
    <n v="0"/>
    <n v="11224.400000000001"/>
    <n v="0"/>
    <m/>
    <n v="310.83999999999997"/>
    <n v="300.82"/>
    <n v="1798.7900000000004"/>
    <n v="2410.4500000000003"/>
    <n v="0"/>
    <n v="0"/>
    <n v="0"/>
    <n v="0"/>
    <n v="0"/>
    <n v="0"/>
    <n v="0"/>
    <n v="0"/>
    <n v="2410.4500000000003"/>
  </r>
  <r>
    <n v="907"/>
    <n v="17130"/>
    <s v="41765130ERSU"/>
    <s v="130E"/>
    <x v="152"/>
    <s v="14LTIP TL(RSUs)"/>
    <n v="10261"/>
    <n v="10"/>
    <x v="113"/>
    <n v="9260"/>
    <x v="1"/>
    <n v="2000"/>
    <n v="0"/>
    <n v="0"/>
    <s v="41765130E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499999999998"/>
    <n v="0"/>
    <n v="11224.400000000001"/>
    <n v="0"/>
    <m/>
    <n v="310.83999999999997"/>
    <n v="300.82"/>
    <n v="310.85000000000002"/>
    <n v="922.51"/>
    <n v="310.83999999999997"/>
    <n v="280.76"/>
    <n v="310.85000000000002"/>
    <n v="902.44999999999993"/>
    <n v="300.82"/>
    <n v="284.67"/>
    <n v="0"/>
    <n v="585.49"/>
    <n v="2410.4499999999998"/>
  </r>
  <r>
    <n v="908"/>
    <n v="17247"/>
    <s v="41765247FRSU"/>
    <s v="247F"/>
    <x v="153"/>
    <s v="14LTIP TL(RSUs)"/>
    <n v="10261"/>
    <n v="80"/>
    <x v="114"/>
    <n v="9260"/>
    <x v="1"/>
    <n v="190000"/>
    <n v="0"/>
    <n v="0"/>
    <s v="41765247FRSU14LTIP TL(RSUs)"/>
    <s v="LTIP TL(RSU)"/>
    <s v="LTIP TL(RSU) - 05/06/2014"/>
    <s v="3 years"/>
    <d v="2014-05-06T00:00:00"/>
    <d v="2017-05-06T00:00:00"/>
    <n v="370"/>
    <n v="0"/>
    <n v="0"/>
    <m/>
    <m/>
    <m/>
    <m/>
    <n v="370"/>
    <n v="1"/>
    <s v=""/>
    <n v="0"/>
    <n v="18877.400000000001"/>
    <n v="0"/>
    <n v="0"/>
    <n v="0"/>
    <s v=""/>
    <s v=""/>
    <s v=""/>
    <n v="18877.400000000001"/>
    <n v="370"/>
    <n v="-370"/>
    <n v="0"/>
    <n v="0"/>
    <n v="51.02"/>
    <n v="0"/>
    <n v="0"/>
    <n v="0"/>
    <n v="0"/>
    <n v="0"/>
    <n v="0"/>
    <n v="0"/>
    <n v="18877.400000000001"/>
    <n v="17.208204193254332"/>
    <n v="1097"/>
    <n v="18877.400000000001"/>
    <n v="18877.400000000001"/>
    <n v="0"/>
    <n v="2495.87"/>
    <n v="6155.3600000000006"/>
    <n v="6172.23"/>
    <n v="4053.94"/>
    <n v="0"/>
    <n v="18877.399999999998"/>
    <n v="0"/>
    <m/>
    <n v="522.79"/>
    <n v="505.92"/>
    <n v="522.78"/>
    <n v="1551.49"/>
    <n v="522.78"/>
    <n v="472.2"/>
    <n v="522.78"/>
    <n v="1517.76"/>
    <n v="505.92"/>
    <n v="478.77"/>
    <n v="0"/>
    <n v="984.69"/>
    <n v="4053.94"/>
  </r>
  <r>
    <n v="909"/>
    <n v="17279"/>
    <s v="41765279CRSU"/>
    <s v="279C"/>
    <x v="154"/>
    <s v="14LTIP TL(RSUs)"/>
    <n v="10261"/>
    <n v="10"/>
    <x v="115"/>
    <n v="9260"/>
    <x v="1"/>
    <n v="2000"/>
    <n v="0"/>
    <n v="0"/>
    <s v="41765279CRSU14LTIP TL(RSUs)"/>
    <s v="LTIP TL(RSU)"/>
    <s v="LTIP TL(RSU) - 05/06/2014"/>
    <s v="3 years"/>
    <d v="2014-05-06T00:00:00"/>
    <d v="2017-05-06T00:00:00"/>
    <n v="22350"/>
    <n v="0"/>
    <n v="0"/>
    <m/>
    <m/>
    <m/>
    <m/>
    <n v="22350"/>
    <n v="1"/>
    <s v=""/>
    <n v="0"/>
    <n v="1140297"/>
    <n v="0"/>
    <n v="0"/>
    <n v="0"/>
    <s v=""/>
    <s v=""/>
    <s v=""/>
    <n v="1140297"/>
    <n v="22350"/>
    <n v="-22350"/>
    <n v="0"/>
    <n v="0"/>
    <n v="51.02"/>
    <n v="0"/>
    <n v="0"/>
    <n v="0"/>
    <n v="0"/>
    <n v="0"/>
    <n v="0"/>
    <n v="0"/>
    <n v="1140297"/>
    <n v="1039.4685505925252"/>
    <n v="1097"/>
    <n v="1140297"/>
    <n v="1140297"/>
    <n v="0"/>
    <n v="1140297"/>
    <n v="0"/>
    <n v="0"/>
    <n v="0"/>
    <n v="0"/>
    <n v="1140297"/>
    <n v="0"/>
    <m/>
    <n v="0"/>
    <n v="0"/>
    <n v="0"/>
    <n v="0"/>
    <n v="0"/>
    <n v="0"/>
    <n v="0"/>
    <n v="0"/>
    <n v="0"/>
    <n v="0"/>
    <n v="0"/>
    <n v="0"/>
    <n v="0"/>
  </r>
  <r>
    <n v="910"/>
    <n v="17505"/>
    <s v="41765505ARSU"/>
    <s v="505A"/>
    <x v="155"/>
    <s v="14LTIP TL(RSUs)"/>
    <n v="10261"/>
    <n v="212"/>
    <x v="105"/>
    <n v="9260"/>
    <x v="1"/>
    <n v="834000"/>
    <n v="0"/>
    <n v="0"/>
    <s v="41765505ARSU14LTIP TL(RSUs)"/>
    <s v="LTIP TL(RSU)"/>
    <s v="LTIP TL(RSU) - 05/06/2014"/>
    <s v="3 years"/>
    <d v="2014-05-06T00:00:00"/>
    <d v="2017-05-06T00:00:00"/>
    <n v="370"/>
    <n v="0"/>
    <n v="0"/>
    <m/>
    <m/>
    <m/>
    <m/>
    <n v="370"/>
    <n v="1"/>
    <s v=""/>
    <n v="370"/>
    <n v="18877.400000000001"/>
    <n v="0"/>
    <n v="0"/>
    <n v="0"/>
    <s v=""/>
    <s v=""/>
    <s v=""/>
    <n v="18877.400000000001"/>
    <n v="370"/>
    <n v="-370"/>
    <n v="0"/>
    <n v="0"/>
    <n v="51.02"/>
    <n v="0"/>
    <n v="0"/>
    <n v="0"/>
    <n v="0"/>
    <n v="0"/>
    <n v="0"/>
    <n v="0"/>
    <n v="18877.400000000001"/>
    <n v="17.208204193254332"/>
    <n v="1097"/>
    <n v="18877.400000000001"/>
    <n v="18877.400000000001"/>
    <n v="0"/>
    <n v="2495.87"/>
    <n v="6155.3600000000006"/>
    <n v="6172.23"/>
    <n v="4053.9400000000023"/>
    <n v="0"/>
    <n v="18877.400000000001"/>
    <n v="0"/>
    <m/>
    <n v="522.79"/>
    <n v="505.92"/>
    <n v="3025.2300000000023"/>
    <n v="4053.9400000000023"/>
    <n v="0"/>
    <n v="0"/>
    <n v="0"/>
    <n v="0"/>
    <n v="0"/>
    <n v="0"/>
    <n v="0"/>
    <n v="0"/>
    <n v="4053.9400000000023"/>
  </r>
  <r>
    <n v="911"/>
    <n v="17542"/>
    <s v="41765542SRSU"/>
    <s v="542S"/>
    <x v="156"/>
    <s v="14LTIP TL(RSUs)"/>
    <n v="10261"/>
    <n v="10"/>
    <x v="116"/>
    <n v="9260"/>
    <x v="1"/>
    <n v="2000"/>
    <n v="0"/>
    <n v="0"/>
    <s v="41765542S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499999999998"/>
    <n v="0"/>
    <n v="11224.400000000001"/>
    <n v="0"/>
    <m/>
    <n v="310.83999999999997"/>
    <n v="300.82"/>
    <n v="310.85000000000002"/>
    <n v="922.51"/>
    <n v="310.83999999999997"/>
    <n v="280.76"/>
    <n v="310.85000000000002"/>
    <n v="902.44999999999993"/>
    <n v="300.82"/>
    <n v="284.67"/>
    <n v="0"/>
    <n v="585.49"/>
    <n v="2410.4499999999998"/>
  </r>
  <r>
    <n v="912"/>
    <n v="17561"/>
    <s v="41765561MRSU"/>
    <s v="561M"/>
    <x v="157"/>
    <s v="14LTIP TL(RSUs)"/>
    <n v="10261"/>
    <n v="10"/>
    <x v="1"/>
    <n v="9260"/>
    <x v="1"/>
    <n v="2000"/>
    <n v="0"/>
    <n v="0"/>
    <s v="41765561MRSU14LTIP TL(RSUs)"/>
    <s v="LTIP TL(RSU)"/>
    <s v="LTIP TL(RSU) - 05/06/2014"/>
    <s v="3 years"/>
    <d v="2014-05-06T00:00:00"/>
    <d v="2017-05-06T00:00:00"/>
    <n v="370"/>
    <n v="0"/>
    <n v="0"/>
    <m/>
    <m/>
    <m/>
    <m/>
    <n v="370"/>
    <n v="1"/>
    <s v=""/>
    <n v="0"/>
    <n v="18877.400000000001"/>
    <n v="0"/>
    <n v="0"/>
    <n v="0"/>
    <s v=""/>
    <s v=""/>
    <s v=""/>
    <n v="18877.400000000001"/>
    <n v="370"/>
    <n v="-370"/>
    <n v="0"/>
    <n v="0"/>
    <n v="51.02"/>
    <n v="0"/>
    <n v="0"/>
    <n v="0"/>
    <n v="0"/>
    <n v="0"/>
    <n v="0"/>
    <n v="0"/>
    <n v="18877.400000000001"/>
    <n v="17.208204193254332"/>
    <n v="1097"/>
    <n v="18877.400000000001"/>
    <n v="18877.400000000001"/>
    <n v="0"/>
    <n v="2495.87"/>
    <n v="6155.3600000000006"/>
    <n v="6172.23"/>
    <n v="4053.94"/>
    <n v="0"/>
    <n v="18877.399999999998"/>
    <n v="0"/>
    <m/>
    <n v="522.79"/>
    <n v="505.92"/>
    <n v="522.78"/>
    <n v="1551.49"/>
    <n v="522.78"/>
    <n v="472.2"/>
    <n v="522.78"/>
    <n v="1517.76"/>
    <n v="505.92"/>
    <n v="478.77"/>
    <n v="0"/>
    <n v="984.69"/>
    <n v="4053.94"/>
  </r>
  <r>
    <n v="913"/>
    <n v="17773"/>
    <s v="41765773HRSU"/>
    <s v="773H"/>
    <x v="158"/>
    <s v="14LTIP TL(RSUs)"/>
    <n v="10261"/>
    <n v="212"/>
    <x v="117"/>
    <n v="9260"/>
    <x v="1"/>
    <n v="821000"/>
    <n v="0"/>
    <n v="0"/>
    <s v="41765773H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22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500000000007"/>
    <n v="0"/>
    <n v="11224.400000000001"/>
    <n v="0"/>
    <m/>
    <n v="310.83999999999997"/>
    <n v="300.82"/>
    <n v="1798.7900000000004"/>
    <n v="2410.4500000000003"/>
    <n v="0"/>
    <n v="0"/>
    <n v="0"/>
    <n v="0"/>
    <n v="0"/>
    <n v="0"/>
    <n v="0"/>
    <n v="0"/>
    <n v="2410.4500000000003"/>
  </r>
  <r>
    <n v="914"/>
    <n v="17858"/>
    <s v="41765858MRSU"/>
    <s v="858M"/>
    <x v="159"/>
    <s v="14LTIP TL(RSUs)"/>
    <n v="10261"/>
    <n v="10"/>
    <x v="4"/>
    <n v="9260"/>
    <x v="1"/>
    <n v="2000"/>
    <n v="0"/>
    <n v="0"/>
    <s v="41765858M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1224.4"/>
    <n v="0"/>
    <n v="0"/>
    <n v="0"/>
    <n v="0"/>
    <n v="11224.4"/>
    <n v="0"/>
    <m/>
    <n v="0"/>
    <n v="0"/>
    <n v="0"/>
    <n v="0"/>
    <n v="0"/>
    <n v="0"/>
    <n v="0"/>
    <n v="0"/>
    <n v="0"/>
    <n v="0"/>
    <n v="0"/>
    <n v="0"/>
    <n v="0"/>
  </r>
  <r>
    <n v="915"/>
    <n v="17922"/>
    <s v="41765922GRSU"/>
    <s v="922G"/>
    <x v="160"/>
    <s v="14LTIP TL(RSUs)"/>
    <n v="10261"/>
    <n v="10"/>
    <x v="1"/>
    <n v="9260"/>
    <x v="1"/>
    <n v="2000"/>
    <n v="0"/>
    <n v="0"/>
    <s v="41765922GRSU14LTIP TL(RSUs)"/>
    <s v="LTIP TL(RSU)"/>
    <s v="LTIP TL(RSU) - 05/06/2014"/>
    <s v="3 years"/>
    <d v="2014-05-06T00:00:00"/>
    <d v="2017-05-06T00:00:00"/>
    <n v="2720"/>
    <n v="0"/>
    <n v="0"/>
    <m/>
    <m/>
    <m/>
    <m/>
    <n v="2720"/>
    <n v="1"/>
    <s v=""/>
    <n v="0"/>
    <n v="138774.39999999999"/>
    <n v="0"/>
    <n v="0"/>
    <n v="0"/>
    <s v=""/>
    <s v=""/>
    <s v=""/>
    <n v="138774.39999999999"/>
    <n v="2720"/>
    <n v="-2720"/>
    <n v="0"/>
    <n v="0"/>
    <n v="51.02"/>
    <n v="0"/>
    <n v="0"/>
    <n v="0"/>
    <n v="0"/>
    <n v="0"/>
    <n v="0"/>
    <n v="0"/>
    <n v="138774.39999999999"/>
    <n v="126.50355515041021"/>
    <n v="1097"/>
    <n v="138774.39999999999"/>
    <n v="138774.39999999999"/>
    <n v="0"/>
    <n v="138774.39999999999"/>
    <n v="0"/>
    <n v="0"/>
    <n v="0"/>
    <n v="0"/>
    <n v="138774.39999999999"/>
    <n v="0"/>
    <m/>
    <n v="0"/>
    <n v="0"/>
    <n v="0"/>
    <n v="0"/>
    <n v="0"/>
    <n v="0"/>
    <n v="0"/>
    <n v="0"/>
    <n v="0"/>
    <n v="0"/>
    <n v="0"/>
    <n v="0"/>
    <n v="0"/>
  </r>
  <r>
    <n v="916"/>
    <n v="18035"/>
    <s v="41765035FRSU"/>
    <s v="035F"/>
    <x v="161"/>
    <s v="14LTIP TL(RSUs)"/>
    <n v="10261"/>
    <n v="60"/>
    <x v="13"/>
    <n v="9260"/>
    <x v="1"/>
    <n v="31000"/>
    <n v="0"/>
    <n v="0"/>
    <s v="41765035F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499999999998"/>
    <n v="0"/>
    <n v="11224.400000000001"/>
    <n v="0"/>
    <m/>
    <n v="310.83999999999997"/>
    <n v="300.82"/>
    <n v="310.85000000000002"/>
    <n v="922.51"/>
    <n v="310.83999999999997"/>
    <n v="280.76"/>
    <n v="310.85000000000002"/>
    <n v="902.44999999999993"/>
    <n v="300.82"/>
    <n v="284.67"/>
    <n v="0"/>
    <n v="585.49"/>
    <n v="2410.4499999999998"/>
  </r>
  <r>
    <n v="917"/>
    <n v="18162"/>
    <s v="41765162MRSU"/>
    <s v="162M"/>
    <x v="162"/>
    <s v="14LTIP TL(RSUs)"/>
    <n v="10261"/>
    <n v="10"/>
    <x v="1"/>
    <n v="9260"/>
    <x v="1"/>
    <n v="2000"/>
    <n v="0"/>
    <n v="0"/>
    <s v="41765162MRSU14LTIP TL(RSUs)"/>
    <s v="LTIP TL(RSU)"/>
    <s v="LTIP TL(RSU) - 05/06/2014"/>
    <s v="3 years"/>
    <d v="2014-05-06T00:00:00"/>
    <d v="2017-05-06T00:00:00"/>
    <n v="370"/>
    <n v="0"/>
    <n v="0"/>
    <m/>
    <m/>
    <m/>
    <m/>
    <n v="370"/>
    <n v="1"/>
    <s v=""/>
    <n v="0"/>
    <n v="18877.400000000001"/>
    <n v="0"/>
    <n v="0"/>
    <n v="0"/>
    <s v=""/>
    <s v=""/>
    <s v=""/>
    <n v="18877.400000000001"/>
    <n v="370"/>
    <n v="-370"/>
    <n v="0"/>
    <n v="0"/>
    <n v="51.02"/>
    <n v="0"/>
    <n v="0"/>
    <n v="0"/>
    <n v="0"/>
    <n v="0"/>
    <n v="0"/>
    <n v="0"/>
    <n v="18877.400000000001"/>
    <n v="17.208204193254332"/>
    <n v="1097"/>
    <n v="18877.400000000001"/>
    <n v="18877.400000000001"/>
    <n v="0"/>
    <n v="2495.87"/>
    <n v="6155.3600000000006"/>
    <n v="6172.23"/>
    <n v="4053.94"/>
    <n v="0"/>
    <n v="18877.399999999998"/>
    <n v="0"/>
    <m/>
    <n v="522.79"/>
    <n v="505.92"/>
    <n v="522.78"/>
    <n v="1551.49"/>
    <n v="522.78"/>
    <n v="472.2"/>
    <n v="522.78"/>
    <n v="1517.76"/>
    <n v="505.92"/>
    <n v="478.77"/>
    <n v="0"/>
    <n v="984.69"/>
    <n v="4053.94"/>
  </r>
  <r>
    <n v="918"/>
    <n v="18245"/>
    <s v="41765245ERSU"/>
    <s v="245E"/>
    <x v="163"/>
    <s v="14LTIP TL(RSUs)"/>
    <n v="10261"/>
    <n v="180"/>
    <x v="118"/>
    <n v="9260"/>
    <x v="1"/>
    <n v="700000"/>
    <n v="0"/>
    <n v="0"/>
    <s v="41765245E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499999999998"/>
    <n v="0"/>
    <n v="11224.400000000001"/>
    <n v="0"/>
    <m/>
    <n v="310.83999999999997"/>
    <n v="300.82"/>
    <n v="310.85000000000002"/>
    <n v="922.51"/>
    <n v="310.83999999999997"/>
    <n v="280.76"/>
    <n v="310.85000000000002"/>
    <n v="902.44999999999993"/>
    <n v="300.82"/>
    <n v="284.67"/>
    <n v="0"/>
    <n v="585.49"/>
    <n v="2410.4499999999998"/>
  </r>
  <r>
    <n v="919"/>
    <n v="18246"/>
    <s v="41765246HRSU"/>
    <s v="246H"/>
    <x v="164"/>
    <s v="14LTIP TL(RSUs)"/>
    <n v="10261"/>
    <n v="10"/>
    <x v="119"/>
    <n v="9260"/>
    <x v="1"/>
    <n v="2000"/>
    <n v="0"/>
    <n v="0"/>
    <s v="41765246HRSU14LTIP TL(RSUs)"/>
    <s v="LTIP TL(RSU)"/>
    <s v="LTIP TL(RSU) - 05/06/2014"/>
    <s v="3 years"/>
    <d v="2014-05-06T00:00:00"/>
    <d v="2017-05-06T00:00:00"/>
    <n v="3925"/>
    <n v="0"/>
    <n v="0"/>
    <m/>
    <m/>
    <m/>
    <m/>
    <n v="3925"/>
    <n v="1"/>
    <s v=""/>
    <n v="0"/>
    <n v="200253.5"/>
    <n v="0"/>
    <n v="0"/>
    <n v="0"/>
    <s v=""/>
    <s v=""/>
    <s v=""/>
    <n v="200253.5"/>
    <n v="3925"/>
    <n v="-3925"/>
    <n v="0"/>
    <n v="0"/>
    <n v="51.02"/>
    <n v="0"/>
    <n v="0"/>
    <n v="0"/>
    <n v="0"/>
    <n v="0"/>
    <n v="0"/>
    <n v="0"/>
    <n v="200253.5"/>
    <n v="182.54649042844122"/>
    <n v="1097"/>
    <n v="200253.5"/>
    <n v="200253.5"/>
    <n v="0"/>
    <n v="26476.49"/>
    <n v="173777.01"/>
    <n v="0"/>
    <n v="0"/>
    <n v="0"/>
    <n v="200253.5"/>
    <n v="0"/>
    <m/>
    <n v="0"/>
    <n v="0"/>
    <n v="0"/>
    <n v="0"/>
    <n v="0"/>
    <n v="0"/>
    <n v="0"/>
    <n v="0"/>
    <n v="0"/>
    <n v="0"/>
    <n v="0"/>
    <n v="0"/>
    <n v="0"/>
  </r>
  <r>
    <n v="920"/>
    <n v="18325"/>
    <s v="41765325JRSU"/>
    <s v="325J"/>
    <x v="165"/>
    <s v="14LTIP TL(RSUs)"/>
    <n v="10261"/>
    <n v="10"/>
    <x v="4"/>
    <n v="9260"/>
    <x v="1"/>
    <n v="2000"/>
    <n v="0"/>
    <n v="0"/>
    <s v="41765325J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499999999998"/>
    <n v="0"/>
    <n v="11224.400000000001"/>
    <n v="0"/>
    <m/>
    <n v="310.83999999999997"/>
    <n v="300.82"/>
    <n v="310.85000000000002"/>
    <n v="922.51"/>
    <n v="310.83999999999997"/>
    <n v="280.76"/>
    <n v="310.85000000000002"/>
    <n v="902.44999999999993"/>
    <n v="300.82"/>
    <n v="284.67"/>
    <n v="0"/>
    <n v="585.49"/>
    <n v="2410.4499999999998"/>
  </r>
  <r>
    <n v="921"/>
    <n v="18513"/>
    <s v="41765513ERSU"/>
    <s v="513E"/>
    <x v="166"/>
    <s v="14LTIP TL(RSUs)"/>
    <n v="10261"/>
    <n v="10"/>
    <x v="7"/>
    <n v="9260"/>
    <x v="1"/>
    <n v="12000"/>
    <n v="0"/>
    <n v="0"/>
    <s v="41765513E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499999999998"/>
    <n v="0"/>
    <n v="11224.400000000001"/>
    <n v="0"/>
    <m/>
    <n v="310.83999999999997"/>
    <n v="300.82"/>
    <n v="310.85000000000002"/>
    <n v="922.51"/>
    <n v="310.83999999999997"/>
    <n v="280.76"/>
    <n v="310.85000000000002"/>
    <n v="902.44999999999993"/>
    <n v="300.82"/>
    <n v="284.67"/>
    <n v="0"/>
    <n v="585.49"/>
    <n v="2410.4499999999998"/>
  </r>
  <r>
    <n v="922"/>
    <n v="18547"/>
    <s v="41765547MRSU"/>
    <s v="547M"/>
    <x v="167"/>
    <s v="14LTIP TL(RSUs)"/>
    <n v="10261"/>
    <n v="10"/>
    <x v="120"/>
    <n v="9260"/>
    <x v="1"/>
    <n v="2000"/>
    <n v="0"/>
    <n v="0"/>
    <s v="41765547M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499999999998"/>
    <n v="0"/>
    <n v="11224.400000000001"/>
    <n v="0"/>
    <m/>
    <n v="310.83999999999997"/>
    <n v="300.82"/>
    <n v="310.85000000000002"/>
    <n v="922.51"/>
    <n v="310.83999999999997"/>
    <n v="280.76"/>
    <n v="310.85000000000002"/>
    <n v="902.44999999999993"/>
    <n v="300.82"/>
    <n v="284.67"/>
    <n v="0"/>
    <n v="585.49"/>
    <n v="2410.4499999999998"/>
  </r>
  <r>
    <n v="923"/>
    <n v="18568"/>
    <s v="41765568KRSU"/>
    <s v="568K"/>
    <x v="168"/>
    <s v="14LTIP TL(RSUs)"/>
    <n v="10261"/>
    <n v="10"/>
    <x v="121"/>
    <n v="9260"/>
    <x v="1"/>
    <n v="2000"/>
    <n v="0"/>
    <n v="0"/>
    <s v="41765568K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499999999998"/>
    <n v="0"/>
    <n v="11224.400000000001"/>
    <n v="0"/>
    <m/>
    <n v="310.83999999999997"/>
    <n v="300.82"/>
    <n v="310.85000000000002"/>
    <n v="922.51"/>
    <n v="310.83999999999997"/>
    <n v="280.76"/>
    <n v="310.85000000000002"/>
    <n v="902.44999999999993"/>
    <n v="300.82"/>
    <n v="284.67"/>
    <n v="0"/>
    <n v="585.49"/>
    <n v="2410.4499999999998"/>
  </r>
  <r>
    <n v="924"/>
    <n v="18570"/>
    <s v="41765570GRSU"/>
    <s v="570G"/>
    <x v="169"/>
    <s v="14LTIP TL(RSUs)"/>
    <n v="10261"/>
    <n v="10"/>
    <x v="0"/>
    <n v="9260"/>
    <x v="1"/>
    <n v="2000"/>
    <n v="0"/>
    <n v="0"/>
    <s v="41765570GRSU14LTIP TL(RSUs)"/>
    <s v="LTIP TL(RSU)"/>
    <s v="LTIP TL(RSU) - 05/06/2014"/>
    <s v="3 years"/>
    <d v="2014-05-06T00:00:00"/>
    <d v="2017-05-06T00:00:00"/>
    <n v="370"/>
    <n v="0"/>
    <n v="0"/>
    <m/>
    <m/>
    <m/>
    <m/>
    <n v="370"/>
    <n v="1"/>
    <s v=""/>
    <n v="0"/>
    <n v="18877.400000000001"/>
    <n v="0"/>
    <n v="0"/>
    <n v="0"/>
    <s v=""/>
    <s v=""/>
    <s v=""/>
    <n v="18877.400000000001"/>
    <n v="370"/>
    <n v="-370"/>
    <n v="0"/>
    <n v="0"/>
    <n v="51.02"/>
    <n v="0"/>
    <n v="0"/>
    <n v="0"/>
    <n v="0"/>
    <n v="0"/>
    <n v="0"/>
    <n v="0"/>
    <n v="18877.400000000001"/>
    <n v="17.208204193254332"/>
    <n v="1097"/>
    <n v="18877.400000000001"/>
    <n v="18877.400000000001"/>
    <n v="0"/>
    <n v="2495.87"/>
    <n v="6155.3600000000006"/>
    <n v="6172.23"/>
    <n v="4053.94"/>
    <n v="0"/>
    <n v="18877.399999999998"/>
    <n v="0"/>
    <m/>
    <n v="522.79"/>
    <n v="505.92"/>
    <n v="522.78"/>
    <n v="1551.49"/>
    <n v="522.78"/>
    <n v="472.2"/>
    <n v="522.78"/>
    <n v="1517.76"/>
    <n v="984.69"/>
    <n v="0"/>
    <n v="0"/>
    <n v="984.69"/>
    <n v="4053.94"/>
  </r>
  <r>
    <n v="925"/>
    <n v="18601"/>
    <s v="41765601MRSU"/>
    <s v="601M"/>
    <x v="170"/>
    <s v="14LTIP TL(RSUs)"/>
    <n v="10261"/>
    <n v="70"/>
    <x v="122"/>
    <n v="9260"/>
    <x v="1"/>
    <n v="170000"/>
    <n v="0"/>
    <n v="0"/>
    <s v="41765601M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499999999998"/>
    <n v="0"/>
    <n v="11224.400000000001"/>
    <n v="0"/>
    <m/>
    <n v="310.83999999999997"/>
    <n v="300.82"/>
    <n v="310.85000000000002"/>
    <n v="922.51"/>
    <n v="310.83999999999997"/>
    <n v="280.76"/>
    <n v="310.85000000000002"/>
    <n v="902.44999999999993"/>
    <n v="300.82"/>
    <n v="284.67"/>
    <n v="0"/>
    <n v="585.49"/>
    <n v="2410.4499999999998"/>
  </r>
  <r>
    <n v="926"/>
    <n v="18645"/>
    <s v="41765645LRSU"/>
    <s v="645L"/>
    <x v="171"/>
    <s v="14LTIP TL(RSUs)"/>
    <n v="10261"/>
    <n v="30"/>
    <x v="123"/>
    <n v="9260"/>
    <x v="1"/>
    <n v="10000"/>
    <n v="0"/>
    <n v="0"/>
    <s v="41765645L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499999999998"/>
    <n v="0"/>
    <n v="11224.400000000001"/>
    <n v="0"/>
    <m/>
    <n v="310.83999999999997"/>
    <n v="300.82"/>
    <n v="310.85000000000002"/>
    <n v="922.51"/>
    <n v="310.83999999999997"/>
    <n v="280.76"/>
    <n v="310.85000000000002"/>
    <n v="902.44999999999993"/>
    <n v="300.82"/>
    <n v="284.67"/>
    <n v="0"/>
    <n v="585.49"/>
    <n v="2410.4499999999998"/>
  </r>
  <r>
    <n v="927"/>
    <n v="18652"/>
    <s v="41765652PRSU"/>
    <s v="652P"/>
    <x v="172"/>
    <s v="14LTIP TL(RSUs)"/>
    <n v="10261"/>
    <n v="10"/>
    <x v="5"/>
    <n v="9260"/>
    <x v="1"/>
    <n v="2000"/>
    <n v="0"/>
    <n v="0"/>
    <s v="41765652P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499999999998"/>
    <n v="0"/>
    <n v="11224.400000000001"/>
    <n v="0"/>
    <m/>
    <n v="310.83999999999997"/>
    <n v="300.82"/>
    <n v="310.85000000000002"/>
    <n v="922.51"/>
    <n v="310.83999999999997"/>
    <n v="280.76"/>
    <n v="310.85000000000002"/>
    <n v="902.44999999999993"/>
    <n v="300.82"/>
    <n v="284.67"/>
    <n v="0"/>
    <n v="585.49"/>
    <n v="2410.4499999999998"/>
  </r>
  <r>
    <n v="928"/>
    <n v="18731"/>
    <s v="41765731HRSU"/>
    <s v="731H"/>
    <x v="173"/>
    <s v="14LTIP TL(RSUs)"/>
    <n v="10261"/>
    <n v="10"/>
    <x v="54"/>
    <n v="9260"/>
    <x v="1"/>
    <n v="2000"/>
    <n v="0"/>
    <n v="0"/>
    <s v="41765731H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499999999998"/>
    <n v="0"/>
    <n v="11224.400000000001"/>
    <n v="0"/>
    <m/>
    <n v="310.83999999999997"/>
    <n v="300.82"/>
    <n v="310.85000000000002"/>
    <n v="922.51"/>
    <n v="310.83999999999997"/>
    <n v="280.76"/>
    <n v="310.85000000000002"/>
    <n v="902.44999999999993"/>
    <n v="300.82"/>
    <n v="284.67"/>
    <n v="0"/>
    <n v="585.49"/>
    <n v="2410.4499999999998"/>
  </r>
  <r>
    <n v="929"/>
    <n v="18779"/>
    <s v="41765779WRSU"/>
    <s v="779W"/>
    <x v="174"/>
    <s v="14LTIP TL(RSUs)"/>
    <n v="10261"/>
    <n v="212"/>
    <x v="124"/>
    <n v="9260"/>
    <x v="1"/>
    <n v="832000"/>
    <n v="0"/>
    <n v="0"/>
    <s v="41765779W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22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1224.4"/>
    <n v="0"/>
    <n v="0"/>
    <n v="0"/>
    <n v="0"/>
    <n v="11224.4"/>
    <n v="0"/>
    <m/>
    <n v="0"/>
    <n v="0"/>
    <n v="0"/>
    <n v="0"/>
    <n v="0"/>
    <n v="0"/>
    <n v="0"/>
    <n v="0"/>
    <n v="0"/>
    <n v="0"/>
    <n v="0"/>
    <n v="0"/>
    <n v="0"/>
  </r>
  <r>
    <n v="930"/>
    <n v="18837"/>
    <s v="41765837NRSU"/>
    <s v="837N"/>
    <x v="175"/>
    <s v="14LTIP TL(RSUs)"/>
    <n v="10261"/>
    <n v="60"/>
    <x v="125"/>
    <n v="9260"/>
    <x v="1"/>
    <n v="30000"/>
    <n v="0"/>
    <n v="0"/>
    <s v="41765837N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499999999998"/>
    <n v="0"/>
    <n v="11224.400000000001"/>
    <n v="0"/>
    <m/>
    <n v="310.83999999999997"/>
    <n v="300.82"/>
    <n v="310.85000000000002"/>
    <n v="922.51"/>
    <n v="310.83999999999997"/>
    <n v="280.76"/>
    <n v="310.85000000000002"/>
    <n v="902.44999999999993"/>
    <n v="300.82"/>
    <n v="284.67"/>
    <n v="0"/>
    <n v="585.49"/>
    <n v="2410.4499999999998"/>
  </r>
  <r>
    <n v="931"/>
    <n v="18912"/>
    <s v="41765912SRSU"/>
    <s v="912S"/>
    <x v="176"/>
    <s v="14LTIP TL(RSUs)"/>
    <n v="10261"/>
    <n v="10"/>
    <x v="126"/>
    <n v="9260"/>
    <x v="1"/>
    <n v="2000"/>
    <n v="0"/>
    <n v="0"/>
    <s v="41765912SRSU14LTIP TL(RSUs)"/>
    <s v="LTIP TL(RSU)"/>
    <s v="LTIP TL(RSU) - 05/06/2014"/>
    <s v="3 years"/>
    <d v="2014-05-06T00:00:00"/>
    <d v="2017-05-06T00:00:00"/>
    <n v="370"/>
    <n v="0"/>
    <n v="0"/>
    <m/>
    <m/>
    <m/>
    <m/>
    <n v="370"/>
    <n v="1"/>
    <s v=""/>
    <n v="0"/>
    <n v="18877.400000000001"/>
    <n v="0"/>
    <n v="0"/>
    <n v="0"/>
    <s v=""/>
    <s v=""/>
    <s v=""/>
    <n v="18877.400000000001"/>
    <n v="370"/>
    <n v="-370"/>
    <n v="0"/>
    <n v="0"/>
    <n v="51.02"/>
    <n v="0"/>
    <n v="0"/>
    <n v="0"/>
    <n v="0"/>
    <n v="0"/>
    <n v="0"/>
    <n v="0"/>
    <n v="18877.400000000001"/>
    <n v="17.208204193254332"/>
    <n v="1097"/>
    <n v="18877.400000000001"/>
    <n v="18877.400000000001"/>
    <n v="0"/>
    <n v="18877.400000000001"/>
    <n v="0"/>
    <n v="0"/>
    <n v="0"/>
    <n v="0"/>
    <n v="18877.400000000001"/>
    <n v="0"/>
    <m/>
    <n v="0"/>
    <n v="0"/>
    <n v="0"/>
    <n v="0"/>
    <n v="0"/>
    <n v="0"/>
    <n v="0"/>
    <n v="0"/>
    <n v="0"/>
    <n v="0"/>
    <n v="0"/>
    <n v="0"/>
    <n v="0"/>
  </r>
  <r>
    <n v="932"/>
    <n v="18915"/>
    <s v="41765915SRSU"/>
    <s v="915S"/>
    <x v="177"/>
    <s v="14LTIP TL(RSUs)"/>
    <n v="10261"/>
    <n v="10"/>
    <x v="1"/>
    <n v="9260"/>
    <x v="1"/>
    <n v="2000"/>
    <n v="0"/>
    <n v="0"/>
    <s v="41765915S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499999999998"/>
    <n v="0"/>
    <n v="11224.400000000001"/>
    <n v="0"/>
    <m/>
    <n v="310.83999999999997"/>
    <n v="300.82"/>
    <n v="310.85000000000002"/>
    <n v="922.51"/>
    <n v="310.83999999999997"/>
    <n v="280.76"/>
    <n v="310.85000000000002"/>
    <n v="902.44999999999993"/>
    <n v="300.82"/>
    <n v="284.67"/>
    <n v="0"/>
    <n v="585.49"/>
    <n v="2410.4499999999998"/>
  </r>
  <r>
    <n v="933"/>
    <n v="18991"/>
    <s v="41765991LRSU"/>
    <s v="991L"/>
    <x v="178"/>
    <s v="14LTIP TL(RSUs)"/>
    <n v="10261"/>
    <n v="10"/>
    <x v="127"/>
    <n v="9260"/>
    <x v="1"/>
    <n v="12000"/>
    <n v="0"/>
    <n v="0"/>
    <s v="41765991LRSU14LTIP TL(RSUs)"/>
    <s v="LTIP TL(RSU)"/>
    <s v="LTIP TL(RSU) - 05/06/2014"/>
    <s v="3 years"/>
    <d v="2014-05-06T00:00:00"/>
    <d v="2017-05-06T00:00:00"/>
    <n v="370"/>
    <n v="0"/>
    <n v="0"/>
    <m/>
    <m/>
    <m/>
    <m/>
    <n v="370"/>
    <n v="1"/>
    <s v=""/>
    <n v="0"/>
    <n v="18877.400000000001"/>
    <n v="0"/>
    <n v="0"/>
    <n v="0"/>
    <s v=""/>
    <s v=""/>
    <s v=""/>
    <n v="18877.400000000001"/>
    <n v="370"/>
    <n v="-370"/>
    <n v="0"/>
    <n v="0"/>
    <n v="51.02"/>
    <n v="0"/>
    <n v="0"/>
    <n v="0"/>
    <n v="0"/>
    <n v="0"/>
    <n v="0"/>
    <n v="0"/>
    <n v="18877.400000000001"/>
    <n v="17.208204193254332"/>
    <n v="1097"/>
    <n v="18877.400000000001"/>
    <n v="18877.400000000001"/>
    <n v="0"/>
    <n v="2495.87"/>
    <n v="6155.3600000000006"/>
    <n v="6172.23"/>
    <n v="4053.94"/>
    <n v="0"/>
    <n v="18877.399999999998"/>
    <n v="0"/>
    <m/>
    <n v="522.79"/>
    <n v="505.92"/>
    <n v="522.78"/>
    <n v="1551.49"/>
    <n v="522.78"/>
    <n v="472.2"/>
    <n v="522.78"/>
    <n v="1517.76"/>
    <n v="505.92"/>
    <n v="478.77"/>
    <n v="0"/>
    <n v="984.69"/>
    <n v="4053.94"/>
  </r>
  <r>
    <n v="934"/>
    <n v="19012"/>
    <s v="41765012SRSU"/>
    <s v="012S"/>
    <x v="179"/>
    <s v="14LTIP TL(RSUs)"/>
    <n v="10261"/>
    <n v="10"/>
    <x v="128"/>
    <n v="4264"/>
    <x v="1"/>
    <n v="2000"/>
    <n v="0"/>
    <n v="0"/>
    <s v="41765012S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499999999998"/>
    <n v="0"/>
    <n v="11224.400000000001"/>
    <n v="0"/>
    <m/>
    <n v="310.83999999999997"/>
    <n v="300.82"/>
    <n v="310.85000000000002"/>
    <n v="922.51"/>
    <n v="310.83999999999997"/>
    <n v="280.76"/>
    <n v="310.85000000000002"/>
    <n v="902.44999999999993"/>
    <n v="300.82"/>
    <n v="284.67"/>
    <n v="0"/>
    <n v="585.49"/>
    <n v="2410.4499999999998"/>
  </r>
  <r>
    <n v="935"/>
    <n v="19149"/>
    <s v="41765149HRSU"/>
    <s v="149H"/>
    <x v="180"/>
    <s v="14LTIP TL(RSUs)"/>
    <n v="10261"/>
    <n v="80"/>
    <x v="129"/>
    <n v="9260"/>
    <x v="1"/>
    <n v="190000"/>
    <n v="0"/>
    <n v="0"/>
    <s v="41765149HRSU14LTIP TL(RSUs)"/>
    <s v="LTIP TL(RSU)"/>
    <s v="LTIP TL(RSU) - 05/06/2014"/>
    <s v="3 years"/>
    <d v="2014-05-06T00:00:00"/>
    <d v="2017-05-06T00:00:00"/>
    <n v="370"/>
    <n v="0"/>
    <n v="0"/>
    <m/>
    <m/>
    <m/>
    <m/>
    <n v="370"/>
    <n v="1"/>
    <s v=""/>
    <n v="0"/>
    <n v="18877.400000000001"/>
    <n v="0"/>
    <n v="0"/>
    <n v="0"/>
    <s v=""/>
    <s v=""/>
    <s v=""/>
    <n v="18877.400000000001"/>
    <n v="370"/>
    <n v="-370"/>
    <n v="0"/>
    <n v="0"/>
    <n v="51.02"/>
    <n v="0"/>
    <n v="0"/>
    <n v="0"/>
    <n v="0"/>
    <n v="0"/>
    <n v="0"/>
    <n v="0"/>
    <n v="18877.400000000001"/>
    <n v="17.208204193254332"/>
    <n v="1097"/>
    <n v="18877.400000000001"/>
    <n v="18877.400000000001"/>
    <n v="0"/>
    <n v="18877.400000000001"/>
    <n v="0"/>
    <n v="0"/>
    <n v="0"/>
    <n v="0"/>
    <n v="18877.400000000001"/>
    <n v="0"/>
    <m/>
    <n v="0"/>
    <n v="0"/>
    <n v="0"/>
    <n v="0"/>
    <n v="0"/>
    <n v="0"/>
    <n v="0"/>
    <n v="0"/>
    <n v="0"/>
    <n v="0"/>
    <n v="0"/>
    <n v="0"/>
    <n v="0"/>
  </r>
  <r>
    <n v="936"/>
    <n v="19160"/>
    <s v="41765160SRSU"/>
    <s v="160S"/>
    <x v="181"/>
    <s v="14LTIP TL(RSUs)"/>
    <n v="10261"/>
    <n v="212"/>
    <x v="130"/>
    <n v="9260"/>
    <x v="1"/>
    <n v="827000"/>
    <n v="0"/>
    <n v="0"/>
    <s v="41765160SRSU14LTIP TL(RSUs)"/>
    <s v="LTIP TL(RSU)"/>
    <s v="LTIP TL(RSU) - 05/06/2014"/>
    <s v="3 years"/>
    <d v="2014-05-06T00:00:00"/>
    <d v="2017-05-06T00:00:00"/>
    <n v="370"/>
    <n v="0"/>
    <n v="0"/>
    <m/>
    <m/>
    <m/>
    <m/>
    <n v="370"/>
    <n v="1"/>
    <s v=""/>
    <n v="370"/>
    <n v="18877.400000000001"/>
    <n v="0"/>
    <n v="0"/>
    <n v="0"/>
    <s v=""/>
    <s v=""/>
    <s v=""/>
    <n v="18877.400000000001"/>
    <n v="370"/>
    <n v="-370"/>
    <n v="0"/>
    <n v="0"/>
    <n v="51.02"/>
    <n v="0"/>
    <n v="0"/>
    <n v="0"/>
    <n v="0"/>
    <n v="0"/>
    <n v="0"/>
    <n v="0"/>
    <n v="18877.400000000001"/>
    <n v="17.208204193254332"/>
    <n v="1097"/>
    <n v="18877.400000000001"/>
    <n v="18877.400000000001"/>
    <n v="0"/>
    <n v="2495.87"/>
    <n v="16381.529999999999"/>
    <n v="0"/>
    <n v="0"/>
    <n v="0"/>
    <n v="18877.399999999998"/>
    <n v="0"/>
    <m/>
    <n v="0"/>
    <n v="0"/>
    <n v="0"/>
    <n v="0"/>
    <n v="0"/>
    <n v="0"/>
    <n v="0"/>
    <n v="0"/>
    <n v="0"/>
    <n v="0"/>
    <n v="0"/>
    <n v="0"/>
    <n v="0"/>
  </r>
  <r>
    <n v="937"/>
    <n v="19167"/>
    <s v="41765167BRSU"/>
    <s v="167B"/>
    <x v="182"/>
    <s v="14LTIP TL(RSUs)"/>
    <n v="10261"/>
    <n v="10"/>
    <x v="131"/>
    <n v="9260"/>
    <x v="1"/>
    <n v="2000"/>
    <n v="0"/>
    <n v="0"/>
    <s v="41765167BRSU14LTIP TL(RSUs)"/>
    <s v="LTIP TL(RSU)"/>
    <s v="LTIP TL(RSU) - 05/06/2014"/>
    <s v="3 years"/>
    <d v="2014-05-06T00:00:00"/>
    <d v="2017-05-06T00:00:00"/>
    <n v="370"/>
    <n v="0"/>
    <n v="0"/>
    <m/>
    <m/>
    <m/>
    <m/>
    <n v="370"/>
    <n v="1"/>
    <s v=""/>
    <n v="0"/>
    <n v="18877.400000000001"/>
    <n v="0"/>
    <n v="0"/>
    <n v="0"/>
    <s v=""/>
    <s v=""/>
    <s v=""/>
    <n v="18877.400000000001"/>
    <n v="370"/>
    <n v="-370"/>
    <n v="0"/>
    <n v="0"/>
    <n v="51.02"/>
    <n v="0"/>
    <n v="0"/>
    <n v="0"/>
    <n v="0"/>
    <n v="0"/>
    <n v="0"/>
    <n v="0"/>
    <n v="18877.400000000001"/>
    <n v="17.208204193254332"/>
    <n v="1097"/>
    <n v="18877.400000000001"/>
    <n v="18877.400000000001"/>
    <n v="0"/>
    <n v="2495.87"/>
    <n v="6155.3600000000006"/>
    <n v="6172.23"/>
    <n v="4053.94"/>
    <n v="0"/>
    <n v="18877.399999999998"/>
    <n v="0"/>
    <m/>
    <n v="522.79"/>
    <n v="505.92"/>
    <n v="522.78"/>
    <n v="1551.49"/>
    <n v="522.78"/>
    <n v="472.2"/>
    <n v="522.78"/>
    <n v="1517.76"/>
    <n v="505.92"/>
    <n v="478.77"/>
    <n v="0"/>
    <n v="984.69"/>
    <n v="4053.94"/>
  </r>
  <r>
    <n v="938"/>
    <n v="19198"/>
    <s v="41765198FRSU"/>
    <s v="198F"/>
    <x v="183"/>
    <s v="14LTIP TL(RSUs)"/>
    <n v="10261"/>
    <n v="10"/>
    <x v="5"/>
    <n v="9260"/>
    <x v="1"/>
    <n v="2000"/>
    <n v="0"/>
    <n v="0"/>
    <s v="41765198F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499999999998"/>
    <n v="0"/>
    <n v="11224.400000000001"/>
    <n v="0"/>
    <m/>
    <n v="310.83999999999997"/>
    <n v="300.82"/>
    <n v="310.85000000000002"/>
    <n v="922.51"/>
    <n v="310.83999999999997"/>
    <n v="280.76"/>
    <n v="310.85000000000002"/>
    <n v="902.44999999999993"/>
    <n v="300.82"/>
    <n v="284.67"/>
    <n v="0"/>
    <n v="585.49"/>
    <n v="2410.4499999999998"/>
  </r>
  <r>
    <n v="939"/>
    <n v="23416"/>
    <s v="41765416MRSU"/>
    <s v="416M"/>
    <x v="184"/>
    <s v="14LTIP TL(RSUs)"/>
    <n v="10261"/>
    <n v="60"/>
    <x v="17"/>
    <n v="9260"/>
    <x v="1"/>
    <n v="30000"/>
    <n v="0"/>
    <n v="0"/>
    <s v="41765416M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499999999998"/>
    <n v="0"/>
    <n v="11224.400000000001"/>
    <n v="0"/>
    <m/>
    <n v="310.83999999999997"/>
    <n v="300.82"/>
    <n v="310.85000000000002"/>
    <n v="922.51"/>
    <n v="310.83999999999997"/>
    <n v="280.76"/>
    <n v="310.85000000000002"/>
    <n v="902.44999999999993"/>
    <n v="300.82"/>
    <n v="284.67"/>
    <n v="0"/>
    <n v="585.49"/>
    <n v="2410.4499999999998"/>
  </r>
  <r>
    <n v="940"/>
    <n v="23537"/>
    <s v="41765537ERSU"/>
    <s v="537E"/>
    <x v="185"/>
    <s v="14LTIP TL(RSUs)"/>
    <n v="10261"/>
    <n v="10"/>
    <x v="65"/>
    <n v="9260"/>
    <x v="1"/>
    <n v="2000"/>
    <n v="0"/>
    <n v="0"/>
    <s v="41765537ERSU14LTIP TL(RSUs)"/>
    <s v="LTIP TL(RSU)"/>
    <s v="LTIP TL(RSU) - 05/06/2014"/>
    <s v="3 years"/>
    <d v="2014-05-06T00:00:00"/>
    <d v="2017-05-06T00:00:00"/>
    <n v="5650"/>
    <n v="0"/>
    <n v="0"/>
    <m/>
    <m/>
    <m/>
    <m/>
    <n v="5650"/>
    <n v="1"/>
    <s v=""/>
    <n v="0"/>
    <n v="288263"/>
    <n v="0"/>
    <n v="0"/>
    <n v="0"/>
    <s v=""/>
    <s v=""/>
    <s v=""/>
    <n v="288263"/>
    <n v="5650"/>
    <n v="0"/>
    <n v="-5650"/>
    <n v="0"/>
    <n v="51.02"/>
    <n v="0"/>
    <n v="0"/>
    <n v="0"/>
    <n v="0"/>
    <n v="0"/>
    <n v="0"/>
    <n v="0"/>
    <n v="0"/>
    <n v="0"/>
    <n v="1097"/>
    <n v="0"/>
    <n v="0"/>
    <n v="0"/>
    <n v="38112.65"/>
    <n v="93994.050000000017"/>
    <n v="94251.56"/>
    <n v="-226358.26"/>
    <n v="0"/>
    <n v="0"/>
    <n v="0"/>
    <m/>
    <n v="7983.05"/>
    <n v="7725.54"/>
    <n v="7983.05"/>
    <n v="23691.64"/>
    <n v="7983.06"/>
    <n v="-258032.96"/>
    <n v="0"/>
    <n v="-250049.9"/>
    <n v="0"/>
    <n v="0"/>
    <n v="0"/>
    <n v="0"/>
    <n v="-226358.26"/>
  </r>
  <r>
    <n v="941"/>
    <n v="24451"/>
    <s v="41765451RRSU"/>
    <s v="451R"/>
    <x v="186"/>
    <s v="14LTIP TL(RSUs)"/>
    <n v="10261"/>
    <n v="10"/>
    <x v="0"/>
    <n v="9260"/>
    <x v="1"/>
    <n v="2000"/>
    <n v="0"/>
    <n v="0"/>
    <s v="41765451RRSU14LTIP TL(RSUs)"/>
    <s v="LTIP TL(RSU)"/>
    <s v="LTIP TL(RSU) - 05/06/2014"/>
    <s v="3 years"/>
    <d v="2014-05-06T00:00:00"/>
    <d v="2017-05-06T00:00:00"/>
    <n v="370"/>
    <n v="0"/>
    <n v="0"/>
    <m/>
    <m/>
    <m/>
    <m/>
    <n v="370"/>
    <n v="1"/>
    <s v=""/>
    <n v="0"/>
    <n v="18877.400000000001"/>
    <n v="0"/>
    <n v="0"/>
    <n v="0"/>
    <s v=""/>
    <s v=""/>
    <s v=""/>
    <n v="18877.400000000001"/>
    <n v="370"/>
    <n v="-370"/>
    <n v="0"/>
    <n v="0"/>
    <n v="51.02"/>
    <n v="0"/>
    <n v="0"/>
    <n v="0"/>
    <n v="0"/>
    <n v="0"/>
    <n v="0"/>
    <n v="0"/>
    <n v="18877.400000000001"/>
    <n v="17.208204193254332"/>
    <n v="1097"/>
    <n v="18877.400000000001"/>
    <n v="18877.400000000001"/>
    <n v="0"/>
    <n v="2495.87"/>
    <n v="6155.3600000000006"/>
    <n v="6172.23"/>
    <n v="4053.94"/>
    <n v="0"/>
    <n v="18877.399999999998"/>
    <n v="0"/>
    <m/>
    <n v="522.79"/>
    <n v="505.92"/>
    <n v="522.78"/>
    <n v="1551.49"/>
    <n v="522.78"/>
    <n v="472.2"/>
    <n v="522.78"/>
    <n v="1517.76"/>
    <n v="505.92"/>
    <n v="478.77"/>
    <n v="0"/>
    <n v="984.69"/>
    <n v="4053.94"/>
  </r>
  <r>
    <n v="942"/>
    <n v="24491"/>
    <s v="41765491TRSU"/>
    <s v="491T"/>
    <x v="187"/>
    <s v="14LTIP TL(RSUs)"/>
    <n v="10261"/>
    <n v="10"/>
    <x v="132"/>
    <n v="9260"/>
    <x v="1"/>
    <n v="2000"/>
    <n v="0"/>
    <n v="0"/>
    <s v="41765491T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499999999998"/>
    <n v="0"/>
    <n v="11224.400000000001"/>
    <n v="0"/>
    <m/>
    <n v="310.83999999999997"/>
    <n v="300.82"/>
    <n v="310.85000000000002"/>
    <n v="922.51"/>
    <n v="310.83999999999997"/>
    <n v="280.76"/>
    <n v="310.85000000000002"/>
    <n v="902.44999999999993"/>
    <n v="300.82"/>
    <n v="284.67"/>
    <n v="0"/>
    <n v="585.49"/>
    <n v="2410.4499999999998"/>
  </r>
  <r>
    <n v="943"/>
    <n v="24541"/>
    <s v="41765541BRSU"/>
    <s v="541B"/>
    <x v="188"/>
    <s v="14LTIP TL(RSUs)"/>
    <n v="10261"/>
    <n v="180"/>
    <x v="75"/>
    <n v="9260"/>
    <x v="1"/>
    <n v="700000"/>
    <n v="0"/>
    <n v="0"/>
    <s v="41765541BRSU14LTIP TL(RSUs)"/>
    <s v="LTIP TL(RSU)"/>
    <s v="LTIP TL(RSU) - 05/06/2014"/>
    <s v="3 years"/>
    <d v="2014-05-06T00:00:00"/>
    <d v="2017-05-06T00:00:00"/>
    <n v="370"/>
    <n v="0"/>
    <n v="0"/>
    <m/>
    <m/>
    <m/>
    <m/>
    <n v="370"/>
    <n v="1"/>
    <s v=""/>
    <n v="0"/>
    <n v="18877.400000000001"/>
    <n v="0"/>
    <n v="0"/>
    <n v="0"/>
    <s v=""/>
    <s v=""/>
    <s v=""/>
    <n v="18877.400000000001"/>
    <n v="370"/>
    <n v="-370"/>
    <n v="0"/>
    <n v="0"/>
    <n v="51.02"/>
    <n v="0"/>
    <n v="0"/>
    <n v="0"/>
    <n v="0"/>
    <n v="0"/>
    <n v="0"/>
    <n v="0"/>
    <n v="18877.400000000001"/>
    <n v="17.208204193254332"/>
    <n v="1097"/>
    <n v="18877.400000000001"/>
    <n v="18877.400000000001"/>
    <n v="0"/>
    <n v="2495.87"/>
    <n v="6155.3600000000006"/>
    <n v="6172.23"/>
    <n v="4053.94"/>
    <n v="0"/>
    <n v="18877.399999999998"/>
    <n v="0"/>
    <m/>
    <n v="522.79"/>
    <n v="505.92"/>
    <n v="522.78"/>
    <n v="1551.49"/>
    <n v="522.78"/>
    <n v="472.2"/>
    <n v="522.78"/>
    <n v="1517.76"/>
    <n v="505.92"/>
    <n v="478.77"/>
    <n v="0"/>
    <n v="984.69"/>
    <n v="4053.94"/>
  </r>
  <r>
    <n v="944"/>
    <n v="24582"/>
    <s v="41765582FRSU"/>
    <s v="582F"/>
    <x v="189"/>
    <s v="14LTIP TL(RSUs)"/>
    <n v="10261"/>
    <n v="10"/>
    <x v="5"/>
    <n v="9260"/>
    <x v="1"/>
    <n v="2000"/>
    <n v="0"/>
    <n v="0"/>
    <s v="41765582FRSU14LTIP TL(RSUs)"/>
    <s v="LTIP TL(RSU)"/>
    <s v="LTIP TL(RSU) - 05/06/2014"/>
    <s v="3 years"/>
    <d v="2014-05-06T00:00:00"/>
    <d v="2017-05-06T00:00:00"/>
    <n v="220"/>
    <n v="0"/>
    <n v="0"/>
    <m/>
    <m/>
    <m/>
    <m/>
    <n v="220"/>
    <n v="1"/>
    <s v=""/>
    <n v="0"/>
    <n v="11224.400000000001"/>
    <n v="0"/>
    <n v="0"/>
    <n v="0"/>
    <s v=""/>
    <s v=""/>
    <s v=""/>
    <n v="11224.400000000001"/>
    <n v="220"/>
    <n v="-220"/>
    <n v="0"/>
    <n v="0"/>
    <n v="51.02"/>
    <n v="0"/>
    <n v="0"/>
    <n v="0"/>
    <n v="0"/>
    <n v="0"/>
    <n v="0"/>
    <n v="0"/>
    <n v="11224.400000000001"/>
    <n v="10.231905195989063"/>
    <n v="1097"/>
    <n v="11224.400000000001"/>
    <n v="11224.400000000001"/>
    <n v="0"/>
    <n v="1484.03"/>
    <n v="3659.95"/>
    <n v="3669.9700000000003"/>
    <n v="2410.4499999999998"/>
    <n v="0"/>
    <n v="11224.400000000001"/>
    <n v="0"/>
    <m/>
    <n v="310.83999999999997"/>
    <n v="300.82"/>
    <n v="310.85000000000002"/>
    <n v="922.51"/>
    <n v="310.83999999999997"/>
    <n v="280.76"/>
    <n v="310.85000000000002"/>
    <n v="902.44999999999993"/>
    <n v="300.82"/>
    <n v="284.67"/>
    <n v="0"/>
    <n v="585.49"/>
    <n v="2410.4499999999998"/>
  </r>
  <r>
    <n v="945"/>
    <n v="15389"/>
    <s v="41825389CRSU"/>
    <s v="389C"/>
    <x v="190"/>
    <s v="14LTIP TL(RSUs)"/>
    <n v="10261"/>
    <n v="80"/>
    <x v="79"/>
    <n v="9260"/>
    <x v="1"/>
    <n v="190000"/>
    <n v="0"/>
    <n v="0"/>
    <s v="41825389CRSU14LTIP TL(RSUs)"/>
    <s v="LTIP TL(RSU)"/>
    <s v="LTIP TL(RSU) - 07/05/2014"/>
    <s v="3 years"/>
    <d v="2014-07-05T00:00:00"/>
    <d v="2017-07-05T00:00:00"/>
    <n v="220"/>
    <n v="0"/>
    <n v="0"/>
    <m/>
    <m/>
    <m/>
    <m/>
    <n v="220"/>
    <n v="1"/>
    <s v=""/>
    <n v="0"/>
    <n v="11333.3"/>
    <n v="0"/>
    <n v="0"/>
    <n v="0"/>
    <s v=""/>
    <s v=""/>
    <s v=""/>
    <n v="11333.3"/>
    <n v="220"/>
    <n v="0"/>
    <n v="0"/>
    <n v="220"/>
    <n v="51.515000000000001"/>
    <n v="11333.3"/>
    <n v="-226.68866659999998"/>
    <n v="11106.6113334"/>
    <n v="0"/>
    <n v="0"/>
    <n v="0"/>
    <n v="0"/>
    <n v="11333.3"/>
    <n v="10.331175934366453"/>
    <n v="1097"/>
    <n v="11333.3"/>
    <n v="11333.3"/>
    <n v="0"/>
    <n v="11333.3"/>
    <n v="0"/>
    <n v="0"/>
    <n v="0"/>
    <n v="0"/>
    <n v="11333.3"/>
    <n v="0"/>
    <m/>
    <n v="0"/>
    <n v="0"/>
    <n v="0"/>
    <n v="0"/>
    <n v="0"/>
    <n v="0"/>
    <n v="0"/>
    <n v="0"/>
    <n v="0"/>
    <n v="0"/>
    <n v="0"/>
    <n v="0"/>
    <n v="0"/>
  </r>
  <r>
    <n v="946"/>
    <n v="14468"/>
    <s v="41839468RRSU"/>
    <s v="468R"/>
    <x v="84"/>
    <s v="14LTIP TL(RSUs)"/>
    <n v="10261"/>
    <n v="80"/>
    <x v="69"/>
    <n v="9260"/>
    <x v="1"/>
    <n v="190000"/>
    <n v="0"/>
    <n v="0"/>
    <s v="41839468RRSU14LTIP TL(RSUs)"/>
    <s v="LTIP TL(RSU)"/>
    <s v="LTIP TL(RSU) - 07/19/2014"/>
    <s v="3 years"/>
    <d v="2014-07-19T00:00:00"/>
    <d v="2017-07-19T00:00:00"/>
    <n v="150"/>
    <n v="0"/>
    <n v="0"/>
    <m/>
    <m/>
    <m/>
    <m/>
    <n v="150"/>
    <n v="1"/>
    <s v=""/>
    <n v="0"/>
    <n v="7645.5"/>
    <n v="0"/>
    <n v="0"/>
    <n v="0"/>
    <s v=""/>
    <s v=""/>
    <s v=""/>
    <n v="7645.5"/>
    <n v="150"/>
    <n v="0"/>
    <n v="0"/>
    <n v="150"/>
    <n v="50.97"/>
    <n v="7645.5"/>
    <n v="-152.92529099999999"/>
    <n v="7492.5747090000004"/>
    <n v="0"/>
    <n v="0"/>
    <n v="0"/>
    <n v="0"/>
    <n v="7645.5"/>
    <n v="6.969462169553327"/>
    <n v="1097"/>
    <n v="7645.5"/>
    <n v="7645.5"/>
    <n v="0"/>
    <n v="7645.5"/>
    <n v="0"/>
    <n v="0"/>
    <n v="0"/>
    <n v="0"/>
    <n v="7645.5"/>
    <n v="0"/>
    <m/>
    <n v="0"/>
    <n v="0"/>
    <n v="0"/>
    <n v="0"/>
    <n v="0"/>
    <n v="0"/>
    <n v="0"/>
    <n v="0"/>
    <n v="0"/>
    <n v="0"/>
    <n v="0"/>
    <n v="0"/>
    <n v="0"/>
  </r>
  <r>
    <n v="947"/>
    <n v="10005"/>
    <s v="421295McERSU"/>
    <s v="5McE"/>
    <x v="0"/>
    <s v="15LTIP TL(RSUs)"/>
    <n v="10261"/>
    <n v="10"/>
    <x v="0"/>
    <n v="9260"/>
    <x v="1"/>
    <n v="2000"/>
    <n v="0"/>
    <n v="0"/>
    <s v="421295McE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9871.6"/>
    <n v="0"/>
    <n v="0"/>
    <n v="0"/>
    <n v="9871.6"/>
    <n v="0"/>
    <m/>
    <n v="0"/>
    <n v="0"/>
    <n v="0"/>
    <n v="0"/>
    <n v="0"/>
    <n v="0"/>
    <n v="0"/>
    <n v="0"/>
    <n v="0"/>
    <n v="0"/>
    <n v="0"/>
    <n v="0"/>
    <n v="0"/>
  </r>
  <r>
    <n v="948"/>
    <n v="10015"/>
    <s v="4212915WoRSU"/>
    <s v="15Wo"/>
    <x v="1"/>
    <s v="15LTIP TL(RSUs)"/>
    <n v="10261"/>
    <n v="10"/>
    <x v="1"/>
    <n v="9260"/>
    <x v="1"/>
    <n v="2000"/>
    <n v="0"/>
    <n v="0"/>
    <s v="4212915WoRSU15LTIP TL(RSUs)"/>
    <s v="LTIP TL(RSU)"/>
    <s v="LTIP TL(RSU) - 05/05/2015"/>
    <s v="3 years"/>
    <d v="2015-05-05T00:00:00"/>
    <d v="2018-05-05T00:00:00"/>
    <n v="310"/>
    <n v="0"/>
    <n v="0"/>
    <m/>
    <m/>
    <m/>
    <m/>
    <n v="310"/>
    <n v="1"/>
    <s v=""/>
    <n v="0"/>
    <n v="16541.599999999999"/>
    <n v="0"/>
    <n v="0"/>
    <n v="0"/>
    <s v=""/>
    <s v=""/>
    <s v="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210.734916799998"/>
    <n v="14.777333561349133"/>
    <n v="788"/>
    <n v="11644.54"/>
    <n v="11644.54"/>
    <n v="4566.1949167999974"/>
    <n v="0"/>
    <n v="2201.8199999999997"/>
    <n v="5408.51"/>
    <n v="4034.21"/>
    <n v="0"/>
    <n v="11644.54"/>
    <n v="0"/>
    <m/>
    <n v="458.09"/>
    <n v="443.32"/>
    <n v="458.1"/>
    <n v="1359.51"/>
    <n v="458.1"/>
    <n v="413.76"/>
    <n v="458.1"/>
    <n v="1329.96"/>
    <n v="443.32"/>
    <n v="458.1"/>
    <n v="443.32"/>
    <n v="1344.74"/>
    <n v="4034.21"/>
  </r>
  <r>
    <n v="949"/>
    <n v="10034"/>
    <s v="4212934MaRSU"/>
    <s v="34Ma"/>
    <x v="2"/>
    <s v="15LTIP TL(RSUs)"/>
    <n v="10261"/>
    <n v="50"/>
    <x v="2"/>
    <n v="9260"/>
    <x v="1"/>
    <n v="91000"/>
    <n v="0"/>
    <n v="0"/>
    <s v="4212934Ma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788"/>
    <n v="6949.16"/>
    <n v="6949.16"/>
    <n v="2724.9882568000012"/>
    <n v="0"/>
    <n v="1313.99"/>
    <n v="3227.66"/>
    <n v="2407.5100000000002"/>
    <n v="0"/>
    <n v="6949.16"/>
    <n v="0"/>
    <m/>
    <n v="273.38"/>
    <n v="264.56"/>
    <n v="273.38"/>
    <n v="811.32"/>
    <n v="273.38"/>
    <n v="246.93"/>
    <n v="273.38"/>
    <n v="793.68999999999994"/>
    <n v="264.56"/>
    <n v="273.38"/>
    <n v="264.56"/>
    <n v="802.5"/>
    <n v="2407.5100000000002"/>
  </r>
  <r>
    <n v="950"/>
    <n v="10070"/>
    <s v="4212970HaRSU"/>
    <s v="70Ha"/>
    <x v="3"/>
    <s v="15LTIP TL(RSUs)"/>
    <n v="10261"/>
    <n v="20"/>
    <x v="3"/>
    <n v="9260"/>
    <x v="1"/>
    <n v="107000"/>
    <n v="0"/>
    <n v="0"/>
    <s v="4212970HaRSU15LTIP TL(RSUs)"/>
    <s v="LTIP TL(RSU)"/>
    <s v="LTIP TL(RSU) - 05/05/2015"/>
    <s v="3 years"/>
    <d v="2015-05-05T00:00:00"/>
    <d v="2018-05-05T00:00:00"/>
    <n v="1080"/>
    <n v="0"/>
    <n v="0"/>
    <m/>
    <m/>
    <m/>
    <m/>
    <n v="1080"/>
    <n v="1"/>
    <s v=""/>
    <n v="0"/>
    <n v="57628.800000000003"/>
    <n v="0"/>
    <n v="0"/>
    <n v="0"/>
    <s v=""/>
    <s v=""/>
    <s v=""/>
    <n v="57628.800000000003"/>
    <n v="1080"/>
    <n v="0"/>
    <n v="0"/>
    <n v="1080"/>
    <n v="53.36"/>
    <n v="57628.800000000003"/>
    <n v="-1152.6912576"/>
    <n v="56476.1087424"/>
    <n v="0"/>
    <n v="0"/>
    <n v="0"/>
    <n v="0"/>
    <n v="57628.800000000003"/>
    <n v="52.533090246125802"/>
    <n v="1097"/>
    <n v="57628.800000000003"/>
    <n v="57628.800000000003"/>
    <n v="0"/>
    <n v="0"/>
    <n v="57628.800000000003"/>
    <n v="0"/>
    <n v="0"/>
    <n v="0"/>
    <n v="57628.800000000003"/>
    <n v="0"/>
    <m/>
    <n v="0"/>
    <n v="0"/>
    <n v="0"/>
    <n v="0"/>
    <n v="0"/>
    <n v="0"/>
    <n v="0"/>
    <n v="0"/>
    <n v="0"/>
    <n v="0"/>
    <n v="0"/>
    <n v="0"/>
    <n v="0"/>
  </r>
  <r>
    <n v="951"/>
    <n v="10101"/>
    <s v="42129101WRSU"/>
    <s v="101W"/>
    <x v="4"/>
    <s v="15LTIP TL(RSUs)"/>
    <n v="10261"/>
    <n v="10"/>
    <x v="4"/>
    <n v="9260"/>
    <x v="1"/>
    <n v="2000"/>
    <n v="0"/>
    <n v="0"/>
    <s v="42129101W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788"/>
    <n v="6949.16"/>
    <n v="6949.16"/>
    <n v="2724.9882568000012"/>
    <n v="0"/>
    <n v="1313.99"/>
    <n v="3227.66"/>
    <n v="2407.5100000000002"/>
    <n v="0"/>
    <n v="6949.16"/>
    <n v="0"/>
    <m/>
    <n v="273.38"/>
    <n v="264.56"/>
    <n v="273.38"/>
    <n v="811.32"/>
    <n v="273.38"/>
    <n v="246.93"/>
    <n v="273.38"/>
    <n v="793.68999999999994"/>
    <n v="264.56"/>
    <n v="273.38"/>
    <n v="264.56"/>
    <n v="802.5"/>
    <n v="2407.5100000000002"/>
  </r>
  <r>
    <n v="952"/>
    <n v="10105"/>
    <s v="42129105ARSU"/>
    <s v="105A"/>
    <x v="5"/>
    <s v="15LTIP TL(RSUs)"/>
    <n v="10261"/>
    <n v="10"/>
    <x v="5"/>
    <n v="9260"/>
    <x v="1"/>
    <n v="2000"/>
    <n v="0"/>
    <n v="0"/>
    <s v="42129105ARSU15LTIP TL(RSUs)"/>
    <s v="LTIP TL(RSU)"/>
    <s v="LTIP TL(RSU) - 05/05/2015"/>
    <s v="3 years"/>
    <d v="2015-05-05T00:00:00"/>
    <d v="2018-05-05T00:00:00"/>
    <n v="480"/>
    <n v="0"/>
    <n v="0"/>
    <m/>
    <m/>
    <m/>
    <m/>
    <n v="480"/>
    <n v="1"/>
    <s v=""/>
    <n v="0"/>
    <n v="25612.799999999999"/>
    <n v="0"/>
    <n v="0"/>
    <n v="0"/>
    <s v=""/>
    <s v=""/>
    <s v=""/>
    <n v="25612.799999999999"/>
    <n v="480"/>
    <n v="0"/>
    <n v="0"/>
    <n v="480"/>
    <n v="53.36"/>
    <n v="25612.799999999999"/>
    <n v="-512.30722559999992"/>
    <n v="25100.492774399998"/>
    <n v="0"/>
    <n v="0"/>
    <n v="0"/>
    <n v="0"/>
    <n v="25612.799999999999"/>
    <n v="23.348040109389242"/>
    <n v="1097"/>
    <n v="25612.799999999999"/>
    <n v="25612.799999999999"/>
    <n v="0"/>
    <n v="0"/>
    <n v="25612.799999999999"/>
    <n v="0"/>
    <n v="0"/>
    <n v="0"/>
    <n v="25612.799999999999"/>
    <n v="0"/>
    <m/>
    <n v="0"/>
    <n v="0"/>
    <n v="0"/>
    <n v="0"/>
    <n v="0"/>
    <n v="0"/>
    <n v="0"/>
    <n v="0"/>
    <n v="0"/>
    <n v="0"/>
    <n v="0"/>
    <n v="0"/>
    <n v="0"/>
  </r>
  <r>
    <n v="953"/>
    <n v="10106"/>
    <s v="42129106GRSU"/>
    <s v="106G"/>
    <x v="6"/>
    <s v="15LTIP TL(RSUs)"/>
    <n v="10261"/>
    <n v="30"/>
    <x v="6"/>
    <n v="9260"/>
    <x v="1"/>
    <n v="10000"/>
    <n v="0"/>
    <n v="0"/>
    <s v="42129106G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788"/>
    <n v="6949.16"/>
    <n v="6949.16"/>
    <n v="2724.9882568000012"/>
    <n v="0"/>
    <n v="1313.99"/>
    <n v="3227.66"/>
    <n v="2407.5100000000002"/>
    <n v="0"/>
    <n v="6949.16"/>
    <n v="0"/>
    <m/>
    <n v="273.38"/>
    <n v="264.56"/>
    <n v="273.38"/>
    <n v="811.32"/>
    <n v="273.38"/>
    <n v="246.93"/>
    <n v="273.38"/>
    <n v="793.68999999999994"/>
    <n v="264.56"/>
    <n v="273.38"/>
    <n v="264.56"/>
    <n v="802.5"/>
    <n v="2407.5100000000002"/>
  </r>
  <r>
    <n v="954"/>
    <n v="10107"/>
    <s v="42129107CRSU"/>
    <s v="107C"/>
    <x v="7"/>
    <s v="15LTIP TL(RSUs)"/>
    <n v="10261"/>
    <n v="10"/>
    <x v="7"/>
    <n v="9260"/>
    <x v="1"/>
    <n v="12000"/>
    <n v="0"/>
    <n v="0"/>
    <s v="42129107CRSU15LTIP TL(RSUs)"/>
    <s v="LTIP TL(RSU)"/>
    <s v="LTIP TL(RSU) - 05/05/2015"/>
    <s v="3 years"/>
    <d v="2015-05-05T00:00:00"/>
    <d v="2018-05-05T00:00:00"/>
    <n v="1080"/>
    <n v="0"/>
    <n v="0"/>
    <m/>
    <m/>
    <m/>
    <m/>
    <n v="1080"/>
    <n v="1"/>
    <s v=""/>
    <n v="0"/>
    <n v="57628.800000000003"/>
    <n v="0"/>
    <n v="0"/>
    <n v="0"/>
    <s v=""/>
    <s v=""/>
    <s v=""/>
    <n v="57628.800000000003"/>
    <n v="1080"/>
    <n v="0"/>
    <n v="0"/>
    <n v="1080"/>
    <n v="53.36"/>
    <n v="57628.800000000003"/>
    <n v="-1152.6912576"/>
    <n v="56476.1087424"/>
    <n v="0"/>
    <n v="0"/>
    <n v="0"/>
    <n v="0"/>
    <n v="56476.1087424"/>
    <n v="51.482323375022787"/>
    <n v="788"/>
    <n v="40568.07"/>
    <n v="40568.07"/>
    <n v="15908.0387424"/>
    <n v="0"/>
    <n v="7670.87"/>
    <n v="18842.530000000002"/>
    <n v="14054.669999999998"/>
    <n v="0"/>
    <n v="40568.07"/>
    <n v="0"/>
    <m/>
    <n v="1595.95"/>
    <n v="1544.47"/>
    <n v="1595.95"/>
    <n v="4736.37"/>
    <n v="1595.95"/>
    <n v="1441.51"/>
    <n v="1595.95"/>
    <n v="4633.41"/>
    <n v="1544.47"/>
    <n v="1595.95"/>
    <n v="1544.47"/>
    <n v="4684.8900000000003"/>
    <n v="14054.669999999998"/>
  </r>
  <r>
    <n v="955"/>
    <n v="10138"/>
    <s v="42129138JRSU"/>
    <s v="138J"/>
    <x v="8"/>
    <s v="15LTIP TL(RSUs)"/>
    <n v="10261"/>
    <n v="10"/>
    <x v="5"/>
    <n v="9260"/>
    <x v="1"/>
    <n v="2000"/>
    <n v="0"/>
    <n v="0"/>
    <s v="42129138J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1313.99"/>
    <n v="3227.66"/>
    <n v="5329.95"/>
    <n v="0"/>
    <n v="9871.5999999999985"/>
    <n v="0"/>
    <m/>
    <n v="273.38"/>
    <n v="264.56"/>
    <n v="273.38"/>
    <n v="811.32"/>
    <n v="273.38"/>
    <n v="246.93"/>
    <n v="273.38"/>
    <n v="793.68999999999994"/>
    <n v="264.56"/>
    <n v="3460.38"/>
    <n v="0"/>
    <n v="3724.94"/>
    <n v="5329.95"/>
  </r>
  <r>
    <n v="956"/>
    <n v="10153"/>
    <s v="42129153PRSU"/>
    <s v="153P"/>
    <x v="9"/>
    <s v="15LTIP TL(RSUs)"/>
    <n v="10261"/>
    <n v="212"/>
    <x v="8"/>
    <n v="9260"/>
    <x v="1"/>
    <n v="821000"/>
    <n v="0"/>
    <n v="0"/>
    <s v="42129153P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185"/>
    <n v="9871.6"/>
    <n v="0"/>
    <n v="0"/>
    <n v="0"/>
    <s v=""/>
    <s v=""/>
    <s v=""/>
    <n v="9871.6"/>
    <n v="185"/>
    <n v="-185"/>
    <n v="0"/>
    <n v="0"/>
    <n v="53.36"/>
    <n v="0"/>
    <n v="0"/>
    <n v="0"/>
    <n v="0"/>
    <n v="0"/>
    <n v="0"/>
    <n v="0"/>
    <n v="9871.6"/>
    <n v="8.9987237921604386"/>
    <n v="1097"/>
    <n v="9871.6"/>
    <n v="9871.6"/>
    <n v="0"/>
    <n v="0"/>
    <n v="1313.99"/>
    <n v="3227.66"/>
    <n v="5329.9500000000007"/>
    <n v="0"/>
    <n v="9871.6"/>
    <n v="0"/>
    <m/>
    <n v="273.38"/>
    <n v="264.56"/>
    <n v="4792.0100000000011"/>
    <n v="5329.9500000000007"/>
    <n v="0"/>
    <n v="0"/>
    <n v="0"/>
    <n v="0"/>
    <n v="0"/>
    <n v="0"/>
    <n v="0"/>
    <n v="0"/>
    <n v="5329.9500000000007"/>
  </r>
  <r>
    <n v="957"/>
    <n v="10155"/>
    <s v="42129155MRSU"/>
    <s v="155M"/>
    <x v="10"/>
    <s v="15LTIP TL(RSUs)"/>
    <n v="10261"/>
    <n v="10"/>
    <x v="4"/>
    <n v="9260"/>
    <x v="1"/>
    <n v="2000"/>
    <n v="0"/>
    <n v="0"/>
    <s v="42129155M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788"/>
    <n v="6949.16"/>
    <n v="6949.16"/>
    <n v="2724.9882568000012"/>
    <n v="0"/>
    <n v="1313.99"/>
    <n v="3227.66"/>
    <n v="2407.5100000000002"/>
    <n v="0"/>
    <n v="6949.16"/>
    <n v="0"/>
    <m/>
    <n v="273.38"/>
    <n v="264.56"/>
    <n v="273.38"/>
    <n v="811.32"/>
    <n v="273.38"/>
    <n v="246.93"/>
    <n v="273.38"/>
    <n v="793.68999999999994"/>
    <n v="264.56"/>
    <n v="273.38"/>
    <n v="264.56"/>
    <n v="802.5"/>
    <n v="2407.5100000000002"/>
  </r>
  <r>
    <n v="958"/>
    <n v="10219"/>
    <s v="42129219HRSU"/>
    <s v="219H"/>
    <x v="11"/>
    <s v="15LTIP TL(RSUs)"/>
    <n v="10261"/>
    <n v="10"/>
    <x v="5"/>
    <n v="9260"/>
    <x v="1"/>
    <n v="2000"/>
    <n v="0"/>
    <n v="0"/>
    <s v="42129219HRSU15LTIP TL(RSUs)"/>
    <s v="LTIP TL(RSU)"/>
    <s v="LTIP TL(RSU) - 05/05/2015"/>
    <s v="3 years"/>
    <d v="2015-05-05T00:00:00"/>
    <d v="2018-05-05T00:00:00"/>
    <n v="310"/>
    <n v="0"/>
    <n v="0"/>
    <m/>
    <m/>
    <m/>
    <m/>
    <n v="310"/>
    <n v="1"/>
    <s v=""/>
    <n v="0"/>
    <n v="16541.599999999999"/>
    <n v="0"/>
    <n v="0"/>
    <n v="0"/>
    <s v=""/>
    <s v=""/>
    <s v="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541.599999999999"/>
    <n v="15.078942570647218"/>
    <n v="1097"/>
    <n v="16541.599999999999"/>
    <n v="16541.599999999999"/>
    <n v="0"/>
    <n v="0"/>
    <n v="16541.599999999999"/>
    <n v="0"/>
    <n v="0"/>
    <n v="0"/>
    <n v="16541.599999999999"/>
    <n v="0"/>
    <m/>
    <n v="0"/>
    <n v="0"/>
    <n v="0"/>
    <n v="0"/>
    <n v="0"/>
    <n v="0"/>
    <n v="0"/>
    <n v="0"/>
    <n v="0"/>
    <n v="0"/>
    <n v="0"/>
    <n v="0"/>
    <n v="0"/>
  </r>
  <r>
    <n v="959"/>
    <n v="10239"/>
    <s v="42129239FRSU"/>
    <s v="239F"/>
    <x v="12"/>
    <s v="15LTIP TL(RSUs)"/>
    <n v="10261"/>
    <n v="180"/>
    <x v="9"/>
    <n v="9260"/>
    <x v="1"/>
    <n v="700000"/>
    <n v="0"/>
    <n v="0"/>
    <s v="42129239FRSU15LTIP TL(RSUs)"/>
    <s v="LTIP TL(RSU)"/>
    <s v="LTIP TL(RSU) - 05/05/2015"/>
    <s v="3 years"/>
    <d v="2015-05-05T00:00:00"/>
    <d v="2018-05-05T00:00:00"/>
    <n v="310"/>
    <n v="0"/>
    <n v="0"/>
    <m/>
    <m/>
    <m/>
    <m/>
    <n v="310"/>
    <n v="1"/>
    <s v=""/>
    <n v="0"/>
    <n v="16541.599999999999"/>
    <n v="0"/>
    <n v="0"/>
    <n v="0"/>
    <s v=""/>
    <s v=""/>
    <s v="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541.599999999999"/>
    <n v="15.078942570647218"/>
    <n v="1097"/>
    <n v="16541.599999999999"/>
    <n v="16541.599999999999"/>
    <n v="0"/>
    <n v="0"/>
    <n v="2201.8199999999997"/>
    <n v="5408.51"/>
    <n v="8931.27"/>
    <n v="0"/>
    <n v="16541.599999999999"/>
    <n v="0"/>
    <m/>
    <n v="458.09"/>
    <n v="443.32"/>
    <n v="458.1"/>
    <n v="1359.51"/>
    <n v="458.1"/>
    <n v="413.76"/>
    <n v="458.1"/>
    <n v="1329.96"/>
    <n v="6241.8"/>
    <n v="0"/>
    <n v="0"/>
    <n v="6241.8"/>
    <n v="8931.27"/>
  </r>
  <r>
    <n v="960"/>
    <n v="10284"/>
    <s v="42129284ARSU"/>
    <s v="284A"/>
    <x v="13"/>
    <s v="15LTIP TL(RSUs)"/>
    <n v="10261"/>
    <n v="60"/>
    <x v="10"/>
    <n v="9260"/>
    <x v="1"/>
    <n v="81000"/>
    <n v="0"/>
    <n v="0"/>
    <s v="42129284A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788"/>
    <n v="6949.16"/>
    <n v="6949.16"/>
    <n v="2724.9882568000012"/>
    <n v="0"/>
    <n v="1313.99"/>
    <n v="3227.66"/>
    <n v="2407.5100000000002"/>
    <n v="0"/>
    <n v="6949.16"/>
    <n v="0"/>
    <m/>
    <n v="273.38"/>
    <n v="264.56"/>
    <n v="273.38"/>
    <n v="811.32"/>
    <n v="273.38"/>
    <n v="246.93"/>
    <n v="273.38"/>
    <n v="793.68999999999994"/>
    <n v="264.56"/>
    <n v="273.38"/>
    <n v="264.56"/>
    <n v="802.5"/>
    <n v="2407.5100000000002"/>
  </r>
  <r>
    <n v="961"/>
    <n v="10366"/>
    <s v="42129366BRSU"/>
    <s v="366B"/>
    <x v="14"/>
    <s v="15LTIP TL(RSUs)"/>
    <n v="10261"/>
    <n v="50"/>
    <x v="11"/>
    <n v="9260"/>
    <x v="1"/>
    <n v="9000"/>
    <n v="0"/>
    <n v="0"/>
    <s v="42129366B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1313.99"/>
    <n v="3227.66"/>
    <n v="5329.95"/>
    <n v="0"/>
    <n v="9871.5999999999985"/>
    <n v="0"/>
    <m/>
    <n v="273.38"/>
    <n v="264.56"/>
    <n v="273.38"/>
    <n v="811.32"/>
    <n v="273.38"/>
    <n v="246.93"/>
    <n v="273.38"/>
    <n v="793.68999999999994"/>
    <n v="3724.94"/>
    <n v="0"/>
    <n v="0"/>
    <n v="3724.94"/>
    <n v="5329.95"/>
  </r>
  <r>
    <n v="962"/>
    <n v="10368"/>
    <s v="42129368WRSU"/>
    <s v="368W"/>
    <x v="15"/>
    <s v="15LTIP TL(RSUs)"/>
    <n v="10261"/>
    <n v="10"/>
    <x v="5"/>
    <n v="9260"/>
    <x v="1"/>
    <n v="2000"/>
    <n v="0"/>
    <n v="0"/>
    <s v="42129368WRSU15LTIP TL(RSUs)"/>
    <s v="LTIP TL(RSU)"/>
    <s v="LTIP TL(RSU) - 05/05/2015"/>
    <s v="3 years"/>
    <d v="2015-05-05T00:00:00"/>
    <d v="2018-05-05T00:00:00"/>
    <n v="480"/>
    <n v="0"/>
    <n v="0"/>
    <m/>
    <m/>
    <m/>
    <m/>
    <n v="480"/>
    <n v="1"/>
    <s v=""/>
    <n v="0"/>
    <n v="25612.799999999999"/>
    <n v="0"/>
    <n v="0"/>
    <n v="0"/>
    <s v=""/>
    <s v=""/>
    <s v=""/>
    <n v="25612.799999999999"/>
    <n v="480"/>
    <n v="0"/>
    <n v="0"/>
    <n v="480"/>
    <n v="53.36"/>
    <n v="25612.799999999999"/>
    <n v="-512.30722559999992"/>
    <n v="25100.492774399998"/>
    <n v="0"/>
    <n v="0"/>
    <n v="0"/>
    <n v="0"/>
    <n v="25612.799999999999"/>
    <n v="23.348040109389242"/>
    <n v="1097"/>
    <n v="25612.799999999999"/>
    <n v="25612.799999999999"/>
    <n v="0"/>
    <n v="0"/>
    <n v="25612.799999999999"/>
    <n v="0"/>
    <n v="0"/>
    <n v="0"/>
    <n v="25612.799999999999"/>
    <n v="0"/>
    <m/>
    <n v="0"/>
    <n v="0"/>
    <n v="0"/>
    <n v="0"/>
    <n v="0"/>
    <n v="0"/>
    <n v="0"/>
    <n v="0"/>
    <n v="0"/>
    <n v="0"/>
    <n v="0"/>
    <n v="0"/>
    <n v="0"/>
  </r>
  <r>
    <n v="963"/>
    <n v="10382"/>
    <s v="42129382ARSU"/>
    <s v="382A"/>
    <x v="17"/>
    <s v="15LTIP TL(RSUs)"/>
    <n v="10261"/>
    <n v="10"/>
    <x v="1"/>
    <n v="9260"/>
    <x v="1"/>
    <n v="2000"/>
    <n v="0"/>
    <n v="0"/>
    <s v="42129382ARSU15LTIP TL(RSUs)"/>
    <s v="LTIP TL(RSU)"/>
    <s v="LTIP TL(RSU) - 05/05/2015"/>
    <s v="3 years"/>
    <d v="2015-05-05T00:00:00"/>
    <d v="2018-05-05T00:00:00"/>
    <n v="310"/>
    <n v="0"/>
    <n v="0"/>
    <m/>
    <m/>
    <m/>
    <m/>
    <n v="310"/>
    <n v="1"/>
    <s v=""/>
    <n v="0"/>
    <n v="16541.599999999999"/>
    <n v="0"/>
    <n v="0"/>
    <n v="0"/>
    <s v=""/>
    <s v=""/>
    <s v="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541.599999999999"/>
    <n v="15.078942570647218"/>
    <n v="1097"/>
    <n v="16541.599999999999"/>
    <n v="16541.599999999999"/>
    <n v="0"/>
    <n v="0"/>
    <n v="16541.599999999999"/>
    <n v="0"/>
    <n v="0"/>
    <n v="0"/>
    <n v="16541.599999999999"/>
    <n v="0"/>
    <m/>
    <n v="0"/>
    <n v="0"/>
    <n v="0"/>
    <n v="0"/>
    <n v="0"/>
    <n v="0"/>
    <n v="0"/>
    <n v="0"/>
    <n v="0"/>
    <n v="0"/>
    <n v="0"/>
    <n v="0"/>
    <n v="0"/>
  </r>
  <r>
    <n v="964"/>
    <n v="10399"/>
    <s v="42129399GRSU"/>
    <s v="399G"/>
    <x v="18"/>
    <s v="15LTIP TL(RSUs)"/>
    <n v="10261"/>
    <n v="60"/>
    <x v="13"/>
    <n v="9260"/>
    <x v="1"/>
    <n v="31000"/>
    <n v="0"/>
    <n v="0"/>
    <s v="42129399GRSU15LTIP TL(RSUs)"/>
    <s v="LTIP TL(RSU)"/>
    <s v="LTIP TL(RSU) - 05/05/2015"/>
    <s v="3 years"/>
    <d v="2015-05-05T00:00:00"/>
    <d v="2018-05-05T00:00:00"/>
    <n v="480"/>
    <n v="0"/>
    <n v="0"/>
    <m/>
    <m/>
    <m/>
    <m/>
    <n v="480"/>
    <n v="1"/>
    <s v=""/>
    <n v="0"/>
    <n v="25612.799999999999"/>
    <n v="0"/>
    <n v="0"/>
    <n v="0"/>
    <s v=""/>
    <s v=""/>
    <s v=""/>
    <n v="25612.799999999999"/>
    <n v="480"/>
    <n v="0"/>
    <n v="0"/>
    <n v="480"/>
    <n v="53.36"/>
    <n v="25612.799999999999"/>
    <n v="-512.30722559999992"/>
    <n v="25100.492774399998"/>
    <n v="0"/>
    <n v="0"/>
    <n v="0"/>
    <n v="0"/>
    <n v="25612.799999999999"/>
    <n v="23.348040109389242"/>
    <n v="1097"/>
    <n v="25612.799999999999"/>
    <n v="25612.799999999999"/>
    <n v="0"/>
    <n v="0"/>
    <n v="25612.799999999999"/>
    <n v="0"/>
    <n v="0"/>
    <n v="0"/>
    <n v="25612.799999999999"/>
    <n v="0"/>
    <m/>
    <n v="0"/>
    <n v="0"/>
    <n v="0"/>
    <n v="0"/>
    <n v="0"/>
    <n v="0"/>
    <n v="0"/>
    <n v="0"/>
    <n v="0"/>
    <n v="0"/>
    <n v="0"/>
    <n v="0"/>
    <n v="0"/>
  </r>
  <r>
    <n v="965"/>
    <n v="10401"/>
    <s v="42129401SRSU"/>
    <s v="401S"/>
    <x v="19"/>
    <s v="15LTIP TL(RSUs)"/>
    <n v="10261"/>
    <n v="10"/>
    <x v="14"/>
    <n v="9260"/>
    <x v="1"/>
    <n v="2000"/>
    <n v="0"/>
    <n v="0"/>
    <s v="42129401S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788"/>
    <n v="6949.16"/>
    <n v="6949.16"/>
    <n v="2724.9882568000012"/>
    <n v="0"/>
    <n v="1313.99"/>
    <n v="3227.66"/>
    <n v="2407.5100000000002"/>
    <n v="0"/>
    <n v="6949.16"/>
    <n v="0"/>
    <m/>
    <n v="273.38"/>
    <n v="264.56"/>
    <n v="273.38"/>
    <n v="811.32"/>
    <n v="273.38"/>
    <n v="246.93"/>
    <n v="273.38"/>
    <n v="793.68999999999994"/>
    <n v="264.56"/>
    <n v="273.38"/>
    <n v="264.56"/>
    <n v="802.5"/>
    <n v="2407.5100000000002"/>
  </r>
  <r>
    <n v="966"/>
    <n v="10449"/>
    <s v="42129449MRSU"/>
    <s v="449M"/>
    <x v="20"/>
    <s v="15LTIP TL(RSUs)"/>
    <n v="10261"/>
    <n v="20"/>
    <x v="15"/>
    <n v="9260"/>
    <x v="1"/>
    <n v="7000"/>
    <n v="0"/>
    <n v="0"/>
    <s v="42129449M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9871.6"/>
    <n v="0"/>
    <n v="0"/>
    <n v="0"/>
    <n v="9871.6"/>
    <n v="0"/>
    <m/>
    <n v="0"/>
    <n v="0"/>
    <n v="0"/>
    <n v="0"/>
    <n v="0"/>
    <n v="0"/>
    <n v="0"/>
    <n v="0"/>
    <n v="0"/>
    <n v="0"/>
    <n v="0"/>
    <n v="0"/>
    <n v="0"/>
  </r>
  <r>
    <n v="967"/>
    <n v="10452"/>
    <s v="42129452SRSU"/>
    <s v="452S"/>
    <x v="21"/>
    <s v="15LTIP TL(RSUs)"/>
    <n v="10261"/>
    <n v="70"/>
    <x v="16"/>
    <n v="9260"/>
    <x v="1"/>
    <n v="170000"/>
    <n v="0"/>
    <n v="0"/>
    <s v="42129452S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9871.6"/>
    <n v="0"/>
    <n v="0"/>
    <n v="0"/>
    <n v="9871.6"/>
    <n v="0"/>
    <m/>
    <n v="0"/>
    <n v="0"/>
    <n v="0"/>
    <n v="0"/>
    <n v="0"/>
    <n v="0"/>
    <n v="0"/>
    <n v="0"/>
    <n v="0"/>
    <n v="0"/>
    <n v="0"/>
    <n v="0"/>
    <n v="0"/>
  </r>
  <r>
    <n v="968"/>
    <n v="10473"/>
    <s v="42129473GRSU"/>
    <s v="473G"/>
    <x v="22"/>
    <s v="15LTIP TL(RSUs)"/>
    <n v="10261"/>
    <n v="60"/>
    <x v="17"/>
    <n v="9260"/>
    <x v="1"/>
    <n v="30000"/>
    <n v="0"/>
    <n v="0"/>
    <s v="42129473GRSU15LTIP TL(RSUs)"/>
    <s v="LTIP TL(RSU)"/>
    <s v="LTIP TL(RSU) - 05/05/2015"/>
    <s v="3 years"/>
    <d v="2015-05-05T00:00:00"/>
    <d v="2018-05-05T00:00:00"/>
    <n v="1080"/>
    <n v="0"/>
    <n v="0"/>
    <m/>
    <m/>
    <m/>
    <m/>
    <n v="1080"/>
    <n v="1"/>
    <s v=""/>
    <n v="0"/>
    <n v="57628.800000000003"/>
    <n v="0"/>
    <n v="0"/>
    <n v="0"/>
    <s v=""/>
    <s v=""/>
    <s v=""/>
    <n v="57628.800000000003"/>
    <n v="1080"/>
    <n v="0"/>
    <n v="0"/>
    <n v="1080"/>
    <n v="53.36"/>
    <n v="57628.800000000003"/>
    <n v="-1152.6912576"/>
    <n v="56476.1087424"/>
    <n v="0"/>
    <n v="0"/>
    <n v="0"/>
    <n v="0"/>
    <n v="57628.800000000003"/>
    <n v="52.533090246125802"/>
    <n v="1097"/>
    <n v="57628.800000000003"/>
    <n v="57628.800000000003"/>
    <n v="0"/>
    <n v="0"/>
    <n v="7670.87"/>
    <n v="49957.930000000008"/>
    <n v="0"/>
    <n v="0"/>
    <n v="57628.80000000001"/>
    <n v="0"/>
    <m/>
    <n v="0"/>
    <n v="0"/>
    <n v="0"/>
    <n v="0"/>
    <n v="0"/>
    <n v="0"/>
    <n v="0"/>
    <n v="0"/>
    <n v="0"/>
    <n v="0"/>
    <n v="0"/>
    <n v="0"/>
    <n v="0"/>
  </r>
  <r>
    <n v="969"/>
    <n v="10537"/>
    <s v="4212937ElRSU"/>
    <s v="37El"/>
    <x v="23"/>
    <s v="15LTIP TL(RSUs)"/>
    <n v="10261"/>
    <n v="30"/>
    <x v="18"/>
    <n v="9260"/>
    <x v="1"/>
    <n v="10000"/>
    <n v="0"/>
    <n v="0"/>
    <s v="4212937El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788"/>
    <n v="6949.16"/>
    <n v="6949.16"/>
    <n v="2724.9882568000012"/>
    <n v="0"/>
    <n v="1313.99"/>
    <n v="3227.66"/>
    <n v="2407.5100000000002"/>
    <n v="0"/>
    <n v="6949.16"/>
    <n v="0"/>
    <m/>
    <n v="273.38"/>
    <n v="264.56"/>
    <n v="273.38"/>
    <n v="811.32"/>
    <n v="273.38"/>
    <n v="246.93"/>
    <n v="273.38"/>
    <n v="793.68999999999994"/>
    <n v="264.56"/>
    <n v="273.38"/>
    <n v="264.56"/>
    <n v="802.5"/>
    <n v="2407.5100000000002"/>
  </r>
  <r>
    <n v="970"/>
    <n v="10552"/>
    <s v="42129552BRSU"/>
    <s v="552B"/>
    <x v="24"/>
    <s v="15LTIP TL(RSUs)"/>
    <n v="10261"/>
    <n v="30"/>
    <x v="19"/>
    <n v="9260"/>
    <x v="1"/>
    <n v="10000"/>
    <n v="0"/>
    <n v="0"/>
    <s v="42129552B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9871.6"/>
    <n v="0"/>
    <n v="0"/>
    <n v="0"/>
    <n v="9871.6"/>
    <n v="0"/>
    <m/>
    <n v="0"/>
    <n v="0"/>
    <n v="0"/>
    <n v="0"/>
    <n v="0"/>
    <n v="0"/>
    <n v="0"/>
    <n v="0"/>
    <n v="0"/>
    <n v="0"/>
    <n v="0"/>
    <n v="0"/>
    <n v="0"/>
  </r>
  <r>
    <n v="971"/>
    <n v="10593"/>
    <s v="42129593ARSU"/>
    <s v="593A"/>
    <x v="25"/>
    <s v="15LTIP TL(RSUs)"/>
    <n v="10261"/>
    <n v="10"/>
    <x v="20"/>
    <n v="9260"/>
    <x v="1"/>
    <n v="2000"/>
    <n v="0"/>
    <n v="0"/>
    <s v="42129593A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9871.6"/>
    <n v="0"/>
    <n v="0"/>
    <n v="0"/>
    <n v="9871.6"/>
    <n v="0"/>
    <m/>
    <n v="0"/>
    <n v="0"/>
    <n v="0"/>
    <n v="0"/>
    <n v="0"/>
    <n v="0"/>
    <n v="0"/>
    <n v="0"/>
    <n v="0"/>
    <n v="0"/>
    <n v="0"/>
    <n v="0"/>
    <n v="0"/>
  </r>
  <r>
    <n v="972"/>
    <n v="10606"/>
    <s v="42129606ARSU"/>
    <s v="606A"/>
    <x v="26"/>
    <s v="15LTIP TL(RSUs)"/>
    <n v="10261"/>
    <n v="10"/>
    <x v="21"/>
    <n v="9260"/>
    <x v="1"/>
    <n v="2000"/>
    <n v="0"/>
    <n v="0"/>
    <s v="42129606ARSU15LTIP TL(RSUs)"/>
    <s v="LTIP TL(RSU)"/>
    <s v="LTIP TL(RSU) - 05/05/2015"/>
    <s v="3 years"/>
    <d v="2015-05-05T00:00:00"/>
    <d v="2018-05-05T00:00:00"/>
    <n v="1080"/>
    <n v="0"/>
    <n v="0"/>
    <m/>
    <m/>
    <m/>
    <m/>
    <n v="1080"/>
    <n v="1"/>
    <s v=""/>
    <n v="0"/>
    <n v="57628.800000000003"/>
    <n v="0"/>
    <n v="0"/>
    <n v="0"/>
    <s v=""/>
    <s v=""/>
    <s v=""/>
    <n v="57628.800000000003"/>
    <n v="1080"/>
    <n v="0"/>
    <n v="0"/>
    <n v="1080"/>
    <n v="53.36"/>
    <n v="57628.800000000003"/>
    <n v="-1152.6912576"/>
    <n v="56476.1087424"/>
    <n v="0"/>
    <n v="0"/>
    <n v="0"/>
    <n v="0"/>
    <n v="57628.800000000003"/>
    <n v="52.533090246125802"/>
    <n v="1097"/>
    <n v="57628.800000000003"/>
    <n v="57628.800000000003"/>
    <n v="0"/>
    <n v="0"/>
    <n v="57628.800000000003"/>
    <n v="0"/>
    <n v="0"/>
    <n v="0"/>
    <n v="57628.800000000003"/>
    <n v="0"/>
    <m/>
    <n v="0"/>
    <n v="0"/>
    <n v="0"/>
    <n v="0"/>
    <n v="0"/>
    <n v="0"/>
    <n v="0"/>
    <n v="0"/>
    <n v="0"/>
    <n v="0"/>
    <n v="0"/>
    <n v="0"/>
    <n v="0"/>
  </r>
  <r>
    <n v="973"/>
    <n v="10819"/>
    <s v="42129819GRSU"/>
    <s v="819G"/>
    <x v="27"/>
    <s v="15LTIP TL(RSUs)"/>
    <n v="10261"/>
    <n v="70"/>
    <x v="22"/>
    <n v="9260"/>
    <x v="1"/>
    <n v="170000"/>
    <n v="0"/>
    <n v="0"/>
    <s v="42129819GRSU15LTIP TL(RSUs)"/>
    <s v="LTIP TL(RSU)"/>
    <s v="LTIP TL(RSU) - 05/05/2015"/>
    <s v="3 years"/>
    <d v="2015-05-05T00:00:00"/>
    <d v="2018-05-05T00:00:00"/>
    <n v="1080"/>
    <n v="0"/>
    <n v="0"/>
    <m/>
    <m/>
    <m/>
    <m/>
    <n v="1080"/>
    <n v="1"/>
    <s v=""/>
    <n v="0"/>
    <n v="57628.800000000003"/>
    <n v="0"/>
    <n v="0"/>
    <n v="0"/>
    <s v=""/>
    <s v=""/>
    <s v=""/>
    <n v="57628.800000000003"/>
    <n v="1080"/>
    <n v="0"/>
    <n v="0"/>
    <n v="1080"/>
    <n v="53.36"/>
    <n v="57628.800000000003"/>
    <n v="-1152.6912576"/>
    <n v="56476.1087424"/>
    <n v="0"/>
    <n v="0"/>
    <n v="0"/>
    <n v="0"/>
    <n v="56476.1087424"/>
    <n v="51.482323375022787"/>
    <n v="788"/>
    <n v="40568.07"/>
    <n v="40568.07"/>
    <n v="15908.0387424"/>
    <n v="0"/>
    <n v="7670.87"/>
    <n v="18842.530000000002"/>
    <n v="14054.669999999998"/>
    <n v="0"/>
    <n v="40568.07"/>
    <n v="0"/>
    <m/>
    <n v="1595.95"/>
    <n v="1544.47"/>
    <n v="1595.95"/>
    <n v="4736.37"/>
    <n v="1595.95"/>
    <n v="1441.51"/>
    <n v="1595.95"/>
    <n v="4633.41"/>
    <n v="1544.47"/>
    <n v="1595.95"/>
    <n v="1544.47"/>
    <n v="4684.8900000000003"/>
    <n v="14054.669999999998"/>
  </r>
  <r>
    <n v="974"/>
    <n v="10845"/>
    <s v="42129845PRSU"/>
    <s v="845P"/>
    <x v="28"/>
    <s v="15LTIP TL(RSUs)"/>
    <n v="10261"/>
    <n v="80"/>
    <x v="23"/>
    <n v="9260"/>
    <x v="1"/>
    <n v="190000"/>
    <n v="0"/>
    <n v="0"/>
    <s v="42129845PRSU15LTIP TL(RSUs)"/>
    <s v="LTIP TL(RSU)"/>
    <s v="LTIP TL(RSU) - 05/05/2015"/>
    <s v="3 years"/>
    <d v="2015-05-05T00:00:00"/>
    <d v="2018-05-05T00:00:00"/>
    <n v="2265"/>
    <n v="0"/>
    <n v="0"/>
    <m/>
    <m/>
    <m/>
    <m/>
    <n v="2265"/>
    <n v="1"/>
    <s v=""/>
    <n v="0"/>
    <n v="120860.4"/>
    <n v="0"/>
    <n v="0"/>
    <n v="0"/>
    <s v=""/>
    <s v=""/>
    <s v=""/>
    <n v="120860.4"/>
    <n v="2265"/>
    <n v="0"/>
    <n v="0"/>
    <n v="2265"/>
    <n v="53.36"/>
    <n v="120860.4"/>
    <n v="-2417.4497207999998"/>
    <n v="118442.9502792"/>
    <n v="0"/>
    <n v="0"/>
    <n v="0"/>
    <n v="0"/>
    <n v="118442.9502792"/>
    <n v="107.96987263372834"/>
    <n v="788"/>
    <n v="85080.26"/>
    <n v="85080.26"/>
    <n v="33362.690279200004"/>
    <n v="0"/>
    <n v="16087.51"/>
    <n v="39516.97"/>
    <n v="29475.78"/>
    <n v="0"/>
    <n v="85080.260000000009"/>
    <n v="0"/>
    <m/>
    <n v="3347.07"/>
    <n v="3239.1"/>
    <n v="3347.06"/>
    <n v="9933.23"/>
    <n v="3347.07"/>
    <n v="3023.16"/>
    <n v="3347.06"/>
    <n v="9717.2899999999991"/>
    <n v="3239.1"/>
    <n v="3347.06"/>
    <n v="3239.1"/>
    <n v="9825.26"/>
    <n v="29475.78"/>
  </r>
  <r>
    <n v="975"/>
    <n v="10859"/>
    <s v="42129859CRSU"/>
    <s v="859C"/>
    <x v="29"/>
    <s v="15LTIP TL(RSUs)"/>
    <n v="10261"/>
    <n v="10"/>
    <x v="12"/>
    <n v="9260"/>
    <x v="1"/>
    <n v="2000"/>
    <n v="0"/>
    <n v="0"/>
    <s v="42129859CRSU15LTIP TL(RSUs)"/>
    <s v="LTIP TL(RSU)"/>
    <s v="LTIP TL(RSU) - 05/05/2015"/>
    <s v="3 years"/>
    <d v="2015-05-05T00:00:00"/>
    <d v="2018-05-05T00:00:00"/>
    <n v="480"/>
    <n v="0"/>
    <n v="0"/>
    <m/>
    <m/>
    <m/>
    <m/>
    <n v="480"/>
    <n v="1"/>
    <s v=""/>
    <n v="0"/>
    <n v="25612.799999999999"/>
    <n v="0"/>
    <n v="0"/>
    <n v="0"/>
    <s v=""/>
    <s v=""/>
    <s v=""/>
    <n v="25612.799999999999"/>
    <n v="480"/>
    <n v="0"/>
    <n v="0"/>
    <n v="480"/>
    <n v="53.36"/>
    <n v="25612.799999999999"/>
    <n v="-512.30722559999992"/>
    <n v="25100.492774399998"/>
    <n v="0"/>
    <n v="0"/>
    <n v="0"/>
    <n v="0"/>
    <n v="25100.492774399998"/>
    <n v="22.881032611121238"/>
    <n v="788"/>
    <n v="18030.25"/>
    <n v="18030.25"/>
    <n v="7070.2427743999979"/>
    <n v="0"/>
    <n v="3409.27"/>
    <n v="8374.4599999999991"/>
    <n v="6246.52"/>
    <n v="0"/>
    <n v="18030.25"/>
    <n v="0"/>
    <m/>
    <n v="709.31"/>
    <n v="686.43"/>
    <n v="709.32"/>
    <n v="2105.06"/>
    <n v="709.31"/>
    <n v="640.66999999999996"/>
    <n v="709.31"/>
    <n v="2059.29"/>
    <n v="686.43"/>
    <n v="709.31"/>
    <n v="686.43"/>
    <n v="2082.1699999999996"/>
    <n v="6246.52"/>
  </r>
  <r>
    <n v="976"/>
    <n v="11104"/>
    <s v="42129104WRSU"/>
    <s v="104W"/>
    <x v="30"/>
    <s v="15LTIP TL(RSUs)"/>
    <n v="10261"/>
    <n v="60"/>
    <x v="24"/>
    <n v="9260"/>
    <x v="1"/>
    <n v="30000"/>
    <n v="0"/>
    <n v="0"/>
    <s v="42129104W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9871.6"/>
    <n v="0"/>
    <n v="0"/>
    <n v="0"/>
    <n v="9871.6"/>
    <n v="0"/>
    <m/>
    <n v="0"/>
    <n v="0"/>
    <n v="0"/>
    <n v="0"/>
    <n v="0"/>
    <n v="0"/>
    <n v="0"/>
    <n v="0"/>
    <n v="0"/>
    <n v="0"/>
    <n v="0"/>
    <n v="0"/>
    <n v="0"/>
  </r>
  <r>
    <n v="977"/>
    <n v="11128"/>
    <s v="42129128SRSU"/>
    <s v="128S"/>
    <x v="31"/>
    <s v="15LTIP TL(RSUs)"/>
    <n v="10261"/>
    <n v="70"/>
    <x v="25"/>
    <n v="9260"/>
    <x v="1"/>
    <n v="170000"/>
    <n v="0"/>
    <n v="0"/>
    <s v="42129128S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9871.6"/>
    <n v="0"/>
    <n v="0"/>
    <n v="0"/>
    <n v="9871.6"/>
    <n v="0"/>
    <m/>
    <n v="0"/>
    <n v="0"/>
    <n v="0"/>
    <n v="0"/>
    <n v="0"/>
    <n v="0"/>
    <n v="0"/>
    <n v="0"/>
    <n v="0"/>
    <n v="0"/>
    <n v="0"/>
    <n v="0"/>
    <n v="0"/>
  </r>
  <r>
    <n v="978"/>
    <n v="11145"/>
    <s v="42129145ARSU"/>
    <s v="145A"/>
    <x v="32"/>
    <s v="15LTIP TL(RSUs)"/>
    <n v="10261"/>
    <n v="10"/>
    <x v="26"/>
    <n v="9260"/>
    <x v="1"/>
    <n v="2000"/>
    <n v="0"/>
    <n v="0"/>
    <s v="42129145ARSU15LTIP TL(RSUs)"/>
    <s v="LTIP TL(RSU)"/>
    <s v="LTIP TL(RSU) - 05/05/2015"/>
    <s v="3 years"/>
    <d v="2015-05-05T00:00:00"/>
    <d v="2018-05-05T00:00:00"/>
    <n v="1080"/>
    <n v="0"/>
    <n v="0"/>
    <m/>
    <m/>
    <m/>
    <m/>
    <n v="1080"/>
    <n v="1"/>
    <s v=""/>
    <n v="0"/>
    <n v="57628.800000000003"/>
    <n v="0"/>
    <n v="0"/>
    <n v="0"/>
    <s v=""/>
    <s v=""/>
    <s v=""/>
    <n v="57628.800000000003"/>
    <n v="1080"/>
    <n v="0"/>
    <n v="0"/>
    <n v="1080"/>
    <n v="53.36"/>
    <n v="57628.800000000003"/>
    <n v="-1152.6912576"/>
    <n v="56476.1087424"/>
    <n v="0"/>
    <n v="0"/>
    <n v="0"/>
    <n v="0"/>
    <n v="56476.1087424"/>
    <n v="51.482323375022787"/>
    <n v="788"/>
    <n v="40568.07"/>
    <n v="40568.07"/>
    <n v="15908.0387424"/>
    <n v="0"/>
    <n v="7670.87"/>
    <n v="18842.530000000002"/>
    <n v="14054.669999999998"/>
    <n v="0"/>
    <n v="40568.07"/>
    <n v="0"/>
    <m/>
    <n v="1595.95"/>
    <n v="1544.47"/>
    <n v="1595.95"/>
    <n v="4736.37"/>
    <n v="1595.95"/>
    <n v="1441.51"/>
    <n v="1595.95"/>
    <n v="4633.41"/>
    <n v="1544.47"/>
    <n v="1595.95"/>
    <n v="1544.47"/>
    <n v="4684.8900000000003"/>
    <n v="14054.669999999998"/>
  </r>
  <r>
    <n v="979"/>
    <n v="11197"/>
    <s v="42129197KRSU"/>
    <s v="197K"/>
    <x v="33"/>
    <s v="15LTIP TL(RSUs)"/>
    <n v="10261"/>
    <n v="30"/>
    <x v="27"/>
    <n v="9260"/>
    <x v="1"/>
    <n v="10000"/>
    <n v="0"/>
    <n v="0"/>
    <s v="42129197K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9871.6"/>
    <n v="0"/>
    <n v="0"/>
    <n v="0"/>
    <n v="9871.6"/>
    <n v="0"/>
    <m/>
    <n v="0"/>
    <n v="0"/>
    <n v="0"/>
    <n v="0"/>
    <n v="0"/>
    <n v="0"/>
    <n v="0"/>
    <n v="0"/>
    <n v="0"/>
    <n v="0"/>
    <n v="0"/>
    <n v="0"/>
    <n v="0"/>
  </r>
  <r>
    <n v="980"/>
    <n v="11267"/>
    <s v="42129267SRSU"/>
    <s v="267S"/>
    <x v="35"/>
    <s v="15LTIP TL(RSUs)"/>
    <n v="10261"/>
    <n v="10"/>
    <x v="12"/>
    <n v="9260"/>
    <x v="1"/>
    <n v="2000"/>
    <n v="0"/>
    <n v="0"/>
    <s v="42129267SRSU15LTIP TL(RSUs)"/>
    <s v="LTIP TL(RSU)"/>
    <s v="LTIP TL(RSU) - 05/05/2015"/>
    <s v="3 years"/>
    <d v="2015-05-05T00:00:00"/>
    <d v="2018-05-05T00:00:00"/>
    <n v="480"/>
    <n v="0"/>
    <n v="0"/>
    <m/>
    <m/>
    <m/>
    <m/>
    <n v="480"/>
    <n v="1"/>
    <s v=""/>
    <n v="0"/>
    <n v="25612.799999999999"/>
    <n v="0"/>
    <n v="0"/>
    <n v="0"/>
    <s v=""/>
    <s v=""/>
    <s v=""/>
    <n v="25612.799999999999"/>
    <n v="480"/>
    <n v="0"/>
    <n v="0"/>
    <n v="480"/>
    <n v="53.36"/>
    <n v="25612.799999999999"/>
    <n v="-512.30722559999992"/>
    <n v="25100.492774399998"/>
    <n v="0"/>
    <n v="0"/>
    <n v="0"/>
    <n v="0"/>
    <n v="25612.799999999999"/>
    <n v="23.348040109389242"/>
    <n v="1097"/>
    <n v="25612.799999999999"/>
    <n v="25612.799999999999"/>
    <n v="0"/>
    <n v="0"/>
    <n v="25612.799999999999"/>
    <n v="0"/>
    <n v="0"/>
    <n v="0"/>
    <n v="25612.799999999999"/>
    <n v="0"/>
    <m/>
    <n v="0"/>
    <n v="0"/>
    <n v="0"/>
    <n v="0"/>
    <n v="0"/>
    <n v="0"/>
    <n v="0"/>
    <n v="0"/>
    <n v="0"/>
    <n v="0"/>
    <n v="0"/>
    <n v="0"/>
    <n v="0"/>
  </r>
  <r>
    <n v="981"/>
    <n v="11299"/>
    <s v="42129299DRSU"/>
    <s v="299D"/>
    <x v="36"/>
    <s v="15LTIP TL(RSUs)"/>
    <n v="10261"/>
    <n v="50"/>
    <x v="29"/>
    <n v="9260"/>
    <x v="1"/>
    <n v="91000"/>
    <n v="0"/>
    <n v="0"/>
    <s v="42129299D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1313.99"/>
    <n v="3227.66"/>
    <n v="5329.95"/>
    <n v="0"/>
    <n v="9871.5999999999985"/>
    <n v="0"/>
    <m/>
    <n v="273.38"/>
    <n v="264.56"/>
    <n v="273.38"/>
    <n v="811.32"/>
    <n v="273.38"/>
    <n v="246.93"/>
    <n v="3998.32"/>
    <n v="4518.63"/>
    <n v="0"/>
    <n v="0"/>
    <n v="0"/>
    <n v="0"/>
    <n v="5329.95"/>
  </r>
  <r>
    <n v="982"/>
    <n v="11381"/>
    <s v="42129381DRSU"/>
    <s v="381D"/>
    <x v="37"/>
    <s v="15LTIP TL(RSUs)"/>
    <n v="10261"/>
    <n v="70"/>
    <x v="30"/>
    <n v="9260"/>
    <x v="1"/>
    <n v="170000"/>
    <n v="0"/>
    <n v="0"/>
    <s v="42129381D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9871.6"/>
    <n v="0"/>
    <n v="0"/>
    <n v="0"/>
    <n v="9871.6"/>
    <n v="0"/>
    <m/>
    <n v="0"/>
    <n v="0"/>
    <n v="0"/>
    <n v="0"/>
    <n v="0"/>
    <n v="0"/>
    <n v="0"/>
    <n v="0"/>
    <n v="0"/>
    <n v="0"/>
    <n v="0"/>
    <n v="0"/>
    <n v="0"/>
  </r>
  <r>
    <n v="983"/>
    <n v="11384"/>
    <s v="42129384WRSU"/>
    <s v="384W"/>
    <x v="38"/>
    <s v="15LTIP TL(RSUs)"/>
    <n v="10261"/>
    <n v="60"/>
    <x v="31"/>
    <n v="9260"/>
    <x v="1"/>
    <n v="30000"/>
    <n v="0"/>
    <n v="0"/>
    <s v="42129384W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788"/>
    <n v="6949.16"/>
    <n v="6949.16"/>
    <n v="2724.9882568000012"/>
    <n v="0"/>
    <n v="1313.99"/>
    <n v="3227.66"/>
    <n v="2407.5100000000002"/>
    <n v="0"/>
    <n v="6949.16"/>
    <n v="0"/>
    <m/>
    <n v="273.38"/>
    <n v="264.56"/>
    <n v="273.38"/>
    <n v="811.32"/>
    <n v="273.38"/>
    <n v="246.93"/>
    <n v="273.38"/>
    <n v="793.68999999999994"/>
    <n v="264.56"/>
    <n v="273.38"/>
    <n v="264.56"/>
    <n v="802.5"/>
    <n v="2407.5100000000002"/>
  </r>
  <r>
    <n v="984"/>
    <n v="11385"/>
    <s v="42129385GRSU"/>
    <s v="385G"/>
    <x v="39"/>
    <s v="15LTIP TL(RSUs)"/>
    <n v="10261"/>
    <n v="10"/>
    <x v="32"/>
    <n v="9260"/>
    <x v="1"/>
    <n v="2000"/>
    <n v="0"/>
    <n v="0"/>
    <s v="42129385GRSU15LTIP TL(RSUs)"/>
    <s v="LTIP TL(RSU)"/>
    <s v="LTIP TL(RSU) - 05/05/2015"/>
    <s v="3 years"/>
    <d v="2015-05-05T00:00:00"/>
    <d v="2018-05-05T00:00:00"/>
    <n v="2265"/>
    <n v="0"/>
    <n v="0"/>
    <m/>
    <m/>
    <m/>
    <m/>
    <n v="2265"/>
    <n v="1"/>
    <s v=""/>
    <n v="0"/>
    <n v="120860.4"/>
    <n v="0"/>
    <n v="0"/>
    <n v="0"/>
    <s v=""/>
    <s v=""/>
    <s v=""/>
    <n v="120860.4"/>
    <n v="2265"/>
    <n v="0"/>
    <n v="0"/>
    <n v="2265"/>
    <n v="53.36"/>
    <n v="120860.4"/>
    <n v="-2417.4497207999998"/>
    <n v="118442.9502792"/>
    <n v="0"/>
    <n v="0"/>
    <n v="0"/>
    <n v="0"/>
    <n v="120860.4"/>
    <n v="110.17356426618049"/>
    <n v="1097"/>
    <n v="120860.4"/>
    <n v="120860.4"/>
    <n v="0"/>
    <n v="0"/>
    <n v="120860.4"/>
    <n v="0"/>
    <n v="0"/>
    <n v="0"/>
    <n v="120860.4"/>
    <n v="0"/>
    <m/>
    <n v="0"/>
    <n v="0"/>
    <n v="0"/>
    <n v="0"/>
    <n v="0"/>
    <n v="0"/>
    <n v="0"/>
    <n v="0"/>
    <n v="0"/>
    <n v="0"/>
    <n v="0"/>
    <n v="0"/>
    <n v="0"/>
  </r>
  <r>
    <n v="985"/>
    <n v="11400"/>
    <s v="42129400HRSU"/>
    <s v="400H"/>
    <x v="40"/>
    <s v="15LTIP TL(RSUs)"/>
    <n v="10261"/>
    <n v="20"/>
    <x v="33"/>
    <n v="9260"/>
    <x v="1"/>
    <n v="107000"/>
    <n v="0"/>
    <n v="0"/>
    <s v="42129400H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1313.99"/>
    <n v="8557.61"/>
    <n v="0"/>
    <n v="0"/>
    <n v="9871.6"/>
    <n v="0"/>
    <m/>
    <n v="0"/>
    <n v="0"/>
    <n v="0"/>
    <n v="0"/>
    <n v="0"/>
    <n v="0"/>
    <n v="0"/>
    <n v="0"/>
    <n v="0"/>
    <n v="0"/>
    <n v="0"/>
    <n v="0"/>
    <n v="0"/>
  </r>
  <r>
    <n v="986"/>
    <n v="11408"/>
    <s v="42129408MRSU"/>
    <s v="408M"/>
    <x v="41"/>
    <s v="15LTIP TL(RSUs)"/>
    <n v="10261"/>
    <n v="20"/>
    <x v="34"/>
    <n v="9260"/>
    <x v="1"/>
    <n v="107000"/>
    <n v="0"/>
    <n v="0"/>
    <s v="42129408M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9871.6"/>
    <n v="0"/>
    <n v="0"/>
    <n v="0"/>
    <n v="9871.6"/>
    <n v="0"/>
    <m/>
    <n v="0"/>
    <n v="0"/>
    <n v="0"/>
    <n v="0"/>
    <n v="0"/>
    <n v="0"/>
    <n v="0"/>
    <n v="0"/>
    <n v="0"/>
    <n v="0"/>
    <n v="0"/>
    <n v="0"/>
    <n v="0"/>
  </r>
  <r>
    <n v="987"/>
    <n v="11471"/>
    <s v="42129471BRSU"/>
    <s v="471B"/>
    <x v="42"/>
    <s v="15LTIP TL(RSUs)"/>
    <n v="10261"/>
    <n v="70"/>
    <x v="16"/>
    <n v="9260"/>
    <x v="1"/>
    <n v="170000"/>
    <n v="0"/>
    <n v="0"/>
    <s v="42129471B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9871.6"/>
    <n v="0"/>
    <n v="0"/>
    <n v="0"/>
    <n v="9871.6"/>
    <n v="0"/>
    <m/>
    <n v="0"/>
    <n v="0"/>
    <n v="0"/>
    <n v="0"/>
    <n v="0"/>
    <n v="0"/>
    <n v="0"/>
    <n v="0"/>
    <n v="0"/>
    <n v="0"/>
    <n v="0"/>
    <n v="0"/>
    <n v="0"/>
  </r>
  <r>
    <n v="988"/>
    <n v="11473"/>
    <s v="42129473HRSU"/>
    <s v="473H"/>
    <x v="43"/>
    <s v="15LTIP TL(RSUs)"/>
    <n v="10261"/>
    <n v="20"/>
    <x v="35"/>
    <n v="9260"/>
    <x v="1"/>
    <n v="107000"/>
    <n v="0"/>
    <n v="0"/>
    <s v="42129473H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9871.6"/>
    <n v="0"/>
    <n v="0"/>
    <n v="0"/>
    <n v="9871.6"/>
    <n v="0"/>
    <m/>
    <n v="0"/>
    <n v="0"/>
    <n v="0"/>
    <n v="0"/>
    <n v="0"/>
    <n v="0"/>
    <n v="0"/>
    <n v="0"/>
    <n v="0"/>
    <n v="0"/>
    <n v="0"/>
    <n v="0"/>
    <n v="0"/>
  </r>
  <r>
    <n v="989"/>
    <n v="11483"/>
    <s v="42129483BRSU"/>
    <s v="483B"/>
    <x v="44"/>
    <s v="15LTIP TL(RSUs)"/>
    <n v="10261"/>
    <n v="20"/>
    <x v="36"/>
    <n v="9260"/>
    <x v="1"/>
    <n v="107000"/>
    <n v="0"/>
    <n v="0"/>
    <s v="42129483B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9871.6"/>
    <n v="0"/>
    <n v="0"/>
    <n v="0"/>
    <n v="9871.6"/>
    <n v="0"/>
    <m/>
    <n v="0"/>
    <n v="0"/>
    <n v="0"/>
    <n v="0"/>
    <n v="0"/>
    <n v="0"/>
    <n v="0"/>
    <n v="0"/>
    <n v="0"/>
    <n v="0"/>
    <n v="0"/>
    <n v="0"/>
    <n v="0"/>
  </r>
  <r>
    <n v="990"/>
    <n v="11885"/>
    <s v="42129885YRSU"/>
    <s v="885Y"/>
    <x v="45"/>
    <s v="15LTIP TL(RSUs)"/>
    <n v="10261"/>
    <n v="212"/>
    <x v="37"/>
    <n v="9260"/>
    <x v="1"/>
    <n v="824000"/>
    <n v="0"/>
    <n v="0"/>
    <s v="42129885Y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185"/>
    <n v="9871.6"/>
    <n v="0"/>
    <n v="0"/>
    <n v="0"/>
    <s v=""/>
    <s v=""/>
    <s v=""/>
    <n v="9871.6"/>
    <n v="185"/>
    <n v="-185"/>
    <n v="0"/>
    <n v="0"/>
    <n v="53.36"/>
    <n v="0"/>
    <n v="0"/>
    <n v="0"/>
    <n v="0"/>
    <n v="0"/>
    <n v="0"/>
    <n v="0"/>
    <n v="9871.6"/>
    <n v="8.9987237921604386"/>
    <n v="1097"/>
    <n v="9871.6"/>
    <n v="9871.6"/>
    <n v="0"/>
    <n v="0"/>
    <n v="9871.6"/>
    <n v="0"/>
    <n v="0"/>
    <n v="0"/>
    <n v="9871.6"/>
    <n v="0"/>
    <m/>
    <n v="0"/>
    <n v="0"/>
    <n v="0"/>
    <n v="0"/>
    <n v="0"/>
    <n v="0"/>
    <n v="0"/>
    <n v="0"/>
    <n v="0"/>
    <n v="0"/>
    <n v="0"/>
    <n v="0"/>
    <n v="0"/>
  </r>
  <r>
    <n v="991"/>
    <n v="11896"/>
    <s v="42129896GRSU"/>
    <s v="896G"/>
    <x v="46"/>
    <s v="15LTIP TL(RSUs)"/>
    <n v="10261"/>
    <n v="50"/>
    <x v="38"/>
    <n v="9260"/>
    <x v="1"/>
    <n v="91000"/>
    <n v="0"/>
    <n v="0"/>
    <s v="42129896G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1313.99"/>
    <n v="3227.66"/>
    <n v="5329.95"/>
    <n v="0"/>
    <n v="9871.5999999999985"/>
    <n v="0"/>
    <m/>
    <n v="273.38"/>
    <n v="264.56"/>
    <n v="273.38"/>
    <n v="811.32"/>
    <n v="273.38"/>
    <n v="246.93"/>
    <n v="273.38"/>
    <n v="793.68999999999994"/>
    <n v="3724.94"/>
    <n v="0"/>
    <n v="0"/>
    <n v="3724.94"/>
    <n v="5329.95"/>
  </r>
  <r>
    <n v="992"/>
    <n v="11899"/>
    <s v="42129899ERSU"/>
    <s v="899E"/>
    <x v="47"/>
    <s v="15LTIP TL(RSUs)"/>
    <n v="10261"/>
    <n v="50"/>
    <x v="39"/>
    <n v="9260"/>
    <x v="1"/>
    <n v="91000"/>
    <n v="0"/>
    <n v="0"/>
    <s v="42129899E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9871.6"/>
    <n v="0"/>
    <n v="0"/>
    <n v="0"/>
    <n v="9871.6"/>
    <n v="0"/>
    <m/>
    <n v="0"/>
    <n v="0"/>
    <n v="0"/>
    <n v="0"/>
    <n v="0"/>
    <n v="0"/>
    <n v="0"/>
    <n v="0"/>
    <n v="0"/>
    <n v="0"/>
    <n v="0"/>
    <n v="0"/>
    <n v="0"/>
  </r>
  <r>
    <n v="993"/>
    <n v="11973"/>
    <s v="42129973KRSU"/>
    <s v="973K"/>
    <x v="48"/>
    <s v="15LTIP TL(RSUs)"/>
    <n v="10261"/>
    <n v="70"/>
    <x v="40"/>
    <n v="9260"/>
    <x v="1"/>
    <n v="170000"/>
    <n v="0"/>
    <n v="0"/>
    <s v="42129973K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9871.6"/>
    <n v="0"/>
    <n v="0"/>
    <n v="0"/>
    <n v="9871.6"/>
    <n v="0"/>
    <m/>
    <n v="0"/>
    <n v="0"/>
    <n v="0"/>
    <n v="0"/>
    <n v="0"/>
    <n v="0"/>
    <n v="0"/>
    <n v="0"/>
    <n v="0"/>
    <n v="0"/>
    <n v="0"/>
    <n v="0"/>
    <n v="0"/>
  </r>
  <r>
    <n v="994"/>
    <n v="11983"/>
    <s v="42129983SRSU"/>
    <s v="983S"/>
    <x v="49"/>
    <s v="15LTIP TL(RSUs)"/>
    <n v="10261"/>
    <n v="50"/>
    <x v="41"/>
    <n v="9260"/>
    <x v="1"/>
    <n v="91000"/>
    <n v="0"/>
    <n v="0"/>
    <s v="42129983S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9871.6"/>
    <n v="0"/>
    <n v="0"/>
    <n v="0"/>
    <n v="9871.6"/>
    <n v="0"/>
    <m/>
    <n v="0"/>
    <n v="0"/>
    <n v="0"/>
    <n v="0"/>
    <n v="0"/>
    <n v="0"/>
    <n v="0"/>
    <n v="0"/>
    <n v="0"/>
    <n v="0"/>
    <n v="0"/>
    <n v="0"/>
    <n v="0"/>
  </r>
  <r>
    <n v="995"/>
    <n v="11994"/>
    <s v="42129994CRSU"/>
    <s v="994C"/>
    <x v="50"/>
    <s v="15LTIP TL(RSUs)"/>
    <n v="10261"/>
    <n v="50"/>
    <x v="42"/>
    <n v="9260"/>
    <x v="1"/>
    <n v="91000"/>
    <n v="0"/>
    <n v="0"/>
    <s v="42129994C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9871.6"/>
    <n v="0"/>
    <n v="0"/>
    <n v="0"/>
    <n v="9871.6"/>
    <n v="0"/>
    <m/>
    <n v="0"/>
    <n v="0"/>
    <n v="0"/>
    <n v="0"/>
    <n v="0"/>
    <n v="0"/>
    <n v="0"/>
    <n v="0"/>
    <n v="0"/>
    <n v="0"/>
    <n v="0"/>
    <n v="0"/>
    <n v="0"/>
  </r>
  <r>
    <n v="996"/>
    <n v="11998"/>
    <s v="42129998NRSU"/>
    <s v="998N"/>
    <x v="51"/>
    <s v="15LTIP TL(RSUs)"/>
    <n v="10261"/>
    <n v="50"/>
    <x v="43"/>
    <n v="9260"/>
    <x v="1"/>
    <n v="91000"/>
    <n v="0"/>
    <n v="0"/>
    <s v="42129998N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9871.6"/>
    <n v="0"/>
    <n v="0"/>
    <n v="0"/>
    <n v="9871.6"/>
    <n v="0"/>
    <m/>
    <n v="0"/>
    <n v="0"/>
    <n v="0"/>
    <n v="0"/>
    <n v="0"/>
    <n v="0"/>
    <n v="0"/>
    <n v="0"/>
    <n v="0"/>
    <n v="0"/>
    <n v="0"/>
    <n v="0"/>
    <n v="0"/>
  </r>
  <r>
    <n v="997"/>
    <n v="12047"/>
    <s v="4212947AnRSU"/>
    <s v="47An"/>
    <x v="52"/>
    <s v="15LTIP TL(RSUs)"/>
    <n v="10261"/>
    <n v="10"/>
    <x v="44"/>
    <n v="9260"/>
    <x v="1"/>
    <n v="2000"/>
    <n v="0"/>
    <n v="0"/>
    <s v="4212947An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9871.6"/>
    <n v="0"/>
    <n v="0"/>
    <n v="0"/>
    <n v="9871.6"/>
    <n v="0"/>
    <m/>
    <n v="0"/>
    <n v="0"/>
    <n v="0"/>
    <n v="0"/>
    <n v="0"/>
    <n v="0"/>
    <n v="0"/>
    <n v="0"/>
    <n v="0"/>
    <n v="0"/>
    <n v="0"/>
    <n v="0"/>
    <n v="0"/>
  </r>
  <r>
    <n v="998"/>
    <n v="12327"/>
    <s v="42129327BRSU"/>
    <s v="327B"/>
    <x v="53"/>
    <s v="15LTIP TL(RSUs)"/>
    <n v="10261"/>
    <n v="10"/>
    <x v="45"/>
    <n v="9260"/>
    <x v="1"/>
    <n v="2000"/>
    <n v="0"/>
    <n v="0"/>
    <s v="42129327B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788"/>
    <n v="6949.16"/>
    <n v="6949.16"/>
    <n v="2724.9882568000012"/>
    <n v="0"/>
    <n v="1313.99"/>
    <n v="3227.66"/>
    <n v="2407.5100000000002"/>
    <n v="0"/>
    <n v="6949.16"/>
    <n v="0"/>
    <m/>
    <n v="273.38"/>
    <n v="264.56"/>
    <n v="273.38"/>
    <n v="811.32"/>
    <n v="273.38"/>
    <n v="246.93"/>
    <n v="273.38"/>
    <n v="793.68999999999994"/>
    <n v="264.56"/>
    <n v="273.38"/>
    <n v="264.56"/>
    <n v="802.5"/>
    <n v="2407.5100000000002"/>
  </r>
  <r>
    <n v="999"/>
    <n v="12357"/>
    <s v="42129357CRSU"/>
    <s v="357C"/>
    <x v="54"/>
    <s v="15LTIP TL(RSUs)"/>
    <n v="10261"/>
    <n v="10"/>
    <x v="46"/>
    <n v="9260"/>
    <x v="1"/>
    <n v="2000"/>
    <n v="0"/>
    <n v="0"/>
    <s v="42129357C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788"/>
    <n v="6949.16"/>
    <n v="6949.16"/>
    <n v="2724.9882568000012"/>
    <n v="0"/>
    <n v="1313.99"/>
    <n v="3227.66"/>
    <n v="2407.5100000000002"/>
    <n v="0"/>
    <n v="6949.16"/>
    <n v="0"/>
    <m/>
    <n v="273.38"/>
    <n v="264.56"/>
    <n v="273.38"/>
    <n v="811.32"/>
    <n v="273.38"/>
    <n v="246.93"/>
    <n v="273.38"/>
    <n v="793.68999999999994"/>
    <n v="264.56"/>
    <n v="273.38"/>
    <n v="264.56"/>
    <n v="802.5"/>
    <n v="2407.5100000000002"/>
  </r>
  <r>
    <n v="1000"/>
    <n v="12388"/>
    <s v="42129388HRSU"/>
    <s v="388H"/>
    <x v="55"/>
    <s v="15LTIP TL(RSUs)"/>
    <n v="10261"/>
    <n v="10"/>
    <x v="47"/>
    <n v="9260"/>
    <x v="1"/>
    <n v="2000"/>
    <n v="0"/>
    <n v="0"/>
    <s v="42129388H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9871.6"/>
    <n v="0"/>
    <n v="0"/>
    <n v="0"/>
    <n v="9871.6"/>
    <n v="0"/>
    <m/>
    <n v="0"/>
    <n v="0"/>
    <n v="0"/>
    <n v="0"/>
    <n v="0"/>
    <n v="0"/>
    <n v="0"/>
    <n v="0"/>
    <n v="0"/>
    <n v="0"/>
    <n v="0"/>
    <n v="0"/>
    <n v="0"/>
  </r>
  <r>
    <n v="1001"/>
    <n v="12499"/>
    <s v="42129499SRSU"/>
    <s v="499S"/>
    <x v="56"/>
    <s v="15LTIP TL(RSUs)"/>
    <n v="10261"/>
    <n v="10"/>
    <x v="48"/>
    <n v="9260"/>
    <x v="1"/>
    <n v="2000"/>
    <n v="0"/>
    <n v="0"/>
    <s v="42129499SRSU15LTIP TL(RSUs)"/>
    <s v="LTIP TL(RSU)"/>
    <s v="LTIP TL(RSU) - 05/05/2015"/>
    <s v="3 years"/>
    <d v="2015-05-05T00:00:00"/>
    <d v="2018-05-05T00:00:00"/>
    <n v="3265"/>
    <n v="0"/>
    <n v="0"/>
    <m/>
    <m/>
    <m/>
    <m/>
    <n v="3265"/>
    <n v="1"/>
    <n v="0"/>
    <n v="3265"/>
    <n v="174220.4"/>
    <n v="0"/>
    <n v="0"/>
    <n v="0"/>
    <s v=""/>
    <s v=""/>
    <s v=""/>
    <n v="174220.4"/>
    <n v="3265"/>
    <n v="0"/>
    <n v="0"/>
    <n v="3265"/>
    <n v="53.36"/>
    <n v="174220.4"/>
    <n v="-3484.7564407999998"/>
    <n v="170735.64355919999"/>
    <n v="0"/>
    <n v="0"/>
    <n v="0"/>
    <n v="0"/>
    <n v="174220.4"/>
    <n v="158.81531449407476"/>
    <n v="1097"/>
    <n v="174220.4"/>
    <n v="174220.4"/>
    <n v="0"/>
    <n v="0"/>
    <n v="23190.16"/>
    <n v="56963.770000000004"/>
    <n v="94066.469999999987"/>
    <n v="0"/>
    <n v="174220.4"/>
    <n v="0"/>
    <m/>
    <n v="4824.8"/>
    <n v="4669.16"/>
    <n v="84572.51"/>
    <n v="94066.47"/>
    <n v="0"/>
    <n v="0"/>
    <n v="0"/>
    <n v="0"/>
    <n v="0"/>
    <n v="0"/>
    <n v="0"/>
    <n v="0"/>
    <n v="94066.47"/>
  </r>
  <r>
    <n v="1002"/>
    <n v="12665"/>
    <s v="42129665GRSU"/>
    <s v="665G"/>
    <x v="57"/>
    <s v="15LTIP TL(RSUs)"/>
    <n v="10261"/>
    <n v="10"/>
    <x v="5"/>
    <n v="9260"/>
    <x v="1"/>
    <n v="2000"/>
    <n v="0"/>
    <n v="0"/>
    <s v="42129665GRSU15LTIP TL(RSUs)"/>
    <s v="LTIP TL(RSU)"/>
    <s v="LTIP TL(RSU) - 05/05/2015"/>
    <s v="3 years"/>
    <d v="2015-05-05T00:00:00"/>
    <d v="2018-05-05T00:00:00"/>
    <n v="3265"/>
    <n v="0"/>
    <n v="0"/>
    <m/>
    <m/>
    <m/>
    <m/>
    <n v="3265"/>
    <n v="1"/>
    <s v=""/>
    <n v="0"/>
    <n v="174220.4"/>
    <n v="0"/>
    <n v="0"/>
    <n v="0"/>
    <s v=""/>
    <s v=""/>
    <s v=""/>
    <n v="174220.4"/>
    <n v="3265"/>
    <n v="0"/>
    <n v="0"/>
    <n v="3265"/>
    <n v="53.36"/>
    <n v="174220.4"/>
    <n v="-3484.7564407999998"/>
    <n v="170735.64355919999"/>
    <n v="0"/>
    <n v="0"/>
    <n v="0"/>
    <n v="0"/>
    <n v="174220.4"/>
    <n v="158.81531449407476"/>
    <n v="1097"/>
    <n v="174220.4"/>
    <n v="174220.4"/>
    <n v="0"/>
    <n v="0"/>
    <n v="174220.4"/>
    <n v="0"/>
    <n v="0"/>
    <n v="0"/>
    <n v="174220.4"/>
    <n v="0"/>
    <m/>
    <n v="0"/>
    <n v="0"/>
    <n v="0"/>
    <n v="0"/>
    <n v="0"/>
    <n v="0"/>
    <n v="0"/>
    <n v="0"/>
    <n v="0"/>
    <n v="0"/>
    <n v="0"/>
    <n v="0"/>
    <n v="0"/>
  </r>
  <r>
    <n v="1003"/>
    <n v="12737"/>
    <s v="42129737RRSU"/>
    <s v="737R"/>
    <x v="58"/>
    <s v="15LTIP TL(RSUs)"/>
    <n v="10261"/>
    <n v="10"/>
    <x v="49"/>
    <n v="9260"/>
    <x v="1"/>
    <n v="2000"/>
    <n v="0"/>
    <n v="0"/>
    <s v="42129737RRSU15LTIP TL(RSUs)"/>
    <s v="LTIP TL(RSU)"/>
    <s v="LTIP TL(RSU) - 05/05/2015"/>
    <s v="3 years"/>
    <d v="2015-05-05T00:00:00"/>
    <d v="2018-05-05T00:00:00"/>
    <n v="310"/>
    <n v="0"/>
    <n v="0"/>
    <m/>
    <m/>
    <m/>
    <m/>
    <n v="310"/>
    <n v="1"/>
    <s v=""/>
    <n v="0"/>
    <n v="16541.599999999999"/>
    <n v="0"/>
    <n v="0"/>
    <n v="0"/>
    <s v=""/>
    <s v=""/>
    <s v="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210.734916799998"/>
    <n v="14.777333561349133"/>
    <n v="788"/>
    <n v="11644.54"/>
    <n v="11644.54"/>
    <n v="4566.1949167999974"/>
    <n v="0"/>
    <n v="2201.8199999999997"/>
    <n v="5408.51"/>
    <n v="4034.21"/>
    <n v="0"/>
    <n v="11644.54"/>
    <n v="0"/>
    <m/>
    <n v="458.09"/>
    <n v="443.32"/>
    <n v="458.1"/>
    <n v="1359.51"/>
    <n v="458.1"/>
    <n v="413.76"/>
    <n v="458.1"/>
    <n v="1329.96"/>
    <n v="443.32"/>
    <n v="458.1"/>
    <n v="443.32"/>
    <n v="1344.74"/>
    <n v="4034.21"/>
  </r>
  <r>
    <n v="1004"/>
    <n v="12742"/>
    <s v="42129742HRSU"/>
    <s v="742H"/>
    <x v="59"/>
    <s v="15LTIP TL(RSUs)"/>
    <n v="10261"/>
    <n v="30"/>
    <x v="50"/>
    <n v="9260"/>
    <x v="1"/>
    <n v="10000"/>
    <n v="0"/>
    <n v="0"/>
    <s v="42129742H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788"/>
    <n v="6949.16"/>
    <n v="6949.16"/>
    <n v="2724.9882568000012"/>
    <n v="0"/>
    <n v="1313.99"/>
    <n v="3227.66"/>
    <n v="2407.5100000000002"/>
    <n v="0"/>
    <n v="6949.16"/>
    <n v="0"/>
    <m/>
    <n v="273.38"/>
    <n v="264.56"/>
    <n v="273.38"/>
    <n v="811.32"/>
    <n v="273.38"/>
    <n v="246.93"/>
    <n v="273.38"/>
    <n v="793.68999999999994"/>
    <n v="264.56"/>
    <n v="273.38"/>
    <n v="264.56"/>
    <n v="802.5"/>
    <n v="2407.5100000000002"/>
  </r>
  <r>
    <n v="1005"/>
    <n v="12866"/>
    <s v="42129866BRSU"/>
    <s v="866B"/>
    <x v="60"/>
    <s v="15LTIP TL(RSUs)"/>
    <n v="10261"/>
    <n v="20"/>
    <x v="51"/>
    <n v="9260"/>
    <x v="1"/>
    <n v="77000"/>
    <n v="0"/>
    <n v="0"/>
    <s v="42129866B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9871.6"/>
    <n v="0"/>
    <n v="0"/>
    <n v="0"/>
    <n v="9871.6"/>
    <n v="0"/>
    <m/>
    <n v="0"/>
    <n v="0"/>
    <n v="0"/>
    <n v="0"/>
    <n v="0"/>
    <n v="0"/>
    <n v="0"/>
    <n v="0"/>
    <n v="0"/>
    <n v="0"/>
    <n v="0"/>
    <n v="0"/>
    <n v="0"/>
  </r>
  <r>
    <n v="1006"/>
    <n v="13109"/>
    <s v="42129109ORSU"/>
    <s v="109O"/>
    <x v="61"/>
    <s v="15LTIP TL(RSUs)"/>
    <n v="10261"/>
    <n v="10"/>
    <x v="5"/>
    <n v="9260"/>
    <x v="1"/>
    <n v="2000"/>
    <n v="0"/>
    <n v="0"/>
    <s v="42129109ORSU15LTIP TL(RSUs)"/>
    <s v="LTIP TL(RSU)"/>
    <s v="LTIP TL(RSU) - 05/05/2015"/>
    <s v="3 years"/>
    <d v="2015-05-05T00:00:00"/>
    <d v="2018-05-05T00:00:00"/>
    <n v="310"/>
    <n v="0"/>
    <n v="0"/>
    <m/>
    <m/>
    <m/>
    <m/>
    <n v="310"/>
    <n v="1"/>
    <s v=""/>
    <n v="0"/>
    <n v="16541.599999999999"/>
    <n v="0"/>
    <n v="0"/>
    <n v="0"/>
    <s v=""/>
    <s v=""/>
    <s v="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541.599999999999"/>
    <n v="15.078942570647218"/>
    <n v="1097"/>
    <n v="16541.599999999999"/>
    <n v="16541.599999999999"/>
    <n v="0"/>
    <n v="0"/>
    <n v="16541.599999999999"/>
    <n v="0"/>
    <n v="0"/>
    <n v="0"/>
    <n v="16541.599999999999"/>
    <n v="0"/>
    <m/>
    <n v="0"/>
    <n v="0"/>
    <n v="0"/>
    <n v="0"/>
    <n v="0"/>
    <n v="0"/>
    <n v="0"/>
    <n v="0"/>
    <n v="0"/>
    <n v="0"/>
    <n v="0"/>
    <n v="0"/>
    <n v="0"/>
  </r>
  <r>
    <n v="1007"/>
    <n v="13202"/>
    <s v="42129202SRSU"/>
    <s v="202S"/>
    <x v="62"/>
    <s v="15LTIP TL(RSUs)"/>
    <n v="10261"/>
    <n v="20"/>
    <x v="52"/>
    <n v="9260"/>
    <x v="1"/>
    <n v="107000"/>
    <n v="0"/>
    <n v="0"/>
    <s v="42129202S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9871.6"/>
    <n v="0"/>
    <n v="0"/>
    <n v="0"/>
    <n v="9871.6"/>
    <n v="0"/>
    <m/>
    <n v="0"/>
    <n v="0"/>
    <n v="0"/>
    <n v="0"/>
    <n v="0"/>
    <n v="0"/>
    <n v="0"/>
    <n v="0"/>
    <n v="0"/>
    <n v="0"/>
    <n v="0"/>
    <n v="0"/>
    <n v="0"/>
  </r>
  <r>
    <n v="1008"/>
    <n v="13297"/>
    <s v="42129297HRSU"/>
    <s v="297H"/>
    <x v="63"/>
    <s v="15LTIP TL(RSUs)"/>
    <n v="10261"/>
    <n v="10"/>
    <x v="47"/>
    <n v="9260"/>
    <x v="1"/>
    <n v="2000"/>
    <n v="0"/>
    <n v="0"/>
    <s v="42129297H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9871.6"/>
    <n v="0"/>
    <n v="0"/>
    <n v="0"/>
    <n v="9871.6"/>
    <n v="0"/>
    <m/>
    <n v="0"/>
    <n v="0"/>
    <n v="0"/>
    <n v="0"/>
    <n v="0"/>
    <n v="0"/>
    <n v="0"/>
    <n v="0"/>
    <n v="0"/>
    <n v="0"/>
    <n v="0"/>
    <n v="0"/>
    <n v="0"/>
  </r>
  <r>
    <n v="1009"/>
    <n v="13369"/>
    <s v="42129369KRSU"/>
    <s v="369K"/>
    <x v="64"/>
    <s v="15LTIP TL(RSUs)"/>
    <n v="10261"/>
    <n v="10"/>
    <x v="53"/>
    <n v="9260"/>
    <x v="1"/>
    <n v="2000"/>
    <n v="0"/>
    <n v="0"/>
    <s v="42129369KRSU15LTIP TL(RSUs)"/>
    <s v="LTIP TL(RSU)"/>
    <s v="LTIP TL(RSU) - 05/05/2015"/>
    <s v="3 years"/>
    <d v="2015-05-05T00:00:00"/>
    <d v="2018-05-05T00:00:00"/>
    <n v="1080"/>
    <n v="0"/>
    <n v="0"/>
    <m/>
    <m/>
    <m/>
    <m/>
    <n v="1080"/>
    <n v="1"/>
    <s v=""/>
    <n v="0"/>
    <n v="57628.800000000003"/>
    <n v="0"/>
    <n v="0"/>
    <n v="0"/>
    <s v=""/>
    <s v=""/>
    <s v=""/>
    <n v="57628.800000000003"/>
    <n v="1080"/>
    <n v="0"/>
    <n v="0"/>
    <n v="1080"/>
    <n v="53.36"/>
    <n v="57628.800000000003"/>
    <n v="-1152.6912576"/>
    <n v="56476.1087424"/>
    <n v="0"/>
    <n v="0"/>
    <n v="0"/>
    <n v="0"/>
    <n v="57628.800000000003"/>
    <n v="52.533090246125802"/>
    <n v="1097"/>
    <n v="57628.800000000003"/>
    <n v="57628.800000000003"/>
    <n v="0"/>
    <n v="0"/>
    <n v="57628.800000000003"/>
    <n v="0"/>
    <n v="0"/>
    <n v="0"/>
    <n v="57628.800000000003"/>
    <n v="0"/>
    <m/>
    <n v="0"/>
    <n v="0"/>
    <n v="0"/>
    <n v="0"/>
    <n v="0"/>
    <n v="0"/>
    <n v="0"/>
    <n v="0"/>
    <n v="0"/>
    <n v="0"/>
    <n v="0"/>
    <n v="0"/>
    <n v="0"/>
  </r>
  <r>
    <n v="1010"/>
    <n v="13401"/>
    <s v="42129401QRSU"/>
    <s v="401Q"/>
    <x v="65"/>
    <s v="15LTIP TL(RSUs)"/>
    <n v="10261"/>
    <n v="10"/>
    <x v="54"/>
    <n v="9260"/>
    <x v="1"/>
    <n v="2000"/>
    <n v="0"/>
    <n v="0"/>
    <s v="42129401Q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9871.6"/>
    <n v="0"/>
    <n v="0"/>
    <n v="0"/>
    <n v="9871.6"/>
    <n v="0"/>
    <m/>
    <n v="0"/>
    <n v="0"/>
    <n v="0"/>
    <n v="0"/>
    <n v="0"/>
    <n v="0"/>
    <n v="0"/>
    <n v="0"/>
    <n v="0"/>
    <n v="0"/>
    <n v="0"/>
    <n v="0"/>
    <n v="0"/>
  </r>
  <r>
    <n v="1011"/>
    <n v="13408"/>
    <s v="4212940MCRSU"/>
    <s v="40MC"/>
    <x v="66"/>
    <s v="15LTIP TL(RSUs)"/>
    <n v="10261"/>
    <n v="10"/>
    <x v="55"/>
    <n v="9260"/>
    <x v="1"/>
    <n v="2000"/>
    <n v="0"/>
    <n v="0"/>
    <s v="4212940MCRSU15LTIP TL(RSUs)"/>
    <s v="LTIP TL(RSU)"/>
    <s v="LTIP TL(RSU) - 05/05/2015"/>
    <s v="3 years"/>
    <d v="2015-05-05T00:00:00"/>
    <d v="2018-05-05T00:00:00"/>
    <n v="1080"/>
    <n v="0"/>
    <n v="0"/>
    <m/>
    <m/>
    <m/>
    <m/>
    <n v="1080"/>
    <n v="1"/>
    <s v=""/>
    <n v="0"/>
    <n v="57628.800000000003"/>
    <n v="0"/>
    <n v="0"/>
    <n v="0"/>
    <s v=""/>
    <s v=""/>
    <s v=""/>
    <n v="57628.800000000003"/>
    <n v="1080"/>
    <n v="0"/>
    <n v="0"/>
    <n v="1080"/>
    <n v="53.36"/>
    <n v="57628.800000000003"/>
    <n v="-1152.6912576"/>
    <n v="56476.1087424"/>
    <n v="0"/>
    <n v="0"/>
    <n v="0"/>
    <n v="0"/>
    <n v="56476.1087424"/>
    <n v="51.482323375022787"/>
    <n v="788"/>
    <n v="40568.07"/>
    <n v="40568.07"/>
    <n v="15908.0387424"/>
    <n v="0"/>
    <n v="7670.87"/>
    <n v="18842.530000000002"/>
    <n v="14054.669999999998"/>
    <n v="0"/>
    <n v="40568.07"/>
    <n v="0"/>
    <m/>
    <n v="1595.95"/>
    <n v="1544.47"/>
    <n v="1595.95"/>
    <n v="4736.37"/>
    <n v="1595.95"/>
    <n v="1441.51"/>
    <n v="1595.95"/>
    <n v="4633.41"/>
    <n v="1544.47"/>
    <n v="1595.95"/>
    <n v="1544.47"/>
    <n v="4684.8900000000003"/>
    <n v="14054.669999999998"/>
  </r>
  <r>
    <n v="1012"/>
    <n v="13410"/>
    <s v="42129410MRSU"/>
    <s v="410M"/>
    <x v="67"/>
    <s v="15LTIP TL(RSUs)"/>
    <n v="10261"/>
    <n v="10"/>
    <x v="56"/>
    <n v="9260"/>
    <x v="1"/>
    <n v="2000"/>
    <n v="0"/>
    <n v="0"/>
    <s v="42129410MRSU15LTIP TL(RSUs)"/>
    <s v="LTIP TL(RSU)"/>
    <s v="LTIP TL(RSU) - 05/05/2015"/>
    <s v="3 years"/>
    <d v="2015-05-05T00:00:00"/>
    <d v="2018-05-05T00:00:00"/>
    <n v="1080"/>
    <n v="0"/>
    <n v="0"/>
    <m/>
    <m/>
    <m/>
    <m/>
    <n v="1080"/>
    <n v="1"/>
    <s v=""/>
    <n v="0"/>
    <n v="57628.800000000003"/>
    <n v="0"/>
    <n v="0"/>
    <n v="0"/>
    <s v=""/>
    <s v=""/>
    <s v=""/>
    <n v="57628.800000000003"/>
    <n v="1080"/>
    <n v="0"/>
    <n v="0"/>
    <n v="1080"/>
    <n v="53.36"/>
    <n v="57628.800000000003"/>
    <n v="-1152.6912576"/>
    <n v="56476.1087424"/>
    <n v="0"/>
    <n v="0"/>
    <n v="0"/>
    <n v="0"/>
    <n v="57628.800000000003"/>
    <n v="52.533090246125802"/>
    <n v="1097"/>
    <n v="57628.800000000003"/>
    <n v="57628.800000000003"/>
    <n v="0"/>
    <n v="0"/>
    <n v="7670.87"/>
    <n v="49957.93"/>
    <n v="0"/>
    <n v="0"/>
    <n v="57628.800000000003"/>
    <n v="0"/>
    <m/>
    <n v="0"/>
    <n v="0"/>
    <n v="0"/>
    <n v="0"/>
    <n v="0"/>
    <n v="0"/>
    <n v="0"/>
    <n v="0"/>
    <n v="0"/>
    <n v="0"/>
    <n v="0"/>
    <n v="0"/>
    <n v="0"/>
  </r>
  <r>
    <n v="1013"/>
    <n v="13439"/>
    <s v="42129439RRSU"/>
    <s v="439R"/>
    <x v="68"/>
    <s v="15LTIP TL(RSUs)"/>
    <n v="10261"/>
    <n v="60"/>
    <x v="57"/>
    <n v="9260"/>
    <x v="1"/>
    <n v="81000"/>
    <n v="0"/>
    <n v="0"/>
    <s v="42129439R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9871.6"/>
    <n v="0"/>
    <n v="0"/>
    <n v="0"/>
    <n v="9871.6"/>
    <n v="0"/>
    <m/>
    <n v="0"/>
    <n v="0"/>
    <n v="0"/>
    <n v="0"/>
    <n v="0"/>
    <n v="0"/>
    <n v="0"/>
    <n v="0"/>
    <n v="0"/>
    <n v="0"/>
    <n v="0"/>
    <n v="0"/>
    <n v="0"/>
  </r>
  <r>
    <n v="1014"/>
    <n v="13497"/>
    <s v="42129497GRSU"/>
    <s v="497G"/>
    <x v="69"/>
    <s v="15LTIP TL(RSUs)"/>
    <n v="10261"/>
    <n v="10"/>
    <x v="58"/>
    <n v="9260"/>
    <x v="1"/>
    <n v="12000"/>
    <n v="0"/>
    <n v="0"/>
    <s v="42129497GRSU15LTIP TL(RSUs)"/>
    <s v="LTIP TL(RSU)"/>
    <s v="LTIP TL(RSU) - 05/05/2015"/>
    <s v="3 years"/>
    <d v="2015-05-05T00:00:00"/>
    <d v="2018-05-05T00:00:00"/>
    <n v="310"/>
    <n v="0"/>
    <n v="0"/>
    <m/>
    <m/>
    <m/>
    <m/>
    <n v="310"/>
    <n v="1"/>
    <s v=""/>
    <n v="0"/>
    <n v="16541.599999999999"/>
    <n v="0"/>
    <n v="0"/>
    <n v="0"/>
    <s v=""/>
    <s v=""/>
    <s v="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541.599999999999"/>
    <n v="15.078942570647218"/>
    <n v="1097"/>
    <n v="16541.599999999999"/>
    <n v="16541.599999999999"/>
    <n v="0"/>
    <n v="0"/>
    <n v="16541.599999999999"/>
    <n v="0"/>
    <n v="0"/>
    <n v="0"/>
    <n v="16541.599999999999"/>
    <n v="0"/>
    <m/>
    <n v="0"/>
    <n v="0"/>
    <n v="0"/>
    <n v="0"/>
    <n v="0"/>
    <n v="0"/>
    <n v="0"/>
    <n v="0"/>
    <n v="0"/>
    <n v="0"/>
    <n v="0"/>
    <n v="0"/>
    <n v="0"/>
  </r>
  <r>
    <n v="1015"/>
    <n v="13501"/>
    <s v="42129501MRSU"/>
    <s v="501M"/>
    <x v="70"/>
    <s v="15LTIP TL(RSUs)"/>
    <n v="10261"/>
    <n v="10"/>
    <x v="44"/>
    <n v="9260"/>
    <x v="1"/>
    <n v="2000"/>
    <n v="0"/>
    <n v="0"/>
    <s v="42129501MRSU15LTIP TL(RSUs)"/>
    <s v="LTIP TL(RSU)"/>
    <s v="LTIP TL(RSU) - 05/05/2015"/>
    <s v="3 years"/>
    <d v="2015-05-05T00:00:00"/>
    <d v="2018-05-05T00:00:00"/>
    <n v="1080"/>
    <n v="0"/>
    <n v="0"/>
    <m/>
    <m/>
    <m/>
    <m/>
    <n v="1080"/>
    <n v="1"/>
    <s v=""/>
    <n v="0"/>
    <n v="57628.800000000003"/>
    <n v="0"/>
    <n v="0"/>
    <n v="0"/>
    <s v=""/>
    <s v=""/>
    <s v=""/>
    <n v="57628.800000000003"/>
    <n v="1080"/>
    <n v="0"/>
    <n v="0"/>
    <n v="1080"/>
    <n v="53.36"/>
    <n v="57628.800000000003"/>
    <n v="-1152.6912576"/>
    <n v="56476.1087424"/>
    <n v="0"/>
    <n v="0"/>
    <n v="0"/>
    <n v="0"/>
    <n v="56476.1087424"/>
    <n v="51.482323375022787"/>
    <n v="788"/>
    <n v="40568.07"/>
    <n v="40568.07"/>
    <n v="15908.0387424"/>
    <n v="0"/>
    <n v="7670.87"/>
    <n v="18842.530000000002"/>
    <n v="14054.669999999998"/>
    <n v="0"/>
    <n v="40568.07"/>
    <n v="0"/>
    <m/>
    <n v="1595.95"/>
    <n v="1544.47"/>
    <n v="1595.95"/>
    <n v="4736.37"/>
    <n v="1595.95"/>
    <n v="1441.51"/>
    <n v="1595.95"/>
    <n v="4633.41"/>
    <n v="1544.47"/>
    <n v="1595.95"/>
    <n v="1544.47"/>
    <n v="4684.8900000000003"/>
    <n v="14054.669999999998"/>
  </r>
  <r>
    <n v="1016"/>
    <n v="13548"/>
    <s v="42129548CRSU"/>
    <s v="548C"/>
    <x v="71"/>
    <s v="15LTIP TL(RSUs)"/>
    <n v="10261"/>
    <n v="70"/>
    <x v="59"/>
    <n v="9260"/>
    <x v="1"/>
    <n v="170000"/>
    <n v="0"/>
    <n v="0"/>
    <s v="42129548C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-185"/>
    <m/>
    <n v="0"/>
    <n v="53.36"/>
    <n v="0"/>
    <n v="0"/>
    <n v="0"/>
    <n v="0"/>
    <n v="0"/>
    <n v="0"/>
    <n v="0"/>
    <n v="9871.6"/>
    <n v="8.9987237921604386"/>
    <n v="1097"/>
    <n v="9871.6"/>
    <n v="9871.6"/>
    <n v="0"/>
    <n v="0"/>
    <n v="9871.6"/>
    <n v="0"/>
    <n v="0"/>
    <n v="0"/>
    <n v="9871.6"/>
    <n v="0"/>
    <m/>
    <n v="0"/>
    <n v="0"/>
    <n v="0"/>
    <n v="0"/>
    <n v="0"/>
    <n v="0"/>
    <n v="0"/>
    <n v="0"/>
    <n v="0"/>
    <n v="0"/>
    <n v="0"/>
    <n v="0"/>
    <n v="0"/>
  </r>
  <r>
    <n v="1017"/>
    <n v="13553"/>
    <s v="42129553TRSU"/>
    <s v="553T"/>
    <x v="72"/>
    <s v="15LTIP TL(RSUs)"/>
    <n v="10261"/>
    <n v="10"/>
    <x v="44"/>
    <n v="9260"/>
    <x v="1"/>
    <n v="2000"/>
    <n v="0"/>
    <n v="0"/>
    <s v="42129553T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788"/>
    <n v="6949.16"/>
    <n v="6949.16"/>
    <n v="2724.9882568000012"/>
    <n v="0"/>
    <n v="1313.99"/>
    <n v="3227.66"/>
    <n v="2407.5100000000002"/>
    <n v="0"/>
    <n v="6949.16"/>
    <n v="0"/>
    <m/>
    <n v="273.38"/>
    <n v="264.56"/>
    <n v="273.38"/>
    <n v="811.32"/>
    <n v="273.38"/>
    <n v="246.93"/>
    <n v="273.38"/>
    <n v="793.68999999999994"/>
    <n v="264.56"/>
    <n v="273.38"/>
    <n v="264.56"/>
    <n v="802.5"/>
    <n v="2407.5100000000002"/>
  </r>
  <r>
    <n v="1018"/>
    <n v="13587"/>
    <s v="42129587BRSU"/>
    <s v="587B"/>
    <x v="73"/>
    <s v="15LTIP TL(RSUs)"/>
    <n v="10261"/>
    <n v="10"/>
    <x v="60"/>
    <n v="9260"/>
    <x v="1"/>
    <n v="2000"/>
    <n v="0"/>
    <n v="0"/>
    <s v="42129587BRSU15LTIP TL(RSUs)"/>
    <s v="LTIP TL(RSU)"/>
    <s v="LTIP TL(RSU) - 05/05/2015"/>
    <s v="3 years"/>
    <d v="2015-05-05T00:00:00"/>
    <d v="2018-05-05T00:00:00"/>
    <n v="310"/>
    <n v="0"/>
    <n v="0"/>
    <m/>
    <m/>
    <m/>
    <m/>
    <n v="310"/>
    <n v="1"/>
    <s v=""/>
    <n v="0"/>
    <n v="16541.599999999999"/>
    <n v="0"/>
    <n v="0"/>
    <n v="0"/>
    <s v=""/>
    <s v=""/>
    <s v="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541.599999999999"/>
    <n v="15.078942570647218"/>
    <n v="1097"/>
    <n v="16541.599999999999"/>
    <n v="16541.599999999999"/>
    <n v="0"/>
    <n v="0"/>
    <n v="16541.599999999999"/>
    <n v="0"/>
    <n v="0"/>
    <n v="0"/>
    <n v="16541.599999999999"/>
    <n v="0"/>
    <m/>
    <n v="0"/>
    <n v="0"/>
    <n v="0"/>
    <n v="0"/>
    <n v="0"/>
    <n v="0"/>
    <n v="0"/>
    <n v="0"/>
    <n v="0"/>
    <n v="0"/>
    <n v="0"/>
    <n v="0"/>
    <n v="0"/>
  </r>
  <r>
    <n v="1019"/>
    <n v="14088"/>
    <s v="42129088SRSU"/>
    <s v="088S"/>
    <x v="74"/>
    <s v="15LTIP TL(RSUs)"/>
    <n v="10261"/>
    <n v="10"/>
    <x v="61"/>
    <n v="9260"/>
    <x v="1"/>
    <n v="2000"/>
    <n v="0"/>
    <n v="0"/>
    <s v="42129088S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1313.99"/>
    <n v="3227.66"/>
    <n v="5329.95"/>
    <n v="0"/>
    <n v="9871.5999999999985"/>
    <n v="0"/>
    <m/>
    <n v="273.38"/>
    <n v="264.56"/>
    <n v="273.38"/>
    <n v="811.32"/>
    <n v="273.38"/>
    <n v="246.93"/>
    <n v="3998.32"/>
    <n v="4518.63"/>
    <n v="0"/>
    <n v="0"/>
    <n v="0"/>
    <n v="0"/>
    <n v="5329.95"/>
  </r>
  <r>
    <n v="1020"/>
    <n v="14108"/>
    <s v="42129108MRSU"/>
    <s v="108M"/>
    <x v="75"/>
    <s v="15LTIP TL(RSUs)"/>
    <n v="10261"/>
    <n v="10"/>
    <x v="62"/>
    <n v="9260"/>
    <x v="1"/>
    <n v="12000"/>
    <n v="0"/>
    <n v="0"/>
    <s v="42129108M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788"/>
    <n v="6949.16"/>
    <n v="6949.16"/>
    <n v="2724.9882568000012"/>
    <n v="0"/>
    <n v="1313.99"/>
    <n v="3227.66"/>
    <n v="2407.5100000000002"/>
    <n v="0"/>
    <n v="6949.16"/>
    <n v="0"/>
    <m/>
    <n v="273.38"/>
    <n v="264.56"/>
    <n v="273.38"/>
    <n v="811.32"/>
    <n v="273.38"/>
    <n v="246.93"/>
    <n v="273.38"/>
    <n v="793.68999999999994"/>
    <n v="264.56"/>
    <n v="273.38"/>
    <n v="264.56"/>
    <n v="802.5"/>
    <n v="2407.5100000000002"/>
  </r>
  <r>
    <n v="1021"/>
    <n v="14162"/>
    <s v="42129162RRSU"/>
    <s v="162R"/>
    <x v="76"/>
    <s v="15LTIP TL(RSUs)"/>
    <n v="10261"/>
    <n v="80"/>
    <x v="63"/>
    <n v="9260"/>
    <x v="1"/>
    <n v="190000"/>
    <n v="0"/>
    <n v="0"/>
    <s v="42129162RRSU15LTIP TL(RSUs)"/>
    <s v="LTIP TL(RSU)"/>
    <s v="LTIP TL(RSU) - 05/05/2015"/>
    <s v="3 years"/>
    <d v="2015-05-05T00:00:00"/>
    <d v="2018-05-05T00:00:00"/>
    <n v="310"/>
    <n v="0"/>
    <n v="0"/>
    <m/>
    <m/>
    <m/>
    <m/>
    <n v="310"/>
    <n v="1"/>
    <s v=""/>
    <n v="0"/>
    <n v="16541.599999999999"/>
    <n v="0"/>
    <n v="0"/>
    <n v="0"/>
    <s v=""/>
    <s v=""/>
    <s v="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541.599999999999"/>
    <n v="15.078942570647218"/>
    <n v="1097"/>
    <n v="16541.599999999999"/>
    <n v="16541.599999999999"/>
    <n v="0"/>
    <n v="0"/>
    <n v="16541.599999999999"/>
    <n v="0"/>
    <n v="0"/>
    <n v="0"/>
    <n v="16541.599999999999"/>
    <n v="0"/>
    <m/>
    <n v="0"/>
    <n v="0"/>
    <n v="0"/>
    <n v="0"/>
    <n v="0"/>
    <n v="0"/>
    <n v="0"/>
    <n v="0"/>
    <n v="0"/>
    <n v="0"/>
    <n v="0"/>
    <n v="0"/>
    <n v="0"/>
  </r>
  <r>
    <n v="1022"/>
    <n v="14178"/>
    <s v="42129178BRSU"/>
    <s v="178B"/>
    <x v="77"/>
    <s v="15LTIP TL(RSUs)"/>
    <n v="10261"/>
    <n v="10"/>
    <x v="14"/>
    <n v="9260"/>
    <x v="1"/>
    <n v="2000"/>
    <n v="0"/>
    <n v="0"/>
    <s v="42129178BRSU15LTIP TL(RSUs)"/>
    <s v="LTIP TL(RSU)"/>
    <s v="LTIP TL(RSU) - 05/05/2015"/>
    <s v="3 years"/>
    <d v="2015-05-05T00:00:00"/>
    <d v="2018-05-05T00:00:00"/>
    <n v="310"/>
    <n v="0"/>
    <n v="0"/>
    <m/>
    <m/>
    <m/>
    <m/>
    <n v="310"/>
    <n v="1"/>
    <s v=""/>
    <n v="0"/>
    <n v="16541.599999999999"/>
    <n v="0"/>
    <n v="0"/>
    <n v="0"/>
    <s v=""/>
    <s v=""/>
    <s v="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210.734916799998"/>
    <n v="14.777333561349133"/>
    <n v="788"/>
    <n v="11644.54"/>
    <n v="11644.54"/>
    <n v="4566.1949167999974"/>
    <n v="0"/>
    <n v="2201.8199999999997"/>
    <n v="5408.51"/>
    <n v="4034.21"/>
    <n v="0"/>
    <n v="11644.54"/>
    <n v="0"/>
    <m/>
    <n v="458.09"/>
    <n v="443.32"/>
    <n v="458.1"/>
    <n v="1359.51"/>
    <n v="458.1"/>
    <n v="413.76"/>
    <n v="458.1"/>
    <n v="1329.96"/>
    <n v="443.32"/>
    <n v="458.1"/>
    <n v="443.32"/>
    <n v="1344.74"/>
    <n v="4034.21"/>
  </r>
  <r>
    <n v="1023"/>
    <n v="14180"/>
    <s v="42129180FRSU"/>
    <s v="180F"/>
    <x v="78"/>
    <s v="15LTIP TL(RSUs)"/>
    <n v="10261"/>
    <n v="30"/>
    <x v="64"/>
    <n v="9260"/>
    <x v="1"/>
    <n v="10000"/>
    <n v="0"/>
    <n v="0"/>
    <s v="42129180F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788"/>
    <n v="6949.16"/>
    <n v="6949.16"/>
    <n v="2724.9882568000012"/>
    <n v="0"/>
    <n v="1313.99"/>
    <n v="3227.66"/>
    <n v="2407.5100000000002"/>
    <n v="0"/>
    <n v="6949.16"/>
    <n v="0"/>
    <m/>
    <n v="273.38"/>
    <n v="264.56"/>
    <n v="273.38"/>
    <n v="811.32"/>
    <n v="273.38"/>
    <n v="246.93"/>
    <n v="273.38"/>
    <n v="793.68999999999994"/>
    <n v="264.56"/>
    <n v="273.38"/>
    <n v="264.56"/>
    <n v="802.5"/>
    <n v="2407.5100000000002"/>
  </r>
  <r>
    <n v="1024"/>
    <n v="14237"/>
    <s v="42129237FRSU"/>
    <s v="237F"/>
    <x v="79"/>
    <s v="15LTIP TL(RSUs)"/>
    <n v="10261"/>
    <n v="10"/>
    <x v="65"/>
    <n v="9260"/>
    <x v="1"/>
    <n v="2000"/>
    <n v="0"/>
    <n v="0"/>
    <s v="42129237FRSU15LTIP TL(RSUs)"/>
    <s v="LTIP TL(RSU)"/>
    <s v="LTIP TL(RSU) - 05/05/2015"/>
    <s v="3 years"/>
    <d v="2015-05-05T00:00:00"/>
    <d v="2018-05-05T00:00:00"/>
    <n v="1080"/>
    <n v="0"/>
    <n v="0"/>
    <m/>
    <m/>
    <m/>
    <m/>
    <n v="1080"/>
    <n v="1"/>
    <s v=""/>
    <n v="0"/>
    <n v="57628.800000000003"/>
    <n v="0"/>
    <n v="0"/>
    <n v="0"/>
    <s v=""/>
    <s v=""/>
    <s v=""/>
    <n v="57628.800000000003"/>
    <n v="1080"/>
    <n v="0"/>
    <n v="0"/>
    <n v="1080"/>
    <n v="53.36"/>
    <n v="57628.800000000003"/>
    <n v="-1152.6912576"/>
    <n v="56476.1087424"/>
    <n v="0"/>
    <n v="0"/>
    <n v="0"/>
    <n v="0"/>
    <n v="56476.1087424"/>
    <n v="51.482323375022787"/>
    <n v="788"/>
    <n v="40568.07"/>
    <n v="40568.07"/>
    <n v="15908.0387424"/>
    <n v="0"/>
    <n v="7670.87"/>
    <n v="18842.530000000002"/>
    <n v="14054.669999999998"/>
    <n v="0"/>
    <n v="40568.07"/>
    <n v="0"/>
    <m/>
    <n v="1595.95"/>
    <n v="1544.47"/>
    <n v="1595.95"/>
    <n v="4736.37"/>
    <n v="1595.95"/>
    <n v="1441.51"/>
    <n v="1595.95"/>
    <n v="4633.41"/>
    <n v="1544.47"/>
    <n v="1595.95"/>
    <n v="1544.47"/>
    <n v="4684.8900000000003"/>
    <n v="14054.669999999998"/>
  </r>
  <r>
    <n v="1025"/>
    <n v="14288"/>
    <s v="42129288WRSU"/>
    <s v="288W"/>
    <x v="80"/>
    <s v="15LTIP TL(RSUs)"/>
    <n v="10261"/>
    <n v="10"/>
    <x v="12"/>
    <n v="9260"/>
    <x v="1"/>
    <n v="2000"/>
    <n v="0"/>
    <n v="0"/>
    <s v="42129288W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788"/>
    <n v="6949.16"/>
    <n v="6949.16"/>
    <n v="2724.9882568000012"/>
    <n v="0"/>
    <n v="1313.99"/>
    <n v="3227.66"/>
    <n v="2407.5100000000002"/>
    <n v="0"/>
    <n v="6949.16"/>
    <n v="0"/>
    <m/>
    <n v="273.38"/>
    <n v="264.56"/>
    <n v="273.38"/>
    <n v="811.32"/>
    <n v="273.38"/>
    <n v="246.93"/>
    <n v="273.38"/>
    <n v="793.68999999999994"/>
    <n v="264.56"/>
    <n v="273.38"/>
    <n v="264.56"/>
    <n v="802.5"/>
    <n v="2407.5100000000002"/>
  </r>
  <r>
    <n v="1026"/>
    <n v="14311"/>
    <s v="42129311CRSU"/>
    <s v="311C"/>
    <x v="81"/>
    <s v="15LTIP TL(RSUs)"/>
    <n v="10261"/>
    <n v="80"/>
    <x v="66"/>
    <n v="9260"/>
    <x v="1"/>
    <n v="190000"/>
    <n v="0"/>
    <n v="0"/>
    <s v="42129311CRSU15LTIP TL(RSUs)"/>
    <s v="LTIP TL(RSU)"/>
    <s v="LTIP TL(RSU) - 05/05/2015"/>
    <s v="3 years"/>
    <d v="2015-05-05T00:00:00"/>
    <d v="2018-05-05T00:00:00"/>
    <n v="310"/>
    <n v="0"/>
    <n v="0"/>
    <m/>
    <m/>
    <m/>
    <m/>
    <n v="310"/>
    <n v="1"/>
    <s v=""/>
    <n v="0"/>
    <n v="16541.599999999999"/>
    <n v="0"/>
    <n v="0"/>
    <n v="0"/>
    <s v=""/>
    <s v=""/>
    <s v="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210.734916799998"/>
    <n v="14.777333561349133"/>
    <n v="788"/>
    <n v="11644.54"/>
    <n v="11644.54"/>
    <n v="4566.1949167999974"/>
    <n v="0"/>
    <n v="2201.8199999999997"/>
    <n v="5408.51"/>
    <n v="4034.21"/>
    <n v="0"/>
    <n v="11644.54"/>
    <n v="0"/>
    <m/>
    <n v="458.09"/>
    <n v="443.32"/>
    <n v="458.1"/>
    <n v="1359.51"/>
    <n v="458.1"/>
    <n v="413.76"/>
    <n v="458.1"/>
    <n v="1329.96"/>
    <n v="443.32"/>
    <n v="458.1"/>
    <n v="443.32"/>
    <n v="1344.74"/>
    <n v="4034.21"/>
  </r>
  <r>
    <n v="1027"/>
    <n v="14370"/>
    <s v="42129370SRSU"/>
    <s v="370S"/>
    <x v="82"/>
    <s v="15LTIP TL(RSUs)"/>
    <n v="10261"/>
    <n v="10"/>
    <x v="67"/>
    <n v="9260"/>
    <x v="1"/>
    <n v="2000"/>
    <n v="0"/>
    <n v="0"/>
    <s v="42129370SRSU15LTIP TL(RSUs)"/>
    <s v="LTIP TL(RSU)"/>
    <s v="LTIP TL(RSU) - 05/05/2015"/>
    <s v="3 years"/>
    <d v="2015-05-05T00:00:00"/>
    <d v="2018-05-05T00:00:00"/>
    <n v="310"/>
    <n v="0"/>
    <n v="0"/>
    <m/>
    <m/>
    <m/>
    <m/>
    <n v="310"/>
    <n v="1"/>
    <s v=""/>
    <n v="0"/>
    <n v="16541.599999999999"/>
    <n v="0"/>
    <n v="0"/>
    <n v="0"/>
    <s v=""/>
    <s v=""/>
    <s v="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210.734916799998"/>
    <n v="14.777333561349133"/>
    <n v="788"/>
    <n v="11644.54"/>
    <n v="11644.54"/>
    <n v="4566.1949167999974"/>
    <n v="0"/>
    <n v="2201.8199999999997"/>
    <n v="5408.51"/>
    <n v="4034.21"/>
    <n v="0"/>
    <n v="11644.54"/>
    <n v="0"/>
    <m/>
    <n v="458.09"/>
    <n v="443.32"/>
    <n v="458.1"/>
    <n v="1359.51"/>
    <n v="458.1"/>
    <n v="413.76"/>
    <n v="458.1"/>
    <n v="1329.96"/>
    <n v="443.32"/>
    <n v="458.1"/>
    <n v="443.32"/>
    <n v="1344.74"/>
    <n v="4034.21"/>
  </r>
  <r>
    <n v="1028"/>
    <n v="14383"/>
    <s v="42129383KRSU"/>
    <s v="383K"/>
    <x v="83"/>
    <s v="15LTIP TL(RSUs)"/>
    <n v="10261"/>
    <n v="80"/>
    <x v="68"/>
    <n v="9260"/>
    <x v="1"/>
    <n v="190000"/>
    <n v="0"/>
    <n v="0"/>
    <s v="42129383KRSU15LTIP TL(RSUs)"/>
    <s v="LTIP TL(RSU)"/>
    <s v="LTIP TL(RSU) - 05/05/2015"/>
    <s v="3 years"/>
    <d v="2015-05-05T00:00:00"/>
    <d v="2018-05-05T00:00:00"/>
    <n v="310"/>
    <n v="0"/>
    <n v="0"/>
    <m/>
    <m/>
    <m/>
    <m/>
    <n v="310"/>
    <n v="1"/>
    <s v=""/>
    <n v="0"/>
    <n v="16541.599999999999"/>
    <n v="0"/>
    <n v="0"/>
    <n v="0"/>
    <s v=""/>
    <s v=""/>
    <s v="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210.734916799998"/>
    <n v="14.777333561349133"/>
    <n v="788"/>
    <n v="11644.54"/>
    <n v="11644.54"/>
    <n v="4566.1949167999974"/>
    <n v="0"/>
    <n v="2201.8199999999997"/>
    <n v="5408.51"/>
    <n v="4034.21"/>
    <n v="0"/>
    <n v="11644.54"/>
    <n v="0"/>
    <m/>
    <n v="458.09"/>
    <n v="443.32"/>
    <n v="458.1"/>
    <n v="1359.51"/>
    <n v="458.1"/>
    <n v="413.76"/>
    <n v="458.1"/>
    <n v="1329.96"/>
    <n v="443.32"/>
    <n v="458.1"/>
    <n v="443.32"/>
    <n v="1344.74"/>
    <n v="4034.21"/>
  </r>
  <r>
    <n v="1029"/>
    <n v="14468"/>
    <s v="42129468RRSU"/>
    <s v="468R"/>
    <x v="84"/>
    <s v="15LTIP TL(RSUs)"/>
    <n v="10261"/>
    <n v="80"/>
    <x v="69"/>
    <n v="9260"/>
    <x v="1"/>
    <n v="190000"/>
    <n v="0"/>
    <n v="0"/>
    <s v="42129468RRSU15LTIP TL(RSUs)"/>
    <s v="LTIP TL(RSU)"/>
    <s v="LTIP TL(RSU) - 05/05/2015"/>
    <s v="3 years"/>
    <d v="2015-05-05T00:00:00"/>
    <d v="2018-05-05T00:00:00"/>
    <n v="310"/>
    <n v="0"/>
    <n v="0"/>
    <m/>
    <m/>
    <m/>
    <m/>
    <n v="310"/>
    <n v="1"/>
    <s v=""/>
    <n v="0"/>
    <n v="16541.599999999999"/>
    <n v="0"/>
    <n v="0"/>
    <n v="0"/>
    <s v=""/>
    <s v=""/>
    <s v="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541.599999999999"/>
    <n v="15.078942570647218"/>
    <n v="1097"/>
    <n v="16541.599999999999"/>
    <n v="16541.599999999999"/>
    <n v="0"/>
    <n v="0"/>
    <n v="16541.599999999999"/>
    <n v="0"/>
    <n v="0"/>
    <n v="0"/>
    <n v="16541.599999999999"/>
    <n v="0"/>
    <m/>
    <n v="0"/>
    <n v="0"/>
    <n v="0"/>
    <n v="0"/>
    <n v="0"/>
    <n v="0"/>
    <n v="0"/>
    <n v="0"/>
    <n v="0"/>
    <n v="0"/>
    <n v="0"/>
    <n v="0"/>
    <n v="0"/>
  </r>
  <r>
    <n v="1030"/>
    <n v="14474"/>
    <s v="42129474MRSU"/>
    <s v="474M"/>
    <x v="85"/>
    <s v="15LTIP TL(RSUs)"/>
    <n v="10261"/>
    <n v="10"/>
    <x v="12"/>
    <n v="9260"/>
    <x v="1"/>
    <n v="2000"/>
    <n v="0"/>
    <n v="0"/>
    <s v="42129474M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9871.6"/>
    <n v="0"/>
    <n v="0"/>
    <n v="0"/>
    <n v="9871.6"/>
    <n v="0"/>
    <m/>
    <n v="0"/>
    <n v="0"/>
    <n v="0"/>
    <n v="0"/>
    <n v="0"/>
    <n v="0"/>
    <n v="0"/>
    <n v="0"/>
    <n v="0"/>
    <n v="0"/>
    <n v="0"/>
    <n v="0"/>
    <n v="0"/>
  </r>
  <r>
    <n v="1031"/>
    <n v="14482"/>
    <s v="42129482DRSU"/>
    <s v="482D"/>
    <x v="86"/>
    <s v="15LTIP TL(RSUs)"/>
    <n v="10261"/>
    <n v="10"/>
    <x v="70"/>
    <n v="9260"/>
    <x v="1"/>
    <n v="12000"/>
    <n v="0"/>
    <n v="0"/>
    <s v="42129482DRSU15LTIP TL(RSUs)"/>
    <s v="LTIP TL(RSU)"/>
    <s v="LTIP TL(RSU) - 05/05/2015"/>
    <s v="3 years"/>
    <d v="2015-05-05T00:00:00"/>
    <d v="2018-05-05T00:00:00"/>
    <n v="310"/>
    <n v="0"/>
    <n v="0"/>
    <m/>
    <m/>
    <m/>
    <m/>
    <n v="310"/>
    <n v="1"/>
    <s v=""/>
    <n v="0"/>
    <n v="16541.599999999999"/>
    <n v="0"/>
    <n v="0"/>
    <n v="0"/>
    <s v=""/>
    <s v=""/>
    <s v="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210.734916799998"/>
    <n v="14.777333561349133"/>
    <n v="788"/>
    <n v="11644.54"/>
    <n v="11644.54"/>
    <n v="4566.1949167999974"/>
    <n v="0"/>
    <n v="2201.8199999999997"/>
    <n v="5408.51"/>
    <n v="4034.21"/>
    <n v="0"/>
    <n v="11644.54"/>
    <n v="0"/>
    <m/>
    <n v="458.09"/>
    <n v="443.32"/>
    <n v="458.1"/>
    <n v="1359.51"/>
    <n v="458.1"/>
    <n v="413.76"/>
    <n v="458.1"/>
    <n v="1329.96"/>
    <n v="443.32"/>
    <n v="458.1"/>
    <n v="443.32"/>
    <n v="1344.74"/>
    <n v="4034.21"/>
  </r>
  <r>
    <n v="1032"/>
    <n v="14484"/>
    <s v="42129484WRSU"/>
    <s v="484W"/>
    <x v="87"/>
    <s v="15LTIP TL(RSUs)"/>
    <n v="10261"/>
    <n v="10"/>
    <x v="5"/>
    <n v="9260"/>
    <x v="1"/>
    <n v="2000"/>
    <n v="0"/>
    <n v="0"/>
    <s v="42129484WRSU15LTIP TL(RSUs)"/>
    <s v="LTIP TL(RSU)"/>
    <s v="LTIP TL(RSU) - 05/05/2015"/>
    <s v="3 years"/>
    <d v="2015-05-05T00:00:00"/>
    <d v="2018-05-05T00:00:00"/>
    <n v="310"/>
    <n v="0"/>
    <n v="0"/>
    <m/>
    <m/>
    <m/>
    <m/>
    <n v="310"/>
    <n v="1"/>
    <s v=""/>
    <n v="0"/>
    <n v="16541.599999999999"/>
    <n v="0"/>
    <n v="0"/>
    <n v="0"/>
    <s v=""/>
    <s v=""/>
    <s v="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541.599999999999"/>
    <n v="15.078942570647218"/>
    <n v="1097"/>
    <n v="16541.599999999999"/>
    <n v="16541.599999999999"/>
    <n v="0"/>
    <n v="0"/>
    <n v="16541.600000000002"/>
    <n v="0"/>
    <n v="0"/>
    <n v="0"/>
    <n v="16541.600000000002"/>
    <n v="0"/>
    <m/>
    <n v="0"/>
    <n v="0"/>
    <n v="0"/>
    <n v="0"/>
    <n v="0"/>
    <n v="0"/>
    <n v="0"/>
    <n v="0"/>
    <n v="0"/>
    <n v="0"/>
    <n v="0"/>
    <n v="0"/>
    <n v="0"/>
  </r>
  <r>
    <n v="1033"/>
    <n v="14492"/>
    <s v="42129492YRSU"/>
    <s v="492Y"/>
    <x v="88"/>
    <s v="15LTIP TL(RSUs)"/>
    <n v="10261"/>
    <n v="180"/>
    <x v="71"/>
    <n v="9260"/>
    <x v="1"/>
    <n v="700000"/>
    <n v="0"/>
    <n v="0"/>
    <s v="42129492YRSU15LTIP TL(RSUs)"/>
    <s v="LTIP TL(RSU)"/>
    <s v="LTIP TL(RSU) - 05/05/2015"/>
    <s v="3 years"/>
    <d v="2015-05-05T00:00:00"/>
    <d v="2018-05-05T00:00:00"/>
    <n v="310"/>
    <n v="0"/>
    <n v="0"/>
    <m/>
    <m/>
    <m/>
    <m/>
    <n v="310"/>
    <n v="1"/>
    <s v=""/>
    <n v="0"/>
    <n v="16541.599999999999"/>
    <n v="0"/>
    <n v="0"/>
    <n v="0"/>
    <s v=""/>
    <s v=""/>
    <s v="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541.599999999999"/>
    <n v="15.078942570647218"/>
    <n v="1097"/>
    <n v="16541.599999999999"/>
    <n v="16541.599999999999"/>
    <n v="0"/>
    <n v="0"/>
    <n v="16541.599999999999"/>
    <n v="0"/>
    <n v="0"/>
    <n v="0"/>
    <n v="16541.599999999999"/>
    <n v="0"/>
    <m/>
    <n v="0"/>
    <n v="0"/>
    <n v="0"/>
    <n v="0"/>
    <n v="0"/>
    <n v="0"/>
    <n v="0"/>
    <n v="0"/>
    <n v="0"/>
    <n v="0"/>
    <n v="0"/>
    <n v="0"/>
    <n v="0"/>
  </r>
  <r>
    <n v="1034"/>
    <n v="14593"/>
    <s v="42129593ERSU"/>
    <s v="593E"/>
    <x v="89"/>
    <s v="15LTIP TL(RSUs)"/>
    <n v="10261"/>
    <n v="180"/>
    <x v="72"/>
    <n v="9260"/>
    <x v="1"/>
    <n v="700000"/>
    <n v="0"/>
    <n v="0"/>
    <s v="42129593ERSU15LTIP TL(RSUs)"/>
    <s v="LTIP TL(RSU)"/>
    <s v="LTIP TL(RSU) - 05/05/2015"/>
    <s v="3 years"/>
    <d v="2015-05-05T00:00:00"/>
    <d v="2018-05-05T00:00:00"/>
    <n v="2265"/>
    <n v="0"/>
    <n v="0"/>
    <m/>
    <m/>
    <m/>
    <m/>
    <n v="2265"/>
    <n v="1"/>
    <s v=""/>
    <n v="0"/>
    <n v="120860.4"/>
    <n v="0"/>
    <n v="0"/>
    <n v="0"/>
    <s v=""/>
    <s v=""/>
    <s v=""/>
    <n v="120860.4"/>
    <n v="2265"/>
    <n v="0"/>
    <n v="0"/>
    <n v="2265"/>
    <n v="53.36"/>
    <n v="120860.4"/>
    <n v="-2417.4497207999998"/>
    <n v="118442.9502792"/>
    <n v="0"/>
    <n v="0"/>
    <n v="0"/>
    <n v="0"/>
    <n v="120860.4"/>
    <n v="110.17356426618049"/>
    <n v="1097"/>
    <n v="120860.4"/>
    <n v="120860.4"/>
    <n v="0"/>
    <n v="0"/>
    <n v="120860.4"/>
    <n v="0"/>
    <n v="0"/>
    <n v="0"/>
    <n v="120860.4"/>
    <n v="0"/>
    <m/>
    <n v="0"/>
    <n v="0"/>
    <n v="0"/>
    <n v="0"/>
    <n v="0"/>
    <n v="0"/>
    <n v="0"/>
    <n v="0"/>
    <n v="0"/>
    <n v="0"/>
    <n v="0"/>
    <n v="0"/>
    <n v="0"/>
  </r>
  <r>
    <n v="1035"/>
    <n v="14707"/>
    <s v="42129707WRSU"/>
    <s v="707W"/>
    <x v="90"/>
    <s v="15LTIP TL(RSUs)"/>
    <n v="10261"/>
    <n v="10"/>
    <x v="73"/>
    <n v="9260"/>
    <x v="1"/>
    <n v="2000"/>
    <n v="0"/>
    <n v="0"/>
    <s v="42129707W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9871.6"/>
    <n v="0"/>
    <n v="0"/>
    <n v="0"/>
    <n v="9871.6"/>
    <n v="0"/>
    <m/>
    <n v="0"/>
    <n v="0"/>
    <n v="0"/>
    <n v="0"/>
    <n v="0"/>
    <n v="0"/>
    <n v="0"/>
    <n v="0"/>
    <n v="0"/>
    <n v="0"/>
    <n v="0"/>
    <n v="0"/>
    <n v="0"/>
  </r>
  <r>
    <n v="1036"/>
    <n v="14712"/>
    <s v="42129712PRSU"/>
    <s v="712P"/>
    <x v="91"/>
    <s v="15LTIP TL(RSUs)"/>
    <n v="10261"/>
    <n v="10"/>
    <x v="74"/>
    <n v="9260"/>
    <x v="1"/>
    <n v="2000"/>
    <n v="0"/>
    <n v="0"/>
    <s v="42129712P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1313.99"/>
    <n v="3227.66"/>
    <n v="5329.95"/>
    <n v="0"/>
    <n v="9871.5999999999985"/>
    <n v="0"/>
    <m/>
    <n v="273.38"/>
    <n v="264.56"/>
    <n v="273.38"/>
    <n v="811.32"/>
    <n v="273.38"/>
    <n v="246.93"/>
    <n v="273.38"/>
    <n v="793.68999999999994"/>
    <n v="264.56"/>
    <n v="3460.38"/>
    <n v="0"/>
    <n v="3724.94"/>
    <n v="5329.95"/>
  </r>
  <r>
    <n v="1037"/>
    <n v="14713"/>
    <s v="42129713SRSU"/>
    <s v="713S"/>
    <x v="92"/>
    <s v="15LTIP TL(RSUs)"/>
    <n v="10261"/>
    <n v="180"/>
    <x v="75"/>
    <n v="9260"/>
    <x v="1"/>
    <n v="700000"/>
    <n v="0"/>
    <n v="0"/>
    <s v="42129713S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9871.6"/>
    <n v="0"/>
    <n v="0"/>
    <n v="0"/>
    <n v="9871.6"/>
    <n v="0"/>
    <m/>
    <n v="0"/>
    <n v="0"/>
    <n v="0"/>
    <n v="0"/>
    <n v="0"/>
    <n v="0"/>
    <n v="0"/>
    <n v="0"/>
    <n v="0"/>
    <n v="0"/>
    <n v="0"/>
    <n v="0"/>
    <n v="0"/>
  </r>
  <r>
    <n v="1038"/>
    <n v="14721"/>
    <s v="42129721WRSU"/>
    <s v="721W"/>
    <x v="93"/>
    <s v="15LTIP TL(RSUs)"/>
    <n v="10261"/>
    <n v="10"/>
    <x v="76"/>
    <n v="9260"/>
    <x v="1"/>
    <n v="2000"/>
    <n v="0"/>
    <n v="0"/>
    <s v="42129721W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788"/>
    <n v="6949.16"/>
    <n v="6949.16"/>
    <n v="2724.9882568000012"/>
    <n v="0"/>
    <n v="1313.99"/>
    <n v="3227.66"/>
    <n v="2407.5100000000002"/>
    <n v="0"/>
    <n v="6949.16"/>
    <n v="0"/>
    <m/>
    <n v="273.38"/>
    <n v="264.56"/>
    <n v="273.38"/>
    <n v="811.32"/>
    <n v="273.38"/>
    <n v="246.93"/>
    <n v="273.38"/>
    <n v="793.68999999999994"/>
    <n v="264.56"/>
    <n v="273.38"/>
    <n v="264.56"/>
    <n v="802.5"/>
    <n v="2407.5100000000002"/>
  </r>
  <r>
    <n v="1039"/>
    <n v="14796"/>
    <s v="42129796KRSU"/>
    <s v="796K"/>
    <x v="94"/>
    <s v="15LTIP TL(RSUs)"/>
    <n v="10261"/>
    <n v="80"/>
    <x v="77"/>
    <n v="9260"/>
    <x v="1"/>
    <n v="190000"/>
    <n v="0"/>
    <n v="0"/>
    <s v="42129796KRSU15LTIP TL(RSUs)"/>
    <s v="LTIP TL(RSU)"/>
    <s v="LTIP TL(RSU) - 05/05/2015"/>
    <s v="3 years"/>
    <d v="2015-05-05T00:00:00"/>
    <d v="2018-05-05T00:00:00"/>
    <n v="310"/>
    <n v="0"/>
    <n v="0"/>
    <m/>
    <m/>
    <m/>
    <m/>
    <n v="310"/>
    <n v="1"/>
    <s v=""/>
    <n v="0"/>
    <n v="16541.599999999999"/>
    <n v="0"/>
    <n v="0"/>
    <n v="0"/>
    <s v=""/>
    <s v=""/>
    <s v="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541.599999999999"/>
    <n v="15.078942570647218"/>
    <n v="1097"/>
    <n v="16541.599999999999"/>
    <n v="16541.599999999999"/>
    <n v="0"/>
    <n v="0"/>
    <n v="16541.599999999999"/>
    <n v="0"/>
    <n v="0"/>
    <n v="0"/>
    <n v="16541.599999999999"/>
    <n v="0"/>
    <m/>
    <n v="0"/>
    <n v="0"/>
    <n v="0"/>
    <n v="0"/>
    <n v="0"/>
    <n v="0"/>
    <n v="0"/>
    <n v="0"/>
    <n v="0"/>
    <n v="0"/>
    <n v="0"/>
    <n v="0"/>
    <n v="0"/>
  </r>
  <r>
    <n v="1040"/>
    <n v="14813"/>
    <s v="42129813SRSU"/>
    <s v="813S"/>
    <x v="95"/>
    <s v="15LTIP TL(RSUs)"/>
    <n v="10261"/>
    <n v="80"/>
    <x v="63"/>
    <n v="9260"/>
    <x v="1"/>
    <n v="190000"/>
    <n v="0"/>
    <n v="0"/>
    <s v="42129813S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788"/>
    <n v="6949.16"/>
    <n v="6949.16"/>
    <n v="2724.9882568000012"/>
    <n v="0"/>
    <n v="1313.99"/>
    <n v="3227.66"/>
    <n v="2407.5100000000002"/>
    <n v="0"/>
    <n v="6949.16"/>
    <n v="0"/>
    <m/>
    <n v="273.38"/>
    <n v="264.56"/>
    <n v="273.38"/>
    <n v="811.32"/>
    <n v="273.38"/>
    <n v="246.93"/>
    <n v="273.38"/>
    <n v="793.68999999999994"/>
    <n v="264.56"/>
    <n v="273.38"/>
    <n v="264.56"/>
    <n v="802.5"/>
    <n v="2407.5100000000002"/>
  </r>
  <r>
    <n v="1041"/>
    <n v="14859"/>
    <s v="42129859ARSU"/>
    <s v="859A"/>
    <x v="96"/>
    <s v="15LTIP TL(RSUs)"/>
    <n v="10261"/>
    <n v="30"/>
    <x v="19"/>
    <n v="9260"/>
    <x v="1"/>
    <n v="10000"/>
    <n v="0"/>
    <n v="0"/>
    <s v="42129859A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1313.99"/>
    <n v="3227.66"/>
    <n v="5329.95"/>
    <n v="0"/>
    <n v="9871.5999999999985"/>
    <n v="0"/>
    <m/>
    <n v="273.38"/>
    <n v="264.56"/>
    <n v="273.38"/>
    <n v="811.32"/>
    <n v="273.38"/>
    <n v="246.93"/>
    <n v="3998.32"/>
    <n v="4518.63"/>
    <n v="0"/>
    <n v="0"/>
    <n v="0"/>
    <n v="0"/>
    <n v="5329.95"/>
  </r>
  <r>
    <n v="1042"/>
    <n v="14866"/>
    <s v="42129866MRSU"/>
    <s v="866M"/>
    <x v="97"/>
    <s v="15LTIP TL(RSUs)"/>
    <n v="10261"/>
    <n v="80"/>
    <x v="78"/>
    <n v="9260"/>
    <x v="1"/>
    <n v="190000"/>
    <n v="0"/>
    <n v="0"/>
    <s v="42129866MRSU15LTIP TL(RSUs)"/>
    <s v="LTIP TL(RSU)"/>
    <s v="LTIP TL(RSU) - 05/05/2015"/>
    <s v="3 years"/>
    <d v="2015-05-05T00:00:00"/>
    <d v="2018-05-05T00:00:00"/>
    <n v="310"/>
    <n v="0"/>
    <n v="0"/>
    <m/>
    <m/>
    <m/>
    <m/>
    <n v="310"/>
    <n v="1"/>
    <s v=""/>
    <n v="0"/>
    <n v="16541.599999999999"/>
    <n v="0"/>
    <n v="0"/>
    <n v="0"/>
    <s v=""/>
    <s v=""/>
    <s v="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210.734916799998"/>
    <n v="14.777333561349133"/>
    <n v="788"/>
    <n v="11644.54"/>
    <n v="11644.54"/>
    <n v="4566.1949167999974"/>
    <n v="0"/>
    <n v="2201.8199999999997"/>
    <n v="5408.51"/>
    <n v="4034.21"/>
    <n v="0"/>
    <n v="11644.54"/>
    <n v="0"/>
    <m/>
    <n v="458.09"/>
    <n v="443.32"/>
    <n v="458.1"/>
    <n v="1359.51"/>
    <n v="458.1"/>
    <n v="413.76"/>
    <n v="458.1"/>
    <n v="1329.96"/>
    <n v="443.32"/>
    <n v="458.1"/>
    <n v="443.32"/>
    <n v="1344.74"/>
    <n v="4034.21"/>
  </r>
  <r>
    <n v="1043"/>
    <n v="14938"/>
    <s v="42129938SRSU"/>
    <s v="938S"/>
    <x v="99"/>
    <s v="15LTIP TL(RSUs)"/>
    <n v="10261"/>
    <n v="180"/>
    <x v="75"/>
    <n v="9260"/>
    <x v="1"/>
    <n v="700000"/>
    <n v="0"/>
    <n v="0"/>
    <s v="42129938S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9871.6"/>
    <n v="0"/>
    <n v="0"/>
    <n v="0"/>
    <n v="9871.6"/>
    <n v="0"/>
    <m/>
    <n v="0"/>
    <n v="0"/>
    <n v="0"/>
    <n v="0"/>
    <n v="0"/>
    <n v="0"/>
    <n v="0"/>
    <n v="0"/>
    <n v="0"/>
    <n v="0"/>
    <n v="0"/>
    <n v="0"/>
    <n v="0"/>
  </r>
  <r>
    <n v="1044"/>
    <n v="14951"/>
    <s v="42129951TRSU"/>
    <s v="951T"/>
    <x v="100"/>
    <s v="15LTIP TL(RSUs)"/>
    <n v="10261"/>
    <n v="80"/>
    <x v="80"/>
    <n v="9260"/>
    <x v="1"/>
    <n v="190000"/>
    <n v="0"/>
    <n v="0"/>
    <s v="42129951T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1313.99"/>
    <n v="8557.61"/>
    <n v="0"/>
    <n v="0"/>
    <n v="9871.6"/>
    <n v="0"/>
    <m/>
    <n v="0"/>
    <n v="0"/>
    <n v="0"/>
    <n v="0"/>
    <n v="0"/>
    <n v="0"/>
    <n v="0"/>
    <n v="0"/>
    <n v="0"/>
    <n v="0"/>
    <n v="0"/>
    <n v="0"/>
    <n v="0"/>
  </r>
  <r>
    <n v="1045"/>
    <n v="14957"/>
    <s v="42129957RRSU"/>
    <s v="957R"/>
    <x v="101"/>
    <s v="15LTIP TL(RSUs)"/>
    <n v="10261"/>
    <n v="80"/>
    <x v="81"/>
    <n v="9260"/>
    <x v="1"/>
    <n v="190000"/>
    <n v="0"/>
    <n v="0"/>
    <s v="42129957R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788"/>
    <n v="6949.16"/>
    <n v="6949.16"/>
    <n v="2724.9882568000012"/>
    <n v="0"/>
    <n v="1313.99"/>
    <n v="3227.66"/>
    <n v="2407.5100000000002"/>
    <n v="0"/>
    <n v="6949.16"/>
    <n v="0"/>
    <m/>
    <n v="273.38"/>
    <n v="264.56"/>
    <n v="273.38"/>
    <n v="811.32"/>
    <n v="273.38"/>
    <n v="246.93"/>
    <n v="273.38"/>
    <n v="793.68999999999994"/>
    <n v="264.56"/>
    <n v="273.38"/>
    <n v="264.56"/>
    <n v="802.5"/>
    <n v="2407.5100000000002"/>
  </r>
  <r>
    <n v="1046"/>
    <n v="15053"/>
    <s v="4212953MaRSU"/>
    <s v="53Ma"/>
    <x v="102"/>
    <s v="15LTIP TL(RSUs)"/>
    <n v="10261"/>
    <n v="10"/>
    <x v="82"/>
    <n v="9260"/>
    <x v="1"/>
    <n v="2000"/>
    <n v="0"/>
    <n v="0"/>
    <s v="4212953Ma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9871.6"/>
    <n v="0"/>
    <n v="0"/>
    <n v="0"/>
    <n v="9871.6"/>
    <n v="0"/>
    <m/>
    <n v="0"/>
    <n v="0"/>
    <n v="0"/>
    <n v="0"/>
    <n v="0"/>
    <n v="0"/>
    <n v="0"/>
    <n v="0"/>
    <n v="0"/>
    <n v="0"/>
    <n v="0"/>
    <n v="0"/>
    <n v="0"/>
  </r>
  <r>
    <n v="1047"/>
    <n v="15063"/>
    <s v="4212963BrRSU"/>
    <s v="63Br"/>
    <x v="103"/>
    <s v="15LTIP TL(RSUs)"/>
    <n v="10261"/>
    <n v="10"/>
    <x v="83"/>
    <n v="9260"/>
    <x v="1"/>
    <n v="2000"/>
    <n v="0"/>
    <n v="0"/>
    <s v="4212963Br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9871.6"/>
    <n v="0"/>
    <n v="0"/>
    <n v="0"/>
    <n v="9871.6"/>
    <n v="0"/>
    <m/>
    <n v="0"/>
    <n v="0"/>
    <n v="0"/>
    <n v="0"/>
    <n v="0"/>
    <n v="0"/>
    <n v="0"/>
    <n v="0"/>
    <n v="0"/>
    <n v="0"/>
    <n v="0"/>
    <n v="0"/>
    <n v="0"/>
  </r>
  <r>
    <n v="1048"/>
    <n v="15070"/>
    <s v="4212970SlRSU"/>
    <s v="70Sl"/>
    <x v="104"/>
    <s v="15LTIP TL(RSUs)"/>
    <n v="10261"/>
    <n v="80"/>
    <x v="84"/>
    <n v="9260"/>
    <x v="1"/>
    <n v="190000"/>
    <n v="0"/>
    <n v="0"/>
    <s v="4212970Sl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788"/>
    <n v="6949.16"/>
    <n v="6949.16"/>
    <n v="2724.9882568000012"/>
    <n v="0"/>
    <n v="1313.99"/>
    <n v="3227.66"/>
    <n v="2407.5100000000002"/>
    <n v="0"/>
    <n v="6949.16"/>
    <n v="0"/>
    <m/>
    <n v="273.38"/>
    <n v="264.56"/>
    <n v="273.38"/>
    <n v="811.32"/>
    <n v="273.38"/>
    <n v="246.93"/>
    <n v="273.38"/>
    <n v="793.68999999999994"/>
    <n v="264.56"/>
    <n v="273.38"/>
    <n v="264.56"/>
    <n v="802.5"/>
    <n v="2407.5100000000002"/>
  </r>
  <r>
    <n v="1049"/>
    <n v="15102"/>
    <s v="42129102ERSU"/>
    <s v="102E"/>
    <x v="105"/>
    <s v="15LTIP TL(RSUs)"/>
    <n v="10261"/>
    <n v="10"/>
    <x v="85"/>
    <n v="9260"/>
    <x v="1"/>
    <n v="2000"/>
    <n v="0"/>
    <n v="0"/>
    <s v="42129102ERSU15LTIP TL(RSUs)"/>
    <s v="LTIP TL(RSU)"/>
    <s v="LTIP TL(RSU) - 05/05/2015"/>
    <s v="3 years"/>
    <d v="2015-05-05T00:00:00"/>
    <d v="2018-05-05T00:00:00"/>
    <n v="310"/>
    <n v="0"/>
    <n v="0"/>
    <m/>
    <m/>
    <m/>
    <m/>
    <n v="310"/>
    <n v="1"/>
    <s v=""/>
    <n v="0"/>
    <n v="16541.599999999999"/>
    <n v="0"/>
    <n v="0"/>
    <n v="0"/>
    <s v=""/>
    <s v=""/>
    <s v="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541.599999999999"/>
    <n v="15.078942570647218"/>
    <n v="1097"/>
    <n v="16541.599999999999"/>
    <n v="16541.599999999999"/>
    <n v="0"/>
    <n v="0"/>
    <n v="2201.8199999999997"/>
    <n v="14339.78"/>
    <n v="0"/>
    <n v="0"/>
    <n v="16541.599999999999"/>
    <n v="0"/>
    <m/>
    <n v="0"/>
    <n v="0"/>
    <n v="0"/>
    <n v="0"/>
    <n v="0"/>
    <n v="0"/>
    <n v="0"/>
    <n v="0"/>
    <n v="0"/>
    <n v="0"/>
    <n v="0"/>
    <n v="0"/>
    <n v="0"/>
  </r>
  <r>
    <n v="1050"/>
    <n v="15207"/>
    <s v="42129207VRSU"/>
    <s v="207V"/>
    <x v="106"/>
    <s v="15LTIP TL(RSUs)"/>
    <n v="10261"/>
    <n v="80"/>
    <x v="86"/>
    <n v="9260"/>
    <x v="1"/>
    <n v="190000"/>
    <n v="0"/>
    <n v="0"/>
    <s v="42129207V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9871.6"/>
    <n v="0"/>
    <n v="0"/>
    <n v="0"/>
    <n v="9871.6"/>
    <n v="0"/>
    <m/>
    <n v="0"/>
    <n v="0"/>
    <n v="0"/>
    <n v="0"/>
    <n v="0"/>
    <n v="0"/>
    <n v="0"/>
    <n v="0"/>
    <n v="0"/>
    <n v="0"/>
    <n v="0"/>
    <n v="0"/>
    <n v="0"/>
  </r>
  <r>
    <n v="1051"/>
    <n v="15232"/>
    <s v="42129232WRSU"/>
    <s v="232W"/>
    <x v="107"/>
    <s v="15LTIP TL(RSUs)"/>
    <n v="10261"/>
    <n v="80"/>
    <x v="87"/>
    <n v="9260"/>
    <x v="1"/>
    <n v="190000"/>
    <n v="0"/>
    <n v="0"/>
    <s v="42129232WRSU15LTIP TL(RSUs)"/>
    <s v="LTIP TL(RSU)"/>
    <s v="LTIP TL(RSU) - 05/05/2015"/>
    <s v="3 years"/>
    <d v="2015-05-05T00:00:00"/>
    <d v="2018-05-05T00:00:00"/>
    <n v="310"/>
    <n v="0"/>
    <n v="0"/>
    <m/>
    <m/>
    <m/>
    <m/>
    <n v="310"/>
    <n v="1"/>
    <s v=""/>
    <n v="0"/>
    <n v="16541.599999999999"/>
    <n v="0"/>
    <n v="0"/>
    <n v="0"/>
    <s v=""/>
    <s v=""/>
    <s v="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541.599999999999"/>
    <n v="15.078942570647218"/>
    <n v="1097"/>
    <n v="16541.599999999999"/>
    <n v="16541.599999999999"/>
    <n v="0"/>
    <n v="0"/>
    <n v="16541.599999999999"/>
    <n v="0"/>
    <n v="0"/>
    <n v="0"/>
    <n v="16541.599999999999"/>
    <n v="0"/>
    <m/>
    <n v="0"/>
    <n v="0"/>
    <n v="0"/>
    <n v="0"/>
    <n v="0"/>
    <n v="0"/>
    <n v="0"/>
    <n v="0"/>
    <n v="0"/>
    <n v="0"/>
    <n v="0"/>
    <n v="0"/>
    <n v="0"/>
  </r>
  <r>
    <n v="1052"/>
    <n v="15234"/>
    <s v="42129234DRSU"/>
    <s v="234D"/>
    <x v="108"/>
    <s v="15LTIP TL(RSUs)"/>
    <n v="10261"/>
    <n v="80"/>
    <x v="88"/>
    <n v="9260"/>
    <x v="1"/>
    <n v="190000"/>
    <n v="0"/>
    <n v="0"/>
    <s v="42129234D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788"/>
    <n v="6949.16"/>
    <n v="6949.16"/>
    <n v="2724.9882568000012"/>
    <n v="0"/>
    <n v="1313.99"/>
    <n v="3227.66"/>
    <n v="2407.5100000000002"/>
    <n v="0"/>
    <n v="6949.16"/>
    <n v="0"/>
    <m/>
    <n v="273.38"/>
    <n v="264.56"/>
    <n v="273.38"/>
    <n v="811.32"/>
    <n v="273.38"/>
    <n v="246.93"/>
    <n v="273.38"/>
    <n v="793.68999999999994"/>
    <n v="264.56"/>
    <n v="273.38"/>
    <n v="264.56"/>
    <n v="802.5"/>
    <n v="2407.5100000000002"/>
  </r>
  <r>
    <n v="1053"/>
    <n v="15304"/>
    <s v="42129304GRSU"/>
    <s v="304G"/>
    <x v="109"/>
    <s v="15LTIP TL(RSUs)"/>
    <n v="10261"/>
    <n v="180"/>
    <x v="75"/>
    <n v="9260"/>
    <x v="1"/>
    <n v="700000"/>
    <n v="0"/>
    <n v="0"/>
    <s v="42129304GRSU15LTIP TL(RSUs)"/>
    <s v="LTIP TL(RSU)"/>
    <s v="LTIP TL(RSU) - 05/05/2015"/>
    <s v="3 years"/>
    <d v="2015-05-05T00:00:00"/>
    <d v="2018-05-05T00:00:00"/>
    <n v="480"/>
    <n v="0"/>
    <n v="0"/>
    <m/>
    <m/>
    <m/>
    <m/>
    <n v="480"/>
    <n v="1"/>
    <s v=""/>
    <n v="0"/>
    <n v="25612.799999999999"/>
    <n v="0"/>
    <n v="0"/>
    <n v="0"/>
    <s v=""/>
    <s v=""/>
    <s v=""/>
    <n v="25612.799999999999"/>
    <n v="480"/>
    <n v="0"/>
    <n v="0"/>
    <n v="480"/>
    <n v="53.36"/>
    <n v="25612.799999999999"/>
    <n v="-512.30722559999992"/>
    <n v="25100.492774399998"/>
    <n v="0"/>
    <n v="0"/>
    <n v="0"/>
    <n v="0"/>
    <n v="25612.799999999999"/>
    <n v="23.348040109389242"/>
    <n v="1097"/>
    <n v="25612.799999999999"/>
    <n v="25612.799999999999"/>
    <n v="0"/>
    <n v="0"/>
    <n v="25612.799999999999"/>
    <n v="0"/>
    <n v="0"/>
    <n v="0"/>
    <n v="25612.799999999999"/>
    <n v="0"/>
    <m/>
    <n v="0"/>
    <n v="0"/>
    <n v="0"/>
    <n v="0"/>
    <n v="0"/>
    <n v="0"/>
    <n v="0"/>
    <n v="0"/>
    <n v="0"/>
    <n v="0"/>
    <n v="0"/>
    <n v="0"/>
    <n v="0"/>
  </r>
  <r>
    <n v="1054"/>
    <n v="15319"/>
    <s v="42129319HRSU"/>
    <s v="319H"/>
    <x v="110"/>
    <s v="15LTIP TL(RSUs)"/>
    <n v="10261"/>
    <n v="180"/>
    <x v="72"/>
    <n v="9260"/>
    <x v="1"/>
    <n v="700000"/>
    <n v="0"/>
    <n v="0"/>
    <s v="42129319HRSU15LTIP TL(RSUs)"/>
    <s v="LTIP TL(RSU)"/>
    <s v="LTIP TL(RSU) - 05/05/2015"/>
    <s v="3 years"/>
    <d v="2015-05-05T00:00:00"/>
    <d v="2018-05-05T00:00:00"/>
    <n v="310"/>
    <n v="0"/>
    <n v="0"/>
    <m/>
    <m/>
    <m/>
    <m/>
    <n v="310"/>
    <n v="1"/>
    <s v=""/>
    <n v="0"/>
    <n v="16541.599999999999"/>
    <n v="0"/>
    <n v="0"/>
    <n v="0"/>
    <s v=""/>
    <s v=""/>
    <s v="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541.599999999999"/>
    <n v="15.078942570647218"/>
    <n v="1097"/>
    <n v="16541.599999999999"/>
    <n v="16541.599999999999"/>
    <n v="0"/>
    <n v="0"/>
    <n v="16541.599999999999"/>
    <n v="0"/>
    <n v="0"/>
    <n v="0"/>
    <n v="16541.599999999999"/>
    <n v="0"/>
    <m/>
    <n v="0"/>
    <n v="0"/>
    <n v="0"/>
    <n v="0"/>
    <n v="0"/>
    <n v="0"/>
    <n v="0"/>
    <n v="0"/>
    <n v="0"/>
    <n v="0"/>
    <n v="0"/>
    <n v="0"/>
    <n v="0"/>
  </r>
  <r>
    <n v="1055"/>
    <n v="15331"/>
    <s v="42129331FRSU"/>
    <s v="331F"/>
    <x v="111"/>
    <s v="15LTIP TL(RSUs)"/>
    <n v="10261"/>
    <n v="10"/>
    <x v="89"/>
    <n v="9260"/>
    <x v="1"/>
    <n v="2000"/>
    <n v="0"/>
    <n v="0"/>
    <s v="42129331FRSU15LTIP TL(RSUs)"/>
    <s v="LTIP TL(RSU)"/>
    <s v="LTIP TL(RSU) - 05/05/2015"/>
    <s v="3 years"/>
    <d v="2015-05-05T00:00:00"/>
    <d v="2018-05-05T00:00:00"/>
    <n v="310"/>
    <n v="0"/>
    <n v="0"/>
    <m/>
    <m/>
    <m/>
    <m/>
    <n v="310"/>
    <n v="1"/>
    <s v=""/>
    <n v="0"/>
    <n v="16541.599999999999"/>
    <n v="0"/>
    <n v="0"/>
    <n v="0"/>
    <s v=""/>
    <s v=""/>
    <s v="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541.599999999999"/>
    <n v="15.078942570647218"/>
    <n v="1097"/>
    <n v="16541.599999999999"/>
    <n v="16541.599999999999"/>
    <n v="0"/>
    <n v="0"/>
    <n v="16541.599999999999"/>
    <n v="0"/>
    <n v="0"/>
    <n v="0"/>
    <n v="16541.599999999999"/>
    <n v="0"/>
    <m/>
    <n v="0"/>
    <n v="0"/>
    <n v="0"/>
    <n v="0"/>
    <n v="0"/>
    <n v="0"/>
    <n v="0"/>
    <n v="0"/>
    <n v="0"/>
    <n v="0"/>
    <n v="0"/>
    <n v="0"/>
    <n v="0"/>
  </r>
  <r>
    <n v="1056"/>
    <n v="15365"/>
    <s v="42129365PRSU"/>
    <s v="365P"/>
    <x v="112"/>
    <s v="15LTIP TL(RSUs)"/>
    <n v="10261"/>
    <n v="10"/>
    <x v="90"/>
    <n v="9260"/>
    <x v="1"/>
    <n v="2000"/>
    <n v="0"/>
    <n v="0"/>
    <s v="42129365PRSU15LTIP TL(RSUs)"/>
    <s v="LTIP TL(RSU)"/>
    <s v="LTIP TL(RSU) - 05/05/2015"/>
    <s v="3 years"/>
    <d v="2015-05-05T00:00:00"/>
    <d v="2018-05-05T00:00:00"/>
    <n v="1080"/>
    <n v="0"/>
    <n v="0"/>
    <m/>
    <m/>
    <m/>
    <m/>
    <n v="1080"/>
    <n v="1"/>
    <s v=""/>
    <n v="0"/>
    <n v="57628.800000000003"/>
    <n v="0"/>
    <n v="0"/>
    <n v="0"/>
    <s v=""/>
    <s v=""/>
    <s v=""/>
    <n v="57628.800000000003"/>
    <n v="1080"/>
    <n v="0"/>
    <n v="0"/>
    <n v="1080"/>
    <n v="53.36"/>
    <n v="57628.800000000003"/>
    <n v="-1152.6912576"/>
    <n v="56476.1087424"/>
    <n v="0"/>
    <n v="0"/>
    <n v="0"/>
    <n v="0"/>
    <n v="56476.1087424"/>
    <n v="51.482323375022787"/>
    <n v="788"/>
    <n v="40568.07"/>
    <n v="40568.07"/>
    <n v="15908.0387424"/>
    <n v="0"/>
    <n v="7670.87"/>
    <n v="18842.530000000002"/>
    <n v="14054.669999999998"/>
    <n v="0"/>
    <n v="40568.07"/>
    <n v="0"/>
    <m/>
    <n v="1595.95"/>
    <n v="1544.47"/>
    <n v="1595.95"/>
    <n v="4736.37"/>
    <n v="1595.95"/>
    <n v="1441.51"/>
    <n v="1595.95"/>
    <n v="4633.41"/>
    <n v="1544.47"/>
    <n v="1595.95"/>
    <n v="1544.47"/>
    <n v="4684.8900000000003"/>
    <n v="14054.669999999998"/>
  </r>
  <r>
    <n v="1057"/>
    <n v="15379"/>
    <s v="42129379BRSU"/>
    <s v="379B"/>
    <x v="113"/>
    <s v="15LTIP TL(RSUs)"/>
    <n v="10261"/>
    <n v="80"/>
    <x v="91"/>
    <n v="9260"/>
    <x v="1"/>
    <n v="190000"/>
    <n v="0"/>
    <n v="0"/>
    <s v="42129379B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9871.6"/>
    <n v="0"/>
    <n v="0"/>
    <n v="0"/>
    <n v="9871.6"/>
    <n v="0"/>
    <m/>
    <n v="0"/>
    <n v="0"/>
    <n v="0"/>
    <n v="0"/>
    <n v="0"/>
    <n v="0"/>
    <n v="0"/>
    <n v="0"/>
    <n v="0"/>
    <n v="0"/>
    <n v="0"/>
    <n v="0"/>
    <n v="0"/>
  </r>
  <r>
    <n v="1058"/>
    <n v="15388"/>
    <s v="42129388GRSU"/>
    <s v="388G"/>
    <x v="114"/>
    <s v="15LTIP TL(RSUs)"/>
    <n v="10261"/>
    <n v="10"/>
    <x v="45"/>
    <n v="9260"/>
    <x v="1"/>
    <n v="2000"/>
    <n v="0"/>
    <n v="0"/>
    <s v="42129388GRSU15LTIP TL(RSUs)"/>
    <s v="LTIP TL(RSU)"/>
    <s v="LTIP TL(RSU) - 05/05/2015"/>
    <s v="3 years"/>
    <d v="2015-05-05T00:00:00"/>
    <d v="2018-05-05T00:00:00"/>
    <n v="310"/>
    <n v="0"/>
    <n v="0"/>
    <m/>
    <m/>
    <m/>
    <m/>
    <n v="310"/>
    <n v="1"/>
    <s v=""/>
    <n v="0"/>
    <n v="16541.599999999999"/>
    <n v="0"/>
    <n v="0"/>
    <n v="0"/>
    <s v=""/>
    <s v=""/>
    <s v="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541.599999999999"/>
    <n v="15.078942570647218"/>
    <n v="1097"/>
    <n v="16541.599999999999"/>
    <n v="16541.599999999999"/>
    <n v="0"/>
    <n v="0"/>
    <n v="16541.599999999999"/>
    <n v="0"/>
    <n v="0"/>
    <n v="0"/>
    <n v="16541.599999999999"/>
    <n v="0"/>
    <m/>
    <n v="0"/>
    <n v="0"/>
    <n v="0"/>
    <n v="0"/>
    <n v="0"/>
    <n v="0"/>
    <n v="0"/>
    <n v="0"/>
    <n v="0"/>
    <n v="0"/>
    <n v="0"/>
    <n v="0"/>
    <n v="0"/>
  </r>
  <r>
    <n v="1059"/>
    <n v="15389"/>
    <s v="42129389CRSU"/>
    <s v="389C"/>
    <x v="190"/>
    <s v="15LTIP TL(RSUs)"/>
    <n v="10261"/>
    <n v="80"/>
    <x v="79"/>
    <n v="9260"/>
    <x v="1"/>
    <n v="190000"/>
    <n v="0"/>
    <n v="0"/>
    <s v="42129389C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9871.6"/>
    <n v="0"/>
    <n v="0"/>
    <n v="0"/>
    <n v="9871.6"/>
    <n v="0"/>
    <m/>
    <n v="0"/>
    <n v="0"/>
    <n v="0"/>
    <n v="0"/>
    <n v="0"/>
    <n v="0"/>
    <n v="0"/>
    <n v="0"/>
    <n v="0"/>
    <n v="0"/>
    <n v="0"/>
    <n v="0"/>
    <n v="0"/>
  </r>
  <r>
    <n v="1060"/>
    <n v="15402"/>
    <s v="42129402ERSU"/>
    <s v="402E"/>
    <x v="115"/>
    <s v="15LTIP TL(RSUs)"/>
    <n v="10261"/>
    <n v="180"/>
    <x v="75"/>
    <n v="9260"/>
    <x v="1"/>
    <n v="700000"/>
    <n v="0"/>
    <n v="0"/>
    <s v="42129402E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9871.6"/>
    <n v="0"/>
    <n v="0"/>
    <n v="0"/>
    <n v="9871.6"/>
    <n v="0"/>
    <m/>
    <n v="0"/>
    <n v="0"/>
    <n v="0"/>
    <n v="0"/>
    <n v="0"/>
    <n v="0"/>
    <n v="0"/>
    <n v="0"/>
    <n v="0"/>
    <n v="0"/>
    <n v="0"/>
    <n v="0"/>
    <n v="0"/>
  </r>
  <r>
    <n v="1061"/>
    <n v="15416"/>
    <s v="42129416WRSU"/>
    <s v="416W"/>
    <x v="116"/>
    <s v="15LTIP TL(RSUs)"/>
    <n v="10261"/>
    <n v="80"/>
    <x v="63"/>
    <n v="9260"/>
    <x v="1"/>
    <n v="190000"/>
    <n v="0"/>
    <n v="0"/>
    <s v="42129416W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788"/>
    <n v="6949.16"/>
    <n v="6949.16"/>
    <n v="2724.9882568000012"/>
    <n v="0"/>
    <n v="1313.99"/>
    <n v="3227.66"/>
    <n v="2407.5100000000002"/>
    <n v="0"/>
    <n v="6949.16"/>
    <n v="0"/>
    <m/>
    <n v="273.38"/>
    <n v="264.56"/>
    <n v="273.38"/>
    <n v="811.32"/>
    <n v="273.38"/>
    <n v="246.93"/>
    <n v="273.38"/>
    <n v="793.68999999999994"/>
    <n v="264.56"/>
    <n v="273.38"/>
    <n v="264.56"/>
    <n v="802.5"/>
    <n v="2407.5100000000002"/>
  </r>
  <r>
    <n v="1062"/>
    <n v="15465"/>
    <s v="42129465MRSU"/>
    <s v="465M"/>
    <x v="117"/>
    <s v="15LTIP TL(RSUs)"/>
    <n v="10261"/>
    <n v="10"/>
    <x v="21"/>
    <n v="9260"/>
    <x v="1"/>
    <n v="2000"/>
    <n v="0"/>
    <n v="0"/>
    <s v="42129465M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788"/>
    <n v="6949.16"/>
    <n v="6949.16"/>
    <n v="2724.9882568000012"/>
    <n v="0"/>
    <n v="1313.99"/>
    <n v="3227.66"/>
    <n v="2407.5100000000002"/>
    <n v="0"/>
    <n v="6949.16"/>
    <n v="0"/>
    <m/>
    <n v="273.38"/>
    <n v="264.56"/>
    <n v="273.38"/>
    <n v="811.32"/>
    <n v="273.38"/>
    <n v="246.93"/>
    <n v="273.38"/>
    <n v="793.68999999999994"/>
    <n v="264.56"/>
    <n v="273.38"/>
    <n v="264.56"/>
    <n v="802.5"/>
    <n v="2407.5100000000002"/>
  </r>
  <r>
    <n v="1063"/>
    <n v="15507"/>
    <s v="42129507TRSU"/>
    <s v="507T"/>
    <x v="118"/>
    <s v="15LTIP TL(RSUs)"/>
    <n v="10261"/>
    <n v="80"/>
    <x v="92"/>
    <n v="9260"/>
    <x v="1"/>
    <n v="190000"/>
    <n v="0"/>
    <n v="0"/>
    <s v="42129507TRSU15LTIP TL(RSUs)"/>
    <s v="LTIP TL(RSU)"/>
    <s v="LTIP TL(RSU) - 05/05/2015"/>
    <s v="3 years"/>
    <d v="2015-05-05T00:00:00"/>
    <d v="2018-05-05T00:00:00"/>
    <n v="310"/>
    <n v="0"/>
    <n v="0"/>
    <m/>
    <m/>
    <m/>
    <m/>
    <n v="310"/>
    <n v="1"/>
    <s v=""/>
    <n v="0"/>
    <n v="16541.599999999999"/>
    <n v="0"/>
    <n v="0"/>
    <n v="0"/>
    <s v=""/>
    <s v=""/>
    <s v="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541.599999999999"/>
    <n v="15.078942570647218"/>
    <n v="1097"/>
    <n v="16541.599999999999"/>
    <n v="16541.599999999999"/>
    <n v="0"/>
    <n v="0"/>
    <n v="16541.599999999999"/>
    <n v="0"/>
    <n v="0"/>
    <n v="0"/>
    <n v="16541.599999999999"/>
    <n v="0"/>
    <m/>
    <n v="0"/>
    <n v="0"/>
    <n v="0"/>
    <n v="0"/>
    <n v="0"/>
    <n v="0"/>
    <n v="0"/>
    <n v="0"/>
    <n v="0"/>
    <n v="0"/>
    <n v="0"/>
    <n v="0"/>
    <n v="0"/>
  </r>
  <r>
    <n v="1064"/>
    <n v="15518"/>
    <s v="42129518MRSU"/>
    <s v="518M"/>
    <x v="119"/>
    <s v="15LTIP TL(RSUs)"/>
    <n v="10261"/>
    <n v="10"/>
    <x v="74"/>
    <n v="9260"/>
    <x v="1"/>
    <n v="2000"/>
    <n v="0"/>
    <n v="0"/>
    <s v="42129518M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9871.6"/>
    <n v="0"/>
    <n v="0"/>
    <n v="0"/>
    <n v="9871.6"/>
    <n v="0"/>
    <m/>
    <n v="0"/>
    <n v="0"/>
    <n v="0"/>
    <n v="0"/>
    <n v="0"/>
    <n v="0"/>
    <n v="0"/>
    <n v="0"/>
    <n v="0"/>
    <n v="0"/>
    <n v="0"/>
    <n v="0"/>
    <n v="0"/>
  </r>
  <r>
    <n v="1065"/>
    <n v="15605"/>
    <s v="42129605JRSU"/>
    <s v="605J"/>
    <x v="120"/>
    <s v="15LTIP TL(RSUs)"/>
    <n v="10261"/>
    <n v="80"/>
    <x v="93"/>
    <n v="9260"/>
    <x v="1"/>
    <n v="190000"/>
    <n v="0"/>
    <n v="0"/>
    <s v="42129605J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9871.6"/>
    <n v="0"/>
    <n v="0"/>
    <n v="0"/>
    <n v="9871.6"/>
    <n v="0"/>
    <m/>
    <n v="0"/>
    <n v="0"/>
    <n v="0"/>
    <n v="0"/>
    <n v="0"/>
    <n v="0"/>
    <n v="0"/>
    <n v="0"/>
    <n v="0"/>
    <n v="0"/>
    <n v="0"/>
    <n v="0"/>
    <n v="0"/>
  </r>
  <r>
    <n v="1066"/>
    <n v="15620"/>
    <s v="42129620KRSU"/>
    <s v="620K"/>
    <x v="121"/>
    <s v="15LTIP TL(RSUs)"/>
    <n v="10261"/>
    <n v="80"/>
    <x v="94"/>
    <n v="9260"/>
    <x v="1"/>
    <n v="190000"/>
    <n v="0"/>
    <n v="0"/>
    <s v="42129620K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9871.6"/>
    <n v="0"/>
    <n v="0"/>
    <n v="0"/>
    <n v="9871.6"/>
    <n v="0"/>
    <m/>
    <n v="0"/>
    <n v="0"/>
    <n v="0"/>
    <n v="0"/>
    <n v="0"/>
    <n v="0"/>
    <n v="0"/>
    <n v="0"/>
    <n v="0"/>
    <n v="0"/>
    <n v="0"/>
    <n v="0"/>
    <n v="0"/>
  </r>
  <r>
    <n v="1067"/>
    <n v="15748"/>
    <s v="42129748HRSU"/>
    <s v="748H"/>
    <x v="123"/>
    <s v="15LTIP TL(RSUs)"/>
    <n v="10261"/>
    <n v="60"/>
    <x v="96"/>
    <n v="9260"/>
    <x v="1"/>
    <n v="30000"/>
    <n v="0"/>
    <n v="0"/>
    <s v="42129748H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788"/>
    <n v="6949.16"/>
    <n v="6949.16"/>
    <n v="2724.9882568000012"/>
    <n v="0"/>
    <n v="1313.99"/>
    <n v="3227.66"/>
    <n v="2407.5100000000002"/>
    <n v="0"/>
    <n v="6949.16"/>
    <n v="0"/>
    <m/>
    <n v="273.38"/>
    <n v="264.56"/>
    <n v="273.38"/>
    <n v="811.32"/>
    <n v="273.38"/>
    <n v="246.93"/>
    <n v="273.38"/>
    <n v="793.68999999999994"/>
    <n v="264.56"/>
    <n v="273.38"/>
    <n v="264.56"/>
    <n v="802.5"/>
    <n v="2407.5100000000002"/>
  </r>
  <r>
    <n v="1068"/>
    <n v="15754"/>
    <s v="42129754WRSU"/>
    <s v="754W"/>
    <x v="124"/>
    <s v="15LTIP TL(RSUs)"/>
    <n v="10261"/>
    <n v="50"/>
    <x v="2"/>
    <n v="9260"/>
    <x v="1"/>
    <n v="91000"/>
    <n v="0"/>
    <n v="0"/>
    <s v="42129754WRSU15LTIP TL(RSUs)"/>
    <s v="LTIP TL(RSU)"/>
    <s v="LTIP TL(RSU) - 05/05/2015"/>
    <s v="3 years"/>
    <d v="2015-05-05T00:00:00"/>
    <d v="2018-05-05T00:00:00"/>
    <n v="480"/>
    <n v="0"/>
    <n v="0"/>
    <m/>
    <m/>
    <m/>
    <m/>
    <n v="480"/>
    <n v="1"/>
    <s v=""/>
    <n v="0"/>
    <n v="25612.799999999999"/>
    <n v="0"/>
    <n v="0"/>
    <n v="0"/>
    <s v=""/>
    <s v=""/>
    <s v=""/>
    <n v="25612.799999999999"/>
    <n v="480"/>
    <n v="0"/>
    <n v="-480"/>
    <n v="0"/>
    <n v="53.36"/>
    <n v="0"/>
    <n v="0"/>
    <n v="0"/>
    <n v="0"/>
    <n v="0"/>
    <n v="0"/>
    <n v="0"/>
    <n v="0"/>
    <n v="0"/>
    <n v="1097"/>
    <n v="0"/>
    <n v="0"/>
    <n v="0"/>
    <n v="0"/>
    <n v="3409.27"/>
    <n v="-3409.27"/>
    <n v="0"/>
    <n v="0"/>
    <n v="0"/>
    <n v="0"/>
    <m/>
    <n v="0"/>
    <n v="0"/>
    <n v="0"/>
    <n v="0"/>
    <n v="0"/>
    <n v="0"/>
    <n v="0"/>
    <n v="0"/>
    <n v="0"/>
    <n v="0"/>
    <n v="0"/>
    <n v="0"/>
    <n v="0"/>
  </r>
  <r>
    <n v="1069"/>
    <n v="15832"/>
    <s v="42129832DRSU"/>
    <s v="832D"/>
    <x v="125"/>
    <s v="15LTIP TL(RSUs)"/>
    <n v="10261"/>
    <n v="180"/>
    <x v="75"/>
    <n v="9260"/>
    <x v="1"/>
    <n v="700000"/>
    <n v="0"/>
    <n v="0"/>
    <s v="42129832DRSU15LTIP TL(RSUs)"/>
    <s v="LTIP TL(RSU)"/>
    <s v="LTIP TL(RSU) - 05/05/2015"/>
    <s v="3 years"/>
    <d v="2015-05-05T00:00:00"/>
    <d v="2018-05-05T00:00:00"/>
    <n v="480"/>
    <n v="0"/>
    <n v="0"/>
    <m/>
    <m/>
    <m/>
    <m/>
    <n v="480"/>
    <n v="1"/>
    <s v=""/>
    <n v="0"/>
    <n v="25612.799999999999"/>
    <n v="0"/>
    <n v="0"/>
    <n v="0"/>
    <s v=""/>
    <s v=""/>
    <s v=""/>
    <n v="25612.799999999999"/>
    <n v="480"/>
    <n v="0"/>
    <n v="0"/>
    <n v="480"/>
    <n v="53.36"/>
    <n v="25612.799999999999"/>
    <n v="-512.30722559999992"/>
    <n v="25100.492774399998"/>
    <n v="0"/>
    <n v="0"/>
    <n v="0"/>
    <n v="0"/>
    <n v="25100.492774399998"/>
    <n v="22.881032611121238"/>
    <n v="788"/>
    <n v="18030.25"/>
    <n v="18030.25"/>
    <n v="7070.2427743999979"/>
    <n v="0"/>
    <n v="3409.27"/>
    <n v="8374.4599999999991"/>
    <n v="6246.52"/>
    <n v="0"/>
    <n v="18030.25"/>
    <n v="0"/>
    <m/>
    <n v="709.31"/>
    <n v="686.43"/>
    <n v="709.32"/>
    <n v="2105.06"/>
    <n v="709.31"/>
    <n v="640.66999999999996"/>
    <n v="709.31"/>
    <n v="2059.29"/>
    <n v="686.43"/>
    <n v="709.31"/>
    <n v="686.43"/>
    <n v="2082.1699999999996"/>
    <n v="6246.52"/>
  </r>
  <r>
    <n v="1070"/>
    <n v="16273"/>
    <s v="42129273PRSU"/>
    <s v="273P"/>
    <x v="126"/>
    <s v="15LTIP TL(RSUs)"/>
    <n v="10261"/>
    <n v="30"/>
    <x v="97"/>
    <n v="9260"/>
    <x v="1"/>
    <n v="10000"/>
    <n v="0"/>
    <n v="0"/>
    <s v="42129273PRSU15LTIP TL(RSUs)"/>
    <s v="LTIP TL(RSU)"/>
    <s v="LTIP TL(RSU) - 05/05/2015"/>
    <s v="3 years"/>
    <d v="2015-05-05T00:00:00"/>
    <d v="2018-05-05T00:00:00"/>
    <n v="310"/>
    <n v="0"/>
    <n v="0"/>
    <m/>
    <m/>
    <m/>
    <m/>
    <n v="310"/>
    <n v="1"/>
    <s v=""/>
    <n v="0"/>
    <n v="16541.599999999999"/>
    <n v="0"/>
    <n v="0"/>
    <n v="0"/>
    <s v=""/>
    <s v=""/>
    <s v="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210.734916799998"/>
    <n v="14.777333561349133"/>
    <n v="788"/>
    <n v="11644.54"/>
    <n v="11644.54"/>
    <n v="4566.1949167999974"/>
    <n v="0"/>
    <n v="2201.8199999999997"/>
    <n v="5408.51"/>
    <n v="4034.21"/>
    <n v="0"/>
    <n v="11644.54"/>
    <n v="0"/>
    <m/>
    <n v="458.09"/>
    <n v="443.32"/>
    <n v="458.1"/>
    <n v="1359.51"/>
    <n v="458.1"/>
    <n v="413.76"/>
    <n v="458.1"/>
    <n v="1329.96"/>
    <n v="443.32"/>
    <n v="458.1"/>
    <n v="443.32"/>
    <n v="1344.74"/>
    <n v="4034.21"/>
  </r>
  <r>
    <n v="1071"/>
    <n v="16555"/>
    <s v="42129555GRSU"/>
    <s v="555G"/>
    <x v="127"/>
    <s v="15LTIP TL(RSUs)"/>
    <n v="10261"/>
    <n v="10"/>
    <x v="98"/>
    <n v="9260"/>
    <x v="1"/>
    <n v="2000"/>
    <n v="0"/>
    <n v="0"/>
    <s v="42129555GRSU15LTIP TL(RSUs)"/>
    <s v="LTIP TL(RSU)"/>
    <s v="LTIP TL(RSU) - 05/05/2015"/>
    <s v="3 years"/>
    <d v="2015-05-05T00:00:00"/>
    <d v="2018-05-05T00:00:00"/>
    <n v="310"/>
    <n v="0"/>
    <n v="0"/>
    <m/>
    <m/>
    <m/>
    <m/>
    <n v="310"/>
    <n v="1"/>
    <s v=""/>
    <n v="0"/>
    <n v="16541.599999999999"/>
    <n v="0"/>
    <n v="0"/>
    <n v="0"/>
    <s v=""/>
    <s v=""/>
    <s v="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210.734916799998"/>
    <n v="14.777333561349133"/>
    <n v="788"/>
    <n v="11644.54"/>
    <n v="11644.54"/>
    <n v="4566.1949167999974"/>
    <n v="0"/>
    <n v="2201.8199999999997"/>
    <n v="5408.51"/>
    <n v="4034.21"/>
    <n v="0"/>
    <n v="11644.54"/>
    <n v="0"/>
    <m/>
    <n v="458.09"/>
    <n v="443.32"/>
    <n v="458.1"/>
    <n v="1359.51"/>
    <n v="458.1"/>
    <n v="413.76"/>
    <n v="458.1"/>
    <n v="1329.96"/>
    <n v="443.32"/>
    <n v="458.1"/>
    <n v="443.32"/>
    <n v="1344.74"/>
    <n v="4034.21"/>
  </r>
  <r>
    <n v="1072"/>
    <n v="16600"/>
    <s v="42129600PRSU"/>
    <s v="600P"/>
    <x v="128"/>
    <s v="15LTIP TL(RSUs)"/>
    <n v="10261"/>
    <n v="70"/>
    <x v="99"/>
    <n v="9260"/>
    <x v="1"/>
    <n v="170000"/>
    <n v="0"/>
    <n v="0"/>
    <s v="42129600P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788"/>
    <n v="6949.16"/>
    <n v="6949.16"/>
    <n v="2724.9882568000012"/>
    <n v="0"/>
    <n v="1313.99"/>
    <n v="3227.66"/>
    <n v="2407.5100000000002"/>
    <n v="0"/>
    <n v="6949.16"/>
    <n v="0"/>
    <m/>
    <n v="273.38"/>
    <n v="264.56"/>
    <n v="273.38"/>
    <n v="811.32"/>
    <n v="273.38"/>
    <n v="246.93"/>
    <n v="273.38"/>
    <n v="793.68999999999994"/>
    <n v="264.56"/>
    <n v="273.38"/>
    <n v="264.56"/>
    <n v="802.5"/>
    <n v="2407.5100000000002"/>
  </r>
  <r>
    <n v="1073"/>
    <n v="16949"/>
    <s v="42129949HRSU"/>
    <s v="949H"/>
    <x v="129"/>
    <s v="15LTIP TL(RSUs)"/>
    <n v="10261"/>
    <n v="10"/>
    <x v="5"/>
    <n v="9260"/>
    <x v="1"/>
    <n v="2000"/>
    <n v="0"/>
    <n v="0"/>
    <s v="42129949HRSU15LTIP TL(RSUs)"/>
    <s v="LTIP TL(RSU)"/>
    <s v="LTIP TL(RSU) - 05/05/2015"/>
    <s v="3 years"/>
    <d v="2015-05-05T00:00:00"/>
    <d v="2018-05-05T00:00:00"/>
    <n v="310"/>
    <n v="0"/>
    <n v="0"/>
    <m/>
    <m/>
    <m/>
    <m/>
    <n v="310"/>
    <n v="1"/>
    <s v=""/>
    <n v="0"/>
    <n v="16541.599999999999"/>
    <n v="0"/>
    <n v="0"/>
    <n v="0"/>
    <s v=""/>
    <s v=""/>
    <s v="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210.734916799998"/>
    <n v="14.777333561349133"/>
    <n v="788"/>
    <n v="11644.54"/>
    <n v="11644.54"/>
    <n v="4566.1949167999974"/>
    <n v="0"/>
    <n v="2201.8199999999997"/>
    <n v="5408.51"/>
    <n v="4034.21"/>
    <n v="0"/>
    <n v="11644.54"/>
    <n v="0"/>
    <m/>
    <n v="458.09"/>
    <n v="443.32"/>
    <n v="458.1"/>
    <n v="1359.51"/>
    <n v="458.1"/>
    <n v="413.76"/>
    <n v="458.1"/>
    <n v="1329.96"/>
    <n v="443.32"/>
    <n v="458.1"/>
    <n v="443.32"/>
    <n v="1344.74"/>
    <n v="4034.21"/>
  </r>
  <r>
    <n v="1074"/>
    <n v="16950"/>
    <s v="42129950DRSU"/>
    <s v="950D"/>
    <x v="130"/>
    <s v="15LTIP TL(RSUs)"/>
    <n v="10261"/>
    <n v="50"/>
    <x v="100"/>
    <n v="9260"/>
    <x v="1"/>
    <n v="91000"/>
    <n v="0"/>
    <n v="0"/>
    <s v="42129950D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788"/>
    <n v="6949.16"/>
    <n v="6949.16"/>
    <n v="2724.9882568000012"/>
    <n v="0"/>
    <n v="1313.99"/>
    <n v="3227.66"/>
    <n v="2407.5100000000002"/>
    <n v="0"/>
    <n v="6949.16"/>
    <n v="0"/>
    <m/>
    <n v="273.38"/>
    <n v="264.56"/>
    <n v="273.38"/>
    <n v="811.32"/>
    <n v="273.38"/>
    <n v="246.93"/>
    <n v="273.38"/>
    <n v="793.68999999999994"/>
    <n v="264.56"/>
    <n v="273.38"/>
    <n v="264.56"/>
    <n v="802.5"/>
    <n v="2407.5100000000002"/>
  </r>
  <r>
    <n v="1075"/>
    <n v="16986"/>
    <s v="42129986ARSU"/>
    <s v="986A"/>
    <x v="131"/>
    <s v="15LTIP TL(RSUs)"/>
    <n v="10261"/>
    <n v="10"/>
    <x v="101"/>
    <n v="9260"/>
    <x v="1"/>
    <n v="2000"/>
    <n v="0"/>
    <n v="0"/>
    <s v="42129986ARSU15LTIP TL(RSUs)"/>
    <s v="LTIP TL(RSU)"/>
    <s v="LTIP TL(RSU) - 05/05/2015"/>
    <s v="3 years"/>
    <d v="2015-05-05T00:00:00"/>
    <d v="2018-05-05T00:00:00"/>
    <n v="310"/>
    <n v="0"/>
    <n v="0"/>
    <m/>
    <m/>
    <m/>
    <m/>
    <n v="310"/>
    <n v="1"/>
    <s v=""/>
    <n v="0"/>
    <n v="16541.599999999999"/>
    <n v="0"/>
    <n v="0"/>
    <n v="0"/>
    <s v=""/>
    <s v=""/>
    <s v="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210.734916799998"/>
    <n v="14.777333561349133"/>
    <n v="788"/>
    <n v="11644.54"/>
    <n v="11644.54"/>
    <n v="4566.1949167999974"/>
    <n v="0"/>
    <n v="2201.8199999999997"/>
    <n v="5408.51"/>
    <n v="4034.21"/>
    <n v="0"/>
    <n v="11644.54"/>
    <n v="0"/>
    <m/>
    <n v="458.09"/>
    <n v="443.32"/>
    <n v="458.1"/>
    <n v="1359.51"/>
    <n v="458.1"/>
    <n v="413.76"/>
    <n v="458.1"/>
    <n v="1329.96"/>
    <n v="443.32"/>
    <n v="458.1"/>
    <n v="443.32"/>
    <n v="1344.74"/>
    <n v="4034.21"/>
  </r>
  <r>
    <n v="1076"/>
    <n v="16987"/>
    <s v="42129987BRSU"/>
    <s v="987B"/>
    <x v="132"/>
    <s v="15LTIP TL(RSUs)"/>
    <n v="10261"/>
    <n v="212"/>
    <x v="102"/>
    <n v="9260"/>
    <x v="1"/>
    <n v="821000"/>
    <n v="0"/>
    <n v="0"/>
    <s v="42129987BRSU15LTIP TL(RSUs)"/>
    <s v="LTIP TL(RSU)"/>
    <s v="LTIP TL(RSU) - 05/05/2015"/>
    <s v="3 years"/>
    <d v="2015-05-05T00:00:00"/>
    <d v="2018-05-05T00:00:00"/>
    <n v="480"/>
    <n v="0"/>
    <n v="0"/>
    <m/>
    <m/>
    <m/>
    <m/>
    <n v="480"/>
    <n v="1"/>
    <s v=""/>
    <n v="480"/>
    <n v="25612.799999999999"/>
    <n v="0"/>
    <n v="0"/>
    <n v="0"/>
    <s v=""/>
    <s v=""/>
    <s v=""/>
    <n v="25612.799999999999"/>
    <n v="480"/>
    <n v="-480"/>
    <n v="0"/>
    <n v="0"/>
    <n v="53.36"/>
    <n v="0"/>
    <n v="0"/>
    <n v="0"/>
    <n v="0"/>
    <n v="0"/>
    <n v="0"/>
    <n v="0"/>
    <n v="25612.799999999999"/>
    <n v="23.348040109389242"/>
    <n v="1097"/>
    <n v="25612.799999999999"/>
    <n v="25612.799999999999"/>
    <n v="0"/>
    <n v="0"/>
    <n v="25612.799999999999"/>
    <n v="0"/>
    <n v="0"/>
    <n v="0"/>
    <n v="25612.799999999999"/>
    <n v="0"/>
    <m/>
    <n v="0"/>
    <n v="0"/>
    <n v="0"/>
    <n v="0"/>
    <n v="0"/>
    <n v="0"/>
    <n v="0"/>
    <n v="0"/>
    <n v="0"/>
    <n v="0"/>
    <n v="0"/>
    <n v="0"/>
    <n v="0"/>
  </r>
  <r>
    <n v="1077"/>
    <n v="16995"/>
    <s v="42129995BRSU"/>
    <s v="995B"/>
    <x v="133"/>
    <s v="15LTIP TL(RSUs)"/>
    <n v="10261"/>
    <n v="10"/>
    <x v="101"/>
    <n v="9260"/>
    <x v="1"/>
    <n v="2000"/>
    <n v="0"/>
    <n v="0"/>
    <s v="42129995BRSU15LTIP TL(RSUs)"/>
    <s v="LTIP TL(RSU)"/>
    <s v="LTIP TL(RSU) - 05/05/2015"/>
    <s v="3 years"/>
    <d v="2015-05-05T00:00:00"/>
    <d v="2018-05-05T00:00:00"/>
    <n v="2265"/>
    <n v="0"/>
    <n v="0"/>
    <m/>
    <m/>
    <m/>
    <m/>
    <n v="2265"/>
    <n v="1"/>
    <s v=""/>
    <n v="0"/>
    <n v="120860.4"/>
    <n v="0"/>
    <n v="0"/>
    <n v="0"/>
    <s v=""/>
    <s v=""/>
    <s v=""/>
    <n v="120860.4"/>
    <n v="2265"/>
    <n v="0"/>
    <n v="0"/>
    <n v="2265"/>
    <n v="53.36"/>
    <n v="120860.4"/>
    <n v="-2417.4497207999998"/>
    <n v="118442.9502792"/>
    <n v="0"/>
    <n v="0"/>
    <n v="0"/>
    <n v="0"/>
    <n v="118442.9502792"/>
    <n v="107.96987263372834"/>
    <n v="788"/>
    <n v="85080.26"/>
    <n v="85080.26"/>
    <n v="33362.690279200004"/>
    <n v="0"/>
    <n v="16087.51"/>
    <n v="39516.97"/>
    <n v="29475.78"/>
    <n v="0"/>
    <n v="85080.260000000009"/>
    <n v="0"/>
    <m/>
    <n v="3347.07"/>
    <n v="3239.1"/>
    <n v="3347.06"/>
    <n v="9933.23"/>
    <n v="3347.07"/>
    <n v="3023.16"/>
    <n v="3347.06"/>
    <n v="9717.2899999999991"/>
    <n v="3239.1"/>
    <n v="3347.06"/>
    <n v="3239.1"/>
    <n v="9825.26"/>
    <n v="29475.78"/>
  </r>
  <r>
    <n v="1078"/>
    <n v="17010"/>
    <s v="4212910DaRSU"/>
    <s v="10Da"/>
    <x v="135"/>
    <s v="15LTIP TL(RSUs)"/>
    <n v="10261"/>
    <n v="10"/>
    <x v="103"/>
    <n v="9260"/>
    <x v="1"/>
    <n v="2000"/>
    <n v="0"/>
    <n v="0"/>
    <s v="4212910DaRSU15LTIP TL(RSUs)"/>
    <s v="LTIP TL(RSU)"/>
    <s v="LTIP TL(RSU) - 05/05/2015"/>
    <s v="3 years"/>
    <d v="2015-05-05T00:00:00"/>
    <d v="2018-05-05T00:00:00"/>
    <n v="310"/>
    <n v="0"/>
    <n v="0"/>
    <m/>
    <m/>
    <m/>
    <m/>
    <n v="310"/>
    <n v="1"/>
    <s v=""/>
    <n v="0"/>
    <n v="16541.599999999999"/>
    <n v="0"/>
    <n v="0"/>
    <n v="0"/>
    <s v=""/>
    <s v=""/>
    <s v="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210.734916799998"/>
    <n v="14.777333561349133"/>
    <n v="788"/>
    <n v="11644.54"/>
    <n v="11644.54"/>
    <n v="4566.1949167999974"/>
    <n v="0"/>
    <n v="2201.8199999999997"/>
    <n v="5408.51"/>
    <n v="4034.21"/>
    <n v="0"/>
    <n v="11644.54"/>
    <n v="0"/>
    <m/>
    <n v="458.09"/>
    <n v="443.32"/>
    <n v="458.1"/>
    <n v="1359.51"/>
    <n v="458.1"/>
    <n v="413.76"/>
    <n v="458.1"/>
    <n v="1329.96"/>
    <n v="443.32"/>
    <n v="458.1"/>
    <n v="443.32"/>
    <n v="1344.74"/>
    <n v="4034.21"/>
  </r>
  <r>
    <n v="1079"/>
    <n v="17017"/>
    <s v="4212917ElRSU"/>
    <s v="17El"/>
    <x v="136"/>
    <s v="15LTIP TL(RSUs)"/>
    <n v="10261"/>
    <n v="212"/>
    <x v="102"/>
    <n v="9260"/>
    <x v="1"/>
    <n v="824000"/>
    <n v="0"/>
    <n v="0"/>
    <s v="4212917ElRSU15LTIP TL(RSUs)"/>
    <s v="LTIP TL(RSU)"/>
    <s v="LTIP TL(RSU) - 05/05/2015"/>
    <s v="3 years"/>
    <d v="2015-05-05T00:00:00"/>
    <d v="2018-05-05T00:00:00"/>
    <n v="480"/>
    <n v="0"/>
    <n v="0"/>
    <m/>
    <m/>
    <m/>
    <m/>
    <n v="480"/>
    <n v="1"/>
    <s v=""/>
    <n v="480"/>
    <n v="25612.799999999999"/>
    <n v="0"/>
    <n v="0"/>
    <n v="0"/>
    <s v=""/>
    <s v=""/>
    <s v=""/>
    <n v="25612.799999999999"/>
    <n v="480"/>
    <n v="-480"/>
    <n v="0"/>
    <n v="0"/>
    <n v="53.36"/>
    <n v="0"/>
    <n v="0"/>
    <n v="0"/>
    <n v="0"/>
    <n v="0"/>
    <n v="0"/>
    <n v="0"/>
    <n v="25612.799999999999"/>
    <n v="23.348040109389242"/>
    <n v="1097"/>
    <n v="25612.799999999999"/>
    <n v="25612.799999999999"/>
    <n v="0"/>
    <n v="0"/>
    <n v="3409.27"/>
    <n v="8374.4599999999991"/>
    <n v="13829.07"/>
    <n v="0"/>
    <n v="25612.799999999999"/>
    <n v="0"/>
    <m/>
    <n v="709.31"/>
    <n v="686.43"/>
    <n v="12433.33"/>
    <n v="13829.07"/>
    <n v="0"/>
    <n v="0"/>
    <n v="0"/>
    <n v="0"/>
    <n v="0"/>
    <n v="0"/>
    <n v="0"/>
    <n v="0"/>
    <n v="13829.07"/>
  </r>
  <r>
    <n v="1080"/>
    <n v="17019"/>
    <s v="4212919FeRSU"/>
    <s v="19Fe"/>
    <x v="137"/>
    <s v="15LTIP TL(RSUs)"/>
    <n v="10261"/>
    <n v="10"/>
    <x v="101"/>
    <n v="9260"/>
    <x v="1"/>
    <n v="2000"/>
    <n v="0"/>
    <n v="0"/>
    <s v="4212919FeRSU15LTIP TL(RSUs)"/>
    <s v="LTIP TL(RSU)"/>
    <s v="LTIP TL(RSU) - 05/05/2015"/>
    <s v="3 years"/>
    <d v="2015-05-05T00:00:00"/>
    <d v="2018-05-05T00:00:00"/>
    <n v="310"/>
    <n v="0"/>
    <n v="0"/>
    <m/>
    <m/>
    <m/>
    <m/>
    <n v="310"/>
    <n v="1"/>
    <s v=""/>
    <n v="0"/>
    <n v="16541.599999999999"/>
    <n v="0"/>
    <n v="0"/>
    <n v="0"/>
    <s v=""/>
    <s v=""/>
    <s v="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541.599999999999"/>
    <n v="15.078942570647218"/>
    <n v="1097"/>
    <n v="16541.599999999999"/>
    <n v="16541.599999999999"/>
    <n v="0"/>
    <n v="0"/>
    <n v="16541.599999999999"/>
    <n v="0"/>
    <n v="0"/>
    <n v="0"/>
    <n v="16541.599999999999"/>
    <n v="0"/>
    <m/>
    <n v="0"/>
    <n v="0"/>
    <n v="0"/>
    <n v="0"/>
    <n v="0"/>
    <n v="0"/>
    <n v="0"/>
    <n v="0"/>
    <n v="0"/>
    <n v="0"/>
    <n v="0"/>
    <n v="0"/>
    <n v="0"/>
  </r>
  <r>
    <n v="1081"/>
    <n v="17037"/>
    <s v="4212937LeRSU"/>
    <s v="37Le"/>
    <x v="138"/>
    <s v="15LTIP TL(RSUs)"/>
    <n v="10261"/>
    <n v="212"/>
    <x v="104"/>
    <n v="9260"/>
    <x v="1"/>
    <n v="821000"/>
    <n v="0"/>
    <n v="0"/>
    <s v="4212937LeRSU15LTIP TL(RSUs)"/>
    <s v="LTIP TL(RSU)"/>
    <s v="LTIP TL(RSU) - 05/05/2015"/>
    <s v="3 years"/>
    <d v="2015-05-05T00:00:00"/>
    <d v="2018-05-05T00:00:00"/>
    <n v="310"/>
    <n v="0"/>
    <n v="0"/>
    <m/>
    <m/>
    <m/>
    <m/>
    <n v="310"/>
    <n v="1"/>
    <s v=""/>
    <n v="310"/>
    <n v="16541.599999999999"/>
    <n v="0"/>
    <n v="0"/>
    <n v="0"/>
    <s v=""/>
    <s v=""/>
    <s v=""/>
    <n v="16541.599999999999"/>
    <n v="310"/>
    <n v="-310"/>
    <n v="0"/>
    <n v="0"/>
    <n v="53.36"/>
    <n v="0"/>
    <n v="0"/>
    <n v="0"/>
    <n v="0"/>
    <n v="0"/>
    <n v="0"/>
    <n v="0"/>
    <n v="16541.599999999999"/>
    <n v="15.078942570647218"/>
    <n v="1097"/>
    <n v="16541.599999999999"/>
    <n v="16541.599999999999"/>
    <n v="0"/>
    <n v="0"/>
    <n v="2201.8199999999997"/>
    <n v="5408.51"/>
    <n v="8931.2699999999986"/>
    <n v="0"/>
    <n v="16541.599999999999"/>
    <n v="0"/>
    <m/>
    <n v="458.09"/>
    <n v="443.32"/>
    <n v="8029.8599999999988"/>
    <n v="8931.2699999999986"/>
    <n v="0"/>
    <n v="0"/>
    <n v="0"/>
    <n v="0"/>
    <n v="0"/>
    <n v="0"/>
    <n v="0"/>
    <n v="0"/>
    <n v="8931.2699999999986"/>
  </r>
  <r>
    <n v="1082"/>
    <n v="17041"/>
    <s v="4212941LiRSU"/>
    <s v="41Li"/>
    <x v="139"/>
    <s v="15LTIP TL(RSUs)"/>
    <n v="10261"/>
    <n v="212"/>
    <x v="105"/>
    <n v="9260"/>
    <x v="1"/>
    <n v="824000"/>
    <n v="0"/>
    <n v="0"/>
    <s v="4212941LiRSU15LTIP TL(RSUs)"/>
    <s v="LTIP TL(RSU)"/>
    <s v="LTIP TL(RSU) - 05/05/2015"/>
    <s v="3 years"/>
    <d v="2015-05-05T00:00:00"/>
    <d v="2018-05-05T00:00:00"/>
    <n v="310"/>
    <n v="0"/>
    <n v="0"/>
    <m/>
    <m/>
    <m/>
    <m/>
    <n v="310"/>
    <n v="1"/>
    <s v=""/>
    <n v="310"/>
    <n v="16541.599999999999"/>
    <n v="0"/>
    <n v="0"/>
    <n v="0"/>
    <s v=""/>
    <s v=""/>
    <s v=""/>
    <n v="16541.599999999999"/>
    <n v="310"/>
    <n v="-310"/>
    <n v="0"/>
    <n v="0"/>
    <n v="53.36"/>
    <n v="0"/>
    <n v="0"/>
    <n v="0"/>
    <n v="0"/>
    <n v="0"/>
    <n v="0"/>
    <n v="0"/>
    <n v="16541.599999999999"/>
    <n v="15.078942570647218"/>
    <n v="1097"/>
    <n v="16541.599999999999"/>
    <n v="16541.599999999999"/>
    <n v="0"/>
    <n v="0"/>
    <n v="2201.8199999999997"/>
    <n v="5408.51"/>
    <n v="8931.2699999999986"/>
    <n v="0"/>
    <n v="16541.599999999999"/>
    <n v="0"/>
    <m/>
    <n v="458.09"/>
    <n v="443.32"/>
    <n v="8029.8599999999988"/>
    <n v="8931.2699999999986"/>
    <n v="0"/>
    <n v="0"/>
    <n v="0"/>
    <n v="0"/>
    <n v="0"/>
    <n v="0"/>
    <n v="0"/>
    <n v="0"/>
    <n v="8931.2699999999986"/>
  </r>
  <r>
    <n v="1083"/>
    <n v="17042"/>
    <s v="4212942MaRSU"/>
    <s v="42Ma"/>
    <x v="140"/>
    <s v="15LTIP TL(RSUs)"/>
    <n v="10261"/>
    <n v="10"/>
    <x v="106"/>
    <n v="9260"/>
    <x v="1"/>
    <n v="2000"/>
    <n v="0"/>
    <n v="0"/>
    <s v="4212942MaRSU15LTIP TL(RSUs)"/>
    <s v="LTIP TL(RSU)"/>
    <s v="LTIP TL(RSU) - 05/05/2015"/>
    <s v="3 years"/>
    <d v="2015-05-05T00:00:00"/>
    <d v="2018-05-05T00:00:00"/>
    <n v="1080"/>
    <n v="0"/>
    <n v="0"/>
    <m/>
    <m/>
    <m/>
    <m/>
    <n v="1080"/>
    <n v="1"/>
    <s v=""/>
    <n v="0"/>
    <n v="57628.800000000003"/>
    <n v="0"/>
    <n v="0"/>
    <n v="0"/>
    <s v=""/>
    <s v=""/>
    <s v=""/>
    <n v="57628.800000000003"/>
    <n v="1080"/>
    <n v="0"/>
    <n v="0"/>
    <n v="1080"/>
    <n v="53.36"/>
    <n v="57628.800000000003"/>
    <n v="-1152.6912576"/>
    <n v="56476.1087424"/>
    <n v="0"/>
    <n v="0"/>
    <n v="0"/>
    <n v="0"/>
    <n v="56476.1087424"/>
    <n v="51.482323375022787"/>
    <n v="788"/>
    <n v="40568.07"/>
    <n v="40568.07"/>
    <n v="15908.0387424"/>
    <n v="0"/>
    <n v="7670.87"/>
    <n v="18842.530000000002"/>
    <n v="14054.669999999998"/>
    <n v="0"/>
    <n v="40568.07"/>
    <n v="0"/>
    <m/>
    <n v="1595.95"/>
    <n v="1544.47"/>
    <n v="1595.95"/>
    <n v="4736.37"/>
    <n v="1595.95"/>
    <n v="1441.51"/>
    <n v="1595.95"/>
    <n v="4633.41"/>
    <n v="1544.47"/>
    <n v="1595.95"/>
    <n v="1544.47"/>
    <n v="4684.8900000000003"/>
    <n v="14054.669999999998"/>
  </r>
  <r>
    <n v="1084"/>
    <n v="17043"/>
    <s v="4212943MaRSU"/>
    <s v="43Ma"/>
    <x v="141"/>
    <s v="15LTIP TL(RSUs)"/>
    <n v="10261"/>
    <n v="212"/>
    <x v="107"/>
    <n v="9260"/>
    <x v="1"/>
    <n v="821000"/>
    <n v="0"/>
    <n v="0"/>
    <s v="4212943MaRSU15LTIP TL(RSUs)"/>
    <s v="LTIP TL(RSU)"/>
    <s v="LTIP TL(RSU) - 05/05/2015"/>
    <s v="3 years"/>
    <d v="2015-05-05T00:00:00"/>
    <d v="2018-05-05T00:00:00"/>
    <n v="310"/>
    <n v="0"/>
    <n v="0"/>
    <m/>
    <m/>
    <m/>
    <m/>
    <n v="310"/>
    <n v="1"/>
    <s v=""/>
    <n v="310"/>
    <n v="16541.599999999999"/>
    <n v="0"/>
    <n v="0"/>
    <n v="0"/>
    <s v=""/>
    <s v=""/>
    <s v=""/>
    <n v="16541.599999999999"/>
    <n v="310"/>
    <n v="-310"/>
    <n v="0"/>
    <n v="0"/>
    <n v="53.36"/>
    <n v="0"/>
    <n v="0"/>
    <n v="0"/>
    <n v="0"/>
    <n v="0"/>
    <n v="0"/>
    <n v="0"/>
    <n v="16541.599999999999"/>
    <n v="15.078942570647218"/>
    <n v="1097"/>
    <n v="16541.599999999999"/>
    <n v="16541.599999999999"/>
    <n v="0"/>
    <n v="0"/>
    <n v="2201.8199999999997"/>
    <n v="5408.51"/>
    <n v="8931.2699999999986"/>
    <n v="0"/>
    <n v="16541.599999999999"/>
    <n v="0"/>
    <m/>
    <n v="458.09"/>
    <n v="443.32"/>
    <n v="8029.8599999999988"/>
    <n v="8931.2699999999986"/>
    <n v="0"/>
    <n v="0"/>
    <n v="0"/>
    <n v="0"/>
    <n v="0"/>
    <n v="0"/>
    <n v="0"/>
    <n v="0"/>
    <n v="8931.2699999999986"/>
  </r>
  <r>
    <n v="1085"/>
    <n v="17057"/>
    <s v="4212957RaRSU"/>
    <s v="57Ra"/>
    <x v="142"/>
    <s v="15LTIP TL(RSUs)"/>
    <n v="10261"/>
    <n v="212"/>
    <x v="108"/>
    <n v="9260"/>
    <x v="1"/>
    <n v="821000"/>
    <n v="0"/>
    <n v="0"/>
    <s v="4212957Ra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185"/>
    <n v="9871.6"/>
    <n v="0"/>
    <n v="0"/>
    <n v="0"/>
    <s v=""/>
    <s v=""/>
    <s v=""/>
    <n v="9871.6"/>
    <n v="185"/>
    <n v="-185"/>
    <n v="0"/>
    <n v="0"/>
    <n v="53.36"/>
    <n v="0"/>
    <n v="0"/>
    <n v="0"/>
    <n v="0"/>
    <n v="0"/>
    <n v="0"/>
    <n v="0"/>
    <n v="9871.6"/>
    <n v="8.9987237921604386"/>
    <n v="1097"/>
    <n v="9871.6"/>
    <n v="9871.6"/>
    <n v="0"/>
    <n v="0"/>
    <n v="9871.6"/>
    <n v="0"/>
    <n v="0"/>
    <n v="0"/>
    <n v="9871.6"/>
    <n v="0"/>
    <m/>
    <n v="0"/>
    <n v="0"/>
    <n v="0"/>
    <n v="0"/>
    <n v="0"/>
    <n v="0"/>
    <n v="0"/>
    <n v="0"/>
    <n v="0"/>
    <n v="0"/>
    <n v="0"/>
    <n v="0"/>
    <n v="0"/>
  </r>
  <r>
    <n v="1086"/>
    <n v="17058"/>
    <s v="4212958ReRSU"/>
    <s v="58Re"/>
    <x v="143"/>
    <s v="15LTIP TL(RSUs)"/>
    <n v="10261"/>
    <n v="212"/>
    <x v="109"/>
    <n v="9260"/>
    <x v="1"/>
    <n v="821000"/>
    <n v="0"/>
    <n v="0"/>
    <s v="4212958Re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185"/>
    <n v="9871.6"/>
    <n v="0"/>
    <n v="0"/>
    <n v="0"/>
    <s v=""/>
    <s v=""/>
    <s v=""/>
    <n v="9871.6"/>
    <n v="185"/>
    <n v="-185"/>
    <n v="0"/>
    <n v="0"/>
    <n v="53.36"/>
    <n v="0"/>
    <n v="0"/>
    <n v="0"/>
    <n v="0"/>
    <n v="0"/>
    <n v="0"/>
    <n v="0"/>
    <n v="9871.6"/>
    <n v="8.9987237921604386"/>
    <n v="1097"/>
    <n v="9871.6"/>
    <n v="9871.6"/>
    <n v="0"/>
    <n v="0"/>
    <n v="9871.6"/>
    <n v="0"/>
    <n v="0"/>
    <n v="0"/>
    <n v="9871.6"/>
    <n v="0"/>
    <m/>
    <n v="0"/>
    <n v="0"/>
    <n v="0"/>
    <n v="0"/>
    <n v="0"/>
    <n v="0"/>
    <n v="0"/>
    <n v="0"/>
    <n v="0"/>
    <n v="0"/>
    <n v="0"/>
    <n v="0"/>
    <n v="0"/>
  </r>
  <r>
    <n v="1087"/>
    <n v="17061"/>
    <s v="4212961RoRSU"/>
    <s v="61Ro"/>
    <x v="144"/>
    <s v="15LTIP TL(RSUs)"/>
    <n v="10261"/>
    <n v="212"/>
    <x v="110"/>
    <n v="9260"/>
    <x v="1"/>
    <n v="834000"/>
    <n v="0"/>
    <n v="0"/>
    <s v="4212961RoRSU15LTIP TL(RSUs)"/>
    <s v="LTIP TL(RSU)"/>
    <s v="LTIP TL(RSU) - 05/05/2015"/>
    <s v="3 years"/>
    <d v="2015-05-05T00:00:00"/>
    <d v="2018-05-05T00:00:00"/>
    <n v="310"/>
    <n v="0"/>
    <n v="0"/>
    <m/>
    <m/>
    <m/>
    <m/>
    <n v="310"/>
    <n v="1"/>
    <s v=""/>
    <n v="310"/>
    <n v="16541.599999999999"/>
    <n v="0"/>
    <n v="0"/>
    <n v="0"/>
    <s v=""/>
    <s v=""/>
    <s v=""/>
    <n v="16541.599999999999"/>
    <n v="310"/>
    <n v="-310"/>
    <n v="0"/>
    <n v="0"/>
    <n v="53.36"/>
    <n v="0"/>
    <n v="0"/>
    <n v="0"/>
    <n v="0"/>
    <n v="0"/>
    <n v="0"/>
    <n v="0"/>
    <n v="16541.599999999999"/>
    <n v="15.078942570647218"/>
    <n v="1097"/>
    <n v="16541.599999999999"/>
    <n v="16541.599999999999"/>
    <n v="0"/>
    <n v="0"/>
    <n v="2201.8199999999997"/>
    <n v="5408.51"/>
    <n v="8931.2699999999986"/>
    <n v="0"/>
    <n v="16541.599999999999"/>
    <n v="0"/>
    <m/>
    <n v="458.09"/>
    <n v="443.32"/>
    <n v="8029.8599999999988"/>
    <n v="8931.2699999999986"/>
    <n v="0"/>
    <n v="0"/>
    <n v="0"/>
    <n v="0"/>
    <n v="0"/>
    <n v="0"/>
    <n v="0"/>
    <n v="0"/>
    <n v="8931.2699999999986"/>
  </r>
  <r>
    <n v="1088"/>
    <n v="17062"/>
    <s v="4212962RoRSU"/>
    <s v="62Ro"/>
    <x v="145"/>
    <s v="15LTIP TL(RSUs)"/>
    <n v="10261"/>
    <n v="212"/>
    <x v="108"/>
    <n v="9260"/>
    <x v="1"/>
    <n v="821000"/>
    <n v="0"/>
    <n v="0"/>
    <s v="4212962Ro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185"/>
    <n v="9871.6"/>
    <n v="0"/>
    <n v="0"/>
    <n v="0"/>
    <s v=""/>
    <s v=""/>
    <s v=""/>
    <n v="9871.6"/>
    <n v="185"/>
    <n v="-185"/>
    <n v="0"/>
    <n v="0"/>
    <n v="53.36"/>
    <n v="0"/>
    <n v="0"/>
    <n v="0"/>
    <n v="0"/>
    <n v="0"/>
    <n v="0"/>
    <n v="0"/>
    <n v="9871.6"/>
    <n v="8.9987237921604386"/>
    <n v="1097"/>
    <n v="9871.6"/>
    <n v="9871.6"/>
    <n v="0"/>
    <n v="0"/>
    <n v="9871.6"/>
    <n v="0"/>
    <n v="0"/>
    <n v="0"/>
    <n v="9871.6"/>
    <n v="0"/>
    <m/>
    <n v="0"/>
    <n v="0"/>
    <n v="0"/>
    <n v="0"/>
    <n v="0"/>
    <n v="0"/>
    <n v="0"/>
    <n v="0"/>
    <n v="0"/>
    <n v="0"/>
    <n v="0"/>
    <n v="0"/>
    <n v="0"/>
  </r>
  <r>
    <n v="1089"/>
    <n v="17063"/>
    <s v="4212963RuRSU"/>
    <s v="63Ru"/>
    <x v="146"/>
    <s v="15LTIP TL(RSUs)"/>
    <n v="10261"/>
    <n v="212"/>
    <x v="104"/>
    <n v="9260"/>
    <x v="1"/>
    <n v="821000"/>
    <n v="0"/>
    <n v="0"/>
    <s v="4212963RuRSU15LTIP TL(RSUs)"/>
    <s v="LTIP TL(RSU)"/>
    <s v="LTIP TL(RSU) - 05/05/2015"/>
    <s v="3 years"/>
    <d v="2015-05-05T00:00:00"/>
    <d v="2018-05-05T00:00:00"/>
    <n v="310"/>
    <n v="0"/>
    <n v="0"/>
    <m/>
    <m/>
    <m/>
    <m/>
    <n v="310"/>
    <n v="1"/>
    <s v=""/>
    <n v="310"/>
    <n v="16541.599999999999"/>
    <n v="0"/>
    <n v="0"/>
    <n v="0"/>
    <s v=""/>
    <s v=""/>
    <s v=""/>
    <n v="16541.599999999999"/>
    <n v="310"/>
    <n v="-310"/>
    <n v="0"/>
    <n v="0"/>
    <n v="53.36"/>
    <n v="0"/>
    <n v="0"/>
    <n v="0"/>
    <n v="0"/>
    <n v="0"/>
    <n v="0"/>
    <n v="0"/>
    <n v="16541.599999999999"/>
    <n v="15.078942570647218"/>
    <n v="1097"/>
    <n v="16541.599999999999"/>
    <n v="16541.599999999999"/>
    <n v="0"/>
    <n v="0"/>
    <n v="2201.8199999999997"/>
    <n v="5408.51"/>
    <n v="8931.2699999999986"/>
    <n v="0"/>
    <n v="16541.599999999999"/>
    <n v="0"/>
    <m/>
    <n v="458.09"/>
    <n v="443.32"/>
    <n v="8029.8599999999988"/>
    <n v="8931.2699999999986"/>
    <n v="0"/>
    <n v="0"/>
    <n v="0"/>
    <n v="0"/>
    <n v="0"/>
    <n v="0"/>
    <n v="0"/>
    <n v="0"/>
    <n v="8931.2699999999986"/>
  </r>
  <r>
    <n v="1090"/>
    <n v="17064"/>
    <s v="4212964SaRSU"/>
    <s v="64Sa"/>
    <x v="147"/>
    <s v="15LTIP TL(RSUs)"/>
    <n v="10261"/>
    <n v="212"/>
    <x v="104"/>
    <n v="9260"/>
    <x v="1"/>
    <n v="821000"/>
    <n v="0"/>
    <n v="0"/>
    <s v="4212964SaRSU15LTIP TL(RSUs)"/>
    <s v="LTIP TL(RSU)"/>
    <s v="LTIP TL(RSU) - 05/05/2015"/>
    <s v="3 years"/>
    <d v="2015-05-05T00:00:00"/>
    <d v="2018-05-05T00:00:00"/>
    <n v="480"/>
    <n v="0"/>
    <n v="0"/>
    <m/>
    <m/>
    <m/>
    <m/>
    <n v="480"/>
    <n v="1"/>
    <s v=""/>
    <n v="480"/>
    <n v="25612.799999999999"/>
    <n v="0"/>
    <n v="0"/>
    <n v="0"/>
    <s v=""/>
    <s v=""/>
    <s v=""/>
    <n v="25612.799999999999"/>
    <n v="480"/>
    <n v="-480"/>
    <n v="0"/>
    <n v="0"/>
    <n v="53.36"/>
    <n v="0"/>
    <n v="0"/>
    <n v="0"/>
    <n v="0"/>
    <n v="0"/>
    <n v="0"/>
    <n v="0"/>
    <n v="25612.799999999999"/>
    <n v="23.348040109389242"/>
    <n v="1097"/>
    <n v="25612.799999999999"/>
    <n v="25612.799999999999"/>
    <n v="0"/>
    <n v="0"/>
    <n v="3409.27"/>
    <n v="8374.4599999999991"/>
    <n v="13829.07"/>
    <n v="0"/>
    <n v="25612.799999999999"/>
    <n v="0"/>
    <m/>
    <n v="709.31"/>
    <n v="686.43"/>
    <n v="12433.33"/>
    <n v="13829.07"/>
    <n v="0"/>
    <n v="0"/>
    <n v="0"/>
    <n v="0"/>
    <n v="0"/>
    <n v="0"/>
    <n v="0"/>
    <n v="0"/>
    <n v="13829.07"/>
  </r>
  <r>
    <n v="1091"/>
    <n v="17082"/>
    <s v="4212982TuRSU"/>
    <s v="82Tu"/>
    <x v="148"/>
    <s v="15LTIP TL(RSUs)"/>
    <n v="10261"/>
    <n v="212"/>
    <x v="111"/>
    <n v="9260"/>
    <x v="1"/>
    <n v="824000"/>
    <n v="0"/>
    <n v="0"/>
    <s v="4212982TuRSU15LTIP TL(RSUs)"/>
    <s v="LTIP TL(RSU)"/>
    <s v="LTIP TL(RSU) - 05/05/2015"/>
    <s v="3 years"/>
    <d v="2015-05-05T00:00:00"/>
    <d v="2018-05-05T00:00:00"/>
    <n v="310"/>
    <n v="0"/>
    <n v="0"/>
    <m/>
    <m/>
    <m/>
    <m/>
    <n v="310"/>
    <n v="1"/>
    <s v=""/>
    <n v="310"/>
    <n v="16541.599999999999"/>
    <n v="0"/>
    <n v="0"/>
    <n v="0"/>
    <s v=""/>
    <s v=""/>
    <s v=""/>
    <n v="16541.599999999999"/>
    <n v="310"/>
    <n v="-310"/>
    <n v="0"/>
    <n v="0"/>
    <n v="53.36"/>
    <n v="0"/>
    <n v="0"/>
    <n v="0"/>
    <n v="0"/>
    <n v="0"/>
    <n v="0"/>
    <n v="0"/>
    <n v="16541.599999999999"/>
    <n v="15.078942570647218"/>
    <n v="1097"/>
    <n v="16541.599999999999"/>
    <n v="16541.599999999999"/>
    <n v="0"/>
    <n v="0"/>
    <n v="2201.8199999999997"/>
    <n v="5408.51"/>
    <n v="8931.2699999999986"/>
    <n v="0"/>
    <n v="16541.599999999999"/>
    <n v="0"/>
    <m/>
    <n v="458.09"/>
    <n v="443.32"/>
    <n v="8029.8599999999988"/>
    <n v="8931.2699999999986"/>
    <n v="0"/>
    <n v="0"/>
    <n v="0"/>
    <n v="0"/>
    <n v="0"/>
    <n v="0"/>
    <n v="0"/>
    <n v="0"/>
    <n v="8931.2699999999986"/>
  </r>
  <r>
    <n v="1092"/>
    <n v="17084"/>
    <s v="4212984ViRSU"/>
    <s v="84Vi"/>
    <x v="149"/>
    <s v="15LTIP TL(RSUs)"/>
    <n v="10261"/>
    <n v="212"/>
    <x v="102"/>
    <n v="9260"/>
    <x v="1"/>
    <n v="821000"/>
    <n v="0"/>
    <n v="0"/>
    <s v="4212984ViRSU15LTIP TL(RSUs)"/>
    <s v="LTIP TL(RSU)"/>
    <s v="LTIP TL(RSU) - 05/05/2015"/>
    <s v="3 years"/>
    <d v="2015-05-05T00:00:00"/>
    <d v="2018-05-05T00:00:00"/>
    <n v="310"/>
    <n v="0"/>
    <n v="0"/>
    <m/>
    <m/>
    <m/>
    <m/>
    <n v="310"/>
    <n v="1"/>
    <s v=""/>
    <n v="310"/>
    <n v="16541.599999999999"/>
    <n v="0"/>
    <n v="0"/>
    <n v="0"/>
    <s v=""/>
    <s v=""/>
    <s v=""/>
    <n v="16541.599999999999"/>
    <n v="310"/>
    <n v="-310"/>
    <n v="0"/>
    <n v="0"/>
    <n v="53.36"/>
    <n v="0"/>
    <n v="0"/>
    <n v="0"/>
    <n v="0"/>
    <n v="0"/>
    <n v="0"/>
    <n v="0"/>
    <n v="16541.599999999999"/>
    <n v="15.078942570647218"/>
    <n v="1097"/>
    <n v="16541.599999999999"/>
    <n v="16541.599999999999"/>
    <n v="0"/>
    <n v="0"/>
    <n v="2201.8199999999997"/>
    <n v="5408.51"/>
    <n v="8931.2699999999986"/>
    <n v="0"/>
    <n v="16541.599999999999"/>
    <n v="0"/>
    <m/>
    <n v="458.09"/>
    <n v="443.32"/>
    <n v="8029.8599999999988"/>
    <n v="8931.2699999999986"/>
    <n v="0"/>
    <n v="0"/>
    <n v="0"/>
    <n v="0"/>
    <n v="0"/>
    <n v="0"/>
    <n v="0"/>
    <n v="0"/>
    <n v="8931.2699999999986"/>
  </r>
  <r>
    <n v="1093"/>
    <n v="17089"/>
    <s v="4212989WeRSU"/>
    <s v="89We"/>
    <x v="150"/>
    <s v="15LTIP TL(RSUs)"/>
    <n v="10261"/>
    <n v="212"/>
    <x v="112"/>
    <n v="9260"/>
    <x v="1"/>
    <n v="824000"/>
    <n v="0"/>
    <n v="0"/>
    <s v="4212989WeRSU15LTIP TL(RSUs)"/>
    <s v="LTIP TL(RSU)"/>
    <s v="LTIP TL(RSU) - 05/05/2015"/>
    <s v="3 years"/>
    <d v="2015-05-05T00:00:00"/>
    <d v="2018-05-05T00:00:00"/>
    <n v="310"/>
    <n v="0"/>
    <n v="0"/>
    <m/>
    <m/>
    <m/>
    <m/>
    <n v="310"/>
    <n v="1"/>
    <s v=""/>
    <n v="310"/>
    <n v="16541.599999999999"/>
    <n v="0"/>
    <n v="0"/>
    <n v="0"/>
    <s v=""/>
    <s v=""/>
    <s v=""/>
    <n v="16541.599999999999"/>
    <n v="310"/>
    <n v="-310"/>
    <n v="0"/>
    <n v="0"/>
    <n v="53.36"/>
    <n v="0"/>
    <n v="0"/>
    <n v="0"/>
    <n v="0"/>
    <n v="0"/>
    <n v="0"/>
    <n v="0"/>
    <n v="16541.599999999999"/>
    <n v="15.078942570647218"/>
    <n v="1097"/>
    <n v="16541.599999999999"/>
    <n v="16541.599999999999"/>
    <n v="0"/>
    <n v="0"/>
    <n v="2201.8199999999997"/>
    <n v="5408.51"/>
    <n v="8931.2699999999986"/>
    <n v="0"/>
    <n v="16541.599999999999"/>
    <n v="0"/>
    <m/>
    <n v="458.09"/>
    <n v="443.32"/>
    <n v="8029.8599999999988"/>
    <n v="8931.2699999999986"/>
    <n v="0"/>
    <n v="0"/>
    <n v="0"/>
    <n v="0"/>
    <n v="0"/>
    <n v="0"/>
    <n v="0"/>
    <n v="0"/>
    <n v="8931.2699999999986"/>
  </r>
  <r>
    <n v="1094"/>
    <n v="17090"/>
    <s v="4212990WhRSU"/>
    <s v="90Wh"/>
    <x v="151"/>
    <s v="15LTIP TL(RSUs)"/>
    <n v="10261"/>
    <n v="212"/>
    <x v="104"/>
    <n v="9260"/>
    <x v="1"/>
    <n v="821000"/>
    <n v="0"/>
    <n v="0"/>
    <s v="4212990Wh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185"/>
    <n v="9871.6"/>
    <n v="0"/>
    <n v="0"/>
    <n v="0"/>
    <s v=""/>
    <s v=""/>
    <s v=""/>
    <n v="9871.6"/>
    <n v="185"/>
    <n v="-185"/>
    <n v="0"/>
    <n v="0"/>
    <n v="53.36"/>
    <n v="0"/>
    <n v="0"/>
    <n v="0"/>
    <n v="0"/>
    <n v="0"/>
    <n v="0"/>
    <n v="0"/>
    <n v="9871.6"/>
    <n v="8.9987237921604386"/>
    <n v="1097"/>
    <n v="9871.6"/>
    <n v="9871.6"/>
    <n v="0"/>
    <n v="0"/>
    <n v="1313.99"/>
    <n v="3227.66"/>
    <n v="5329.9500000000007"/>
    <n v="0"/>
    <n v="9871.6"/>
    <n v="0"/>
    <m/>
    <n v="273.38"/>
    <n v="264.56"/>
    <n v="4792.0100000000011"/>
    <n v="5329.9500000000007"/>
    <n v="0"/>
    <n v="0"/>
    <n v="0"/>
    <n v="0"/>
    <n v="0"/>
    <n v="0"/>
    <n v="0"/>
    <n v="0"/>
    <n v="5329.9500000000007"/>
  </r>
  <r>
    <n v="1095"/>
    <n v="17130"/>
    <s v="42129130ERSU"/>
    <s v="130E"/>
    <x v="152"/>
    <s v="15LTIP TL(RSUs)"/>
    <n v="10261"/>
    <n v="10"/>
    <x v="113"/>
    <n v="9260"/>
    <x v="1"/>
    <n v="2000"/>
    <n v="0"/>
    <n v="0"/>
    <s v="42129130E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788"/>
    <n v="6949.16"/>
    <n v="6949.16"/>
    <n v="2724.9882568000012"/>
    <n v="0"/>
    <n v="1313.99"/>
    <n v="3227.66"/>
    <n v="2407.5100000000002"/>
    <n v="0"/>
    <n v="6949.16"/>
    <n v="0"/>
    <m/>
    <n v="273.38"/>
    <n v="264.56"/>
    <n v="273.38"/>
    <n v="811.32"/>
    <n v="273.38"/>
    <n v="246.93"/>
    <n v="273.38"/>
    <n v="793.68999999999994"/>
    <n v="264.56"/>
    <n v="273.38"/>
    <n v="264.56"/>
    <n v="802.5"/>
    <n v="2407.5100000000002"/>
  </r>
  <r>
    <n v="1096"/>
    <n v="17247"/>
    <s v="42129247FRSU"/>
    <s v="247F"/>
    <x v="153"/>
    <s v="15LTIP TL(RSUs)"/>
    <n v="10261"/>
    <n v="80"/>
    <x v="114"/>
    <n v="9260"/>
    <x v="1"/>
    <n v="190000"/>
    <n v="0"/>
    <n v="0"/>
    <s v="42129247FRSU15LTIP TL(RSUs)"/>
    <s v="LTIP TL(RSU)"/>
    <s v="LTIP TL(RSU) - 05/05/2015"/>
    <s v="3 years"/>
    <d v="2015-05-05T00:00:00"/>
    <d v="2018-05-05T00:00:00"/>
    <n v="310"/>
    <n v="0"/>
    <n v="0"/>
    <m/>
    <m/>
    <m/>
    <m/>
    <n v="310"/>
    <n v="1"/>
    <s v=""/>
    <n v="0"/>
    <n v="16541.599999999999"/>
    <n v="0"/>
    <n v="0"/>
    <n v="0"/>
    <s v=""/>
    <s v=""/>
    <s v="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210.734916799998"/>
    <n v="14.777333561349133"/>
    <n v="788"/>
    <n v="11644.54"/>
    <n v="11644.54"/>
    <n v="4566.1949167999974"/>
    <n v="0"/>
    <n v="2201.8199999999997"/>
    <n v="5408.51"/>
    <n v="4034.21"/>
    <n v="0"/>
    <n v="11644.54"/>
    <n v="0"/>
    <m/>
    <n v="458.09"/>
    <n v="443.32"/>
    <n v="458.1"/>
    <n v="1359.51"/>
    <n v="458.1"/>
    <n v="413.76"/>
    <n v="458.1"/>
    <n v="1329.96"/>
    <n v="443.32"/>
    <n v="458.1"/>
    <n v="443.32"/>
    <n v="1344.74"/>
    <n v="4034.21"/>
  </r>
  <r>
    <n v="1097"/>
    <n v="17279"/>
    <s v="42129279CRSU"/>
    <s v="279C"/>
    <x v="154"/>
    <s v="15LTIP TL(RSUs)"/>
    <n v="10261"/>
    <n v="10"/>
    <x v="115"/>
    <n v="9260"/>
    <x v="1"/>
    <n v="2000"/>
    <n v="0"/>
    <n v="0"/>
    <s v="42129279CRSU15LTIP TL(RSUs)"/>
    <s v="LTIP TL(RSU)"/>
    <s v="LTIP TL(RSU) - 05/05/2015"/>
    <s v="3 years"/>
    <d v="2015-05-05T00:00:00"/>
    <d v="2018-05-05T00:00:00"/>
    <n v="18610"/>
    <n v="0"/>
    <n v="0"/>
    <m/>
    <m/>
    <m/>
    <m/>
    <n v="18610"/>
    <n v="1"/>
    <s v=""/>
    <n v="0"/>
    <n v="993029.6"/>
    <n v="0"/>
    <n v="0"/>
    <n v="0"/>
    <s v=""/>
    <s v=""/>
    <s v=""/>
    <n v="993029.6"/>
    <n v="18610"/>
    <n v="0"/>
    <n v="0"/>
    <n v="18610"/>
    <n v="53.36"/>
    <n v="993029.6"/>
    <n v="-19862.578059199997"/>
    <n v="973167.02194080001"/>
    <n v="0"/>
    <n v="0"/>
    <n v="0"/>
    <n v="0"/>
    <n v="993029.6"/>
    <n v="905.22297174111213"/>
    <n v="1097"/>
    <n v="993029.6"/>
    <n v="993029.6"/>
    <n v="0"/>
    <n v="0"/>
    <n v="993029.6"/>
    <n v="0"/>
    <n v="0"/>
    <n v="0"/>
    <n v="993029.6"/>
    <n v="0"/>
    <m/>
    <n v="0"/>
    <n v="0"/>
    <n v="0"/>
    <n v="0"/>
    <n v="0"/>
    <n v="0"/>
    <n v="0"/>
    <n v="0"/>
    <n v="0"/>
    <n v="0"/>
    <n v="0"/>
    <n v="0"/>
    <n v="0"/>
  </r>
  <r>
    <n v="1098"/>
    <n v="17505"/>
    <s v="42129505ARSU"/>
    <s v="505A"/>
    <x v="155"/>
    <s v="15LTIP TL(RSUs)"/>
    <n v="10261"/>
    <n v="212"/>
    <x v="105"/>
    <n v="9260"/>
    <x v="1"/>
    <n v="834000"/>
    <n v="0"/>
    <n v="0"/>
    <s v="42129505ARSU15LTIP TL(RSUs)"/>
    <s v="LTIP TL(RSU)"/>
    <s v="LTIP TL(RSU) - 05/05/2015"/>
    <s v="3 years"/>
    <d v="2015-05-05T00:00:00"/>
    <d v="2018-05-05T00:00:00"/>
    <n v="310"/>
    <n v="0"/>
    <n v="0"/>
    <m/>
    <m/>
    <m/>
    <m/>
    <n v="310"/>
    <n v="1"/>
    <s v=""/>
    <n v="310"/>
    <n v="16541.599999999999"/>
    <n v="0"/>
    <n v="0"/>
    <n v="0"/>
    <s v=""/>
    <s v=""/>
    <s v=""/>
    <n v="16541.599999999999"/>
    <n v="310"/>
    <n v="-310"/>
    <n v="0"/>
    <n v="0"/>
    <n v="53.36"/>
    <n v="0"/>
    <n v="0"/>
    <n v="0"/>
    <n v="0"/>
    <n v="0"/>
    <n v="0"/>
    <n v="0"/>
    <n v="16541.599999999999"/>
    <n v="15.078942570647218"/>
    <n v="1097"/>
    <n v="16541.599999999999"/>
    <n v="16541.599999999999"/>
    <n v="0"/>
    <n v="0"/>
    <n v="2201.8199999999997"/>
    <n v="5408.51"/>
    <n v="8931.2699999999986"/>
    <n v="0"/>
    <n v="16541.599999999999"/>
    <n v="0"/>
    <m/>
    <n v="458.09"/>
    <n v="443.32"/>
    <n v="8029.8599999999988"/>
    <n v="8931.2699999999986"/>
    <n v="0"/>
    <n v="0"/>
    <n v="0"/>
    <n v="0"/>
    <n v="0"/>
    <n v="0"/>
    <n v="0"/>
    <n v="0"/>
    <n v="8931.2699999999986"/>
  </r>
  <r>
    <n v="1099"/>
    <n v="17542"/>
    <s v="42129542SRSU"/>
    <s v="542S"/>
    <x v="156"/>
    <s v="15LTIP TL(RSUs)"/>
    <n v="10261"/>
    <n v="10"/>
    <x v="116"/>
    <n v="9260"/>
    <x v="1"/>
    <n v="2000"/>
    <n v="0"/>
    <n v="0"/>
    <s v="42129542S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788"/>
    <n v="6949.16"/>
    <n v="6949.16"/>
    <n v="2724.9882568000012"/>
    <n v="0"/>
    <n v="1313.99"/>
    <n v="3227.66"/>
    <n v="2407.5100000000002"/>
    <n v="0"/>
    <n v="6949.16"/>
    <n v="0"/>
    <m/>
    <n v="273.38"/>
    <n v="264.56"/>
    <n v="273.38"/>
    <n v="811.32"/>
    <n v="273.38"/>
    <n v="246.93"/>
    <n v="273.38"/>
    <n v="793.68999999999994"/>
    <n v="264.56"/>
    <n v="273.38"/>
    <n v="264.56"/>
    <n v="802.5"/>
    <n v="2407.5100000000002"/>
  </r>
  <r>
    <n v="1100"/>
    <n v="17561"/>
    <s v="42129561MRSU"/>
    <s v="561M"/>
    <x v="157"/>
    <s v="15LTIP TL(RSUs)"/>
    <n v="10261"/>
    <n v="10"/>
    <x v="1"/>
    <n v="9260"/>
    <x v="1"/>
    <n v="2000"/>
    <n v="0"/>
    <n v="0"/>
    <s v="42129561MRSU15LTIP TL(RSUs)"/>
    <s v="LTIP TL(RSU)"/>
    <s v="LTIP TL(RSU) - 05/05/2015"/>
    <s v="3 years"/>
    <d v="2015-05-05T00:00:00"/>
    <d v="2018-05-05T00:00:00"/>
    <n v="310"/>
    <n v="0"/>
    <n v="0"/>
    <m/>
    <m/>
    <m/>
    <m/>
    <n v="310"/>
    <n v="1"/>
    <s v=""/>
    <n v="0"/>
    <n v="16541.599999999999"/>
    <n v="0"/>
    <n v="0"/>
    <n v="0"/>
    <s v=""/>
    <s v=""/>
    <s v="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210.734916799998"/>
    <n v="14.777333561349133"/>
    <n v="788"/>
    <n v="11644.54"/>
    <n v="11644.54"/>
    <n v="4566.1949167999974"/>
    <n v="0"/>
    <n v="2201.8199999999997"/>
    <n v="5408.51"/>
    <n v="4034.21"/>
    <n v="0"/>
    <n v="11644.54"/>
    <n v="0"/>
    <m/>
    <n v="458.09"/>
    <n v="443.32"/>
    <n v="458.1"/>
    <n v="1359.51"/>
    <n v="458.1"/>
    <n v="413.76"/>
    <n v="458.1"/>
    <n v="1329.96"/>
    <n v="443.32"/>
    <n v="458.1"/>
    <n v="443.32"/>
    <n v="1344.74"/>
    <n v="4034.21"/>
  </r>
  <r>
    <n v="1101"/>
    <n v="17773"/>
    <s v="42129773HRSU"/>
    <s v="773H"/>
    <x v="158"/>
    <s v="15LTIP TL(RSUs)"/>
    <n v="10261"/>
    <n v="212"/>
    <x v="117"/>
    <n v="9260"/>
    <x v="1"/>
    <n v="821000"/>
    <n v="0"/>
    <n v="0"/>
    <s v="42129773H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185"/>
    <n v="9871.6"/>
    <n v="0"/>
    <n v="0"/>
    <n v="0"/>
    <s v=""/>
    <s v=""/>
    <s v=""/>
    <n v="9871.6"/>
    <n v="185"/>
    <n v="-185"/>
    <n v="0"/>
    <n v="0"/>
    <n v="53.36"/>
    <n v="0"/>
    <n v="0"/>
    <n v="0"/>
    <n v="0"/>
    <n v="0"/>
    <n v="0"/>
    <n v="0"/>
    <n v="9871.6"/>
    <n v="8.9987237921604386"/>
    <n v="1097"/>
    <n v="9871.6"/>
    <n v="9871.6"/>
    <n v="0"/>
    <n v="0"/>
    <n v="1313.99"/>
    <n v="3227.66"/>
    <n v="5329.9500000000007"/>
    <n v="0"/>
    <n v="9871.6"/>
    <n v="0"/>
    <m/>
    <n v="273.38"/>
    <n v="264.56"/>
    <n v="4792.0100000000011"/>
    <n v="5329.9500000000007"/>
    <n v="0"/>
    <n v="0"/>
    <n v="0"/>
    <n v="0"/>
    <n v="0"/>
    <n v="0"/>
    <n v="0"/>
    <n v="0"/>
    <n v="5329.9500000000007"/>
  </r>
  <r>
    <n v="1102"/>
    <n v="17858"/>
    <s v="42129858MRSU"/>
    <s v="858M"/>
    <x v="159"/>
    <s v="15LTIP TL(RSUs)"/>
    <n v="10261"/>
    <n v="10"/>
    <x v="4"/>
    <n v="9260"/>
    <x v="1"/>
    <n v="2000"/>
    <n v="0"/>
    <n v="0"/>
    <s v="42129858M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871.6"/>
    <n v="8.9987237921604386"/>
    <n v="1097"/>
    <n v="9871.6"/>
    <n v="9871.6"/>
    <n v="0"/>
    <n v="0"/>
    <n v="9871.6"/>
    <n v="0"/>
    <n v="0"/>
    <n v="0"/>
    <n v="9871.6"/>
    <n v="0"/>
    <m/>
    <n v="0"/>
    <n v="0"/>
    <n v="0"/>
    <n v="0"/>
    <n v="0"/>
    <n v="0"/>
    <n v="0"/>
    <n v="0"/>
    <n v="0"/>
    <n v="0"/>
    <n v="0"/>
    <n v="0"/>
    <n v="0"/>
  </r>
  <r>
    <n v="1103"/>
    <n v="17922"/>
    <s v="42129922GRSU"/>
    <s v="922G"/>
    <x v="160"/>
    <s v="15LTIP TL(RSUs)"/>
    <n v="10261"/>
    <n v="10"/>
    <x v="1"/>
    <n v="9260"/>
    <x v="1"/>
    <n v="2000"/>
    <n v="0"/>
    <n v="0"/>
    <s v="42129922GRSU15LTIP TL(RSUs)"/>
    <s v="LTIP TL(RSU)"/>
    <s v="LTIP TL(RSU) - 05/05/2015"/>
    <s v="3 years"/>
    <d v="2015-05-05T00:00:00"/>
    <d v="2018-05-05T00:00:00"/>
    <n v="2265"/>
    <n v="0"/>
    <n v="0"/>
    <m/>
    <m/>
    <m/>
    <m/>
    <n v="2265"/>
    <n v="1"/>
    <s v=""/>
    <n v="0"/>
    <n v="120860.4"/>
    <n v="0"/>
    <n v="0"/>
    <n v="0"/>
    <s v=""/>
    <s v=""/>
    <s v=""/>
    <n v="120860.4"/>
    <n v="2265"/>
    <n v="0"/>
    <n v="0"/>
    <n v="2265"/>
    <n v="53.36"/>
    <n v="120860.4"/>
    <n v="-2417.4497207999998"/>
    <n v="118442.9502792"/>
    <n v="0"/>
    <n v="0"/>
    <n v="0"/>
    <n v="0"/>
    <n v="120860.4"/>
    <n v="110.17356426618049"/>
    <n v="1097"/>
    <n v="120860.4"/>
    <n v="120860.4"/>
    <n v="0"/>
    <n v="0"/>
    <n v="120860.4"/>
    <n v="0"/>
    <n v="0"/>
    <n v="0"/>
    <n v="120860.4"/>
    <n v="0"/>
    <m/>
    <n v="0"/>
    <n v="0"/>
    <n v="0"/>
    <n v="0"/>
    <n v="0"/>
    <n v="0"/>
    <n v="0"/>
    <n v="0"/>
    <n v="0"/>
    <n v="0"/>
    <n v="0"/>
    <n v="0"/>
    <n v="0"/>
  </r>
  <r>
    <n v="1104"/>
    <n v="18035"/>
    <s v="42129035FRSU"/>
    <s v="035F"/>
    <x v="161"/>
    <s v="15LTIP TL(RSUs)"/>
    <n v="10261"/>
    <n v="60"/>
    <x v="13"/>
    <n v="9260"/>
    <x v="1"/>
    <n v="31000"/>
    <n v="0"/>
    <n v="0"/>
    <s v="42129035F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788"/>
    <n v="6949.16"/>
    <n v="6949.16"/>
    <n v="2724.9882568000012"/>
    <n v="0"/>
    <n v="1313.99"/>
    <n v="3227.66"/>
    <n v="2407.5100000000002"/>
    <n v="0"/>
    <n v="6949.16"/>
    <n v="0"/>
    <m/>
    <n v="273.38"/>
    <n v="264.56"/>
    <n v="273.38"/>
    <n v="811.32"/>
    <n v="273.38"/>
    <n v="246.93"/>
    <n v="273.38"/>
    <n v="793.68999999999994"/>
    <n v="264.56"/>
    <n v="273.38"/>
    <n v="264.56"/>
    <n v="802.5"/>
    <n v="2407.5100000000002"/>
  </r>
  <r>
    <n v="1105"/>
    <n v="18162"/>
    <s v="42129162MRSU"/>
    <s v="162M"/>
    <x v="162"/>
    <s v="15LTIP TL(RSUs)"/>
    <n v="10261"/>
    <n v="10"/>
    <x v="1"/>
    <n v="9260"/>
    <x v="1"/>
    <n v="2000"/>
    <n v="0"/>
    <n v="0"/>
    <s v="42129162MRSU15LTIP TL(RSUs)"/>
    <s v="LTIP TL(RSU)"/>
    <s v="LTIP TL(RSU) - 05/05/2015"/>
    <s v="3 years"/>
    <d v="2015-05-05T00:00:00"/>
    <d v="2018-05-05T00:00:00"/>
    <n v="310"/>
    <n v="0"/>
    <n v="0"/>
    <m/>
    <m/>
    <m/>
    <m/>
    <n v="310"/>
    <n v="1"/>
    <s v=""/>
    <n v="0"/>
    <n v="16541.599999999999"/>
    <n v="0"/>
    <n v="0"/>
    <n v="0"/>
    <s v=""/>
    <s v=""/>
    <s v="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210.734916799998"/>
    <n v="14.777333561349133"/>
    <n v="788"/>
    <n v="11644.54"/>
    <n v="11644.54"/>
    <n v="4566.1949167999974"/>
    <n v="0"/>
    <n v="2201.8199999999997"/>
    <n v="5408.51"/>
    <n v="4034.21"/>
    <n v="0"/>
    <n v="11644.54"/>
    <n v="0"/>
    <m/>
    <n v="458.09"/>
    <n v="443.32"/>
    <n v="458.1"/>
    <n v="1359.51"/>
    <n v="458.1"/>
    <n v="413.76"/>
    <n v="458.1"/>
    <n v="1329.96"/>
    <n v="443.32"/>
    <n v="458.1"/>
    <n v="443.32"/>
    <n v="1344.74"/>
    <n v="4034.21"/>
  </r>
  <r>
    <n v="1106"/>
    <n v="18245"/>
    <s v="42129245ERSU"/>
    <s v="245E"/>
    <x v="163"/>
    <s v="15LTIP TL(RSUs)"/>
    <n v="10261"/>
    <n v="180"/>
    <x v="118"/>
    <n v="9260"/>
    <x v="1"/>
    <n v="700000"/>
    <n v="0"/>
    <n v="0"/>
    <s v="42129245E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788"/>
    <n v="6949.16"/>
    <n v="6949.16"/>
    <n v="2724.9882568000012"/>
    <n v="0"/>
    <n v="1313.99"/>
    <n v="3227.66"/>
    <n v="2407.5100000000002"/>
    <n v="0"/>
    <n v="6949.16"/>
    <n v="0"/>
    <m/>
    <n v="273.38"/>
    <n v="264.56"/>
    <n v="273.38"/>
    <n v="811.32"/>
    <n v="273.38"/>
    <n v="246.93"/>
    <n v="273.38"/>
    <n v="793.68999999999994"/>
    <n v="264.56"/>
    <n v="273.38"/>
    <n v="264.56"/>
    <n v="802.5"/>
    <n v="2407.5100000000002"/>
  </r>
  <r>
    <n v="1107"/>
    <n v="18246"/>
    <s v="42129246HRSU"/>
    <s v="246H"/>
    <x v="164"/>
    <s v="15LTIP TL(RSUs)"/>
    <n v="10261"/>
    <n v="10"/>
    <x v="119"/>
    <n v="9260"/>
    <x v="1"/>
    <n v="2000"/>
    <n v="0"/>
    <n v="0"/>
    <s v="42129246HRSU15LTIP TL(RSUs)"/>
    <s v="LTIP TL(RSU)"/>
    <s v="LTIP TL(RSU) - 05/05/2015"/>
    <s v="3 years"/>
    <d v="2015-05-05T00:00:00"/>
    <d v="2018-05-05T00:00:00"/>
    <n v="5120"/>
    <n v="0"/>
    <n v="0"/>
    <m/>
    <m/>
    <m/>
    <m/>
    <n v="5120"/>
    <n v="1"/>
    <s v=""/>
    <n v="0"/>
    <n v="273203.20000000001"/>
    <n v="0"/>
    <n v="0"/>
    <n v="0"/>
    <s v=""/>
    <s v=""/>
    <s v=""/>
    <n v="273203.20000000001"/>
    <n v="5120"/>
    <n v="0"/>
    <n v="0"/>
    <n v="5120"/>
    <n v="53.36"/>
    <n v="273203.20000000001"/>
    <n v="-5464.6104064000001"/>
    <n v="267738.58959360002"/>
    <n v="0"/>
    <n v="0"/>
    <n v="0"/>
    <n v="0"/>
    <n v="273203.20000000001"/>
    <n v="249.04576116681861"/>
    <n v="1097"/>
    <n v="273203.20000000001"/>
    <n v="273203.20000000001"/>
    <n v="0"/>
    <n v="0"/>
    <n v="273203.20000000001"/>
    <n v="0"/>
    <n v="0"/>
    <n v="0"/>
    <n v="273203.20000000001"/>
    <n v="0"/>
    <m/>
    <n v="0"/>
    <n v="0"/>
    <n v="0"/>
    <n v="0"/>
    <n v="0"/>
    <n v="0"/>
    <n v="0"/>
    <n v="0"/>
    <n v="0"/>
    <n v="0"/>
    <n v="0"/>
    <n v="0"/>
    <n v="0"/>
  </r>
  <r>
    <n v="1108"/>
    <n v="18325"/>
    <s v="42129325JRSU"/>
    <s v="325J"/>
    <x v="165"/>
    <s v="15LTIP TL(RSUs)"/>
    <n v="10261"/>
    <n v="10"/>
    <x v="4"/>
    <n v="9260"/>
    <x v="1"/>
    <n v="2000"/>
    <n v="0"/>
    <n v="0"/>
    <s v="42129325J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788"/>
    <n v="6949.16"/>
    <n v="6949.16"/>
    <n v="2724.9882568000012"/>
    <n v="0"/>
    <n v="1313.99"/>
    <n v="3227.66"/>
    <n v="2407.5100000000002"/>
    <n v="0"/>
    <n v="6949.16"/>
    <n v="0"/>
    <m/>
    <n v="273.38"/>
    <n v="264.56"/>
    <n v="273.38"/>
    <n v="811.32"/>
    <n v="273.38"/>
    <n v="246.93"/>
    <n v="273.38"/>
    <n v="793.68999999999994"/>
    <n v="264.56"/>
    <n v="273.38"/>
    <n v="264.56"/>
    <n v="802.5"/>
    <n v="2407.5100000000002"/>
  </r>
  <r>
    <n v="1109"/>
    <n v="18513"/>
    <s v="42129513ERSU"/>
    <s v="513E"/>
    <x v="166"/>
    <s v="15LTIP TL(RSUs)"/>
    <n v="10261"/>
    <n v="10"/>
    <x v="7"/>
    <n v="9260"/>
    <x v="1"/>
    <n v="12000"/>
    <n v="0"/>
    <n v="0"/>
    <s v="42129513E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788"/>
    <n v="6949.16"/>
    <n v="6949.16"/>
    <n v="2724.9882568000012"/>
    <n v="0"/>
    <n v="1313.99"/>
    <n v="3227.66"/>
    <n v="2407.5100000000002"/>
    <n v="0"/>
    <n v="6949.16"/>
    <n v="0"/>
    <m/>
    <n v="273.38"/>
    <n v="264.56"/>
    <n v="273.38"/>
    <n v="811.32"/>
    <n v="273.38"/>
    <n v="246.93"/>
    <n v="273.38"/>
    <n v="793.68999999999994"/>
    <n v="264.56"/>
    <n v="273.38"/>
    <n v="264.56"/>
    <n v="802.5"/>
    <n v="2407.5100000000002"/>
  </r>
  <r>
    <n v="1110"/>
    <n v="18547"/>
    <s v="42129547MRSU"/>
    <s v="547M"/>
    <x v="167"/>
    <s v="15LTIP TL(RSUs)"/>
    <n v="10261"/>
    <n v="10"/>
    <x v="120"/>
    <n v="9260"/>
    <x v="1"/>
    <n v="2000"/>
    <n v="0"/>
    <n v="0"/>
    <s v="42129547M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788"/>
    <n v="6949.16"/>
    <n v="6949.16"/>
    <n v="2724.9882568000012"/>
    <n v="0"/>
    <n v="1313.99"/>
    <n v="3227.66"/>
    <n v="2407.5100000000002"/>
    <n v="0"/>
    <n v="6949.16"/>
    <n v="0"/>
    <m/>
    <n v="273.38"/>
    <n v="264.56"/>
    <n v="273.38"/>
    <n v="811.32"/>
    <n v="273.38"/>
    <n v="246.93"/>
    <n v="273.38"/>
    <n v="793.68999999999994"/>
    <n v="264.56"/>
    <n v="273.38"/>
    <n v="264.56"/>
    <n v="802.5"/>
    <n v="2407.5100000000002"/>
  </r>
  <r>
    <n v="1111"/>
    <n v="18568"/>
    <s v="42129568KRSU"/>
    <s v="568K"/>
    <x v="168"/>
    <s v="15LTIP TL(RSUs)"/>
    <n v="10261"/>
    <n v="10"/>
    <x v="121"/>
    <n v="9260"/>
    <x v="1"/>
    <n v="2000"/>
    <n v="0"/>
    <n v="0"/>
    <s v="42129568K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788"/>
    <n v="6949.16"/>
    <n v="6949.16"/>
    <n v="2724.9882568000012"/>
    <n v="0"/>
    <n v="1313.99"/>
    <n v="3227.66"/>
    <n v="2407.5100000000002"/>
    <n v="0"/>
    <n v="6949.16"/>
    <n v="0"/>
    <m/>
    <n v="273.38"/>
    <n v="264.56"/>
    <n v="273.38"/>
    <n v="811.32"/>
    <n v="273.38"/>
    <n v="246.93"/>
    <n v="273.38"/>
    <n v="793.68999999999994"/>
    <n v="264.56"/>
    <n v="273.38"/>
    <n v="264.56"/>
    <n v="802.5"/>
    <n v="2407.5100000000002"/>
  </r>
  <r>
    <n v="1112"/>
    <n v="18570"/>
    <s v="42129570GRSU"/>
    <s v="570G"/>
    <x v="169"/>
    <s v="15LTIP TL(RSUs)"/>
    <n v="10261"/>
    <n v="10"/>
    <x v="0"/>
    <n v="9260"/>
    <x v="1"/>
    <n v="2000"/>
    <n v="0"/>
    <n v="0"/>
    <s v="42129570GRSU15LTIP TL(RSUs)"/>
    <s v="LTIP TL(RSU)"/>
    <s v="LTIP TL(RSU) - 05/05/2015"/>
    <s v="3 years"/>
    <d v="2015-05-05T00:00:00"/>
    <d v="2018-05-05T00:00:00"/>
    <n v="310"/>
    <n v="0"/>
    <n v="0"/>
    <m/>
    <m/>
    <m/>
    <m/>
    <n v="310"/>
    <n v="1"/>
    <s v=""/>
    <n v="0"/>
    <n v="16541.599999999999"/>
    <n v="0"/>
    <n v="0"/>
    <n v="0"/>
    <s v=""/>
    <s v=""/>
    <s v="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541.599999999999"/>
    <n v="15.078942570647218"/>
    <n v="1097"/>
    <n v="16541.599999999999"/>
    <n v="16541.599999999999"/>
    <n v="0"/>
    <n v="0"/>
    <n v="2201.8199999999997"/>
    <n v="5408.51"/>
    <n v="8931.27"/>
    <n v="0"/>
    <n v="16541.599999999999"/>
    <n v="0"/>
    <m/>
    <n v="458.09"/>
    <n v="443.32"/>
    <n v="458.1"/>
    <n v="1359.51"/>
    <n v="458.1"/>
    <n v="413.76"/>
    <n v="458.1"/>
    <n v="1329.96"/>
    <n v="6241.8"/>
    <n v="0"/>
    <n v="0"/>
    <n v="6241.8"/>
    <n v="8931.27"/>
  </r>
  <r>
    <n v="1113"/>
    <n v="18601"/>
    <s v="42129601MRSU"/>
    <s v="601M"/>
    <x v="170"/>
    <s v="15LTIP TL(RSUs)"/>
    <n v="10261"/>
    <n v="70"/>
    <x v="122"/>
    <n v="9260"/>
    <x v="1"/>
    <n v="170000"/>
    <n v="0"/>
    <n v="0"/>
    <s v="42129601M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788"/>
    <n v="6949.16"/>
    <n v="6949.16"/>
    <n v="2724.9882568000012"/>
    <n v="0"/>
    <n v="1313.99"/>
    <n v="3227.66"/>
    <n v="2407.5100000000002"/>
    <n v="0"/>
    <n v="6949.16"/>
    <n v="0"/>
    <m/>
    <n v="273.38"/>
    <n v="264.56"/>
    <n v="273.38"/>
    <n v="811.32"/>
    <n v="273.38"/>
    <n v="246.93"/>
    <n v="273.38"/>
    <n v="793.68999999999994"/>
    <n v="264.56"/>
    <n v="273.38"/>
    <n v="264.56"/>
    <n v="802.5"/>
    <n v="2407.5100000000002"/>
  </r>
  <r>
    <n v="1114"/>
    <n v="18645"/>
    <s v="42129645LRSU"/>
    <s v="645L"/>
    <x v="171"/>
    <s v="15LTIP TL(RSUs)"/>
    <n v="10261"/>
    <n v="30"/>
    <x v="123"/>
    <n v="9260"/>
    <x v="1"/>
    <n v="10000"/>
    <n v="0"/>
    <n v="0"/>
    <s v="42129645LRSU15LTIP TL(RSUs)"/>
    <s v="LTIP TL(RSU)"/>
    <s v="LTIP TL(RSU) - 05/05/2015"/>
    <s v="3 years"/>
    <d v="2015-05-05T00:00:00"/>
    <d v="2018-05-05T00:00:00"/>
    <n v="310"/>
    <n v="0"/>
    <n v="0"/>
    <m/>
    <m/>
    <m/>
    <m/>
    <n v="310"/>
    <n v="1"/>
    <s v=""/>
    <n v="0"/>
    <n v="16541.599999999999"/>
    <n v="0"/>
    <n v="0"/>
    <n v="0"/>
    <s v=""/>
    <s v=""/>
    <s v="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210.734916799998"/>
    <n v="14.777333561349133"/>
    <n v="788"/>
    <n v="11644.54"/>
    <n v="11644.54"/>
    <n v="4566.1949167999974"/>
    <n v="0"/>
    <n v="2201.8199999999997"/>
    <n v="5408.51"/>
    <n v="4034.21"/>
    <n v="0"/>
    <n v="11644.54"/>
    <n v="0"/>
    <m/>
    <n v="458.09"/>
    <n v="443.32"/>
    <n v="458.1"/>
    <n v="1359.51"/>
    <n v="458.1"/>
    <n v="413.76"/>
    <n v="458.1"/>
    <n v="1329.96"/>
    <n v="443.32"/>
    <n v="458.1"/>
    <n v="443.32"/>
    <n v="1344.74"/>
    <n v="4034.21"/>
  </r>
  <r>
    <n v="1115"/>
    <n v="18652"/>
    <s v="42129652PRSU"/>
    <s v="652P"/>
    <x v="172"/>
    <s v="15LTIP TL(RSUs)"/>
    <n v="10261"/>
    <n v="10"/>
    <x v="5"/>
    <n v="9260"/>
    <x v="1"/>
    <n v="2000"/>
    <n v="0"/>
    <n v="0"/>
    <s v="42129652P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-185"/>
    <n v="0"/>
    <n v="53.36"/>
    <n v="0"/>
    <n v="0"/>
    <n v="0"/>
    <n v="0"/>
    <n v="0"/>
    <n v="0"/>
    <n v="0"/>
    <n v="0"/>
    <n v="0"/>
    <n v="1097"/>
    <n v="0"/>
    <n v="0"/>
    <n v="0"/>
    <n v="0"/>
    <n v="1313.99"/>
    <n v="3227.66"/>
    <n v="-4541.6499999999996"/>
    <n v="0"/>
    <n v="0"/>
    <n v="0"/>
    <m/>
    <n v="273.38"/>
    <n v="264.56"/>
    <n v="273.38"/>
    <n v="811.32"/>
    <n v="273.38"/>
    <n v="246.93"/>
    <n v="273.38"/>
    <n v="793.68999999999994"/>
    <n v="264.56"/>
    <n v="273.38"/>
    <n v="-6684.6"/>
    <n v="-6146.66"/>
    <n v="-4541.6499999999996"/>
  </r>
  <r>
    <n v="1116"/>
    <n v="18731"/>
    <s v="42129731HRSU"/>
    <s v="731H"/>
    <x v="173"/>
    <s v="15LTIP TL(RSUs)"/>
    <n v="10261"/>
    <n v="10"/>
    <x v="54"/>
    <n v="9260"/>
    <x v="1"/>
    <n v="2000"/>
    <n v="0"/>
    <n v="0"/>
    <s v="42129731H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788"/>
    <n v="6949.16"/>
    <n v="6949.16"/>
    <n v="2724.9882568000012"/>
    <n v="0"/>
    <n v="1313.99"/>
    <n v="3227.66"/>
    <n v="2407.5100000000002"/>
    <n v="0"/>
    <n v="6949.16"/>
    <n v="0"/>
    <m/>
    <n v="273.38"/>
    <n v="264.56"/>
    <n v="273.38"/>
    <n v="811.32"/>
    <n v="273.38"/>
    <n v="246.93"/>
    <n v="273.38"/>
    <n v="793.68999999999994"/>
    <n v="264.56"/>
    <n v="273.38"/>
    <n v="264.56"/>
    <n v="802.5"/>
    <n v="2407.5100000000002"/>
  </r>
  <r>
    <n v="1117"/>
    <n v="18776"/>
    <s v="42129776HRSU"/>
    <s v="776H"/>
    <x v="191"/>
    <s v="15LTIP TL(RSUs)"/>
    <n v="10261"/>
    <n v="10"/>
    <x v="133"/>
    <n v="9260"/>
    <x v="1"/>
    <n v="2000"/>
    <n v="0"/>
    <n v="0"/>
    <s v="42129776H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788"/>
    <n v="6949.16"/>
    <n v="6949.16"/>
    <n v="2724.9882568000012"/>
    <n v="0"/>
    <n v="1313.99"/>
    <n v="3227.66"/>
    <n v="2407.5100000000002"/>
    <n v="0"/>
    <n v="6949.16"/>
    <n v="0"/>
    <m/>
    <n v="273.38"/>
    <n v="264.56"/>
    <n v="273.38"/>
    <n v="811.32"/>
    <n v="273.38"/>
    <n v="246.93"/>
    <n v="273.38"/>
    <n v="793.68999999999994"/>
    <n v="264.56"/>
    <n v="273.38"/>
    <n v="264.56"/>
    <n v="802.5"/>
    <n v="2407.5100000000002"/>
  </r>
  <r>
    <n v="1118"/>
    <n v="18779"/>
    <s v="42129779WRSU"/>
    <s v="779W"/>
    <x v="174"/>
    <s v="15LTIP TL(RSUs)"/>
    <n v="10261"/>
    <n v="212"/>
    <x v="124"/>
    <n v="9260"/>
    <x v="1"/>
    <n v="832000"/>
    <n v="0"/>
    <n v="0"/>
    <s v="42129779W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185"/>
    <n v="9871.6"/>
    <n v="0"/>
    <n v="0"/>
    <n v="0"/>
    <s v=""/>
    <s v=""/>
    <s v=""/>
    <n v="9871.6"/>
    <n v="185"/>
    <n v="-185"/>
    <n v="0"/>
    <n v="0"/>
    <n v="53.36"/>
    <n v="0"/>
    <n v="0"/>
    <n v="0"/>
    <n v="0"/>
    <n v="0"/>
    <n v="0"/>
    <n v="0"/>
    <n v="9871.6"/>
    <n v="8.9987237921604386"/>
    <n v="1097"/>
    <n v="9871.6"/>
    <n v="9871.6"/>
    <n v="0"/>
    <n v="0"/>
    <n v="9871.6"/>
    <n v="0"/>
    <n v="0"/>
    <n v="0"/>
    <n v="9871.6"/>
    <n v="0"/>
    <m/>
    <n v="0"/>
    <n v="0"/>
    <n v="0"/>
    <n v="0"/>
    <n v="0"/>
    <n v="0"/>
    <n v="0"/>
    <n v="0"/>
    <n v="0"/>
    <n v="0"/>
    <n v="0"/>
    <n v="0"/>
    <n v="0"/>
  </r>
  <r>
    <n v="1119"/>
    <n v="18837"/>
    <s v="42129837NRSU"/>
    <s v="837N"/>
    <x v="175"/>
    <s v="15LTIP TL(RSUs)"/>
    <n v="10261"/>
    <n v="60"/>
    <x v="125"/>
    <n v="9260"/>
    <x v="1"/>
    <n v="30000"/>
    <n v="0"/>
    <n v="0"/>
    <s v="42129837N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788"/>
    <n v="6949.16"/>
    <n v="6949.16"/>
    <n v="2724.9882568000012"/>
    <n v="0"/>
    <n v="1313.99"/>
    <n v="3227.66"/>
    <n v="2407.5100000000002"/>
    <n v="0"/>
    <n v="6949.16"/>
    <n v="0"/>
    <m/>
    <n v="273.38"/>
    <n v="264.56"/>
    <n v="273.38"/>
    <n v="811.32"/>
    <n v="273.38"/>
    <n v="246.93"/>
    <n v="273.38"/>
    <n v="793.68999999999994"/>
    <n v="264.56"/>
    <n v="273.38"/>
    <n v="264.56"/>
    <n v="802.5"/>
    <n v="2407.5100000000002"/>
  </r>
  <r>
    <n v="1120"/>
    <n v="18912"/>
    <s v="42129912SRSU"/>
    <s v="912S"/>
    <x v="176"/>
    <s v="15LTIP TL(RSUs)"/>
    <n v="10261"/>
    <n v="10"/>
    <x v="126"/>
    <n v="9260"/>
    <x v="1"/>
    <n v="2000"/>
    <n v="0"/>
    <n v="0"/>
    <s v="42129912SRSU15LTIP TL(RSUs)"/>
    <s v="LTIP TL(RSU)"/>
    <s v="LTIP TL(RSU) - 05/05/2015"/>
    <s v="3 years"/>
    <d v="2015-05-05T00:00:00"/>
    <d v="2018-05-05T00:00:00"/>
    <n v="310"/>
    <n v="0"/>
    <n v="0"/>
    <m/>
    <m/>
    <m/>
    <m/>
    <n v="310"/>
    <n v="1"/>
    <s v=""/>
    <n v="0"/>
    <n v="16541.599999999999"/>
    <n v="0"/>
    <n v="0"/>
    <n v="0"/>
    <s v=""/>
    <s v=""/>
    <s v="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541.599999999999"/>
    <n v="15.078942570647218"/>
    <n v="1097"/>
    <n v="16541.599999999999"/>
    <n v="16541.599999999999"/>
    <n v="0"/>
    <n v="0"/>
    <n v="16541.599999999999"/>
    <n v="0"/>
    <n v="0"/>
    <n v="0"/>
    <n v="16541.599999999999"/>
    <n v="0"/>
    <m/>
    <n v="0"/>
    <n v="0"/>
    <n v="0"/>
    <n v="0"/>
    <n v="0"/>
    <n v="0"/>
    <n v="0"/>
    <n v="0"/>
    <n v="0"/>
    <n v="0"/>
    <n v="0"/>
    <n v="0"/>
    <n v="0"/>
  </r>
  <r>
    <n v="1121"/>
    <n v="18915"/>
    <s v="42129915SRSU"/>
    <s v="915S"/>
    <x v="177"/>
    <s v="15LTIP TL(RSUs)"/>
    <n v="10261"/>
    <n v="10"/>
    <x v="1"/>
    <n v="9260"/>
    <x v="1"/>
    <n v="2000"/>
    <n v="0"/>
    <n v="0"/>
    <s v="42129915S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788"/>
    <n v="6949.16"/>
    <n v="6949.16"/>
    <n v="2724.9882568000012"/>
    <n v="0"/>
    <n v="1313.99"/>
    <n v="3227.66"/>
    <n v="2407.5100000000002"/>
    <n v="0"/>
    <n v="6949.16"/>
    <n v="0"/>
    <m/>
    <n v="273.38"/>
    <n v="264.56"/>
    <n v="273.38"/>
    <n v="811.32"/>
    <n v="273.38"/>
    <n v="246.93"/>
    <n v="273.38"/>
    <n v="793.68999999999994"/>
    <n v="264.56"/>
    <n v="273.38"/>
    <n v="264.56"/>
    <n v="802.5"/>
    <n v="2407.5100000000002"/>
  </r>
  <r>
    <n v="1122"/>
    <n v="18991"/>
    <s v="42129991LRSU"/>
    <s v="991L"/>
    <x v="178"/>
    <s v="15LTIP TL(RSUs)"/>
    <n v="10261"/>
    <n v="10"/>
    <x v="127"/>
    <n v="9260"/>
    <x v="1"/>
    <n v="12000"/>
    <n v="0"/>
    <n v="0"/>
    <s v="42129991LRSU15LTIP TL(RSUs)"/>
    <s v="LTIP TL(RSU)"/>
    <s v="LTIP TL(RSU) - 05/05/2015"/>
    <s v="3 years"/>
    <d v="2015-05-05T00:00:00"/>
    <d v="2018-05-05T00:00:00"/>
    <n v="310"/>
    <n v="0"/>
    <n v="0"/>
    <m/>
    <m/>
    <m/>
    <m/>
    <n v="310"/>
    <n v="1"/>
    <s v=""/>
    <n v="0"/>
    <n v="16541.599999999999"/>
    <n v="0"/>
    <n v="0"/>
    <n v="0"/>
    <s v=""/>
    <s v=""/>
    <s v="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210.734916799998"/>
    <n v="14.777333561349133"/>
    <n v="788"/>
    <n v="11644.54"/>
    <n v="11644.54"/>
    <n v="4566.1949167999974"/>
    <n v="0"/>
    <n v="2201.8199999999997"/>
    <n v="5408.51"/>
    <n v="4034.21"/>
    <n v="0"/>
    <n v="11644.54"/>
    <n v="0"/>
    <m/>
    <n v="458.09"/>
    <n v="443.32"/>
    <n v="458.1"/>
    <n v="1359.51"/>
    <n v="458.1"/>
    <n v="413.76"/>
    <n v="458.1"/>
    <n v="1329.96"/>
    <n v="443.32"/>
    <n v="458.1"/>
    <n v="443.32"/>
    <n v="1344.74"/>
    <n v="4034.21"/>
  </r>
  <r>
    <n v="1123"/>
    <n v="19012"/>
    <s v="42129012SRSU"/>
    <s v="012S"/>
    <x v="179"/>
    <s v="15LTIP TL(RSUs)"/>
    <n v="10261"/>
    <n v="10"/>
    <x v="128"/>
    <n v="4264"/>
    <x v="1"/>
    <n v="2000"/>
    <n v="0"/>
    <n v="0"/>
    <s v="42129012S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788"/>
    <n v="6949.16"/>
    <n v="6949.16"/>
    <n v="2724.9882568000012"/>
    <n v="0"/>
    <n v="1313.99"/>
    <n v="3227.66"/>
    <n v="2407.5100000000002"/>
    <n v="0"/>
    <n v="6949.16"/>
    <n v="0"/>
    <m/>
    <n v="273.38"/>
    <n v="264.56"/>
    <n v="273.38"/>
    <n v="811.32"/>
    <n v="273.38"/>
    <n v="246.93"/>
    <n v="273.38"/>
    <n v="793.68999999999994"/>
    <n v="264.56"/>
    <n v="273.38"/>
    <n v="264.56"/>
    <n v="802.5"/>
    <n v="2407.5100000000002"/>
  </r>
  <r>
    <n v="1124"/>
    <n v="19149"/>
    <s v="42129149HRSU"/>
    <s v="149H"/>
    <x v="180"/>
    <s v="15LTIP TL(RSUs)"/>
    <n v="10261"/>
    <n v="80"/>
    <x v="129"/>
    <n v="9260"/>
    <x v="1"/>
    <n v="190000"/>
    <n v="0"/>
    <n v="0"/>
    <s v="42129149HRSU15LTIP TL(RSUs)"/>
    <s v="LTIP TL(RSU)"/>
    <s v="LTIP TL(RSU) - 05/05/2015"/>
    <s v="3 years"/>
    <d v="2015-05-05T00:00:00"/>
    <d v="2018-05-05T00:00:00"/>
    <n v="310"/>
    <n v="0"/>
    <n v="0"/>
    <m/>
    <m/>
    <m/>
    <m/>
    <n v="310"/>
    <n v="1"/>
    <s v=""/>
    <n v="0"/>
    <n v="16541.599999999999"/>
    <n v="0"/>
    <n v="0"/>
    <n v="0"/>
    <s v=""/>
    <s v=""/>
    <s v="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541.599999999999"/>
    <n v="15.078942570647218"/>
    <n v="1097"/>
    <n v="16541.599999999999"/>
    <n v="16541.599999999999"/>
    <n v="0"/>
    <n v="0"/>
    <n v="16541.599999999999"/>
    <n v="0"/>
    <n v="0"/>
    <n v="0"/>
    <n v="16541.599999999999"/>
    <n v="0"/>
    <m/>
    <n v="0"/>
    <n v="0"/>
    <n v="0"/>
    <n v="0"/>
    <n v="0"/>
    <n v="0"/>
    <n v="0"/>
    <n v="0"/>
    <n v="0"/>
    <n v="0"/>
    <n v="0"/>
    <n v="0"/>
    <n v="0"/>
  </r>
  <r>
    <n v="1125"/>
    <n v="19160"/>
    <s v="42129160SRSU"/>
    <s v="160S"/>
    <x v="181"/>
    <s v="15LTIP TL(RSUs)"/>
    <n v="10261"/>
    <n v="212"/>
    <x v="130"/>
    <n v="9260"/>
    <x v="1"/>
    <n v="827000"/>
    <n v="0"/>
    <n v="0"/>
    <s v="42129160SRSU15LTIP TL(RSUs)"/>
    <s v="LTIP TL(RSU)"/>
    <s v="LTIP TL(RSU) - 05/05/2015"/>
    <s v="3 years"/>
    <d v="2015-05-05T00:00:00"/>
    <d v="2018-05-05T00:00:00"/>
    <n v="310"/>
    <n v="0"/>
    <n v="0"/>
    <m/>
    <m/>
    <m/>
    <m/>
    <n v="310"/>
    <n v="1"/>
    <s v=""/>
    <n v="310"/>
    <n v="16541.599999999999"/>
    <n v="0"/>
    <n v="0"/>
    <n v="0"/>
    <s v=""/>
    <s v=""/>
    <s v=""/>
    <n v="16541.599999999999"/>
    <n v="310"/>
    <n v="-310"/>
    <n v="0"/>
    <n v="0"/>
    <n v="53.36"/>
    <n v="0"/>
    <n v="0"/>
    <n v="0"/>
    <n v="0"/>
    <n v="0"/>
    <n v="0"/>
    <n v="0"/>
    <n v="16541.599999999999"/>
    <n v="15.078942570647218"/>
    <n v="1097"/>
    <n v="16541.599999999999"/>
    <n v="16541.599999999999"/>
    <n v="0"/>
    <n v="0"/>
    <n v="16541.600000000002"/>
    <n v="0"/>
    <n v="0"/>
    <n v="0"/>
    <n v="16541.600000000002"/>
    <n v="0"/>
    <m/>
    <n v="0"/>
    <n v="0"/>
    <n v="0"/>
    <n v="0"/>
    <n v="0"/>
    <n v="0"/>
    <n v="0"/>
    <n v="0"/>
    <n v="0"/>
    <n v="0"/>
    <n v="0"/>
    <n v="0"/>
    <n v="0"/>
  </r>
  <r>
    <n v="1126"/>
    <n v="19167"/>
    <s v="42129167BRSU"/>
    <s v="167B"/>
    <x v="182"/>
    <s v="15LTIP TL(RSUs)"/>
    <n v="10261"/>
    <n v="10"/>
    <x v="131"/>
    <n v="9260"/>
    <x v="1"/>
    <n v="2000"/>
    <n v="0"/>
    <n v="0"/>
    <s v="42129167BRSU15LTIP TL(RSUs)"/>
    <s v="LTIP TL(RSU)"/>
    <s v="LTIP TL(RSU) - 05/05/2015"/>
    <s v="3 years"/>
    <d v="2015-05-05T00:00:00"/>
    <d v="2018-05-05T00:00:00"/>
    <n v="310"/>
    <n v="0"/>
    <n v="0"/>
    <m/>
    <m/>
    <m/>
    <m/>
    <n v="310"/>
    <n v="1"/>
    <s v=""/>
    <n v="0"/>
    <n v="16541.599999999999"/>
    <n v="0"/>
    <n v="0"/>
    <n v="0"/>
    <s v=""/>
    <s v=""/>
    <s v="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210.734916799998"/>
    <n v="14.777333561349133"/>
    <n v="788"/>
    <n v="11644.54"/>
    <n v="11644.54"/>
    <n v="4566.1949167999974"/>
    <n v="0"/>
    <n v="2201.8199999999997"/>
    <n v="5408.51"/>
    <n v="4034.21"/>
    <n v="0"/>
    <n v="11644.54"/>
    <n v="0"/>
    <m/>
    <n v="458.09"/>
    <n v="443.32"/>
    <n v="458.1"/>
    <n v="1359.51"/>
    <n v="458.1"/>
    <n v="413.76"/>
    <n v="458.1"/>
    <n v="1329.96"/>
    <n v="443.32"/>
    <n v="458.1"/>
    <n v="443.32"/>
    <n v="1344.74"/>
    <n v="4034.21"/>
  </r>
  <r>
    <n v="1127"/>
    <n v="19198"/>
    <s v="42129198FRSU"/>
    <s v="198F"/>
    <x v="183"/>
    <s v="15LTIP TL(RSUs)"/>
    <n v="10261"/>
    <n v="10"/>
    <x v="5"/>
    <n v="9260"/>
    <x v="1"/>
    <n v="2000"/>
    <n v="0"/>
    <n v="0"/>
    <s v="42129198F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788"/>
    <n v="6949.16"/>
    <n v="6949.16"/>
    <n v="2724.9882568000012"/>
    <n v="0"/>
    <n v="1313.99"/>
    <n v="3227.66"/>
    <n v="2407.5100000000002"/>
    <n v="0"/>
    <n v="6949.16"/>
    <n v="0"/>
    <m/>
    <n v="273.38"/>
    <n v="264.56"/>
    <n v="273.38"/>
    <n v="811.32"/>
    <n v="273.38"/>
    <n v="246.93"/>
    <n v="273.38"/>
    <n v="793.68999999999994"/>
    <n v="264.56"/>
    <n v="273.38"/>
    <n v="264.56"/>
    <n v="802.5"/>
    <n v="2407.5100000000002"/>
  </r>
  <r>
    <n v="1128"/>
    <n v="19383"/>
    <s v="42129383BRSU"/>
    <s v="383B"/>
    <x v="192"/>
    <s v="15LTIP TL(RSUs)"/>
    <n v="10261"/>
    <n v="10"/>
    <x v="47"/>
    <n v="9260"/>
    <x v="1"/>
    <n v="2000"/>
    <n v="0"/>
    <n v="0"/>
    <s v="42129383B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788"/>
    <n v="6949.16"/>
    <n v="6949.16"/>
    <n v="2724.9882568000012"/>
    <n v="0"/>
    <n v="1313.99"/>
    <n v="3227.66"/>
    <n v="2407.5100000000002"/>
    <n v="0"/>
    <n v="6949.16"/>
    <n v="0"/>
    <m/>
    <n v="273.38"/>
    <n v="264.56"/>
    <n v="273.38"/>
    <n v="811.32"/>
    <n v="273.38"/>
    <n v="246.93"/>
    <n v="273.38"/>
    <n v="793.68999999999994"/>
    <n v="264.56"/>
    <n v="273.38"/>
    <n v="264.56"/>
    <n v="802.5"/>
    <n v="2407.5100000000002"/>
  </r>
  <r>
    <n v="1129"/>
    <n v="23416"/>
    <s v="42129416MRSU"/>
    <s v="416M"/>
    <x v="184"/>
    <s v="15LTIP TL(RSUs)"/>
    <n v="10261"/>
    <n v="60"/>
    <x v="17"/>
    <n v="9260"/>
    <x v="1"/>
    <n v="30000"/>
    <n v="0"/>
    <n v="0"/>
    <s v="42129416M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788"/>
    <n v="6949.16"/>
    <n v="6949.16"/>
    <n v="2724.9882568000012"/>
    <n v="0"/>
    <n v="1313.99"/>
    <n v="3227.66"/>
    <n v="2407.5100000000002"/>
    <n v="0"/>
    <n v="6949.16"/>
    <n v="0"/>
    <m/>
    <n v="273.38"/>
    <n v="264.56"/>
    <n v="273.38"/>
    <n v="811.32"/>
    <n v="273.38"/>
    <n v="246.93"/>
    <n v="273.38"/>
    <n v="793.68999999999994"/>
    <n v="264.56"/>
    <n v="273.38"/>
    <n v="264.56"/>
    <n v="802.5"/>
    <n v="2407.5100000000002"/>
  </r>
  <r>
    <n v="1130"/>
    <n v="23537"/>
    <s v="42129537ERSU"/>
    <s v="537E"/>
    <x v="185"/>
    <s v="15LTIP TL(RSUs)"/>
    <n v="10261"/>
    <n v="10"/>
    <x v="65"/>
    <n v="9260"/>
    <x v="1"/>
    <n v="2000"/>
    <n v="0"/>
    <n v="0"/>
    <s v="42129537ERSU15LTIP TL(RSUs)"/>
    <s v="LTIP TL(RSU)"/>
    <s v="LTIP TL(RSU) - 05/05/2015"/>
    <s v="3 years"/>
    <d v="2015-05-05T00:00:00"/>
    <d v="2018-05-05T00:00:00"/>
    <n v="4695"/>
    <n v="0"/>
    <n v="0"/>
    <m/>
    <m/>
    <m/>
    <m/>
    <n v="4695"/>
    <n v="1"/>
    <s v=""/>
    <n v="0"/>
    <n v="250525.2"/>
    <n v="0"/>
    <n v="0"/>
    <n v="0"/>
    <s v=""/>
    <s v=""/>
    <s v=""/>
    <n v="250525.2"/>
    <n v="4695"/>
    <n v="0"/>
    <n v="-4695"/>
    <n v="0"/>
    <n v="53.36"/>
    <n v="0"/>
    <n v="0"/>
    <n v="0"/>
    <n v="0"/>
    <n v="0"/>
    <n v="0"/>
    <n v="0"/>
    <n v="0"/>
    <n v="0"/>
    <n v="1097"/>
    <n v="0"/>
    <n v="0"/>
    <n v="0"/>
    <n v="0"/>
    <n v="33346.959999999999"/>
    <n v="81912.670000000013"/>
    <n v="-115259.62999999998"/>
    <n v="0"/>
    <n v="2.9103830456733704E-11"/>
    <n v="-2.9103830456733704E-11"/>
    <m/>
    <n v="6937.95"/>
    <n v="6714.16"/>
    <n v="6937.96"/>
    <n v="20590.07"/>
    <n v="6937.95"/>
    <n v="-142787.65"/>
    <n v="0"/>
    <n v="-135849.69999999998"/>
    <n v="0"/>
    <n v="0"/>
    <n v="0"/>
    <n v="0"/>
    <n v="-115259.62999999998"/>
  </r>
  <r>
    <n v="1131"/>
    <n v="24451"/>
    <s v="42129451RRSU"/>
    <s v="451R"/>
    <x v="186"/>
    <s v="15LTIP TL(RSUs)"/>
    <n v="10261"/>
    <n v="10"/>
    <x v="0"/>
    <n v="9260"/>
    <x v="1"/>
    <n v="2000"/>
    <n v="0"/>
    <n v="0"/>
    <s v="42129451RRSU15LTIP TL(RSUs)"/>
    <s v="LTIP TL(RSU)"/>
    <s v="LTIP TL(RSU) - 05/05/2015"/>
    <s v="3 years"/>
    <d v="2015-05-05T00:00:00"/>
    <d v="2018-05-05T00:00:00"/>
    <n v="1080"/>
    <n v="0"/>
    <n v="0"/>
    <m/>
    <m/>
    <m/>
    <m/>
    <n v="1080"/>
    <n v="1"/>
    <s v=""/>
    <n v="0"/>
    <n v="57628.800000000003"/>
    <n v="0"/>
    <n v="0"/>
    <n v="0"/>
    <s v=""/>
    <s v=""/>
    <s v=""/>
    <n v="57628.800000000003"/>
    <n v="1080"/>
    <n v="0"/>
    <n v="0"/>
    <n v="1080"/>
    <n v="53.36"/>
    <n v="57628.800000000003"/>
    <n v="-1152.6912576"/>
    <n v="56476.1087424"/>
    <n v="0"/>
    <n v="0"/>
    <n v="0"/>
    <n v="0"/>
    <n v="56476.1087424"/>
    <n v="51.482323375022787"/>
    <n v="788"/>
    <n v="40568.07"/>
    <n v="40568.07"/>
    <n v="15908.0387424"/>
    <n v="0"/>
    <n v="7670.87"/>
    <n v="18842.530000000002"/>
    <n v="14054.669999999998"/>
    <n v="0"/>
    <n v="40568.07"/>
    <n v="0"/>
    <m/>
    <n v="1595.95"/>
    <n v="1544.47"/>
    <n v="1595.95"/>
    <n v="4736.37"/>
    <n v="1595.95"/>
    <n v="1441.51"/>
    <n v="1595.95"/>
    <n v="4633.41"/>
    <n v="1544.47"/>
    <n v="1595.95"/>
    <n v="1544.47"/>
    <n v="4684.8900000000003"/>
    <n v="14054.669999999998"/>
  </r>
  <r>
    <n v="1132"/>
    <n v="24491"/>
    <s v="42129491TRSU"/>
    <s v="491T"/>
    <x v="187"/>
    <s v="15LTIP TL(RSUs)"/>
    <n v="10261"/>
    <n v="10"/>
    <x v="132"/>
    <n v="9260"/>
    <x v="1"/>
    <n v="2000"/>
    <n v="0"/>
    <n v="0"/>
    <s v="42129491T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788"/>
    <n v="6949.16"/>
    <n v="6949.16"/>
    <n v="2724.9882568000012"/>
    <n v="0"/>
    <n v="1313.99"/>
    <n v="3227.66"/>
    <n v="2407.5100000000002"/>
    <n v="0"/>
    <n v="6949.16"/>
    <n v="0"/>
    <m/>
    <n v="273.38"/>
    <n v="264.56"/>
    <n v="273.38"/>
    <n v="811.32"/>
    <n v="273.38"/>
    <n v="246.93"/>
    <n v="273.38"/>
    <n v="793.68999999999994"/>
    <n v="264.56"/>
    <n v="273.38"/>
    <n v="264.56"/>
    <n v="802.5"/>
    <n v="2407.5100000000002"/>
  </r>
  <r>
    <n v="1133"/>
    <n v="24541"/>
    <s v="42129541BRSU"/>
    <s v="541B"/>
    <x v="188"/>
    <s v="15LTIP TL(RSUs)"/>
    <n v="10261"/>
    <n v="180"/>
    <x v="75"/>
    <n v="9260"/>
    <x v="1"/>
    <n v="700000"/>
    <n v="0"/>
    <n v="0"/>
    <s v="42129541BRSU15LTIP TL(RSUs)"/>
    <s v="LTIP TL(RSU)"/>
    <s v="LTIP TL(RSU) - 05/05/2015"/>
    <s v="3 years"/>
    <d v="2015-05-05T00:00:00"/>
    <d v="2018-05-05T00:00:00"/>
    <n v="310"/>
    <n v="0"/>
    <n v="0"/>
    <m/>
    <m/>
    <m/>
    <m/>
    <n v="310"/>
    <n v="1"/>
    <s v=""/>
    <n v="0"/>
    <n v="16541.599999999999"/>
    <n v="0"/>
    <n v="0"/>
    <n v="0"/>
    <s v=""/>
    <s v=""/>
    <s v=""/>
    <n v="16541.599999999999"/>
    <n v="310"/>
    <n v="0"/>
    <n v="0"/>
    <n v="310"/>
    <n v="53.36"/>
    <n v="16541.599999999999"/>
    <n v="-330.86508319999996"/>
    <n v="16210.734916799998"/>
    <n v="0"/>
    <n v="0"/>
    <n v="0"/>
    <n v="0"/>
    <n v="16210.734916799998"/>
    <n v="14.777333561349133"/>
    <n v="788"/>
    <n v="11644.54"/>
    <n v="11644.54"/>
    <n v="4566.1949167999974"/>
    <n v="0"/>
    <n v="2201.8199999999997"/>
    <n v="5408.51"/>
    <n v="4034.21"/>
    <n v="0"/>
    <n v="11644.54"/>
    <n v="0"/>
    <m/>
    <n v="458.09"/>
    <n v="443.32"/>
    <n v="458.1"/>
    <n v="1359.51"/>
    <n v="458.1"/>
    <n v="413.76"/>
    <n v="458.1"/>
    <n v="1329.96"/>
    <n v="443.32"/>
    <n v="458.1"/>
    <n v="443.32"/>
    <n v="1344.74"/>
    <n v="4034.21"/>
  </r>
  <r>
    <n v="1134"/>
    <n v="24582"/>
    <s v="42129582FRSU"/>
    <s v="582F"/>
    <x v="189"/>
    <s v="15LTIP TL(RSUs)"/>
    <n v="10261"/>
    <n v="10"/>
    <x v="5"/>
    <n v="9260"/>
    <x v="1"/>
    <n v="2000"/>
    <n v="0"/>
    <n v="0"/>
    <s v="42129582FRSU15LTIP TL(RSUs)"/>
    <s v="LTIP TL(RSU)"/>
    <s v="LTIP TL(RSU) - 05/05/2015"/>
    <s v="3 years"/>
    <d v="2015-05-05T00:00:00"/>
    <d v="2018-05-05T00:00:00"/>
    <n v="185"/>
    <n v="0"/>
    <n v="0"/>
    <m/>
    <m/>
    <m/>
    <m/>
    <n v="185"/>
    <n v="1"/>
    <s v=""/>
    <n v="0"/>
    <n v="9871.6"/>
    <n v="0"/>
    <n v="0"/>
    <n v="0"/>
    <s v=""/>
    <s v=""/>
    <s v=""/>
    <n v="9871.6"/>
    <n v="185"/>
    <n v="0"/>
    <n v="0"/>
    <n v="185"/>
    <n v="53.36"/>
    <n v="9871.6"/>
    <n v="-197.45174320000001"/>
    <n v="9674.148256800001"/>
    <n v="0"/>
    <n v="0"/>
    <n v="0"/>
    <n v="0"/>
    <n v="9674.148256800001"/>
    <n v="8.818731318869645"/>
    <n v="788"/>
    <n v="6949.16"/>
    <n v="6949.16"/>
    <n v="2724.9882568000012"/>
    <n v="0"/>
    <n v="1313.99"/>
    <n v="3227.66"/>
    <n v="2407.5100000000002"/>
    <n v="0"/>
    <n v="6949.16"/>
    <n v="0"/>
    <m/>
    <n v="273.38"/>
    <n v="264.56"/>
    <n v="273.38"/>
    <n v="811.32"/>
    <n v="273.38"/>
    <n v="246.93"/>
    <n v="273.38"/>
    <n v="793.68999999999994"/>
    <n v="264.56"/>
    <n v="273.38"/>
    <n v="264.56"/>
    <n v="802.5"/>
    <n v="2407.5100000000002"/>
  </r>
  <r>
    <n v="1135"/>
    <n v="26049"/>
    <s v="4215649HaRSU"/>
    <s v="49Ha"/>
    <x v="193"/>
    <s v="15LTIP TL(RSUs)"/>
    <n v="10261"/>
    <n v="10"/>
    <x v="5"/>
    <n v="9260"/>
    <x v="1"/>
    <n v="2000"/>
    <n v="0"/>
    <n v="0"/>
    <s v="4215649HaRSU15LTIP TL(RSUs)"/>
    <s v="LTIP TL(RSU)"/>
    <s v="LTIP TL(RSU) - 06/01/2015"/>
    <s v="3 years"/>
    <d v="2015-06-01T00:00:00"/>
    <d v="2018-06-01T00:00:00"/>
    <n v="310"/>
    <n v="0"/>
    <n v="0"/>
    <m/>
    <m/>
    <m/>
    <m/>
    <n v="310"/>
    <n v="1"/>
    <s v=""/>
    <n v="0"/>
    <n v="16786.5"/>
    <n v="0"/>
    <n v="0"/>
    <n v="0"/>
    <s v=""/>
    <s v=""/>
    <s v=""/>
    <n v="16786.5"/>
    <n v="310"/>
    <n v="0"/>
    <n v="0"/>
    <n v="310"/>
    <n v="54.15"/>
    <n v="16786.5"/>
    <n v="-335.76357300000001"/>
    <n v="16450.736427"/>
    <n v="0"/>
    <n v="0"/>
    <n v="0"/>
    <n v="0"/>
    <n v="16450.736427"/>
    <n v="14.996113424794896"/>
    <n v="761"/>
    <n v="11412.04"/>
    <n v="11412.04"/>
    <n v="5038.6964269999989"/>
    <n v="0"/>
    <n v="1829.5300000000002"/>
    <n v="5488.57"/>
    <n v="4093.94"/>
    <n v="0"/>
    <n v="11412.04"/>
    <n v="0"/>
    <m/>
    <n v="464.88"/>
    <n v="449.89"/>
    <n v="464.88"/>
    <n v="1379.65"/>
    <n v="464.88"/>
    <n v="419.89"/>
    <n v="464.88"/>
    <n v="1349.65"/>
    <n v="449.88"/>
    <n v="464.88"/>
    <n v="449.88"/>
    <n v="1364.6399999999999"/>
    <n v="4093.94"/>
  </r>
  <r>
    <n v="1136"/>
    <n v="13121"/>
    <s v="42175121PRSU"/>
    <s v="121P"/>
    <x v="194"/>
    <s v="15LTIP TL(RSUs)"/>
    <n v="10261"/>
    <n v="80"/>
    <x v="86"/>
    <n v="9260"/>
    <x v="1"/>
    <n v="190000"/>
    <n v="0"/>
    <n v="0"/>
    <s v="42175121PRSU15LTIP TL(RSUs)"/>
    <s v="LTIP TL(RSU)"/>
    <s v="LTIP TL(RSU) - 06/20/2015"/>
    <s v="3 years"/>
    <d v="2015-06-20T00:00:00"/>
    <d v="2018-06-20T00:00:00"/>
    <n v="185"/>
    <n v="0"/>
    <n v="0"/>
    <m/>
    <m/>
    <m/>
    <m/>
    <n v="185"/>
    <n v="1"/>
    <s v=""/>
    <n v="0"/>
    <n v="9743.9500000000007"/>
    <n v="0"/>
    <n v="0"/>
    <n v="0"/>
    <s v=""/>
    <s v=""/>
    <s v=""/>
    <n v="9743.9500000000007"/>
    <n v="185"/>
    <n v="0"/>
    <n v="0"/>
    <n v="185"/>
    <n v="52.67"/>
    <n v="9743.9500000000007"/>
    <n v="-194.89848789999999"/>
    <n v="9549.0515121000008"/>
    <n v="0"/>
    <n v="0"/>
    <n v="0"/>
    <n v="0"/>
    <n v="9549.0515121000008"/>
    <n v="8.7046960000911575"/>
    <n v="742"/>
    <n v="6458.88"/>
    <n v="6458.88"/>
    <n v="3090.1715121000007"/>
    <n v="0"/>
    <n v="896.58"/>
    <n v="3185.92"/>
    <n v="2376.38"/>
    <n v="0"/>
    <n v="6458.88"/>
    <n v="0"/>
    <m/>
    <n v="269.85000000000002"/>
    <n v="261.14"/>
    <n v="269.83999999999997"/>
    <n v="800.82999999999993"/>
    <n v="269.85000000000002"/>
    <n v="243.73"/>
    <n v="269.85000000000002"/>
    <n v="783.43000000000006"/>
    <n v="261.14"/>
    <n v="269.83999999999997"/>
    <n v="261.14"/>
    <n v="792.12"/>
    <n v="2376.38"/>
  </r>
  <r>
    <n v="1137"/>
    <n v="13390"/>
    <s v="42175390RRSU"/>
    <s v="390R"/>
    <x v="195"/>
    <s v="15LTIP TL(RSUs)"/>
    <n v="10261"/>
    <n v="60"/>
    <x v="24"/>
    <n v="9260"/>
    <x v="1"/>
    <n v="30000"/>
    <n v="0"/>
    <n v="0"/>
    <s v="42175390RRSU15LTIP TL(RSUs)"/>
    <s v="LTIP TL(RSU)"/>
    <s v="LTIP TL(RSU) - 06/20/2015"/>
    <s v="3 years"/>
    <d v="2015-06-20T00:00:00"/>
    <d v="2018-06-20T00:00:00"/>
    <n v="185"/>
    <n v="0"/>
    <n v="0"/>
    <m/>
    <m/>
    <m/>
    <m/>
    <n v="185"/>
    <n v="1"/>
    <s v=""/>
    <n v="0"/>
    <n v="9743.9500000000007"/>
    <n v="0"/>
    <n v="0"/>
    <n v="0"/>
    <s v=""/>
    <s v=""/>
    <s v=""/>
    <n v="9743.9500000000007"/>
    <n v="185"/>
    <n v="0"/>
    <n v="0"/>
    <n v="185"/>
    <n v="52.67"/>
    <n v="9743.9500000000007"/>
    <n v="-194.89848789999999"/>
    <n v="9549.0515121000008"/>
    <n v="0"/>
    <n v="0"/>
    <n v="0"/>
    <n v="0"/>
    <n v="9549.0515121000008"/>
    <n v="8.7046960000911575"/>
    <n v="742"/>
    <n v="6458.88"/>
    <n v="6458.88"/>
    <n v="3090.1715121000007"/>
    <n v="0"/>
    <n v="896.58"/>
    <n v="3185.92"/>
    <n v="2376.38"/>
    <n v="0"/>
    <n v="6458.88"/>
    <n v="0"/>
    <m/>
    <n v="269.85000000000002"/>
    <n v="261.14"/>
    <n v="269.83999999999997"/>
    <n v="800.82999999999993"/>
    <n v="269.85000000000002"/>
    <n v="243.73"/>
    <n v="269.85000000000002"/>
    <n v="783.43000000000006"/>
    <n v="261.14"/>
    <n v="269.83999999999997"/>
    <n v="261.14"/>
    <n v="792.12"/>
    <n v="2376.38"/>
  </r>
  <r>
    <n v="1138"/>
    <n v="19153"/>
    <s v="42175153CRSU"/>
    <s v="153C"/>
    <x v="196"/>
    <s v="15LTIP TL(RSUs)"/>
    <n v="10261"/>
    <n v="10"/>
    <x v="134"/>
    <n v="9260"/>
    <x v="1"/>
    <n v="2000"/>
    <n v="0"/>
    <n v="0"/>
    <s v="42175153CRSU15LTIP TL(RSUs)"/>
    <s v="LTIP TL(RSU)"/>
    <s v="LTIP TL(RSU) - 06/20/2015"/>
    <s v="3 years"/>
    <d v="2015-06-20T00:00:00"/>
    <d v="2018-06-20T00:00:00"/>
    <n v="185"/>
    <n v="0"/>
    <n v="0"/>
    <m/>
    <m/>
    <m/>
    <m/>
    <n v="185"/>
    <n v="1"/>
    <s v=""/>
    <n v="0"/>
    <n v="9743.9500000000007"/>
    <n v="0"/>
    <n v="0"/>
    <n v="0"/>
    <s v=""/>
    <s v=""/>
    <s v=""/>
    <n v="9743.9500000000007"/>
    <n v="185"/>
    <n v="0"/>
    <n v="0"/>
    <n v="185"/>
    <n v="52.67"/>
    <n v="9743.9500000000007"/>
    <n v="-194.89848789999999"/>
    <n v="9549.0515121000008"/>
    <n v="0"/>
    <n v="0"/>
    <n v="0"/>
    <n v="0"/>
    <n v="9549.0515121000008"/>
    <n v="8.7046960000911575"/>
    <n v="742"/>
    <n v="6458.88"/>
    <n v="6458.88"/>
    <n v="3090.1715121000007"/>
    <n v="0"/>
    <n v="896.58"/>
    <n v="3185.92"/>
    <n v="2376.38"/>
    <n v="0"/>
    <n v="6458.88"/>
    <n v="0"/>
    <m/>
    <n v="269.85000000000002"/>
    <n v="261.14"/>
    <n v="269.83999999999997"/>
    <n v="800.82999999999993"/>
    <n v="269.85000000000002"/>
    <n v="243.73"/>
    <n v="269.85000000000002"/>
    <n v="783.43000000000006"/>
    <n v="261.14"/>
    <n v="269.83999999999997"/>
    <n v="261.14"/>
    <n v="792.12"/>
    <n v="2376.38"/>
  </r>
  <r>
    <n v="1139"/>
    <n v="26172"/>
    <s v="42226172GRSU"/>
    <s v="172G"/>
    <x v="197"/>
    <s v="15LTIP TL(RSUs)"/>
    <n v="10261"/>
    <n v="10"/>
    <x v="5"/>
    <n v="9260"/>
    <x v="1"/>
    <n v="2000"/>
    <n v="0"/>
    <n v="0"/>
    <s v="42226172GRSU15LTIP TL(RSUs)"/>
    <s v="LTIP TL(RSU)"/>
    <s v="LTIP TL(RSU) - 08/10/2015"/>
    <s v="3 years"/>
    <d v="2015-08-10T00:00:00"/>
    <d v="2018-08-10T00:00:00"/>
    <n v="185"/>
    <n v="0"/>
    <n v="0"/>
    <m/>
    <m/>
    <m/>
    <m/>
    <n v="185"/>
    <n v="1"/>
    <s v=""/>
    <n v="0"/>
    <n v="10278.6"/>
    <n v="0"/>
    <n v="0"/>
    <n v="0"/>
    <s v=""/>
    <s v=""/>
    <s v=""/>
    <n v="10278.6"/>
    <n v="185"/>
    <n v="0"/>
    <n v="0"/>
    <n v="185"/>
    <n v="55.56"/>
    <n v="10278.6"/>
    <n v="-205.59255719999999"/>
    <n v="10073.007442800001"/>
    <n v="0"/>
    <n v="0"/>
    <n v="0"/>
    <n v="0"/>
    <n v="10073.007442800001"/>
    <n v="9.1823221903372847"/>
    <n v="691"/>
    <n v="6344.98"/>
    <n v="6344.98"/>
    <n v="3728.0274428000012"/>
    <n v="0"/>
    <n v="477.48"/>
    <n v="3360.73"/>
    <n v="2506.77"/>
    <n v="0"/>
    <n v="6344.98"/>
    <n v="0"/>
    <m/>
    <n v="284.64999999999998"/>
    <n v="275.47000000000003"/>
    <n v="284.64999999999998"/>
    <n v="844.77"/>
    <n v="284.66000000000003"/>
    <n v="257.10000000000002"/>
    <n v="284.64999999999998"/>
    <n v="826.41"/>
    <n v="275.47000000000003"/>
    <n v="284.64999999999998"/>
    <n v="275.47000000000003"/>
    <n v="835.59"/>
    <n v="2506.77"/>
  </r>
  <r>
    <n v="1140"/>
    <n v="17279"/>
    <s v="42494279CRSU"/>
    <s v="279C"/>
    <x v="154"/>
    <s v="16LTIP TL(RSUs)"/>
    <n v="10261"/>
    <n v="10"/>
    <x v="115"/>
    <n v="9260"/>
    <x v="1"/>
    <n v="2000"/>
    <n v="0"/>
    <n v="0"/>
    <s v="42494279CRSU16LTIP TL(RSUs)"/>
    <s v="LTIP TL(RSU)"/>
    <s v="LTIP TL(RSU) - 05/04/2016"/>
    <s v="3 years"/>
    <d v="2016-05-04T00:00:00"/>
    <d v="2019-05-04T00:00:00"/>
    <n v="16835"/>
    <n v="0"/>
    <n v="0"/>
    <m/>
    <m/>
    <m/>
    <m/>
    <n v="16835"/>
    <n v="1"/>
    <s v=""/>
    <n v="0"/>
    <n v="1241412.8999999999"/>
    <n v="0"/>
    <n v="0"/>
    <n v="0"/>
    <s v=""/>
    <s v=""/>
    <s v=""/>
    <n v="1241412.8999999999"/>
    <n v="16835"/>
    <n v="0"/>
    <n v="0"/>
    <n v="16835"/>
    <n v="73.739999999999995"/>
    <n v="1241412.8999999999"/>
    <n v="-24808.395393599996"/>
    <n v="1216604.5046063999"/>
    <n v="0"/>
    <n v="0"/>
    <n v="0"/>
    <n v="0"/>
    <n v="1241412.8999999999"/>
    <n v="1132.676003649635"/>
    <n v="1096"/>
    <n v="1241412.8999999999"/>
    <n v="1241412.8999999999"/>
    <n v="0"/>
    <n v="0"/>
    <n v="0"/>
    <n v="1241412.8999999999"/>
    <n v="0"/>
    <n v="0"/>
    <n v="1241412.8999999999"/>
    <n v="0"/>
    <m/>
    <n v="0"/>
    <n v="0"/>
    <n v="0"/>
    <n v="0"/>
    <n v="0"/>
    <n v="0"/>
    <n v="0"/>
    <n v="0"/>
    <n v="0"/>
    <n v="0"/>
    <n v="0"/>
    <n v="0"/>
    <n v="0"/>
  </r>
  <r>
    <n v="1141"/>
    <n v="18246"/>
    <s v="42494246HRSU"/>
    <s v="246H"/>
    <x v="164"/>
    <s v="16LTIP TL(RSUs)"/>
    <n v="10261"/>
    <n v="10"/>
    <x v="119"/>
    <n v="9260"/>
    <x v="1"/>
    <n v="2000"/>
    <n v="0"/>
    <n v="0"/>
    <s v="42494246HRSU16LTIP TL(RSUs)"/>
    <s v="LTIP TL(RSU)"/>
    <s v="LTIP TL(RSU) - 05/04/2016"/>
    <s v="3 years"/>
    <d v="2016-05-04T00:00:00"/>
    <d v="2019-05-04T00:00:00"/>
    <n v="7530"/>
    <n v="0"/>
    <n v="0"/>
    <m/>
    <m/>
    <m/>
    <m/>
    <n v="7530"/>
    <n v="1"/>
    <s v=""/>
    <n v="0"/>
    <n v="555262.19999999995"/>
    <n v="0"/>
    <n v="0"/>
    <n v="0"/>
    <s v=""/>
    <s v=""/>
    <s v=""/>
    <n v="555262.19999999995"/>
    <n v="7530"/>
    <n v="0"/>
    <n v="0"/>
    <n v="7530"/>
    <n v="73.739999999999995"/>
    <n v="555262.19999999995"/>
    <n v="-11096.359804799999"/>
    <n v="544165.84019519994"/>
    <n v="0"/>
    <n v="0"/>
    <n v="0"/>
    <n v="0"/>
    <n v="555262.19999999995"/>
    <n v="506.6260948905109"/>
    <n v="1096"/>
    <n v="555262.19999999995"/>
    <n v="555262.19999999995"/>
    <n v="0"/>
    <n v="0"/>
    <n v="0"/>
    <n v="555262.19999999995"/>
    <n v="0"/>
    <n v="0"/>
    <n v="555262.19999999995"/>
    <n v="0"/>
    <m/>
    <n v="0"/>
    <n v="0"/>
    <n v="0"/>
    <n v="0"/>
    <n v="0"/>
    <n v="0"/>
    <n v="0"/>
    <n v="0"/>
    <n v="0"/>
    <n v="0"/>
    <n v="0"/>
    <n v="0"/>
    <n v="0"/>
  </r>
  <r>
    <n v="1142"/>
    <n v="23537"/>
    <s v="42494537ERSU"/>
    <s v="537E"/>
    <x v="185"/>
    <s v="16LTIP TL(RSUs)"/>
    <n v="10261"/>
    <n v="10"/>
    <x v="65"/>
    <n v="9260"/>
    <x v="1"/>
    <n v="2000"/>
    <n v="0"/>
    <n v="0"/>
    <s v="42494537ERSU16LTIP TL(RSUs)"/>
    <s v="LTIP TL(RSU)"/>
    <s v="LTIP TL(RSU) - 05/04/2016"/>
    <s v="3 years"/>
    <d v="2016-05-04T00:00:00"/>
    <d v="2019-05-04T00:00:00"/>
    <n v="4245"/>
    <n v="0"/>
    <n v="0"/>
    <m/>
    <m/>
    <m/>
    <m/>
    <n v="4245"/>
    <n v="1"/>
    <s v=""/>
    <n v="0"/>
    <n v="313026.3"/>
    <n v="0"/>
    <n v="0"/>
    <n v="0"/>
    <s v=""/>
    <s v=""/>
    <s v=""/>
    <n v="313026.3"/>
    <n v="4245"/>
    <n v="0"/>
    <n v="-4245"/>
    <n v="0"/>
    <n v="73.739999999999995"/>
    <n v="0"/>
    <n v="0"/>
    <n v="0"/>
    <n v="0"/>
    <n v="0"/>
    <n v="0"/>
    <n v="0"/>
    <n v="0"/>
    <n v="0"/>
    <n v="1096"/>
    <n v="0"/>
    <n v="0"/>
    <n v="0"/>
    <n v="0"/>
    <n v="0"/>
    <n v="41985.05"/>
    <n v="-41985.05"/>
    <n v="0"/>
    <n v="0"/>
    <n v="0"/>
    <m/>
    <n v="8676.91"/>
    <n v="8397.01"/>
    <n v="8676.91"/>
    <n v="25750.829999999998"/>
    <n v="8676.92"/>
    <n v="-76412.800000000003"/>
    <n v="0"/>
    <n v="-67735.88"/>
    <n v="0"/>
    <n v="0"/>
    <n v="0"/>
    <n v="0"/>
    <n v="-41985.05"/>
  </r>
  <r>
    <n v="1143"/>
    <n v="12665"/>
    <s v="42494665GRSU"/>
    <s v="665G"/>
    <x v="57"/>
    <s v="16LTIP TL(RSUs)"/>
    <n v="10261"/>
    <n v="10"/>
    <x v="5"/>
    <n v="9260"/>
    <x v="1"/>
    <n v="2000"/>
    <n v="0"/>
    <n v="0"/>
    <s v="42494665GRSU16LTIP TL(RSUs)"/>
    <s v="LTIP TL(RSU)"/>
    <s v="LTIP TL(RSU) - 05/04/2016"/>
    <s v="3 years"/>
    <d v="2016-05-04T00:00:00"/>
    <d v="2019-05-04T00:00:00"/>
    <n v="2950"/>
    <n v="0"/>
    <n v="0"/>
    <m/>
    <m/>
    <m/>
    <m/>
    <n v="2950"/>
    <n v="1"/>
    <s v=""/>
    <n v="0"/>
    <n v="217532.99999999997"/>
    <n v="0"/>
    <n v="0"/>
    <n v="0"/>
    <s v=""/>
    <s v=""/>
    <s v=""/>
    <n v="217532.99999999997"/>
    <n v="2950"/>
    <n v="0"/>
    <n v="0"/>
    <n v="2950"/>
    <n v="73.739999999999995"/>
    <n v="217532.99999999997"/>
    <n v="-4347.1794719999989"/>
    <n v="213185.82052799998"/>
    <n v="0"/>
    <n v="0"/>
    <n v="0"/>
    <n v="0"/>
    <n v="217532.99999999997"/>
    <n v="198.47901459854012"/>
    <n v="1096"/>
    <n v="217532.99999999997"/>
    <n v="217532.99999999997"/>
    <n v="0"/>
    <n v="0"/>
    <n v="0"/>
    <n v="217533"/>
    <n v="0"/>
    <n v="0"/>
    <n v="217533"/>
    <n v="0"/>
    <m/>
    <n v="0"/>
    <n v="0"/>
    <n v="0"/>
    <n v="0"/>
    <n v="0"/>
    <n v="0"/>
    <n v="0"/>
    <n v="0"/>
    <n v="0"/>
    <n v="0"/>
    <n v="0"/>
    <n v="0"/>
    <n v="0"/>
  </r>
  <r>
    <n v="1144"/>
    <n v="12499"/>
    <s v="42494499SRSU"/>
    <s v="499S"/>
    <x v="56"/>
    <s v="16LTIP TL(RSUs)"/>
    <n v="10261"/>
    <n v="10"/>
    <x v="48"/>
    <n v="9260"/>
    <x v="1"/>
    <n v="2000"/>
    <n v="0"/>
    <n v="0"/>
    <s v="42494499SRSU16LTIP TL(RSUs)"/>
    <s v="LTIP TL(RSU)"/>
    <s v="LTIP TL(RSU) - 05/04/2016"/>
    <s v="3 years"/>
    <d v="2016-05-04T00:00:00"/>
    <d v="2019-05-04T00:00:00"/>
    <n v="2950"/>
    <n v="0"/>
    <n v="0"/>
    <m/>
    <m/>
    <m/>
    <m/>
    <n v="2950"/>
    <n v="1"/>
    <n v="0"/>
    <n v="2950"/>
    <n v="217532.99999999997"/>
    <n v="0"/>
    <n v="0"/>
    <n v="0"/>
    <s v=""/>
    <s v=""/>
    <s v=""/>
    <n v="217532.99999999997"/>
    <n v="2950"/>
    <n v="0"/>
    <n v="0"/>
    <n v="2950"/>
    <n v="73.739999999999995"/>
    <n v="217532.99999999997"/>
    <n v="-4347.1794719999989"/>
    <n v="213185.82052799998"/>
    <n v="0"/>
    <n v="0"/>
    <n v="0"/>
    <n v="0"/>
    <n v="217532.99999999997"/>
    <n v="198.47901459854012"/>
    <n v="1096"/>
    <n v="217532.99999999997"/>
    <n v="217532.99999999997"/>
    <n v="0"/>
    <n v="0"/>
    <n v="0"/>
    <n v="29176.89"/>
    <n v="188356.10999999996"/>
    <n v="0"/>
    <n v="217532.99999999994"/>
    <n v="0"/>
    <m/>
    <n v="6029.89"/>
    <n v="5835.38"/>
    <n v="176490.83999999997"/>
    <n v="188356.10999999996"/>
    <n v="0"/>
    <n v="0"/>
    <n v="0"/>
    <n v="0"/>
    <n v="0"/>
    <n v="0"/>
    <n v="0"/>
    <n v="0"/>
    <n v="188356.10999999996"/>
  </r>
  <r>
    <n v="1145"/>
    <n v="16995"/>
    <s v="42494995BRSU"/>
    <s v="995B"/>
    <x v="133"/>
    <s v="16LTIP TL(RSUs)"/>
    <n v="10261"/>
    <n v="10"/>
    <x v="101"/>
    <n v="9260"/>
    <x v="1"/>
    <n v="2000"/>
    <n v="0"/>
    <n v="0"/>
    <s v="42494995BRSU16LTIP TL(RSUs)"/>
    <s v="LTIP TL(RSU)"/>
    <s v="LTIP TL(RSU) - 05/04/2016"/>
    <s v="3 years"/>
    <d v="2016-05-04T00:00:00"/>
    <d v="2019-05-04T00:00:00"/>
    <n v="2050"/>
    <n v="0"/>
    <n v="0"/>
    <m/>
    <m/>
    <m/>
    <m/>
    <n v="2050"/>
    <n v="1"/>
    <s v=""/>
    <n v="0"/>
    <n v="151167"/>
    <n v="0"/>
    <n v="0"/>
    <n v="0"/>
    <s v=""/>
    <s v=""/>
    <s v=""/>
    <n v="151167"/>
    <n v="2050"/>
    <n v="0"/>
    <n v="0"/>
    <n v="2050"/>
    <n v="73.739999999999995"/>
    <n v="151167"/>
    <n v="-3020.9213279999999"/>
    <n v="148146.078672"/>
    <n v="0"/>
    <n v="0"/>
    <n v="0"/>
    <n v="0"/>
    <n v="148146.078672"/>
    <n v="135.16977981021898"/>
    <n v="423"/>
    <n v="57176.82"/>
    <n v="57176.82"/>
    <n v="90969.258671999996"/>
    <n v="0"/>
    <n v="0"/>
    <n v="20275.47"/>
    <n v="36901.350000000006"/>
    <n v="0"/>
    <n v="57176.820000000007"/>
    <n v="0"/>
    <m/>
    <n v="4190.26"/>
    <n v="4055.09"/>
    <n v="4190.2700000000004"/>
    <n v="12435.62"/>
    <n v="4190.26"/>
    <n v="3784.75"/>
    <n v="4190.2700000000004"/>
    <n v="12165.28"/>
    <n v="4055.09"/>
    <n v="4190.26"/>
    <n v="4055.1"/>
    <n v="12300.45"/>
    <n v="36901.350000000006"/>
  </r>
  <r>
    <n v="1146"/>
    <n v="14593"/>
    <s v="42494593ERSU"/>
    <s v="593E"/>
    <x v="89"/>
    <s v="16LTIP TL(RSUs)"/>
    <n v="10261"/>
    <n v="180"/>
    <x v="72"/>
    <n v="9260"/>
    <x v="1"/>
    <n v="700000"/>
    <n v="0"/>
    <n v="0"/>
    <s v="42494593ERSU16LTIP TL(RSUs)"/>
    <s v="LTIP TL(RSU)"/>
    <s v="LTIP TL(RSU) - 05/04/2016"/>
    <s v="3 years"/>
    <d v="2016-05-04T00:00:00"/>
    <d v="2019-05-04T00:00:00"/>
    <n v="2050"/>
    <n v="0"/>
    <n v="0"/>
    <m/>
    <m/>
    <m/>
    <m/>
    <n v="2050"/>
    <n v="1"/>
    <s v=""/>
    <n v="0"/>
    <n v="151167"/>
    <n v="0"/>
    <n v="0"/>
    <n v="0"/>
    <s v=""/>
    <s v=""/>
    <s v=""/>
    <n v="151167"/>
    <n v="2050"/>
    <n v="0"/>
    <n v="0"/>
    <n v="2050"/>
    <n v="73.739999999999995"/>
    <n v="151167"/>
    <n v="-3020.9213279999999"/>
    <n v="148146.078672"/>
    <n v="0"/>
    <n v="0"/>
    <n v="0"/>
    <n v="0"/>
    <n v="151167"/>
    <n v="137.92609489051094"/>
    <n v="1096"/>
    <n v="151167"/>
    <n v="151167"/>
    <n v="0"/>
    <n v="0"/>
    <n v="0"/>
    <n v="151167"/>
    <n v="0"/>
    <n v="0"/>
    <n v="151167"/>
    <n v="0"/>
    <m/>
    <n v="0"/>
    <n v="0"/>
    <n v="0"/>
    <n v="0"/>
    <n v="0"/>
    <n v="0"/>
    <n v="0"/>
    <n v="0"/>
    <n v="0"/>
    <n v="0"/>
    <n v="0"/>
    <n v="0"/>
    <n v="0"/>
  </r>
  <r>
    <n v="1147"/>
    <n v="17922"/>
    <s v="42494922GRSU"/>
    <s v="922G"/>
    <x v="160"/>
    <s v="16LTIP TL(RSUs)"/>
    <n v="10261"/>
    <n v="10"/>
    <x v="1"/>
    <n v="9260"/>
    <x v="1"/>
    <n v="2000"/>
    <n v="0"/>
    <n v="0"/>
    <s v="42494922GRSU16LTIP TL(RSUs)"/>
    <s v="LTIP TL(RSU)"/>
    <s v="LTIP TL(RSU) - 05/04/2016"/>
    <s v="3 years"/>
    <d v="2016-05-04T00:00:00"/>
    <d v="2019-05-04T00:00:00"/>
    <n v="2050"/>
    <n v="0"/>
    <n v="0"/>
    <m/>
    <m/>
    <m/>
    <m/>
    <n v="2050"/>
    <n v="1"/>
    <s v=""/>
    <n v="0"/>
    <n v="151167"/>
    <n v="0"/>
    <n v="0"/>
    <n v="0"/>
    <s v=""/>
    <s v=""/>
    <s v=""/>
    <n v="151167"/>
    <n v="2050"/>
    <n v="0"/>
    <n v="0"/>
    <n v="2050"/>
    <n v="73.739999999999995"/>
    <n v="151167"/>
    <n v="-3020.9213279999999"/>
    <n v="148146.078672"/>
    <n v="0"/>
    <n v="0"/>
    <n v="0"/>
    <n v="0"/>
    <n v="151167"/>
    <n v="137.92609489051094"/>
    <n v="1096"/>
    <n v="151167"/>
    <n v="151167"/>
    <n v="0"/>
    <n v="0"/>
    <n v="0"/>
    <n v="151167"/>
    <n v="0"/>
    <n v="0"/>
    <n v="151167"/>
    <n v="0"/>
    <m/>
    <n v="0"/>
    <n v="0"/>
    <n v="0"/>
    <n v="0"/>
    <n v="0"/>
    <n v="0"/>
    <n v="0"/>
    <n v="0"/>
    <n v="0"/>
    <n v="0"/>
    <n v="0"/>
    <n v="0"/>
    <n v="0"/>
  </r>
  <r>
    <n v="1148"/>
    <n v="11385"/>
    <s v="42494385GRSU"/>
    <s v="385G"/>
    <x v="39"/>
    <s v="16LTIP TL(RSUs)"/>
    <n v="10261"/>
    <n v="10"/>
    <x v="32"/>
    <n v="9260"/>
    <x v="1"/>
    <n v="2000"/>
    <n v="0"/>
    <n v="0"/>
    <s v="42494385GRSU16LTIP TL(RSUs)"/>
    <s v="LTIP TL(RSU)"/>
    <s v="LTIP TL(RSU) - 05/04/2016"/>
    <s v="3 years"/>
    <d v="2016-05-04T00:00:00"/>
    <d v="2019-05-04T00:00:00"/>
    <n v="2050"/>
    <n v="0"/>
    <n v="0"/>
    <m/>
    <m/>
    <m/>
    <m/>
    <n v="2050"/>
    <n v="1"/>
    <s v=""/>
    <n v="0"/>
    <n v="151167"/>
    <n v="0"/>
    <n v="0"/>
    <n v="0"/>
    <s v=""/>
    <s v=""/>
    <s v=""/>
    <n v="151167"/>
    <n v="2050"/>
    <n v="0"/>
    <n v="0"/>
    <n v="2050"/>
    <n v="73.739999999999995"/>
    <n v="151167"/>
    <n v="-3020.9213279999999"/>
    <n v="148146.078672"/>
    <n v="0"/>
    <n v="0"/>
    <n v="0"/>
    <n v="0"/>
    <n v="151167"/>
    <n v="137.92609489051094"/>
    <n v="1096"/>
    <n v="151167"/>
    <n v="151167"/>
    <n v="0"/>
    <n v="0"/>
    <n v="0"/>
    <n v="151167"/>
    <n v="0"/>
    <n v="0"/>
    <n v="151167"/>
    <n v="0"/>
    <m/>
    <n v="0"/>
    <n v="0"/>
    <n v="0"/>
    <n v="0"/>
    <n v="0"/>
    <n v="0"/>
    <n v="0"/>
    <n v="0"/>
    <n v="0"/>
    <n v="0"/>
    <n v="0"/>
    <n v="0"/>
    <n v="0"/>
  </r>
  <r>
    <n v="1149"/>
    <n v="10845"/>
    <s v="42494845PRSU"/>
    <s v="845P"/>
    <x v="28"/>
    <s v="16LTIP TL(RSUs)"/>
    <n v="10261"/>
    <n v="80"/>
    <x v="23"/>
    <n v="9260"/>
    <x v="1"/>
    <n v="190000"/>
    <n v="0"/>
    <n v="0"/>
    <s v="42494845PRSU16LTIP TL(RSUs)"/>
    <s v="LTIP TL(RSU)"/>
    <s v="LTIP TL(RSU) - 05/04/2016"/>
    <s v="3 years"/>
    <d v="2016-05-04T00:00:00"/>
    <d v="2019-05-04T00:00:00"/>
    <n v="2050"/>
    <n v="0"/>
    <n v="0"/>
    <m/>
    <m/>
    <m/>
    <m/>
    <n v="2050"/>
    <n v="1"/>
    <s v=""/>
    <n v="0"/>
    <n v="151167"/>
    <n v="0"/>
    <n v="0"/>
    <n v="0"/>
    <s v=""/>
    <s v=""/>
    <s v=""/>
    <n v="151167"/>
    <n v="2050"/>
    <n v="0"/>
    <n v="0"/>
    <n v="2050"/>
    <n v="73.739999999999995"/>
    <n v="151167"/>
    <n v="-3020.9213279999999"/>
    <n v="148146.078672"/>
    <n v="0"/>
    <n v="0"/>
    <n v="0"/>
    <n v="0"/>
    <n v="148146.078672"/>
    <n v="135.16977981021898"/>
    <n v="423"/>
    <n v="57176.82"/>
    <n v="57176.82"/>
    <n v="90969.258671999996"/>
    <n v="0"/>
    <n v="0"/>
    <n v="20275.47"/>
    <n v="36901.350000000006"/>
    <n v="0"/>
    <n v="57176.820000000007"/>
    <n v="0"/>
    <m/>
    <n v="4190.26"/>
    <n v="4055.09"/>
    <n v="4190.2700000000004"/>
    <n v="12435.62"/>
    <n v="4190.26"/>
    <n v="3784.75"/>
    <n v="4190.2700000000004"/>
    <n v="12165.28"/>
    <n v="4055.09"/>
    <n v="4190.26"/>
    <n v="4055.1"/>
    <n v="12300.45"/>
    <n v="36901.350000000006"/>
  </r>
  <r>
    <n v="1150"/>
    <n v="11145"/>
    <s v="42494145ARSU"/>
    <s v="145A"/>
    <x v="32"/>
    <s v="16LTIP TL(RSUs)"/>
    <n v="10261"/>
    <n v="10"/>
    <x v="26"/>
    <n v="9260"/>
    <x v="1"/>
    <n v="2000"/>
    <n v="0"/>
    <n v="0"/>
    <s v="42494145ARSU16LTIP TL(RSUs)"/>
    <s v="LTIP TL(RSU)"/>
    <s v="LTIP TL(RSU) - 05/04/2016"/>
    <s v="3 years"/>
    <d v="2016-05-04T00:00:00"/>
    <d v="2019-05-04T00:00:00"/>
    <n v="975"/>
    <n v="0"/>
    <n v="0"/>
    <m/>
    <m/>
    <m/>
    <m/>
    <n v="975"/>
    <n v="1"/>
    <s v=""/>
    <n v="0"/>
    <n v="71896.5"/>
    <n v="0"/>
    <n v="0"/>
    <n v="0"/>
    <s v=""/>
    <s v=""/>
    <s v=""/>
    <n v="71896.5"/>
    <n v="975"/>
    <n v="0"/>
    <n v="0"/>
    <n v="975"/>
    <n v="73.739999999999995"/>
    <n v="71896.5"/>
    <n v="-1436.7796559999999"/>
    <n v="70459.720344000001"/>
    <n v="0"/>
    <n v="0"/>
    <n v="0"/>
    <n v="0"/>
    <n v="70459.720344000001"/>
    <n v="64.288066007299278"/>
    <n v="423"/>
    <n v="27193.85"/>
    <n v="27193.85"/>
    <n v="43265.870344000003"/>
    <n v="0"/>
    <n v="0"/>
    <n v="9643.2099999999991"/>
    <n v="17550.64"/>
    <n v="0"/>
    <n v="27193.85"/>
    <n v="0"/>
    <m/>
    <n v="1992.93"/>
    <n v="1928.64"/>
    <n v="1992.93"/>
    <n v="5914.5"/>
    <n v="1992.93"/>
    <n v="1800.07"/>
    <n v="1992.93"/>
    <n v="5785.93"/>
    <n v="1928.64"/>
    <n v="1992.93"/>
    <n v="1928.64"/>
    <n v="5850.21"/>
    <n v="17550.64"/>
  </r>
  <r>
    <n v="1151"/>
    <n v="10606"/>
    <s v="42494606ARSU"/>
    <s v="606A"/>
    <x v="26"/>
    <s v="16LTIP TL(RSUs)"/>
    <n v="10261"/>
    <n v="10"/>
    <x v="21"/>
    <n v="9260"/>
    <x v="1"/>
    <n v="2000"/>
    <n v="0"/>
    <n v="0"/>
    <s v="42494606ARSU16LTIP TL(RSUs)"/>
    <s v="LTIP TL(RSU)"/>
    <s v="LTIP TL(RSU) - 05/04/2016"/>
    <s v="3 years"/>
    <d v="2016-05-04T00:00:00"/>
    <d v="2019-05-04T00:00:00"/>
    <n v="975"/>
    <n v="0"/>
    <n v="0"/>
    <m/>
    <m/>
    <m/>
    <m/>
    <n v="975"/>
    <n v="1"/>
    <s v=""/>
    <n v="0"/>
    <n v="71896.5"/>
    <n v="0"/>
    <n v="0"/>
    <n v="0"/>
    <s v=""/>
    <s v=""/>
    <s v=""/>
    <n v="71896.5"/>
    <n v="975"/>
    <n v="0"/>
    <n v="0"/>
    <n v="975"/>
    <n v="73.739999999999995"/>
    <n v="71896.5"/>
    <n v="-1436.7796559999999"/>
    <n v="70459.720344000001"/>
    <n v="0"/>
    <n v="0"/>
    <n v="0"/>
    <n v="0"/>
    <n v="71896.5"/>
    <n v="65.59899635036497"/>
    <n v="1096"/>
    <n v="71896.5"/>
    <n v="71896.5"/>
    <n v="0"/>
    <n v="0"/>
    <n v="0"/>
    <n v="71896.5"/>
    <n v="0"/>
    <n v="0"/>
    <n v="71896.5"/>
    <n v="0"/>
    <m/>
    <n v="0"/>
    <n v="0"/>
    <n v="0"/>
    <n v="0"/>
    <n v="0"/>
    <n v="0"/>
    <n v="0"/>
    <n v="0"/>
    <n v="0"/>
    <n v="0"/>
    <n v="0"/>
    <n v="0"/>
    <n v="0"/>
  </r>
  <r>
    <n v="1152"/>
    <n v="10107"/>
    <s v="42494107CRSU"/>
    <s v="107C"/>
    <x v="7"/>
    <s v="16LTIP TL(RSUs)"/>
    <n v="10261"/>
    <n v="10"/>
    <x v="7"/>
    <n v="9260"/>
    <x v="1"/>
    <n v="12000"/>
    <n v="0"/>
    <n v="0"/>
    <s v="42494107CRSU16LTIP TL(RSUs)"/>
    <s v="LTIP TL(RSU)"/>
    <s v="LTIP TL(RSU) - 05/04/2016"/>
    <s v="3 years"/>
    <d v="2016-05-04T00:00:00"/>
    <d v="2019-05-04T00:00:00"/>
    <n v="975"/>
    <n v="0"/>
    <n v="0"/>
    <m/>
    <m/>
    <m/>
    <m/>
    <n v="975"/>
    <n v="1"/>
    <s v=""/>
    <n v="0"/>
    <n v="71896.5"/>
    <n v="0"/>
    <n v="0"/>
    <n v="0"/>
    <s v=""/>
    <s v=""/>
    <s v=""/>
    <n v="71896.5"/>
    <n v="975"/>
    <n v="0"/>
    <n v="0"/>
    <n v="975"/>
    <n v="73.739999999999995"/>
    <n v="71896.5"/>
    <n v="-1436.7796559999999"/>
    <n v="70459.720344000001"/>
    <n v="0"/>
    <n v="0"/>
    <n v="0"/>
    <n v="0"/>
    <n v="70459.720344000001"/>
    <n v="64.288066007299278"/>
    <n v="423"/>
    <n v="27193.85"/>
    <n v="27193.85"/>
    <n v="43265.870344000003"/>
    <n v="0"/>
    <n v="0"/>
    <n v="9643.2099999999991"/>
    <n v="17550.64"/>
    <n v="0"/>
    <n v="27193.85"/>
    <n v="0"/>
    <m/>
    <n v="1992.93"/>
    <n v="1928.64"/>
    <n v="1992.93"/>
    <n v="5914.5"/>
    <n v="1992.93"/>
    <n v="1800.07"/>
    <n v="1992.93"/>
    <n v="5785.93"/>
    <n v="1928.64"/>
    <n v="1992.93"/>
    <n v="1928.64"/>
    <n v="5850.21"/>
    <n v="17550.64"/>
  </r>
  <r>
    <n v="1153"/>
    <n v="14237"/>
    <s v="42494237FRSU"/>
    <s v="237F"/>
    <x v="79"/>
    <s v="16LTIP TL(RSUs)"/>
    <n v="10261"/>
    <n v="10"/>
    <x v="65"/>
    <n v="9260"/>
    <x v="1"/>
    <n v="2000"/>
    <n v="0"/>
    <n v="0"/>
    <s v="42494237FRSU16LTIP TL(RSUs)"/>
    <s v="LTIP TL(RSU)"/>
    <s v="LTIP TL(RSU) - 05/04/2016"/>
    <s v="3 years"/>
    <d v="2016-05-04T00:00:00"/>
    <d v="2019-05-04T00:00:00"/>
    <n v="975"/>
    <n v="0"/>
    <n v="0"/>
    <m/>
    <m/>
    <m/>
    <m/>
    <n v="975"/>
    <n v="1"/>
    <s v=""/>
    <n v="0"/>
    <n v="71896.5"/>
    <n v="0"/>
    <n v="0"/>
    <n v="0"/>
    <s v=""/>
    <s v=""/>
    <s v=""/>
    <n v="71896.5"/>
    <n v="975"/>
    <n v="0"/>
    <n v="0"/>
    <n v="975"/>
    <n v="73.739999999999995"/>
    <n v="71896.5"/>
    <n v="-1436.7796559999999"/>
    <n v="70459.720344000001"/>
    <n v="0"/>
    <n v="0"/>
    <n v="0"/>
    <n v="0"/>
    <n v="70459.720344000001"/>
    <n v="64.288066007299278"/>
    <n v="423"/>
    <n v="27193.85"/>
    <n v="27193.85"/>
    <n v="43265.870344000003"/>
    <n v="0"/>
    <n v="0"/>
    <n v="9643.2099999999991"/>
    <n v="17550.64"/>
    <n v="0"/>
    <n v="27193.85"/>
    <n v="0"/>
    <m/>
    <n v="1992.93"/>
    <n v="1928.64"/>
    <n v="1992.93"/>
    <n v="5914.5"/>
    <n v="1992.93"/>
    <n v="1800.07"/>
    <n v="1992.93"/>
    <n v="5785.93"/>
    <n v="1928.64"/>
    <n v="1992.93"/>
    <n v="1928.64"/>
    <n v="5850.21"/>
    <n v="17550.64"/>
  </r>
  <r>
    <n v="1154"/>
    <n v="10819"/>
    <s v="42494819GRSU"/>
    <s v="819G"/>
    <x v="27"/>
    <s v="16LTIP TL(RSUs)"/>
    <n v="10261"/>
    <n v="70"/>
    <x v="22"/>
    <n v="9260"/>
    <x v="1"/>
    <n v="170000"/>
    <n v="0"/>
    <n v="0"/>
    <s v="42494819GRSU16LTIP TL(RSUs)"/>
    <s v="LTIP TL(RSU)"/>
    <s v="LTIP TL(RSU) - 05/04/2016"/>
    <s v="3 years"/>
    <d v="2016-05-04T00:00:00"/>
    <d v="2019-05-04T00:00:00"/>
    <n v="975"/>
    <n v="0"/>
    <n v="0"/>
    <m/>
    <m/>
    <m/>
    <m/>
    <n v="975"/>
    <n v="1"/>
    <s v=""/>
    <n v="0"/>
    <n v="71896.5"/>
    <n v="0"/>
    <n v="0"/>
    <n v="0"/>
    <s v=""/>
    <s v=""/>
    <s v=""/>
    <n v="71896.5"/>
    <n v="975"/>
    <n v="0"/>
    <n v="0"/>
    <n v="975"/>
    <n v="73.739999999999995"/>
    <n v="71896.5"/>
    <n v="-1436.7796559999999"/>
    <n v="70459.720344000001"/>
    <n v="0"/>
    <n v="0"/>
    <n v="0"/>
    <n v="0"/>
    <n v="70459.720344000001"/>
    <n v="64.288066007299278"/>
    <n v="423"/>
    <n v="27193.85"/>
    <n v="27193.85"/>
    <n v="43265.870344000003"/>
    <n v="0"/>
    <n v="0"/>
    <n v="9643.2099999999991"/>
    <n v="17550.64"/>
    <n v="0"/>
    <n v="27193.85"/>
    <n v="0"/>
    <m/>
    <n v="1992.93"/>
    <n v="1928.64"/>
    <n v="1992.93"/>
    <n v="5914.5"/>
    <n v="1992.93"/>
    <n v="1800.07"/>
    <n v="1992.93"/>
    <n v="5785.93"/>
    <n v="1928.64"/>
    <n v="1992.93"/>
    <n v="1928.64"/>
    <n v="5850.21"/>
    <n v="17550.64"/>
  </r>
  <r>
    <n v="1155"/>
    <n v="10473"/>
    <s v="42494473GRSU"/>
    <s v="473G"/>
    <x v="22"/>
    <s v="16LTIP TL(RSUs)"/>
    <n v="10261"/>
    <n v="60"/>
    <x v="17"/>
    <n v="9260"/>
    <x v="1"/>
    <n v="30000"/>
    <n v="0"/>
    <n v="0"/>
    <s v="42494473GRSU16LTIP TL(RSUs)"/>
    <s v="LTIP TL(RSU)"/>
    <s v="LTIP TL(RSU) - 05/04/2016"/>
    <s v="3 years"/>
    <d v="2016-05-04T00:00:00"/>
    <d v="2019-05-04T00:00:00"/>
    <n v="975"/>
    <n v="0"/>
    <n v="0"/>
    <m/>
    <m/>
    <m/>
    <m/>
    <n v="975"/>
    <n v="1"/>
    <s v=""/>
    <n v="0"/>
    <n v="71896.5"/>
    <n v="0"/>
    <n v="0"/>
    <n v="0"/>
    <s v=""/>
    <s v=""/>
    <s v=""/>
    <n v="71896.5"/>
    <n v="975"/>
    <n v="0"/>
    <n v="0"/>
    <n v="975"/>
    <n v="73.739999999999995"/>
    <n v="71896.5"/>
    <n v="-1436.7796559999999"/>
    <n v="70459.720344000001"/>
    <n v="0"/>
    <n v="0"/>
    <n v="0"/>
    <n v="0"/>
    <n v="71896.5"/>
    <n v="65.59899635036497"/>
    <n v="1096"/>
    <n v="71896.5"/>
    <n v="71896.5"/>
    <n v="0"/>
    <n v="0"/>
    <n v="0"/>
    <n v="71896.5"/>
    <n v="0"/>
    <n v="0"/>
    <n v="71896.5"/>
    <n v="0"/>
    <m/>
    <n v="0"/>
    <n v="0"/>
    <n v="0"/>
    <n v="0"/>
    <n v="0"/>
    <n v="0"/>
    <n v="0"/>
    <n v="0"/>
    <n v="0"/>
    <n v="0"/>
    <n v="0"/>
    <n v="0"/>
    <n v="0"/>
  </r>
  <r>
    <n v="1156"/>
    <n v="10070"/>
    <s v="4249470HaRSU"/>
    <s v="70Ha"/>
    <x v="3"/>
    <s v="16LTIP TL(RSUs)"/>
    <n v="10261"/>
    <n v="20"/>
    <x v="3"/>
    <n v="9260"/>
    <x v="1"/>
    <n v="107000"/>
    <n v="0"/>
    <n v="0"/>
    <s v="4249470HaRSU16LTIP TL(RSUs)"/>
    <s v="LTIP TL(RSU)"/>
    <s v="LTIP TL(RSU) - 05/04/2016"/>
    <s v="3 years"/>
    <d v="2016-05-04T00:00:00"/>
    <d v="2019-05-04T00:00:00"/>
    <n v="975"/>
    <n v="0"/>
    <n v="0"/>
    <m/>
    <m/>
    <m/>
    <m/>
    <n v="975"/>
    <n v="1"/>
    <s v=""/>
    <n v="0"/>
    <n v="71896.5"/>
    <n v="0"/>
    <n v="0"/>
    <n v="0"/>
    <s v=""/>
    <s v=""/>
    <s v=""/>
    <n v="71896.5"/>
    <n v="975"/>
    <n v="0"/>
    <n v="0"/>
    <n v="975"/>
    <n v="73.739999999999995"/>
    <n v="71896.5"/>
    <n v="-1436.7796559999999"/>
    <n v="70459.720344000001"/>
    <n v="0"/>
    <n v="0"/>
    <n v="0"/>
    <n v="0"/>
    <n v="71896.5"/>
    <n v="65.59899635036497"/>
    <n v="1096"/>
    <n v="71896.5"/>
    <n v="71896.5"/>
    <n v="0"/>
    <n v="0"/>
    <n v="0"/>
    <n v="71896.5"/>
    <n v="0"/>
    <n v="0"/>
    <n v="71896.5"/>
    <n v="0"/>
    <m/>
    <n v="0"/>
    <n v="0"/>
    <n v="0"/>
    <n v="0"/>
    <n v="0"/>
    <n v="0"/>
    <n v="0"/>
    <n v="0"/>
    <n v="0"/>
    <n v="0"/>
    <n v="0"/>
    <n v="0"/>
    <n v="0"/>
  </r>
  <r>
    <n v="1157"/>
    <n v="13369"/>
    <s v="42494369KRSU"/>
    <s v="369K"/>
    <x v="64"/>
    <s v="16LTIP TL(RSUs)"/>
    <n v="10261"/>
    <n v="10"/>
    <x v="53"/>
    <n v="9260"/>
    <x v="1"/>
    <n v="2000"/>
    <n v="0"/>
    <n v="0"/>
    <s v="42494369KRSU16LTIP TL(RSUs)"/>
    <s v="LTIP TL(RSU)"/>
    <s v="LTIP TL(RSU) - 05/04/2016"/>
    <s v="3 years"/>
    <d v="2016-05-04T00:00:00"/>
    <d v="2019-05-04T00:00:00"/>
    <n v="975"/>
    <n v="0"/>
    <n v="0"/>
    <m/>
    <m/>
    <m/>
    <m/>
    <n v="975"/>
    <n v="1"/>
    <s v=""/>
    <n v="0"/>
    <n v="71896.5"/>
    <n v="0"/>
    <n v="0"/>
    <n v="0"/>
    <s v=""/>
    <s v=""/>
    <s v=""/>
    <n v="71896.5"/>
    <n v="975"/>
    <n v="0"/>
    <n v="0"/>
    <n v="975"/>
    <n v="73.739999999999995"/>
    <n v="71896.5"/>
    <n v="-1436.7796559999999"/>
    <n v="70459.720344000001"/>
    <n v="0"/>
    <n v="0"/>
    <n v="0"/>
    <n v="0"/>
    <n v="71896.5"/>
    <n v="65.59899635036497"/>
    <n v="1096"/>
    <n v="71896.5"/>
    <n v="71896.5"/>
    <n v="0"/>
    <n v="0"/>
    <n v="0"/>
    <n v="71896.5"/>
    <n v="0"/>
    <n v="0"/>
    <n v="71896.5"/>
    <n v="0"/>
    <m/>
    <n v="0"/>
    <n v="0"/>
    <n v="0"/>
    <n v="0"/>
    <n v="0"/>
    <n v="0"/>
    <n v="0"/>
    <n v="0"/>
    <n v="0"/>
    <n v="0"/>
    <n v="0"/>
    <n v="0"/>
    <n v="0"/>
  </r>
  <r>
    <n v="1158"/>
    <n v="17042"/>
    <s v="4249442MaRSU"/>
    <s v="42Ma"/>
    <x v="140"/>
    <s v="16LTIP TL(RSUs)"/>
    <n v="10261"/>
    <n v="10"/>
    <x v="106"/>
    <n v="9260"/>
    <x v="1"/>
    <n v="2000"/>
    <n v="0"/>
    <n v="0"/>
    <s v="4249442MaRSU16LTIP TL(RSUs)"/>
    <s v="LTIP TL(RSU)"/>
    <s v="LTIP TL(RSU) - 05/04/2016"/>
    <s v="3 years"/>
    <d v="2016-05-04T00:00:00"/>
    <d v="2019-05-04T00:00:00"/>
    <n v="975"/>
    <n v="0"/>
    <n v="0"/>
    <m/>
    <m/>
    <m/>
    <m/>
    <n v="975"/>
    <n v="1"/>
    <s v=""/>
    <n v="0"/>
    <n v="71896.5"/>
    <n v="0"/>
    <n v="0"/>
    <n v="0"/>
    <s v=""/>
    <s v=""/>
    <s v=""/>
    <n v="71896.5"/>
    <n v="975"/>
    <n v="0"/>
    <n v="0"/>
    <n v="975"/>
    <n v="73.739999999999995"/>
    <n v="71896.5"/>
    <n v="-1436.7796559999999"/>
    <n v="70459.720344000001"/>
    <n v="0"/>
    <n v="0"/>
    <n v="0"/>
    <n v="0"/>
    <n v="70459.720344000001"/>
    <n v="64.288066007299278"/>
    <n v="423"/>
    <n v="27193.85"/>
    <n v="27193.85"/>
    <n v="43265.870344000003"/>
    <n v="0"/>
    <n v="0"/>
    <n v="9643.2099999999991"/>
    <n v="17550.64"/>
    <n v="0"/>
    <n v="27193.85"/>
    <n v="0"/>
    <m/>
    <n v="1992.93"/>
    <n v="1928.64"/>
    <n v="1992.93"/>
    <n v="5914.5"/>
    <n v="1992.93"/>
    <n v="1800.07"/>
    <n v="1992.93"/>
    <n v="5785.93"/>
    <n v="1928.64"/>
    <n v="1992.93"/>
    <n v="1928.64"/>
    <n v="5850.21"/>
    <n v="17550.64"/>
  </r>
  <r>
    <n v="1159"/>
    <n v="18547"/>
    <s v="42494547MRSU"/>
    <s v="547M"/>
    <x v="167"/>
    <s v="16LTIP TL(RSUs)"/>
    <n v="10261"/>
    <n v="10"/>
    <x v="120"/>
    <n v="9260"/>
    <x v="1"/>
    <n v="2000"/>
    <n v="0"/>
    <n v="0"/>
    <s v="42494547MRSU16LTIP TL(RSUs)"/>
    <s v="LTIP TL(RSU)"/>
    <s v="LTIP TL(RSU) - 05/04/2016"/>
    <s v="3 years"/>
    <d v="2016-05-04T00:00:00"/>
    <d v="2019-05-04T00:00:00"/>
    <n v="975"/>
    <n v="0"/>
    <n v="0"/>
    <m/>
    <m/>
    <m/>
    <m/>
    <n v="975"/>
    <n v="1"/>
    <s v=""/>
    <n v="0"/>
    <n v="71896.5"/>
    <n v="0"/>
    <n v="0"/>
    <n v="0"/>
    <s v=""/>
    <s v=""/>
    <s v=""/>
    <n v="71896.5"/>
    <n v="975"/>
    <n v="0"/>
    <n v="0"/>
    <n v="975"/>
    <n v="73.739999999999995"/>
    <n v="71896.5"/>
    <n v="-1436.7796559999999"/>
    <n v="70459.720344000001"/>
    <n v="0"/>
    <n v="0"/>
    <n v="0"/>
    <n v="0"/>
    <n v="70459.720344000001"/>
    <n v="64.288066007299278"/>
    <n v="423"/>
    <n v="27193.85"/>
    <n v="27193.85"/>
    <n v="43265.870344000003"/>
    <n v="0"/>
    <n v="0"/>
    <n v="9643.2099999999991"/>
    <n v="17550.64"/>
    <n v="0"/>
    <n v="27193.85"/>
    <n v="0"/>
    <m/>
    <n v="1992.93"/>
    <n v="1928.64"/>
    <n v="1992.93"/>
    <n v="5914.5"/>
    <n v="1992.93"/>
    <n v="1800.07"/>
    <n v="1992.93"/>
    <n v="5785.93"/>
    <n v="1928.64"/>
    <n v="1992.93"/>
    <n v="1928.64"/>
    <n v="5850.21"/>
    <n v="17550.64"/>
  </r>
  <r>
    <n v="1160"/>
    <n v="13501"/>
    <s v="42494501MRSU"/>
    <s v="501M"/>
    <x v="70"/>
    <s v="16LTIP TL(RSUs)"/>
    <n v="10261"/>
    <n v="10"/>
    <x v="44"/>
    <n v="9260"/>
    <x v="1"/>
    <n v="2000"/>
    <n v="0"/>
    <n v="0"/>
    <s v="42494501MRSU16LTIP TL(RSUs)"/>
    <s v="LTIP TL(RSU)"/>
    <s v="LTIP TL(RSU) - 05/04/2016"/>
    <s v="3 years"/>
    <d v="2016-05-04T00:00:00"/>
    <d v="2019-05-04T00:00:00"/>
    <n v="975"/>
    <n v="0"/>
    <n v="0"/>
    <m/>
    <m/>
    <m/>
    <m/>
    <n v="975"/>
    <n v="1"/>
    <s v=""/>
    <n v="0"/>
    <n v="71896.5"/>
    <n v="0"/>
    <n v="0"/>
    <n v="0"/>
    <s v=""/>
    <s v=""/>
    <s v=""/>
    <n v="71896.5"/>
    <n v="975"/>
    <n v="0"/>
    <n v="0"/>
    <n v="975"/>
    <n v="73.739999999999995"/>
    <n v="71896.5"/>
    <n v="-1436.7796559999999"/>
    <n v="70459.720344000001"/>
    <n v="0"/>
    <n v="0"/>
    <n v="0"/>
    <n v="0"/>
    <n v="70459.720344000001"/>
    <n v="64.288066007299278"/>
    <n v="423"/>
    <n v="27193.85"/>
    <n v="27193.85"/>
    <n v="43265.870344000003"/>
    <n v="0"/>
    <n v="0"/>
    <n v="9643.2099999999991"/>
    <n v="17550.64"/>
    <n v="0"/>
    <n v="27193.85"/>
    <n v="0"/>
    <m/>
    <n v="1992.93"/>
    <n v="1928.64"/>
    <n v="1992.93"/>
    <n v="5914.5"/>
    <n v="1992.93"/>
    <n v="1800.07"/>
    <n v="1992.93"/>
    <n v="5785.93"/>
    <n v="1928.64"/>
    <n v="1992.93"/>
    <n v="1928.64"/>
    <n v="5850.21"/>
    <n v="17550.64"/>
  </r>
  <r>
    <n v="1161"/>
    <n v="13408"/>
    <s v="4249440MCRSU"/>
    <s v="40MC"/>
    <x v="66"/>
    <s v="16LTIP TL(RSUs)"/>
    <n v="10261"/>
    <n v="10"/>
    <x v="55"/>
    <n v="9260"/>
    <x v="1"/>
    <n v="2000"/>
    <n v="0"/>
    <n v="0"/>
    <s v="4249440MCRSU16LTIP TL(RSUs)"/>
    <s v="LTIP TL(RSU)"/>
    <s v="LTIP TL(RSU) - 05/04/2016"/>
    <s v="3 years"/>
    <d v="2016-05-04T00:00:00"/>
    <d v="2019-05-04T00:00:00"/>
    <n v="975"/>
    <n v="0"/>
    <n v="0"/>
    <m/>
    <m/>
    <m/>
    <m/>
    <n v="975"/>
    <n v="1"/>
    <s v=""/>
    <n v="0"/>
    <n v="71896.5"/>
    <n v="0"/>
    <n v="0"/>
    <n v="0"/>
    <s v=""/>
    <s v=""/>
    <s v=""/>
    <n v="71896.5"/>
    <n v="975"/>
    <n v="0"/>
    <n v="0"/>
    <n v="975"/>
    <n v="73.739999999999995"/>
    <n v="71896.5"/>
    <n v="-1436.7796559999999"/>
    <n v="70459.720344000001"/>
    <n v="0"/>
    <n v="0"/>
    <n v="0"/>
    <n v="0"/>
    <n v="70459.720344000001"/>
    <n v="64.288066007299278"/>
    <n v="423"/>
    <n v="27193.85"/>
    <n v="27193.85"/>
    <n v="43265.870344000003"/>
    <n v="0"/>
    <n v="0"/>
    <n v="9643.2099999999991"/>
    <n v="17550.64"/>
    <n v="0"/>
    <n v="27193.85"/>
    <n v="0"/>
    <m/>
    <n v="1992.93"/>
    <n v="1928.64"/>
    <n v="1992.93"/>
    <n v="5914.5"/>
    <n v="1992.93"/>
    <n v="1800.07"/>
    <n v="1992.93"/>
    <n v="5785.93"/>
    <n v="1928.64"/>
    <n v="1992.93"/>
    <n v="1928.64"/>
    <n v="5850.21"/>
    <n v="17550.64"/>
  </r>
  <r>
    <n v="1162"/>
    <n v="13410"/>
    <s v="42494410MRSU"/>
    <s v="410M"/>
    <x v="67"/>
    <s v="16LTIP TL(RSUs)"/>
    <n v="10261"/>
    <n v="10"/>
    <x v="56"/>
    <n v="9260"/>
    <x v="1"/>
    <n v="2000"/>
    <n v="0"/>
    <n v="0"/>
    <s v="42494410MRSU16LTIP TL(RSUs)"/>
    <s v="LTIP TL(RSU)"/>
    <s v="LTIP TL(RSU) - 05/04/2016"/>
    <s v="3 years"/>
    <d v="2016-05-04T00:00:00"/>
    <d v="2019-05-04T00:00:00"/>
    <n v="975"/>
    <n v="0"/>
    <n v="0"/>
    <m/>
    <m/>
    <m/>
    <m/>
    <n v="975"/>
    <n v="1"/>
    <s v=""/>
    <n v="0"/>
    <n v="71896.5"/>
    <n v="0"/>
    <n v="0"/>
    <n v="0"/>
    <s v=""/>
    <s v=""/>
    <s v=""/>
    <n v="71896.5"/>
    <n v="975"/>
    <n v="0"/>
    <n v="0"/>
    <n v="975"/>
    <n v="73.739999999999995"/>
    <n v="71896.5"/>
    <n v="-1436.7796559999999"/>
    <n v="70459.720344000001"/>
    <n v="0"/>
    <n v="0"/>
    <n v="0"/>
    <n v="0"/>
    <n v="71896.5"/>
    <n v="65.59899635036497"/>
    <n v="1096"/>
    <n v="71896.5"/>
    <n v="71896.5"/>
    <n v="0"/>
    <n v="0"/>
    <n v="0"/>
    <n v="71896.5"/>
    <n v="0"/>
    <n v="0"/>
    <n v="71896.5"/>
    <n v="0"/>
    <m/>
    <n v="0"/>
    <n v="0"/>
    <n v="0"/>
    <n v="0"/>
    <n v="0"/>
    <n v="0"/>
    <n v="0"/>
    <n v="0"/>
    <n v="0"/>
    <n v="0"/>
    <n v="0"/>
    <n v="0"/>
    <n v="0"/>
  </r>
  <r>
    <n v="1163"/>
    <n v="15365"/>
    <s v="42494365PRSU"/>
    <s v="365P"/>
    <x v="112"/>
    <s v="16LTIP TL(RSUs)"/>
    <n v="10261"/>
    <n v="10"/>
    <x v="90"/>
    <n v="9260"/>
    <x v="1"/>
    <n v="2000"/>
    <n v="0"/>
    <n v="0"/>
    <s v="42494365PRSU16LTIP TL(RSUs)"/>
    <s v="LTIP TL(RSU)"/>
    <s v="LTIP TL(RSU) - 05/04/2016"/>
    <s v="3 years"/>
    <d v="2016-05-04T00:00:00"/>
    <d v="2019-05-04T00:00:00"/>
    <n v="975"/>
    <n v="0"/>
    <n v="0"/>
    <m/>
    <m/>
    <m/>
    <m/>
    <n v="975"/>
    <n v="1"/>
    <s v=""/>
    <n v="0"/>
    <n v="71896.5"/>
    <n v="0"/>
    <n v="0"/>
    <n v="0"/>
    <s v=""/>
    <s v=""/>
    <s v=""/>
    <n v="71896.5"/>
    <n v="975"/>
    <n v="0"/>
    <n v="0"/>
    <n v="975"/>
    <n v="73.739999999999995"/>
    <n v="71896.5"/>
    <n v="-1436.7796559999999"/>
    <n v="70459.720344000001"/>
    <n v="0"/>
    <n v="0"/>
    <n v="0"/>
    <n v="0"/>
    <n v="70459.720344000001"/>
    <n v="64.288066007299278"/>
    <n v="423"/>
    <n v="27193.85"/>
    <n v="27193.85"/>
    <n v="43265.870344000003"/>
    <n v="0"/>
    <n v="0"/>
    <n v="9643.2099999999991"/>
    <n v="17550.64"/>
    <n v="0"/>
    <n v="27193.85"/>
    <n v="0"/>
    <m/>
    <n v="1992.93"/>
    <n v="1928.64"/>
    <n v="1992.93"/>
    <n v="5914.5"/>
    <n v="1992.93"/>
    <n v="1800.07"/>
    <n v="1992.93"/>
    <n v="5785.93"/>
    <n v="1928.64"/>
    <n v="1992.93"/>
    <n v="1928.64"/>
    <n v="5850.21"/>
    <n v="17550.64"/>
  </r>
  <r>
    <n v="1164"/>
    <n v="24451"/>
    <s v="42494451RRSU"/>
    <s v="451R"/>
    <x v="186"/>
    <s v="16LTIP TL(RSUs)"/>
    <n v="10261"/>
    <n v="10"/>
    <x v="0"/>
    <n v="9260"/>
    <x v="1"/>
    <n v="2000"/>
    <n v="0"/>
    <n v="0"/>
    <s v="42494451RRSU16LTIP TL(RSUs)"/>
    <s v="LTIP TL(RSU)"/>
    <s v="LTIP TL(RSU) - 05/04/2016"/>
    <s v="3 years"/>
    <d v="2016-05-04T00:00:00"/>
    <d v="2019-05-04T00:00:00"/>
    <n v="975"/>
    <n v="0"/>
    <n v="0"/>
    <m/>
    <m/>
    <m/>
    <m/>
    <n v="975"/>
    <n v="1"/>
    <s v=""/>
    <n v="0"/>
    <n v="71896.5"/>
    <n v="0"/>
    <n v="0"/>
    <n v="0"/>
    <s v=""/>
    <s v=""/>
    <s v=""/>
    <n v="71896.5"/>
    <n v="975"/>
    <n v="0"/>
    <n v="0"/>
    <n v="975"/>
    <n v="73.739999999999995"/>
    <n v="71896.5"/>
    <n v="-1436.7796559999999"/>
    <n v="70459.720344000001"/>
    <n v="0"/>
    <n v="0"/>
    <n v="0"/>
    <n v="0"/>
    <n v="70459.720344000001"/>
    <n v="64.288066007299278"/>
    <n v="423"/>
    <n v="27193.85"/>
    <n v="27193.85"/>
    <n v="43265.870344000003"/>
    <n v="0"/>
    <n v="0"/>
    <n v="9643.2099999999991"/>
    <n v="17550.64"/>
    <n v="0"/>
    <n v="27193.85"/>
    <n v="0"/>
    <m/>
    <n v="1992.93"/>
    <n v="1928.64"/>
    <n v="1992.93"/>
    <n v="5914.5"/>
    <n v="1992.93"/>
    <n v="1800.07"/>
    <n v="1992.93"/>
    <n v="5785.93"/>
    <n v="1928.64"/>
    <n v="1992.93"/>
    <n v="1928.64"/>
    <n v="5850.21"/>
    <n v="17550.64"/>
  </r>
  <r>
    <n v="1165"/>
    <n v="10105"/>
    <s v="42494105ARSU"/>
    <s v="105A"/>
    <x v="5"/>
    <s v="16LTIP TL(RSUs)"/>
    <n v="10261"/>
    <n v="10"/>
    <x v="5"/>
    <n v="9260"/>
    <x v="1"/>
    <n v="2000"/>
    <n v="0"/>
    <n v="0"/>
    <s v="42494105ARSU16LTIP TL(RSUs)"/>
    <s v="LTIP TL(RSU)"/>
    <s v="LTIP TL(RSU) - 05/04/2016"/>
    <s v="3 years"/>
    <d v="2016-05-04T00:00:00"/>
    <d v="2019-05-04T00:00:00"/>
    <n v="435"/>
    <n v="0"/>
    <n v="0"/>
    <m/>
    <m/>
    <m/>
    <m/>
    <n v="435"/>
    <n v="1"/>
    <s v=""/>
    <n v="0"/>
    <n v="32076.899999999998"/>
    <n v="0"/>
    <n v="0"/>
    <n v="0"/>
    <s v=""/>
    <s v=""/>
    <s v=""/>
    <n v="32076.899999999998"/>
    <n v="435"/>
    <n v="0"/>
    <n v="0"/>
    <n v="435"/>
    <n v="73.739999999999995"/>
    <n v="32076.899999999998"/>
    <n v="-641.0247695999999"/>
    <n v="31435.875230399997"/>
    <n v="0"/>
    <n v="0"/>
    <n v="0"/>
    <n v="0"/>
    <n v="32076.899999999998"/>
    <n v="29.267244525547444"/>
    <n v="1096"/>
    <n v="32076.899999999998"/>
    <n v="32076.899999999998"/>
    <n v="0"/>
    <n v="0"/>
    <n v="0"/>
    <n v="32076.9"/>
    <n v="0"/>
    <n v="0"/>
    <n v="32076.9"/>
    <n v="0"/>
    <m/>
    <n v="0"/>
    <n v="0"/>
    <n v="0"/>
    <n v="0"/>
    <n v="0"/>
    <n v="0"/>
    <n v="0"/>
    <n v="0"/>
    <n v="0"/>
    <n v="0"/>
    <n v="0"/>
    <n v="0"/>
    <n v="0"/>
  </r>
  <r>
    <n v="1166"/>
    <n v="16987"/>
    <s v="42494987BRSU"/>
    <s v="987B"/>
    <x v="132"/>
    <s v="16LTIP TL(RSUs)"/>
    <n v="10261"/>
    <n v="212"/>
    <x v="102"/>
    <n v="9260"/>
    <x v="1"/>
    <n v="821000"/>
    <n v="0"/>
    <n v="0"/>
    <s v="42494987BRSU16LTIP TL(RSUs)"/>
    <s v="LTIP TL(RSU)"/>
    <s v="LTIP TL(RSU) - 05/04/2016"/>
    <s v="3 years"/>
    <d v="2016-05-04T00:00:00"/>
    <d v="2019-05-04T00:00:00"/>
    <n v="435"/>
    <n v="0"/>
    <n v="0"/>
    <m/>
    <m/>
    <m/>
    <m/>
    <n v="435"/>
    <n v="1"/>
    <s v=""/>
    <n v="435"/>
    <n v="32076.899999999998"/>
    <n v="0"/>
    <n v="0"/>
    <n v="0"/>
    <s v=""/>
    <s v=""/>
    <s v=""/>
    <n v="32076.899999999998"/>
    <n v="435"/>
    <n v="-435"/>
    <n v="0"/>
    <n v="0"/>
    <n v="73.739999999999995"/>
    <n v="0"/>
    <n v="0"/>
    <n v="0"/>
    <n v="0"/>
    <n v="0"/>
    <n v="0"/>
    <n v="0"/>
    <n v="32076.899999999998"/>
    <n v="29.267244525547444"/>
    <n v="1096"/>
    <n v="32076.899999999998"/>
    <n v="32076.899999999998"/>
    <n v="0"/>
    <n v="0"/>
    <n v="0"/>
    <n v="32076.9"/>
    <n v="0"/>
    <n v="0"/>
    <n v="32076.9"/>
    <n v="0"/>
    <m/>
    <n v="0"/>
    <n v="0"/>
    <n v="0"/>
    <n v="0"/>
    <n v="0"/>
    <n v="0"/>
    <n v="0"/>
    <n v="0"/>
    <n v="0"/>
    <n v="0"/>
    <n v="0"/>
    <n v="0"/>
    <n v="0"/>
  </r>
  <r>
    <n v="1167"/>
    <n v="10859"/>
    <s v="42494859CRSU"/>
    <s v="859C"/>
    <x v="29"/>
    <s v="16LTIP TL(RSUs)"/>
    <n v="10261"/>
    <n v="10"/>
    <x v="12"/>
    <n v="9260"/>
    <x v="1"/>
    <n v="2000"/>
    <n v="0"/>
    <n v="0"/>
    <s v="42494859CRSU16LTIP TL(RSUs)"/>
    <s v="LTIP TL(RSU)"/>
    <s v="LTIP TL(RSU) - 05/04/2016"/>
    <s v="3 years"/>
    <d v="2016-05-04T00:00:00"/>
    <d v="2019-05-04T00:00:00"/>
    <n v="435"/>
    <n v="0"/>
    <n v="0"/>
    <m/>
    <m/>
    <m/>
    <m/>
    <n v="435"/>
    <n v="1"/>
    <s v=""/>
    <n v="0"/>
    <n v="32076.899999999998"/>
    <n v="0"/>
    <n v="0"/>
    <n v="0"/>
    <s v=""/>
    <s v=""/>
    <s v=""/>
    <n v="32076.899999999998"/>
    <n v="435"/>
    <n v="0"/>
    <n v="0"/>
    <n v="435"/>
    <n v="73.739999999999995"/>
    <n v="32076.899999999998"/>
    <n v="-641.0247695999999"/>
    <n v="31435.875230399997"/>
    <n v="0"/>
    <n v="0"/>
    <n v="0"/>
    <n v="0"/>
    <n v="31435.875230399997"/>
    <n v="28.682367910948901"/>
    <n v="423"/>
    <n v="12132.64"/>
    <n v="12132.64"/>
    <n v="19303.235230399998"/>
    <n v="0"/>
    <n v="0"/>
    <n v="4302.3599999999997"/>
    <n v="7830.2800000000007"/>
    <n v="0"/>
    <n v="12132.64"/>
    <n v="0"/>
    <m/>
    <n v="889.15"/>
    <n v="860.47"/>
    <n v="889.15"/>
    <n v="2638.77"/>
    <n v="889.16"/>
    <n v="803.1"/>
    <n v="889.16"/>
    <n v="2581.42"/>
    <n v="860.47"/>
    <n v="889.15"/>
    <n v="860.47"/>
    <n v="2610.09"/>
    <n v="7830.2800000000007"/>
  </r>
  <r>
    <n v="1168"/>
    <n v="15832"/>
    <s v="42494832DRSU"/>
    <s v="832D"/>
    <x v="125"/>
    <s v="16LTIP TL(RSUs)"/>
    <n v="10261"/>
    <n v="180"/>
    <x v="75"/>
    <n v="9260"/>
    <x v="1"/>
    <n v="700000"/>
    <n v="0"/>
    <n v="0"/>
    <s v="42494832DRSU16LTIP TL(RSUs)"/>
    <s v="LTIP TL(RSU)"/>
    <s v="LTIP TL(RSU) - 05/04/2016"/>
    <s v="3 years"/>
    <d v="2016-05-04T00:00:00"/>
    <d v="2019-05-04T00:00:00"/>
    <n v="435"/>
    <n v="0"/>
    <n v="0"/>
    <m/>
    <m/>
    <m/>
    <m/>
    <n v="435"/>
    <n v="1"/>
    <s v=""/>
    <n v="0"/>
    <n v="32076.899999999998"/>
    <n v="0"/>
    <n v="0"/>
    <n v="0"/>
    <s v=""/>
    <s v=""/>
    <s v=""/>
    <n v="32076.899999999998"/>
    <n v="435"/>
    <n v="0"/>
    <n v="0"/>
    <n v="435"/>
    <n v="73.739999999999995"/>
    <n v="32076.899999999998"/>
    <n v="-641.0247695999999"/>
    <n v="31435.875230399997"/>
    <n v="0"/>
    <n v="0"/>
    <n v="0"/>
    <n v="0"/>
    <n v="31435.875230399997"/>
    <n v="28.682367910948901"/>
    <n v="423"/>
    <n v="12132.64"/>
    <n v="12132.64"/>
    <n v="19303.235230399998"/>
    <n v="0"/>
    <n v="0"/>
    <n v="4302.3599999999997"/>
    <n v="7830.2800000000007"/>
    <n v="0"/>
    <n v="12132.64"/>
    <n v="0"/>
    <m/>
    <n v="889.15"/>
    <n v="860.47"/>
    <n v="889.15"/>
    <n v="2638.77"/>
    <n v="889.16"/>
    <n v="803.1"/>
    <n v="889.16"/>
    <n v="2581.42"/>
    <n v="860.47"/>
    <n v="889.15"/>
    <n v="860.47"/>
    <n v="2610.09"/>
    <n v="7830.2800000000007"/>
  </r>
  <r>
    <n v="1169"/>
    <n v="17017"/>
    <s v="4249417ElRSU"/>
    <s v="17El"/>
    <x v="136"/>
    <s v="16LTIP TL(RSUs)"/>
    <n v="10261"/>
    <n v="212"/>
    <x v="102"/>
    <n v="9260"/>
    <x v="1"/>
    <n v="824000"/>
    <n v="0"/>
    <n v="0"/>
    <s v="4249417ElRSU16LTIP TL(RSUs)"/>
    <s v="LTIP TL(RSU)"/>
    <s v="LTIP TL(RSU) - 05/04/2016"/>
    <s v="3 years"/>
    <d v="2016-05-04T00:00:00"/>
    <d v="2019-05-04T00:00:00"/>
    <n v="435"/>
    <n v="0"/>
    <n v="0"/>
    <m/>
    <m/>
    <m/>
    <m/>
    <n v="435"/>
    <n v="1"/>
    <s v=""/>
    <n v="435"/>
    <n v="32076.899999999998"/>
    <n v="0"/>
    <n v="0"/>
    <n v="0"/>
    <s v=""/>
    <s v=""/>
    <s v=""/>
    <n v="32076.899999999998"/>
    <n v="435"/>
    <n v="-435"/>
    <n v="0"/>
    <n v="0"/>
    <n v="73.739999999999995"/>
    <n v="0"/>
    <n v="0"/>
    <n v="0"/>
    <n v="0"/>
    <n v="0"/>
    <n v="0"/>
    <n v="0"/>
    <n v="32076.899999999998"/>
    <n v="29.267244525547444"/>
    <n v="1096"/>
    <n v="32076.899999999998"/>
    <n v="32076.899999999998"/>
    <n v="0"/>
    <n v="0"/>
    <n v="0"/>
    <n v="4302.3599999999997"/>
    <n v="27774.539999999997"/>
    <n v="0"/>
    <n v="32076.899999999998"/>
    <n v="0"/>
    <m/>
    <n v="889.15"/>
    <n v="860.47"/>
    <n v="26024.92"/>
    <n v="27774.539999999997"/>
    <n v="0"/>
    <n v="0"/>
    <n v="0"/>
    <n v="0"/>
    <n v="0"/>
    <n v="0"/>
    <n v="0"/>
    <n v="0"/>
    <n v="27774.539999999997"/>
  </r>
  <r>
    <n v="1170"/>
    <n v="15304"/>
    <s v="42494304GRSU"/>
    <s v="304G"/>
    <x v="109"/>
    <s v="16LTIP TL(RSUs)"/>
    <n v="10261"/>
    <n v="180"/>
    <x v="75"/>
    <n v="9260"/>
    <x v="1"/>
    <n v="700000"/>
    <n v="0"/>
    <n v="0"/>
    <s v="42494304GRSU16LTIP TL(RSUs)"/>
    <s v="LTIP TL(RSU)"/>
    <s v="LTIP TL(RSU) - 05/04/2016"/>
    <s v="3 years"/>
    <d v="2016-05-04T00:00:00"/>
    <d v="2019-05-04T00:00:00"/>
    <n v="435"/>
    <n v="0"/>
    <n v="0"/>
    <m/>
    <m/>
    <m/>
    <m/>
    <n v="435"/>
    <n v="1"/>
    <s v=""/>
    <n v="0"/>
    <n v="32076.899999999998"/>
    <n v="0"/>
    <n v="0"/>
    <n v="0"/>
    <s v=""/>
    <s v=""/>
    <s v=""/>
    <n v="32076.899999999998"/>
    <n v="435"/>
    <n v="0"/>
    <n v="0"/>
    <n v="435"/>
    <n v="73.739999999999995"/>
    <n v="32076.899999999998"/>
    <n v="-641.0247695999999"/>
    <n v="31435.875230399997"/>
    <n v="0"/>
    <n v="0"/>
    <n v="0"/>
    <n v="0"/>
    <n v="32076.899999999998"/>
    <n v="29.267244525547444"/>
    <n v="1096"/>
    <n v="32076.899999999998"/>
    <n v="32076.899999999998"/>
    <n v="0"/>
    <n v="0"/>
    <n v="0"/>
    <n v="32076.9"/>
    <n v="0"/>
    <n v="0"/>
    <n v="32076.9"/>
    <n v="0"/>
    <m/>
    <n v="0"/>
    <n v="0"/>
    <n v="0"/>
    <n v="0"/>
    <n v="0"/>
    <n v="0"/>
    <n v="0"/>
    <n v="0"/>
    <n v="0"/>
    <n v="0"/>
    <n v="0"/>
    <n v="0"/>
    <n v="0"/>
  </r>
  <r>
    <n v="1171"/>
    <n v="14383"/>
    <s v="42494383KRSU"/>
    <s v="383K"/>
    <x v="83"/>
    <s v="16LTIP TL(RSUs)"/>
    <n v="10261"/>
    <n v="80"/>
    <x v="68"/>
    <n v="9260"/>
    <x v="1"/>
    <n v="190000"/>
    <n v="0"/>
    <n v="0"/>
    <s v="42494383KRSU16LTIP TL(RSUs)"/>
    <s v="LTIP TL(RSU)"/>
    <s v="LTIP TL(RSU) - 05/04/2016"/>
    <s v="3 years"/>
    <d v="2016-05-04T00:00:00"/>
    <d v="2019-05-04T00:00:00"/>
    <n v="435"/>
    <n v="0"/>
    <n v="0"/>
    <m/>
    <m/>
    <m/>
    <m/>
    <n v="435"/>
    <n v="1"/>
    <s v=""/>
    <n v="0"/>
    <n v="32076.899999999998"/>
    <n v="0"/>
    <n v="0"/>
    <n v="0"/>
    <s v=""/>
    <s v=""/>
    <s v=""/>
    <n v="32076.899999999998"/>
    <n v="435"/>
    <n v="0"/>
    <n v="0"/>
    <n v="435"/>
    <n v="73.739999999999995"/>
    <n v="32076.899999999998"/>
    <n v="-641.0247695999999"/>
    <n v="31435.875230399997"/>
    <n v="0"/>
    <n v="0"/>
    <n v="0"/>
    <n v="0"/>
    <n v="31435.875230399997"/>
    <n v="28.682367910948901"/>
    <n v="423"/>
    <n v="12132.64"/>
    <n v="12132.64"/>
    <n v="19303.235230399998"/>
    <n v="0"/>
    <n v="0"/>
    <n v="4302.3599999999997"/>
    <n v="7830.2800000000007"/>
    <n v="0"/>
    <n v="12132.64"/>
    <n v="0"/>
    <m/>
    <n v="889.15"/>
    <n v="860.47"/>
    <n v="889.15"/>
    <n v="2638.77"/>
    <n v="889.16"/>
    <n v="803.1"/>
    <n v="889.16"/>
    <n v="2581.42"/>
    <n v="860.47"/>
    <n v="889.15"/>
    <n v="860.47"/>
    <n v="2610.09"/>
    <n v="7830.2800000000007"/>
  </r>
  <r>
    <n v="1172"/>
    <n v="17064"/>
    <s v="4249464SaRSU"/>
    <s v="64Sa"/>
    <x v="147"/>
    <s v="16LTIP TL(RSUs)"/>
    <n v="10261"/>
    <n v="212"/>
    <x v="104"/>
    <n v="9260"/>
    <x v="1"/>
    <n v="821000"/>
    <n v="0"/>
    <n v="0"/>
    <s v="4249464SaRSU16LTIP TL(RSUs)"/>
    <s v="LTIP TL(RSU)"/>
    <s v="LTIP TL(RSU) - 05/04/2016"/>
    <s v="3 years"/>
    <d v="2016-05-04T00:00:00"/>
    <d v="2019-05-04T00:00:00"/>
    <n v="435"/>
    <n v="0"/>
    <n v="0"/>
    <m/>
    <m/>
    <m/>
    <m/>
    <n v="435"/>
    <n v="1"/>
    <s v=""/>
    <n v="435"/>
    <n v="32076.899999999998"/>
    <n v="0"/>
    <n v="0"/>
    <n v="0"/>
    <s v=""/>
    <s v=""/>
    <s v=""/>
    <n v="32076.899999999998"/>
    <n v="435"/>
    <n v="-435"/>
    <n v="0"/>
    <n v="0"/>
    <n v="73.739999999999995"/>
    <n v="0"/>
    <n v="0"/>
    <n v="0"/>
    <n v="0"/>
    <n v="0"/>
    <n v="0"/>
    <n v="0"/>
    <n v="32076.899999999998"/>
    <n v="29.267244525547444"/>
    <n v="1096"/>
    <n v="32076.899999999998"/>
    <n v="32076.899999999998"/>
    <n v="0"/>
    <n v="0"/>
    <n v="0"/>
    <n v="4302.3599999999997"/>
    <n v="27774.539999999997"/>
    <n v="0"/>
    <n v="32076.899999999998"/>
    <n v="0"/>
    <m/>
    <n v="889.15"/>
    <n v="860.47"/>
    <n v="26024.92"/>
    <n v="27774.539999999997"/>
    <n v="0"/>
    <n v="0"/>
    <n v="0"/>
    <n v="0"/>
    <n v="0"/>
    <n v="0"/>
    <n v="0"/>
    <n v="0"/>
    <n v="27774.539999999997"/>
  </r>
  <r>
    <n v="1173"/>
    <n v="11267"/>
    <s v="42494267SRSU"/>
    <s v="267S"/>
    <x v="35"/>
    <s v="16LTIP TL(RSUs)"/>
    <n v="10261"/>
    <n v="10"/>
    <x v="12"/>
    <n v="9260"/>
    <x v="1"/>
    <n v="2000"/>
    <n v="0"/>
    <n v="0"/>
    <s v="42494267SRSU16LTIP TL(RSUs)"/>
    <s v="LTIP TL(RSU)"/>
    <s v="LTIP TL(RSU) - 05/04/2016"/>
    <s v="3 years"/>
    <d v="2016-05-04T00:00:00"/>
    <d v="2019-05-04T00:00:00"/>
    <n v="435"/>
    <n v="0"/>
    <n v="0"/>
    <m/>
    <m/>
    <m/>
    <m/>
    <n v="435"/>
    <n v="1"/>
    <s v=""/>
    <n v="0"/>
    <n v="32076.899999999998"/>
    <n v="0"/>
    <n v="0"/>
    <n v="0"/>
    <s v=""/>
    <s v=""/>
    <s v=""/>
    <n v="32076.899999999998"/>
    <n v="435"/>
    <n v="0"/>
    <n v="0"/>
    <n v="435"/>
    <n v="73.739999999999995"/>
    <n v="32076.899999999998"/>
    <n v="-641.0247695999999"/>
    <n v="31435.875230399997"/>
    <n v="0"/>
    <n v="0"/>
    <n v="0"/>
    <n v="0"/>
    <n v="32076.899999999998"/>
    <n v="29.267244525547444"/>
    <n v="1096"/>
    <n v="32076.899999999998"/>
    <n v="32076.899999999998"/>
    <n v="0"/>
    <n v="0"/>
    <n v="0"/>
    <n v="32076.9"/>
    <n v="0"/>
    <n v="0"/>
    <n v="32076.9"/>
    <n v="0"/>
    <m/>
    <n v="0"/>
    <n v="0"/>
    <n v="0"/>
    <n v="0"/>
    <n v="0"/>
    <n v="0"/>
    <n v="0"/>
    <n v="0"/>
    <n v="0"/>
    <n v="0"/>
    <n v="0"/>
    <n v="0"/>
    <n v="0"/>
  </r>
  <r>
    <n v="1174"/>
    <n v="10368"/>
    <s v="42494368WRSU"/>
    <s v="368W"/>
    <x v="15"/>
    <s v="16LTIP TL(RSUs)"/>
    <n v="10261"/>
    <n v="10"/>
    <x v="5"/>
    <n v="9260"/>
    <x v="1"/>
    <n v="2000"/>
    <n v="0"/>
    <n v="0"/>
    <s v="42494368WRSU16LTIP TL(RSUs)"/>
    <s v="LTIP TL(RSU)"/>
    <s v="LTIP TL(RSU) - 05/04/2016"/>
    <s v="3 years"/>
    <d v="2016-05-04T00:00:00"/>
    <d v="2019-05-04T00:00:00"/>
    <n v="435"/>
    <n v="0"/>
    <n v="0"/>
    <m/>
    <m/>
    <m/>
    <m/>
    <n v="435"/>
    <n v="1"/>
    <s v=""/>
    <n v="0"/>
    <n v="32076.899999999998"/>
    <n v="0"/>
    <n v="0"/>
    <n v="0"/>
    <s v=""/>
    <s v=""/>
    <s v=""/>
    <n v="32076.899999999998"/>
    <n v="435"/>
    <n v="0"/>
    <n v="0"/>
    <n v="435"/>
    <n v="73.739999999999995"/>
    <n v="32076.899999999998"/>
    <n v="-641.0247695999999"/>
    <n v="31435.875230399997"/>
    <n v="0"/>
    <n v="0"/>
    <n v="0"/>
    <n v="0"/>
    <n v="32076.899999999998"/>
    <n v="29.267244525547444"/>
    <n v="1096"/>
    <n v="32076.899999999998"/>
    <n v="32076.899999999998"/>
    <n v="0"/>
    <n v="0"/>
    <n v="0"/>
    <n v="32076.9"/>
    <n v="0"/>
    <n v="0"/>
    <n v="32076.9"/>
    <n v="0"/>
    <m/>
    <n v="0"/>
    <n v="0"/>
    <n v="0"/>
    <n v="0"/>
    <n v="0"/>
    <n v="0"/>
    <n v="0"/>
    <n v="0"/>
    <n v="0"/>
    <n v="0"/>
    <n v="0"/>
    <n v="0"/>
    <n v="0"/>
  </r>
  <r>
    <n v="1175"/>
    <n v="10382"/>
    <s v="42494382ARSU"/>
    <s v="382A"/>
    <x v="17"/>
    <s v="16LTIP TL(RSUs)"/>
    <n v="10261"/>
    <n v="10"/>
    <x v="1"/>
    <n v="9260"/>
    <x v="1"/>
    <n v="2000"/>
    <n v="0"/>
    <n v="0"/>
    <s v="42494382A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0"/>
    <n v="20647.199999999997"/>
    <n v="0"/>
    <n v="0"/>
    <n v="0"/>
    <s v=""/>
    <s v=""/>
    <s v="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647.199999999997"/>
    <n v="18.838686131386858"/>
    <n v="1096"/>
    <n v="20647.199999999997"/>
    <n v="20647.199999999997"/>
    <n v="0"/>
    <n v="0"/>
    <n v="0"/>
    <n v="20647.2"/>
    <n v="0"/>
    <n v="0"/>
    <n v="20647.2"/>
    <n v="0"/>
    <m/>
    <n v="0"/>
    <n v="0"/>
    <n v="0"/>
    <n v="0"/>
    <n v="0"/>
    <n v="0"/>
    <n v="0"/>
    <n v="0"/>
    <n v="0"/>
    <n v="0"/>
    <n v="0"/>
    <n v="0"/>
    <n v="0"/>
  </r>
  <r>
    <n v="1176"/>
    <n v="17505"/>
    <s v="42494505ARSU"/>
    <s v="505A"/>
    <x v="155"/>
    <s v="16LTIP TL(RSUs)"/>
    <n v="10261"/>
    <n v="212"/>
    <x v="105"/>
    <n v="9260"/>
    <x v="1"/>
    <n v="834000"/>
    <n v="0"/>
    <n v="0"/>
    <s v="42494505A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280"/>
    <n v="20647.199999999997"/>
    <n v="0"/>
    <n v="0"/>
    <n v="0"/>
    <s v=""/>
    <s v=""/>
    <s v=""/>
    <n v="20647.199999999997"/>
    <n v="280"/>
    <n v="-280"/>
    <n v="0"/>
    <n v="0"/>
    <n v="73.739999999999995"/>
    <n v="0"/>
    <n v="0"/>
    <n v="0"/>
    <n v="0"/>
    <n v="0"/>
    <n v="0"/>
    <n v="0"/>
    <n v="20647.199999999997"/>
    <n v="18.838686131386858"/>
    <n v="1096"/>
    <n v="20647.199999999997"/>
    <n v="20647.199999999997"/>
    <n v="0"/>
    <n v="0"/>
    <n v="0"/>
    <n v="2769.33"/>
    <n v="17877.869999999995"/>
    <n v="0"/>
    <n v="20647.199999999997"/>
    <n v="0"/>
    <m/>
    <n v="572.33000000000004"/>
    <n v="553.87"/>
    <n v="16751.669999999998"/>
    <n v="17877.87"/>
    <n v="0"/>
    <n v="0"/>
    <n v="0"/>
    <n v="0"/>
    <n v="0"/>
    <n v="0"/>
    <n v="0"/>
    <n v="0"/>
    <n v="17877.87"/>
  </r>
  <r>
    <n v="1177"/>
    <n v="16986"/>
    <s v="42494986ARSU"/>
    <s v="986A"/>
    <x v="131"/>
    <s v="16LTIP TL(RSUs)"/>
    <n v="10261"/>
    <n v="10"/>
    <x v="101"/>
    <n v="9260"/>
    <x v="1"/>
    <n v="2000"/>
    <n v="0"/>
    <n v="0"/>
    <s v="42494986A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0"/>
    <n v="20647.199999999997"/>
    <n v="0"/>
    <n v="0"/>
    <n v="0"/>
    <s v=""/>
    <s v=""/>
    <s v="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423"/>
    <n v="7809.52"/>
    <n v="7809.52"/>
    <n v="12425.066355199997"/>
    <n v="0"/>
    <n v="0"/>
    <n v="2769.33"/>
    <n v="5040.1900000000005"/>
    <n v="0"/>
    <n v="7809.52"/>
    <n v="0"/>
    <m/>
    <n v="572.33000000000004"/>
    <n v="553.87"/>
    <n v="572.33000000000004"/>
    <n v="1698.5300000000002"/>
    <n v="572.32000000000005"/>
    <n v="516.95000000000005"/>
    <n v="572.32000000000005"/>
    <n v="1661.5900000000001"/>
    <n v="553.87"/>
    <n v="572.33000000000004"/>
    <n v="553.87"/>
    <n v="1680.0700000000002"/>
    <n v="5040.1900000000005"/>
  </r>
  <r>
    <n v="1178"/>
    <n v="24541"/>
    <s v="42494541BRSU"/>
    <s v="541B"/>
    <x v="188"/>
    <s v="16LTIP TL(RSUs)"/>
    <n v="10261"/>
    <n v="180"/>
    <x v="75"/>
    <n v="9260"/>
    <x v="1"/>
    <n v="700000"/>
    <n v="0"/>
    <n v="0"/>
    <s v="42494541B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0"/>
    <n v="20647.199999999997"/>
    <n v="0"/>
    <n v="0"/>
    <n v="0"/>
    <s v=""/>
    <s v=""/>
    <s v="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423"/>
    <n v="7809.52"/>
    <n v="7809.52"/>
    <n v="12425.066355199997"/>
    <n v="0"/>
    <n v="0"/>
    <n v="2769.33"/>
    <n v="5040.1900000000005"/>
    <n v="0"/>
    <n v="7809.52"/>
    <n v="0"/>
    <m/>
    <n v="572.33000000000004"/>
    <n v="553.87"/>
    <n v="572.33000000000004"/>
    <n v="1698.5300000000002"/>
    <n v="572.32000000000005"/>
    <n v="516.95000000000005"/>
    <n v="572.32000000000005"/>
    <n v="1661.5900000000001"/>
    <n v="553.87"/>
    <n v="572.33000000000004"/>
    <n v="553.87"/>
    <n v="1680.0700000000002"/>
    <n v="5040.1900000000005"/>
  </r>
  <r>
    <n v="1179"/>
    <n v="12327"/>
    <s v="42494327BRSU"/>
    <s v="327B"/>
    <x v="53"/>
    <s v="16LTIP TL(RSUs)"/>
    <n v="10261"/>
    <n v="10"/>
    <x v="45"/>
    <n v="9260"/>
    <x v="1"/>
    <n v="2000"/>
    <n v="0"/>
    <n v="0"/>
    <s v="42494327B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0"/>
    <n v="20647.199999999997"/>
    <n v="0"/>
    <n v="0"/>
    <n v="0"/>
    <s v=""/>
    <s v=""/>
    <s v="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423"/>
    <n v="7809.52"/>
    <n v="7809.52"/>
    <n v="12425.066355199997"/>
    <n v="0"/>
    <n v="0"/>
    <n v="2769.33"/>
    <n v="5040.1900000000005"/>
    <n v="0"/>
    <n v="7809.52"/>
    <n v="0"/>
    <m/>
    <n v="572.33000000000004"/>
    <n v="553.87"/>
    <n v="572.33000000000004"/>
    <n v="1698.5300000000002"/>
    <n v="572.32000000000005"/>
    <n v="516.95000000000005"/>
    <n v="572.32000000000005"/>
    <n v="1661.5900000000001"/>
    <n v="553.87"/>
    <n v="572.33000000000004"/>
    <n v="553.87"/>
    <n v="1680.0700000000002"/>
    <n v="5040.1900000000005"/>
  </r>
  <r>
    <n v="1180"/>
    <n v="19167"/>
    <s v="42494167BRSU"/>
    <s v="167B"/>
    <x v="182"/>
    <s v="16LTIP TL(RSUs)"/>
    <n v="10261"/>
    <n v="10"/>
    <x v="131"/>
    <n v="9260"/>
    <x v="1"/>
    <n v="2000"/>
    <n v="0"/>
    <n v="0"/>
    <s v="42494167B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0"/>
    <n v="20647.199999999997"/>
    <n v="0"/>
    <n v="0"/>
    <n v="0"/>
    <s v=""/>
    <s v=""/>
    <s v="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423"/>
    <n v="7809.52"/>
    <n v="7809.52"/>
    <n v="12425.066355199997"/>
    <n v="0"/>
    <n v="0"/>
    <n v="2769.33"/>
    <n v="5040.1900000000005"/>
    <n v="0"/>
    <n v="7809.52"/>
    <n v="0"/>
    <m/>
    <n v="572.33000000000004"/>
    <n v="553.87"/>
    <n v="572.33000000000004"/>
    <n v="1698.5300000000002"/>
    <n v="572.32000000000005"/>
    <n v="516.95000000000005"/>
    <n v="572.32000000000005"/>
    <n v="1661.5900000000001"/>
    <n v="553.87"/>
    <n v="572.33000000000004"/>
    <n v="553.87"/>
    <n v="1680.0700000000002"/>
    <n v="5040.1900000000005"/>
  </r>
  <r>
    <n v="1181"/>
    <n v="14178"/>
    <s v="42494178BRSU"/>
    <s v="178B"/>
    <x v="77"/>
    <s v="16LTIP TL(RSUs)"/>
    <n v="10261"/>
    <n v="10"/>
    <x v="14"/>
    <n v="9260"/>
    <x v="1"/>
    <n v="2000"/>
    <n v="0"/>
    <n v="0"/>
    <s v="42494178B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0"/>
    <n v="20647.199999999997"/>
    <n v="0"/>
    <n v="0"/>
    <n v="0"/>
    <s v=""/>
    <s v=""/>
    <s v="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423"/>
    <n v="7809.52"/>
    <n v="7809.52"/>
    <n v="12425.066355199997"/>
    <n v="0"/>
    <n v="0"/>
    <n v="2769.33"/>
    <n v="5040.1900000000005"/>
    <n v="0"/>
    <n v="7809.52"/>
    <n v="0"/>
    <m/>
    <n v="572.33000000000004"/>
    <n v="553.87"/>
    <n v="572.33000000000004"/>
    <n v="1698.5300000000002"/>
    <n v="572.32000000000005"/>
    <n v="516.95000000000005"/>
    <n v="572.32000000000005"/>
    <n v="1661.5900000000001"/>
    <n v="553.87"/>
    <n v="572.33000000000004"/>
    <n v="553.87"/>
    <n v="1680.0700000000002"/>
    <n v="5040.1900000000005"/>
  </r>
  <r>
    <n v="1182"/>
    <n v="13587"/>
    <s v="42494587BRSU"/>
    <s v="587B"/>
    <x v="73"/>
    <s v="16LTIP TL(RSUs)"/>
    <n v="10261"/>
    <n v="10"/>
    <x v="60"/>
    <n v="9260"/>
    <x v="1"/>
    <n v="2000"/>
    <n v="0"/>
    <n v="0"/>
    <s v="42494587B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0"/>
    <n v="20647.199999999997"/>
    <n v="0"/>
    <n v="0"/>
    <n v="0"/>
    <s v=""/>
    <s v=""/>
    <s v="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647.199999999997"/>
    <n v="18.838686131386858"/>
    <n v="1096"/>
    <n v="20647.199999999997"/>
    <n v="20647.199999999997"/>
    <n v="0"/>
    <n v="0"/>
    <n v="0"/>
    <n v="20647.2"/>
    <n v="0"/>
    <n v="0"/>
    <n v="20647.2"/>
    <n v="0"/>
    <m/>
    <n v="0"/>
    <n v="0"/>
    <n v="0"/>
    <n v="0"/>
    <n v="0"/>
    <n v="0"/>
    <n v="0"/>
    <n v="0"/>
    <n v="0"/>
    <n v="0"/>
    <n v="0"/>
    <n v="0"/>
    <n v="0"/>
  </r>
  <r>
    <n v="1183"/>
    <n v="14311"/>
    <s v="42494311CRSU"/>
    <s v="311C"/>
    <x v="81"/>
    <s v="16LTIP TL(RSUs)"/>
    <n v="10261"/>
    <n v="80"/>
    <x v="66"/>
    <n v="9260"/>
    <x v="1"/>
    <n v="190000"/>
    <n v="0"/>
    <n v="0"/>
    <s v="42494311C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0"/>
    <n v="20647.199999999997"/>
    <n v="0"/>
    <n v="0"/>
    <n v="0"/>
    <s v=""/>
    <s v=""/>
    <s v="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423"/>
    <n v="7809.52"/>
    <n v="7809.52"/>
    <n v="12425.066355199997"/>
    <n v="0"/>
    <n v="0"/>
    <n v="2769.33"/>
    <n v="5040.1900000000005"/>
    <n v="0"/>
    <n v="7809.52"/>
    <n v="0"/>
    <m/>
    <n v="572.33000000000004"/>
    <n v="553.87"/>
    <n v="572.33000000000004"/>
    <n v="1698.5300000000002"/>
    <n v="572.32000000000005"/>
    <n v="516.95000000000005"/>
    <n v="572.32000000000005"/>
    <n v="1661.5900000000001"/>
    <n v="553.87"/>
    <n v="572.33000000000004"/>
    <n v="553.87"/>
    <n v="1680.0700000000002"/>
    <n v="5040.1900000000005"/>
  </r>
  <r>
    <n v="1184"/>
    <n v="17010"/>
    <s v="4249410DaRSU"/>
    <s v="10Da"/>
    <x v="135"/>
    <s v="16LTIP TL(RSUs)"/>
    <n v="10261"/>
    <n v="10"/>
    <x v="103"/>
    <n v="9260"/>
    <x v="1"/>
    <n v="2000"/>
    <n v="0"/>
    <n v="0"/>
    <s v="4249410Da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0"/>
    <n v="20647.199999999997"/>
    <n v="0"/>
    <n v="0"/>
    <n v="0"/>
    <s v=""/>
    <s v=""/>
    <s v="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423"/>
    <n v="7809.52"/>
    <n v="7809.52"/>
    <n v="12425.066355199997"/>
    <n v="0"/>
    <n v="0"/>
    <n v="2769.33"/>
    <n v="5040.1900000000005"/>
    <n v="0"/>
    <n v="7809.52"/>
    <n v="0"/>
    <m/>
    <n v="572.33000000000004"/>
    <n v="553.87"/>
    <n v="572.33000000000004"/>
    <n v="1698.5300000000002"/>
    <n v="572.32000000000005"/>
    <n v="516.95000000000005"/>
    <n v="572.32000000000005"/>
    <n v="1661.5900000000001"/>
    <n v="553.87"/>
    <n v="572.33000000000004"/>
    <n v="553.87"/>
    <n v="1680.0700000000002"/>
    <n v="5040.1900000000005"/>
  </r>
  <r>
    <n v="1185"/>
    <n v="14482"/>
    <s v="42494482DRSU"/>
    <s v="482D"/>
    <x v="86"/>
    <s v="16LTIP TL(RSUs)"/>
    <n v="10261"/>
    <n v="10"/>
    <x v="70"/>
    <n v="9260"/>
    <x v="1"/>
    <n v="12000"/>
    <n v="0"/>
    <n v="0"/>
    <s v="42494482D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0"/>
    <n v="20647.199999999997"/>
    <n v="0"/>
    <n v="0"/>
    <n v="0"/>
    <s v=""/>
    <s v=""/>
    <s v="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423"/>
    <n v="7809.52"/>
    <n v="7809.52"/>
    <n v="12425.066355199997"/>
    <n v="0"/>
    <n v="0"/>
    <n v="2769.33"/>
    <n v="5040.1900000000005"/>
    <n v="0"/>
    <n v="7809.52"/>
    <n v="0"/>
    <m/>
    <n v="572.33000000000004"/>
    <n v="553.87"/>
    <n v="572.33000000000004"/>
    <n v="1698.5300000000002"/>
    <n v="572.32000000000005"/>
    <n v="516.95000000000005"/>
    <n v="572.32000000000005"/>
    <n v="1661.5900000000001"/>
    <n v="553.87"/>
    <n v="572.33000000000004"/>
    <n v="553.87"/>
    <n v="1680.0700000000002"/>
    <n v="5040.1900000000005"/>
  </r>
  <r>
    <n v="1186"/>
    <n v="15102"/>
    <s v="42494102ERSU"/>
    <s v="102E"/>
    <x v="105"/>
    <s v="16LTIP TL(RSUs)"/>
    <n v="10261"/>
    <n v="10"/>
    <x v="85"/>
    <n v="9260"/>
    <x v="1"/>
    <n v="2000"/>
    <n v="0"/>
    <n v="0"/>
    <s v="42494102E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0"/>
    <n v="20647.199999999997"/>
    <n v="0"/>
    <n v="0"/>
    <n v="0"/>
    <s v=""/>
    <s v=""/>
    <s v="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647.199999999997"/>
    <n v="18.838686131386858"/>
    <n v="1096"/>
    <n v="20647.199999999997"/>
    <n v="20647.199999999997"/>
    <n v="0"/>
    <n v="0"/>
    <n v="0"/>
    <n v="20647.2"/>
    <n v="0"/>
    <n v="0"/>
    <n v="20647.2"/>
    <n v="0"/>
    <m/>
    <n v="0"/>
    <n v="0"/>
    <n v="0"/>
    <n v="0"/>
    <n v="0"/>
    <n v="0"/>
    <n v="0"/>
    <n v="0"/>
    <n v="0"/>
    <n v="0"/>
    <n v="0"/>
    <n v="0"/>
    <n v="0"/>
  </r>
  <r>
    <n v="1187"/>
    <n v="17247"/>
    <s v="42494247FRSU"/>
    <s v="247F"/>
    <x v="153"/>
    <s v="16LTIP TL(RSUs)"/>
    <n v="10261"/>
    <n v="80"/>
    <x v="114"/>
    <n v="9260"/>
    <x v="1"/>
    <n v="190000"/>
    <n v="0"/>
    <n v="0"/>
    <s v="42494247F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0"/>
    <n v="20647.199999999997"/>
    <n v="0"/>
    <n v="0"/>
    <n v="0"/>
    <s v=""/>
    <s v=""/>
    <s v="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423"/>
    <n v="7809.52"/>
    <n v="7809.52"/>
    <n v="12425.066355199997"/>
    <n v="0"/>
    <n v="0"/>
    <n v="2769.33"/>
    <n v="5040.1900000000005"/>
    <n v="0"/>
    <n v="7809.52"/>
    <n v="0"/>
    <m/>
    <n v="572.33000000000004"/>
    <n v="553.87"/>
    <n v="572.33000000000004"/>
    <n v="1698.5300000000002"/>
    <n v="572.32000000000005"/>
    <n v="516.95000000000005"/>
    <n v="572.32000000000005"/>
    <n v="1661.5900000000001"/>
    <n v="553.87"/>
    <n v="572.33000000000004"/>
    <n v="553.87"/>
    <n v="1680.0700000000002"/>
    <n v="5040.1900000000005"/>
  </r>
  <r>
    <n v="1188"/>
    <n v="17019"/>
    <s v="4249419FeRSU"/>
    <s v="19Fe"/>
    <x v="137"/>
    <s v="16LTIP TL(RSUs)"/>
    <n v="10261"/>
    <n v="10"/>
    <x v="101"/>
    <n v="9260"/>
    <x v="1"/>
    <n v="2000"/>
    <n v="0"/>
    <n v="0"/>
    <s v="4249419Fe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0"/>
    <n v="20647.199999999997"/>
    <n v="0"/>
    <n v="0"/>
    <n v="0"/>
    <s v=""/>
    <s v=""/>
    <s v="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647.199999999997"/>
    <n v="18.838686131386858"/>
    <n v="1096"/>
    <n v="20647.199999999997"/>
    <n v="20647.199999999997"/>
    <n v="0"/>
    <n v="0"/>
    <n v="0"/>
    <n v="20647.2"/>
    <n v="0"/>
    <n v="0"/>
    <n v="20647.2"/>
    <n v="0"/>
    <m/>
    <n v="0"/>
    <n v="0"/>
    <n v="0"/>
    <n v="0"/>
    <n v="0"/>
    <n v="0"/>
    <n v="0"/>
    <n v="0"/>
    <n v="0"/>
    <n v="0"/>
    <n v="0"/>
    <n v="0"/>
    <n v="0"/>
  </r>
  <r>
    <n v="1189"/>
    <n v="15331"/>
    <s v="42494331FRSU"/>
    <s v="331F"/>
    <x v="111"/>
    <s v="16LTIP TL(RSUs)"/>
    <n v="10261"/>
    <n v="10"/>
    <x v="89"/>
    <n v="9260"/>
    <x v="1"/>
    <n v="2000"/>
    <n v="0"/>
    <n v="0"/>
    <s v="42494331F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0"/>
    <n v="20647.199999999997"/>
    <n v="0"/>
    <n v="0"/>
    <n v="0"/>
    <s v=""/>
    <s v=""/>
    <s v="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647.199999999997"/>
    <n v="18.838686131386858"/>
    <n v="1096"/>
    <n v="20647.199999999997"/>
    <n v="20647.199999999997"/>
    <n v="0"/>
    <n v="0"/>
    <n v="0"/>
    <n v="20647.2"/>
    <n v="0"/>
    <n v="0"/>
    <n v="20647.2"/>
    <n v="0"/>
    <m/>
    <n v="0"/>
    <n v="0"/>
    <n v="0"/>
    <n v="0"/>
    <n v="0"/>
    <n v="0"/>
    <n v="0"/>
    <n v="0"/>
    <n v="0"/>
    <n v="0"/>
    <n v="0"/>
    <n v="0"/>
    <n v="0"/>
  </r>
  <r>
    <n v="1190"/>
    <n v="10239"/>
    <s v="42494239FRSU"/>
    <s v="239F"/>
    <x v="12"/>
    <s v="16LTIP TL(RSUs)"/>
    <n v="10261"/>
    <n v="180"/>
    <x v="9"/>
    <n v="9260"/>
    <x v="1"/>
    <n v="700000"/>
    <n v="0"/>
    <n v="0"/>
    <s v="42494239F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0"/>
    <n v="20647.199999999997"/>
    <n v="0"/>
    <n v="0"/>
    <n v="0"/>
    <s v=""/>
    <s v=""/>
    <s v="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647.199999999997"/>
    <n v="18.838686131386858"/>
    <n v="1096"/>
    <n v="20647.199999999997"/>
    <n v="20647.199999999997"/>
    <n v="0"/>
    <n v="0"/>
    <n v="0"/>
    <n v="2769.33"/>
    <n v="17877.87"/>
    <n v="0"/>
    <n v="20647.199999999997"/>
    <n v="0"/>
    <m/>
    <n v="572.33000000000004"/>
    <n v="553.87"/>
    <n v="572.33000000000004"/>
    <n v="1698.5300000000002"/>
    <n v="572.32000000000005"/>
    <n v="516.95000000000005"/>
    <n v="572.32000000000005"/>
    <n v="1661.5900000000001"/>
    <n v="14517.75"/>
    <n v="0"/>
    <n v="0"/>
    <n v="14517.75"/>
    <n v="17877.87"/>
  </r>
  <r>
    <n v="1191"/>
    <n v="13497"/>
    <s v="42494497GRSU"/>
    <s v="497G"/>
    <x v="69"/>
    <s v="16LTIP TL(RSUs)"/>
    <n v="10261"/>
    <n v="10"/>
    <x v="58"/>
    <n v="9260"/>
    <x v="1"/>
    <n v="12000"/>
    <n v="0"/>
    <n v="0"/>
    <s v="42494497G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0"/>
    <n v="20647.199999999997"/>
    <n v="0"/>
    <n v="0"/>
    <n v="0"/>
    <s v=""/>
    <s v=""/>
    <s v="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647.199999999997"/>
    <n v="18.838686131386858"/>
    <n v="1096"/>
    <n v="20647.199999999997"/>
    <n v="20647.199999999997"/>
    <n v="0"/>
    <n v="0"/>
    <n v="0"/>
    <n v="20647.2"/>
    <n v="0"/>
    <n v="0"/>
    <n v="20647.2"/>
    <n v="0"/>
    <m/>
    <n v="0"/>
    <n v="0"/>
    <n v="0"/>
    <n v="0"/>
    <n v="0"/>
    <n v="0"/>
    <n v="0"/>
    <n v="0"/>
    <n v="0"/>
    <n v="0"/>
    <n v="0"/>
    <n v="0"/>
    <n v="0"/>
  </r>
  <r>
    <n v="1192"/>
    <n v="18570"/>
    <s v="42494570GRSU"/>
    <s v="570G"/>
    <x v="169"/>
    <s v="16LTIP TL(RSUs)"/>
    <n v="10261"/>
    <n v="10"/>
    <x v="0"/>
    <n v="9260"/>
    <x v="1"/>
    <n v="2000"/>
    <n v="0"/>
    <n v="0"/>
    <s v="42494570G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0"/>
    <n v="20647.199999999997"/>
    <n v="0"/>
    <n v="0"/>
    <n v="0"/>
    <s v=""/>
    <s v=""/>
    <s v="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647.199999999997"/>
    <n v="18.838686131386858"/>
    <n v="1096"/>
    <n v="20647.199999999997"/>
    <n v="20647.199999999997"/>
    <n v="0"/>
    <n v="0"/>
    <n v="0"/>
    <n v="2769.33"/>
    <n v="17877.87"/>
    <n v="0"/>
    <n v="20647.199999999997"/>
    <n v="0"/>
    <m/>
    <n v="572.33000000000004"/>
    <n v="553.87"/>
    <n v="572.33000000000004"/>
    <n v="1698.5300000000002"/>
    <n v="572.32000000000005"/>
    <n v="516.95000000000005"/>
    <n v="572.32000000000005"/>
    <n v="1661.5900000000001"/>
    <n v="14517.75"/>
    <n v="0"/>
    <n v="0"/>
    <n v="14517.75"/>
    <n v="17877.87"/>
  </r>
  <r>
    <n v="1193"/>
    <n v="16555"/>
    <s v="42494555GRSU"/>
    <s v="555G"/>
    <x v="127"/>
    <s v="16LTIP TL(RSUs)"/>
    <n v="10261"/>
    <n v="10"/>
    <x v="98"/>
    <n v="9260"/>
    <x v="1"/>
    <n v="2000"/>
    <n v="0"/>
    <n v="0"/>
    <s v="42494555G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0"/>
    <n v="20647.199999999997"/>
    <n v="0"/>
    <n v="0"/>
    <n v="0"/>
    <s v=""/>
    <s v=""/>
    <s v="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423"/>
    <n v="7809.52"/>
    <n v="7809.52"/>
    <n v="12425.066355199997"/>
    <n v="0"/>
    <n v="0"/>
    <n v="2769.33"/>
    <n v="5040.1900000000005"/>
    <n v="0"/>
    <n v="7809.52"/>
    <n v="0"/>
    <m/>
    <n v="572.33000000000004"/>
    <n v="553.87"/>
    <n v="572.33000000000004"/>
    <n v="1698.5300000000002"/>
    <n v="572.32000000000005"/>
    <n v="516.95000000000005"/>
    <n v="572.32000000000005"/>
    <n v="1661.5900000000001"/>
    <n v="553.87"/>
    <n v="572.33000000000004"/>
    <n v="553.87"/>
    <n v="1680.0700000000002"/>
    <n v="5040.1900000000005"/>
  </r>
  <r>
    <n v="1194"/>
    <n v="15388"/>
    <s v="42494388GRSU"/>
    <s v="388G"/>
    <x v="114"/>
    <s v="16LTIP TL(RSUs)"/>
    <n v="10261"/>
    <n v="10"/>
    <x v="45"/>
    <n v="9260"/>
    <x v="1"/>
    <n v="2000"/>
    <n v="0"/>
    <n v="0"/>
    <s v="42494388G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0"/>
    <n v="20647.199999999997"/>
    <n v="0"/>
    <n v="0"/>
    <n v="0"/>
    <s v=""/>
    <s v=""/>
    <s v="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647.199999999997"/>
    <n v="18.838686131386858"/>
    <n v="1096"/>
    <n v="20647.199999999997"/>
    <n v="20647.199999999997"/>
    <n v="0"/>
    <n v="0"/>
    <n v="0"/>
    <n v="20647.2"/>
    <n v="0"/>
    <n v="0"/>
    <n v="20647.2"/>
    <n v="0"/>
    <m/>
    <n v="0"/>
    <n v="0"/>
    <n v="0"/>
    <n v="0"/>
    <n v="0"/>
    <n v="0"/>
    <n v="0"/>
    <n v="0"/>
    <n v="0"/>
    <n v="0"/>
    <n v="0"/>
    <n v="0"/>
    <n v="0"/>
  </r>
  <r>
    <n v="1195"/>
    <n v="15319"/>
    <s v="42494319HRSU"/>
    <s v="319H"/>
    <x v="110"/>
    <s v="16LTIP TL(RSUs)"/>
    <n v="10261"/>
    <n v="180"/>
    <x v="72"/>
    <n v="9260"/>
    <x v="1"/>
    <n v="700000"/>
    <n v="0"/>
    <n v="0"/>
    <s v="42494319H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0"/>
    <n v="20647.199999999997"/>
    <n v="0"/>
    <n v="0"/>
    <n v="0"/>
    <s v=""/>
    <s v=""/>
    <s v="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647.199999999997"/>
    <n v="18.838686131386858"/>
    <n v="1096"/>
    <n v="20647.199999999997"/>
    <n v="20647.199999999997"/>
    <n v="0"/>
    <n v="0"/>
    <n v="0"/>
    <n v="20647.2"/>
    <n v="0"/>
    <n v="0"/>
    <n v="20647.2"/>
    <n v="0"/>
    <m/>
    <n v="0"/>
    <n v="0"/>
    <n v="0"/>
    <n v="0"/>
    <n v="0"/>
    <n v="0"/>
    <n v="0"/>
    <n v="0"/>
    <n v="0"/>
    <n v="0"/>
    <n v="0"/>
    <n v="0"/>
    <n v="0"/>
  </r>
  <r>
    <n v="1196"/>
    <n v="19149"/>
    <s v="42494149HRSU"/>
    <s v="149H"/>
    <x v="180"/>
    <s v="16LTIP TL(RSUs)"/>
    <n v="10261"/>
    <n v="80"/>
    <x v="129"/>
    <n v="9260"/>
    <x v="1"/>
    <n v="190000"/>
    <n v="0"/>
    <n v="0"/>
    <s v="42494149H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0"/>
    <n v="20647.199999999997"/>
    <n v="0"/>
    <n v="0"/>
    <n v="0"/>
    <s v=""/>
    <s v=""/>
    <s v="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647.199999999997"/>
    <n v="18.838686131386858"/>
    <n v="1096"/>
    <n v="20647.199999999997"/>
    <n v="20647.199999999997"/>
    <n v="0"/>
    <n v="0"/>
    <n v="0"/>
    <n v="20647.2"/>
    <n v="0"/>
    <n v="0"/>
    <n v="20647.2"/>
    <n v="0"/>
    <m/>
    <n v="0"/>
    <n v="0"/>
    <n v="0"/>
    <n v="0"/>
    <n v="0"/>
    <n v="0"/>
    <n v="0"/>
    <n v="0"/>
    <n v="0"/>
    <n v="0"/>
    <n v="0"/>
    <n v="0"/>
    <n v="0"/>
  </r>
  <r>
    <n v="1197"/>
    <n v="26049"/>
    <s v="4249449HaRSU"/>
    <s v="49Ha"/>
    <x v="193"/>
    <s v="16LTIP TL(RSUs)"/>
    <n v="10261"/>
    <n v="10"/>
    <x v="5"/>
    <n v="9260"/>
    <x v="1"/>
    <n v="2000"/>
    <n v="0"/>
    <n v="0"/>
    <s v="4249449Ha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0"/>
    <n v="20647.199999999997"/>
    <n v="0"/>
    <n v="0"/>
    <n v="0"/>
    <s v=""/>
    <s v=""/>
    <s v="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423"/>
    <n v="7809.52"/>
    <n v="7809.52"/>
    <n v="12425.066355199997"/>
    <n v="0"/>
    <n v="0"/>
    <n v="2769.33"/>
    <n v="5040.1900000000005"/>
    <n v="0"/>
    <n v="7809.52"/>
    <n v="0"/>
    <m/>
    <n v="572.33000000000004"/>
    <n v="553.87"/>
    <n v="572.33000000000004"/>
    <n v="1698.5300000000002"/>
    <n v="572.32000000000005"/>
    <n v="516.95000000000005"/>
    <n v="572.32000000000005"/>
    <n v="1661.5900000000001"/>
    <n v="553.87"/>
    <n v="572.33000000000004"/>
    <n v="553.87"/>
    <n v="1680.0700000000002"/>
    <n v="5040.1900000000005"/>
  </r>
  <r>
    <n v="1198"/>
    <n v="16949"/>
    <s v="42494949HRSU"/>
    <s v="949H"/>
    <x v="129"/>
    <s v="16LTIP TL(RSUs)"/>
    <n v="10261"/>
    <n v="10"/>
    <x v="5"/>
    <n v="9260"/>
    <x v="1"/>
    <n v="2000"/>
    <n v="0"/>
    <n v="0"/>
    <s v="42494949H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0"/>
    <n v="20647.199999999997"/>
    <n v="0"/>
    <n v="0"/>
    <n v="0"/>
    <s v=""/>
    <s v=""/>
    <s v="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423"/>
    <n v="7809.52"/>
    <n v="7809.52"/>
    <n v="12425.066355199997"/>
    <n v="0"/>
    <n v="0"/>
    <n v="2769.33"/>
    <n v="5040.1900000000005"/>
    <n v="0"/>
    <n v="7809.52"/>
    <n v="0"/>
    <m/>
    <n v="572.33000000000004"/>
    <n v="553.87"/>
    <n v="572.33000000000004"/>
    <n v="1698.5300000000002"/>
    <n v="572.32000000000005"/>
    <n v="516.95000000000005"/>
    <n v="572.32000000000005"/>
    <n v="1661.5900000000001"/>
    <n v="553.87"/>
    <n v="572.33000000000004"/>
    <n v="553.87"/>
    <n v="1680.0700000000002"/>
    <n v="5040.1900000000005"/>
  </r>
  <r>
    <n v="1199"/>
    <n v="17916"/>
    <s v="42494916JRSU"/>
    <s v="916J"/>
    <x v="198"/>
    <s v="16LTIP TL(RSUs)"/>
    <n v="10261"/>
    <n v="180"/>
    <x v="135"/>
    <n v="9260"/>
    <x v="1"/>
    <n v="700000"/>
    <n v="0"/>
    <n v="0"/>
    <s v="42494916J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0"/>
    <n v="20647.199999999997"/>
    <n v="0"/>
    <n v="0"/>
    <n v="0"/>
    <s v=""/>
    <s v=""/>
    <s v="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423"/>
    <n v="7809.52"/>
    <n v="7809.52"/>
    <n v="12425.066355199997"/>
    <n v="0"/>
    <n v="0"/>
    <n v="2769.33"/>
    <n v="5040.1900000000005"/>
    <n v="0"/>
    <n v="7809.52"/>
    <n v="0"/>
    <m/>
    <n v="572.33000000000004"/>
    <n v="553.87"/>
    <n v="572.33000000000004"/>
    <n v="1698.5300000000002"/>
    <n v="572.32000000000005"/>
    <n v="516.95000000000005"/>
    <n v="572.32000000000005"/>
    <n v="1661.5900000000001"/>
    <n v="553.87"/>
    <n v="572.33000000000004"/>
    <n v="553.87"/>
    <n v="1680.0700000000002"/>
    <n v="5040.1900000000005"/>
  </r>
  <r>
    <n v="1200"/>
    <n v="14796"/>
    <s v="42494796KRSU"/>
    <s v="796K"/>
    <x v="94"/>
    <s v="16LTIP TL(RSUs)"/>
    <n v="10261"/>
    <n v="80"/>
    <x v="77"/>
    <n v="9260"/>
    <x v="1"/>
    <n v="190000"/>
    <n v="0"/>
    <n v="0"/>
    <s v="42494796K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0"/>
    <n v="20647.199999999997"/>
    <n v="0"/>
    <n v="0"/>
    <n v="0"/>
    <s v=""/>
    <s v=""/>
    <s v="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647.199999999997"/>
    <n v="18.838686131386858"/>
    <n v="1096"/>
    <n v="20647.199999999997"/>
    <n v="20647.199999999997"/>
    <n v="0"/>
    <n v="0"/>
    <n v="0"/>
    <n v="20647.2"/>
    <n v="0"/>
    <n v="0"/>
    <n v="20647.2"/>
    <n v="0"/>
    <m/>
    <n v="0"/>
    <n v="0"/>
    <n v="0"/>
    <n v="0"/>
    <n v="0"/>
    <n v="0"/>
    <n v="0"/>
    <n v="0"/>
    <n v="0"/>
    <n v="0"/>
    <n v="0"/>
    <n v="0"/>
    <n v="0"/>
  </r>
  <r>
    <n v="1201"/>
    <n v="18568"/>
    <s v="42494568KRSU"/>
    <s v="568K"/>
    <x v="168"/>
    <s v="16LTIP TL(RSUs)"/>
    <n v="10261"/>
    <n v="10"/>
    <x v="121"/>
    <n v="9260"/>
    <x v="1"/>
    <n v="2000"/>
    <n v="0"/>
    <n v="0"/>
    <s v="42494568K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0"/>
    <n v="20647.199999999997"/>
    <n v="0"/>
    <n v="0"/>
    <n v="0"/>
    <s v=""/>
    <s v=""/>
    <s v="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423"/>
    <n v="7809.52"/>
    <n v="7809.52"/>
    <n v="12425.066355199997"/>
    <n v="0"/>
    <n v="0"/>
    <n v="2769.33"/>
    <n v="5040.1900000000005"/>
    <n v="0"/>
    <n v="7809.52"/>
    <n v="0"/>
    <m/>
    <n v="572.33000000000004"/>
    <n v="553.87"/>
    <n v="572.33000000000004"/>
    <n v="1698.5300000000002"/>
    <n v="572.32000000000005"/>
    <n v="516.95000000000005"/>
    <n v="572.32000000000005"/>
    <n v="1661.5900000000001"/>
    <n v="553.87"/>
    <n v="572.33000000000004"/>
    <n v="553.87"/>
    <n v="1680.0700000000002"/>
    <n v="5040.1900000000005"/>
  </r>
  <r>
    <n v="1202"/>
    <n v="18915"/>
    <s v="42494915SRSU"/>
    <s v="915S"/>
    <x v="177"/>
    <s v="16LTIP TL(RSUs)"/>
    <n v="10261"/>
    <n v="10"/>
    <x v="1"/>
    <n v="9260"/>
    <x v="1"/>
    <n v="2000"/>
    <n v="0"/>
    <n v="0"/>
    <s v="42494915S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0"/>
    <n v="20647.199999999997"/>
    <n v="0"/>
    <n v="0"/>
    <n v="0"/>
    <s v=""/>
    <s v=""/>
    <s v="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423"/>
    <n v="7809.52"/>
    <n v="7809.52"/>
    <n v="12425.066355199997"/>
    <n v="0"/>
    <n v="0"/>
    <n v="2769.33"/>
    <n v="5040.1900000000005"/>
    <n v="0"/>
    <n v="7809.52"/>
    <n v="0"/>
    <m/>
    <n v="572.33000000000004"/>
    <n v="553.87"/>
    <n v="572.33000000000004"/>
    <n v="1698.5300000000002"/>
    <n v="572.32000000000005"/>
    <n v="516.95000000000005"/>
    <n v="572.32000000000005"/>
    <n v="1661.5900000000001"/>
    <n v="553.87"/>
    <n v="572.33000000000004"/>
    <n v="553.87"/>
    <n v="1680.0700000000002"/>
    <n v="5040.1900000000005"/>
  </r>
  <r>
    <n v="1203"/>
    <n v="17037"/>
    <s v="4249437LeRSU"/>
    <s v="37Le"/>
    <x v="138"/>
    <s v="16LTIP TL(RSUs)"/>
    <n v="10261"/>
    <n v="212"/>
    <x v="104"/>
    <n v="9260"/>
    <x v="1"/>
    <n v="821000"/>
    <n v="0"/>
    <n v="0"/>
    <s v="4249437Le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280"/>
    <n v="20647.199999999997"/>
    <n v="0"/>
    <n v="0"/>
    <n v="0"/>
    <s v=""/>
    <s v=""/>
    <s v=""/>
    <n v="20647.199999999997"/>
    <n v="280"/>
    <n v="-280"/>
    <n v="0"/>
    <n v="0"/>
    <n v="73.739999999999995"/>
    <n v="0"/>
    <n v="0"/>
    <n v="0"/>
    <n v="0"/>
    <n v="0"/>
    <n v="0"/>
    <n v="0"/>
    <n v="20647.199999999997"/>
    <n v="18.838686131386858"/>
    <n v="1096"/>
    <n v="20647.199999999997"/>
    <n v="20647.199999999997"/>
    <n v="0"/>
    <n v="0"/>
    <n v="0"/>
    <n v="2769.33"/>
    <n v="17877.869999999995"/>
    <n v="0"/>
    <n v="20647.199999999997"/>
    <n v="0"/>
    <m/>
    <n v="572.33000000000004"/>
    <n v="553.87"/>
    <n v="16751.669999999998"/>
    <n v="17877.87"/>
    <n v="0"/>
    <n v="0"/>
    <n v="0"/>
    <n v="0"/>
    <n v="0"/>
    <n v="0"/>
    <n v="0"/>
    <n v="0"/>
    <n v="17877.87"/>
  </r>
  <r>
    <n v="1204"/>
    <n v="18991"/>
    <s v="42494991LRSU"/>
    <s v="991L"/>
    <x v="178"/>
    <s v="16LTIP TL(RSUs)"/>
    <n v="10261"/>
    <n v="10"/>
    <x v="127"/>
    <n v="9260"/>
    <x v="1"/>
    <n v="12000"/>
    <n v="0"/>
    <n v="0"/>
    <s v="42494991L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0"/>
    <n v="20647.199999999997"/>
    <n v="0"/>
    <n v="0"/>
    <n v="0"/>
    <s v=""/>
    <s v=""/>
    <s v="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423"/>
    <n v="7809.52"/>
    <n v="7809.52"/>
    <n v="12425.066355199997"/>
    <n v="0"/>
    <n v="0"/>
    <n v="2769.33"/>
    <n v="5040.1900000000005"/>
    <n v="0"/>
    <n v="7809.52"/>
    <n v="0"/>
    <m/>
    <n v="572.33000000000004"/>
    <n v="553.87"/>
    <n v="572.33000000000004"/>
    <n v="1698.5300000000002"/>
    <n v="572.32000000000005"/>
    <n v="516.95000000000005"/>
    <n v="572.32000000000005"/>
    <n v="1661.5900000000001"/>
    <n v="553.87"/>
    <n v="572.33000000000004"/>
    <n v="553.87"/>
    <n v="1680.0700000000002"/>
    <n v="5040.1900000000005"/>
  </r>
  <r>
    <n v="1205"/>
    <n v="18645"/>
    <s v="42494645LRSU"/>
    <s v="645L"/>
    <x v="171"/>
    <s v="16LTIP TL(RSUs)"/>
    <n v="10261"/>
    <n v="30"/>
    <x v="123"/>
    <n v="9260"/>
    <x v="1"/>
    <n v="10000"/>
    <n v="0"/>
    <n v="0"/>
    <s v="42494645L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0"/>
    <n v="20647.199999999997"/>
    <n v="0"/>
    <n v="0"/>
    <n v="0"/>
    <s v=""/>
    <s v=""/>
    <s v="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423"/>
    <n v="7809.52"/>
    <n v="7809.52"/>
    <n v="12425.066355199997"/>
    <n v="0"/>
    <n v="0"/>
    <n v="2769.33"/>
    <n v="5040.1900000000005"/>
    <n v="0"/>
    <n v="7809.52"/>
    <n v="0"/>
    <m/>
    <n v="572.33000000000004"/>
    <n v="553.87"/>
    <n v="572.33000000000004"/>
    <n v="1698.5300000000002"/>
    <n v="572.32000000000005"/>
    <n v="516.95000000000005"/>
    <n v="572.32000000000005"/>
    <n v="1661.5900000000001"/>
    <n v="553.87"/>
    <n v="572.33000000000004"/>
    <n v="553.87"/>
    <n v="1680.0700000000002"/>
    <n v="5040.1900000000005"/>
  </r>
  <r>
    <n v="1206"/>
    <n v="17041"/>
    <s v="4249441LiRSU"/>
    <s v="41Li"/>
    <x v="139"/>
    <s v="16LTIP TL(RSUs)"/>
    <n v="10261"/>
    <n v="212"/>
    <x v="105"/>
    <n v="9260"/>
    <x v="1"/>
    <n v="824000"/>
    <n v="0"/>
    <n v="0"/>
    <s v="4249441Li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280"/>
    <n v="20647.199999999997"/>
    <n v="0"/>
    <n v="0"/>
    <n v="0"/>
    <s v=""/>
    <s v=""/>
    <s v=""/>
    <n v="20647.199999999997"/>
    <n v="280"/>
    <n v="-280"/>
    <n v="0"/>
    <n v="0"/>
    <n v="73.739999999999995"/>
    <n v="0"/>
    <n v="0"/>
    <n v="0"/>
    <n v="0"/>
    <n v="0"/>
    <n v="0"/>
    <n v="0"/>
    <n v="20647.199999999997"/>
    <n v="18.838686131386858"/>
    <n v="1096"/>
    <n v="20647.199999999997"/>
    <n v="20647.199999999997"/>
    <n v="0"/>
    <n v="0"/>
    <n v="0"/>
    <n v="2769.33"/>
    <n v="17877.869999999995"/>
    <n v="0"/>
    <n v="20647.199999999997"/>
    <n v="0"/>
    <m/>
    <n v="572.33000000000004"/>
    <n v="553.87"/>
    <n v="16751.669999999998"/>
    <n v="17877.87"/>
    <n v="0"/>
    <n v="0"/>
    <n v="0"/>
    <n v="0"/>
    <n v="0"/>
    <n v="0"/>
    <n v="0"/>
    <n v="0"/>
    <n v="17877.87"/>
  </r>
  <r>
    <n v="1207"/>
    <n v="17043"/>
    <s v="4249443MaRSU"/>
    <s v="43Ma"/>
    <x v="141"/>
    <s v="16LTIP TL(RSUs)"/>
    <n v="10261"/>
    <n v="212"/>
    <x v="107"/>
    <n v="9260"/>
    <x v="1"/>
    <n v="821000"/>
    <n v="0"/>
    <n v="0"/>
    <s v="4249443Ma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280"/>
    <n v="20647.199999999997"/>
    <n v="0"/>
    <n v="0"/>
    <n v="0"/>
    <s v=""/>
    <s v=""/>
    <s v=""/>
    <n v="20647.199999999997"/>
    <n v="280"/>
    <n v="-280"/>
    <n v="0"/>
    <n v="0"/>
    <n v="73.739999999999995"/>
    <n v="0"/>
    <n v="0"/>
    <n v="0"/>
    <n v="0"/>
    <n v="0"/>
    <n v="0"/>
    <n v="0"/>
    <n v="20647.199999999997"/>
    <n v="18.838686131386858"/>
    <n v="1096"/>
    <n v="20647.199999999997"/>
    <n v="20647.199999999997"/>
    <n v="0"/>
    <n v="0"/>
    <n v="0"/>
    <n v="2769.33"/>
    <n v="17877.869999999995"/>
    <n v="0"/>
    <n v="20647.199999999997"/>
    <n v="0"/>
    <m/>
    <n v="572.33000000000004"/>
    <n v="553.87"/>
    <n v="16751.669999999998"/>
    <n v="17877.87"/>
    <n v="0"/>
    <n v="0"/>
    <n v="0"/>
    <n v="0"/>
    <n v="0"/>
    <n v="0"/>
    <n v="0"/>
    <n v="0"/>
    <n v="17877.87"/>
  </r>
  <r>
    <n v="1208"/>
    <n v="14866"/>
    <s v="42494866MRSU"/>
    <s v="866M"/>
    <x v="97"/>
    <s v="16LTIP TL(RSUs)"/>
    <n v="10261"/>
    <n v="80"/>
    <x v="78"/>
    <n v="9260"/>
    <x v="1"/>
    <n v="190000"/>
    <n v="0"/>
    <n v="0"/>
    <s v="42494866M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0"/>
    <n v="20647.199999999997"/>
    <n v="0"/>
    <n v="0"/>
    <n v="0"/>
    <s v=""/>
    <s v=""/>
    <s v="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423"/>
    <n v="7809.52"/>
    <n v="7809.52"/>
    <n v="12425.066355199997"/>
    <n v="0"/>
    <n v="0"/>
    <n v="2769.33"/>
    <n v="5040.1900000000005"/>
    <n v="0"/>
    <n v="7809.52"/>
    <n v="0"/>
    <m/>
    <n v="572.33000000000004"/>
    <n v="553.87"/>
    <n v="572.33000000000004"/>
    <n v="1698.5300000000002"/>
    <n v="572.32000000000005"/>
    <n v="516.95000000000005"/>
    <n v="572.32000000000005"/>
    <n v="1661.5900000000001"/>
    <n v="553.87"/>
    <n v="572.33000000000004"/>
    <n v="553.87"/>
    <n v="1680.0700000000002"/>
    <n v="5040.1900000000005"/>
  </r>
  <r>
    <n v="1209"/>
    <n v="17561"/>
    <s v="42494561MRSU"/>
    <s v="561M"/>
    <x v="157"/>
    <s v="16LTIP TL(RSUs)"/>
    <n v="10261"/>
    <n v="10"/>
    <x v="1"/>
    <n v="9260"/>
    <x v="1"/>
    <n v="2000"/>
    <n v="0"/>
    <n v="0"/>
    <s v="42494561M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0"/>
    <n v="20647.199999999997"/>
    <n v="0"/>
    <n v="0"/>
    <n v="0"/>
    <s v=""/>
    <s v=""/>
    <s v="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423"/>
    <n v="7809.52"/>
    <n v="7809.52"/>
    <n v="12425.066355199997"/>
    <n v="0"/>
    <n v="0"/>
    <n v="2769.33"/>
    <n v="5040.1900000000005"/>
    <n v="0"/>
    <n v="7809.52"/>
    <n v="0"/>
    <m/>
    <n v="572.33000000000004"/>
    <n v="553.87"/>
    <n v="572.33000000000004"/>
    <n v="1698.5300000000002"/>
    <n v="572.32000000000005"/>
    <n v="516.95000000000005"/>
    <n v="572.32000000000005"/>
    <n v="1661.5900000000001"/>
    <n v="553.87"/>
    <n v="572.33000000000004"/>
    <n v="553.87"/>
    <n v="1680.0700000000002"/>
    <n v="5040.1900000000005"/>
  </r>
  <r>
    <n v="1210"/>
    <n v="18162"/>
    <s v="42494162MRSU"/>
    <s v="162M"/>
    <x v="162"/>
    <s v="16LTIP TL(RSUs)"/>
    <n v="10261"/>
    <n v="10"/>
    <x v="1"/>
    <n v="9260"/>
    <x v="1"/>
    <n v="2000"/>
    <n v="0"/>
    <n v="0"/>
    <s v="42494162M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0"/>
    <n v="20647.199999999997"/>
    <n v="0"/>
    <n v="0"/>
    <n v="0"/>
    <s v=""/>
    <s v=""/>
    <s v="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423"/>
    <n v="7809.52"/>
    <n v="7809.52"/>
    <n v="12425.066355199997"/>
    <n v="0"/>
    <n v="0"/>
    <n v="2769.33"/>
    <n v="5040.1900000000005"/>
    <n v="0"/>
    <n v="7809.52"/>
    <n v="0"/>
    <m/>
    <n v="572.33000000000004"/>
    <n v="553.87"/>
    <n v="572.33000000000004"/>
    <n v="1698.5300000000002"/>
    <n v="572.32000000000005"/>
    <n v="516.95000000000005"/>
    <n v="572.32000000000005"/>
    <n v="1661.5900000000001"/>
    <n v="553.87"/>
    <n v="572.33000000000004"/>
    <n v="553.87"/>
    <n v="1680.0700000000002"/>
    <n v="5040.1900000000005"/>
  </r>
  <r>
    <n v="1211"/>
    <n v="13109"/>
    <s v="42494109ORSU"/>
    <s v="109O"/>
    <x v="61"/>
    <s v="16LTIP TL(RSUs)"/>
    <n v="10261"/>
    <n v="10"/>
    <x v="5"/>
    <n v="9260"/>
    <x v="1"/>
    <n v="2000"/>
    <n v="0"/>
    <n v="0"/>
    <s v="42494109O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0"/>
    <n v="20647.199999999997"/>
    <n v="0"/>
    <n v="0"/>
    <n v="0"/>
    <s v=""/>
    <s v=""/>
    <s v="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647.199999999997"/>
    <n v="18.838686131386858"/>
    <n v="1096"/>
    <n v="20647.199999999997"/>
    <n v="20647.199999999997"/>
    <n v="0"/>
    <n v="0"/>
    <n v="0"/>
    <n v="20647.2"/>
    <n v="0"/>
    <n v="0"/>
    <n v="20647.2"/>
    <n v="0"/>
    <m/>
    <n v="0"/>
    <n v="0"/>
    <n v="0"/>
    <n v="0"/>
    <n v="0"/>
    <n v="0"/>
    <n v="0"/>
    <n v="0"/>
    <n v="0"/>
    <n v="0"/>
    <n v="0"/>
    <n v="0"/>
    <n v="0"/>
  </r>
  <r>
    <n v="1212"/>
    <n v="16273"/>
    <s v="42494273PRSU"/>
    <s v="273P"/>
    <x v="126"/>
    <s v="16LTIP TL(RSUs)"/>
    <n v="10261"/>
    <n v="30"/>
    <x v="97"/>
    <n v="9260"/>
    <x v="1"/>
    <n v="10000"/>
    <n v="0"/>
    <n v="0"/>
    <s v="42494273P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0"/>
    <n v="20647.199999999997"/>
    <n v="0"/>
    <n v="0"/>
    <n v="0"/>
    <s v=""/>
    <s v=""/>
    <s v="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423"/>
    <n v="7809.52"/>
    <n v="7809.52"/>
    <n v="12425.066355199997"/>
    <n v="0"/>
    <n v="0"/>
    <n v="2769.33"/>
    <n v="5040.1900000000005"/>
    <n v="0"/>
    <n v="7809.52"/>
    <n v="0"/>
    <m/>
    <n v="572.33000000000004"/>
    <n v="553.87"/>
    <n v="572.33000000000004"/>
    <n v="1698.5300000000002"/>
    <n v="572.32000000000005"/>
    <n v="516.95000000000005"/>
    <n v="572.32000000000005"/>
    <n v="1661.5900000000001"/>
    <n v="553.87"/>
    <n v="572.33000000000004"/>
    <n v="553.87"/>
    <n v="1680.0700000000002"/>
    <n v="5040.1900000000005"/>
  </r>
  <r>
    <n v="1213"/>
    <n v="14162"/>
    <s v="42494162RRSU"/>
    <s v="162R"/>
    <x v="76"/>
    <s v="16LTIP TL(RSUs)"/>
    <n v="10261"/>
    <n v="80"/>
    <x v="63"/>
    <n v="9260"/>
    <x v="1"/>
    <n v="190000"/>
    <n v="0"/>
    <n v="0"/>
    <s v="42494162R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0"/>
    <n v="20647.199999999997"/>
    <n v="0"/>
    <n v="0"/>
    <n v="0"/>
    <s v=""/>
    <s v=""/>
    <s v="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647.199999999997"/>
    <n v="18.838686131386858"/>
    <n v="1096"/>
    <n v="20647.199999999997"/>
    <n v="20647.199999999997"/>
    <n v="0"/>
    <n v="0"/>
    <n v="0"/>
    <n v="20647.2"/>
    <n v="0"/>
    <n v="0"/>
    <n v="20647.2"/>
    <n v="0"/>
    <m/>
    <n v="0"/>
    <n v="0"/>
    <n v="0"/>
    <n v="0"/>
    <n v="0"/>
    <n v="0"/>
    <n v="0"/>
    <n v="0"/>
    <n v="0"/>
    <n v="0"/>
    <n v="0"/>
    <n v="0"/>
    <n v="0"/>
  </r>
  <r>
    <n v="1214"/>
    <n v="12737"/>
    <s v="42494737RRSU"/>
    <s v="737R"/>
    <x v="58"/>
    <s v="16LTIP TL(RSUs)"/>
    <n v="10261"/>
    <n v="10"/>
    <x v="49"/>
    <n v="9260"/>
    <x v="1"/>
    <n v="2000"/>
    <n v="0"/>
    <n v="0"/>
    <s v="42494737R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0"/>
    <n v="20647.199999999997"/>
    <n v="0"/>
    <n v="0"/>
    <n v="0"/>
    <s v=""/>
    <s v=""/>
    <s v="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423"/>
    <n v="7809.52"/>
    <n v="7809.52"/>
    <n v="12425.066355199997"/>
    <n v="0"/>
    <n v="0"/>
    <n v="2769.33"/>
    <n v="5040.1900000000005"/>
    <n v="0"/>
    <n v="7809.52"/>
    <n v="0"/>
    <m/>
    <n v="572.33000000000004"/>
    <n v="553.87"/>
    <n v="572.33000000000004"/>
    <n v="1698.5300000000002"/>
    <n v="572.32000000000005"/>
    <n v="516.95000000000005"/>
    <n v="572.32000000000005"/>
    <n v="1661.5900000000001"/>
    <n v="553.87"/>
    <n v="572.33000000000004"/>
    <n v="553.87"/>
    <n v="1680.0700000000002"/>
    <n v="5040.1900000000005"/>
  </r>
  <r>
    <n v="1215"/>
    <n v="14468"/>
    <s v="42494468RRSU"/>
    <s v="468R"/>
    <x v="84"/>
    <s v="16LTIP TL(RSUs)"/>
    <n v="10261"/>
    <n v="80"/>
    <x v="69"/>
    <n v="9260"/>
    <x v="1"/>
    <n v="190000"/>
    <n v="0"/>
    <n v="0"/>
    <s v="42494468R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0"/>
    <n v="20647.199999999997"/>
    <n v="0"/>
    <n v="0"/>
    <n v="0"/>
    <s v=""/>
    <s v=""/>
    <s v="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647.199999999997"/>
    <n v="18.838686131386858"/>
    <n v="1096"/>
    <n v="20647.199999999997"/>
    <n v="20647.199999999997"/>
    <n v="0"/>
    <n v="0"/>
    <n v="0"/>
    <n v="20647.2"/>
    <n v="0"/>
    <n v="0"/>
    <n v="20647.2"/>
    <n v="0"/>
    <m/>
    <n v="0"/>
    <n v="0"/>
    <n v="0"/>
    <n v="0"/>
    <n v="0"/>
    <n v="0"/>
    <n v="0"/>
    <n v="0"/>
    <n v="0"/>
    <n v="0"/>
    <n v="0"/>
    <n v="0"/>
    <n v="0"/>
  </r>
  <r>
    <n v="1216"/>
    <n v="17061"/>
    <s v="4249461RoRSU"/>
    <s v="61Ro"/>
    <x v="144"/>
    <s v="16LTIP TL(RSUs)"/>
    <n v="10261"/>
    <n v="212"/>
    <x v="110"/>
    <n v="9260"/>
    <x v="1"/>
    <n v="834000"/>
    <n v="0"/>
    <n v="0"/>
    <s v="4249461Ro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280"/>
    <n v="20647.199999999997"/>
    <n v="0"/>
    <n v="0"/>
    <n v="0"/>
    <s v=""/>
    <s v=""/>
    <s v=""/>
    <n v="20647.199999999997"/>
    <n v="280"/>
    <n v="-280"/>
    <n v="0"/>
    <n v="0"/>
    <n v="73.739999999999995"/>
    <n v="0"/>
    <n v="0"/>
    <n v="0"/>
    <n v="0"/>
    <n v="0"/>
    <n v="0"/>
    <n v="0"/>
    <n v="20647.199999999997"/>
    <n v="18.838686131386858"/>
    <n v="1096"/>
    <n v="20647.199999999997"/>
    <n v="20647.199999999997"/>
    <n v="0"/>
    <n v="0"/>
    <n v="0"/>
    <n v="2769.33"/>
    <n v="17877.869999999995"/>
    <n v="0"/>
    <n v="20647.199999999997"/>
    <n v="0"/>
    <m/>
    <n v="572.33000000000004"/>
    <n v="553.87"/>
    <n v="16751.669999999998"/>
    <n v="17877.87"/>
    <n v="0"/>
    <n v="0"/>
    <n v="0"/>
    <n v="0"/>
    <n v="0"/>
    <n v="0"/>
    <n v="0"/>
    <n v="0"/>
    <n v="17877.87"/>
  </r>
  <r>
    <n v="1217"/>
    <n v="17063"/>
    <s v="4249463RuRSU"/>
    <s v="63Ru"/>
    <x v="146"/>
    <s v="16LTIP TL(RSUs)"/>
    <n v="10261"/>
    <n v="212"/>
    <x v="104"/>
    <n v="9260"/>
    <x v="1"/>
    <n v="821000"/>
    <n v="0"/>
    <n v="0"/>
    <s v="4249463Ru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280"/>
    <n v="20647.199999999997"/>
    <n v="0"/>
    <n v="0"/>
    <n v="0"/>
    <s v=""/>
    <s v=""/>
    <s v=""/>
    <n v="20647.199999999997"/>
    <n v="280"/>
    <n v="-280"/>
    <n v="0"/>
    <n v="0"/>
    <n v="73.739999999999995"/>
    <n v="0"/>
    <n v="0"/>
    <n v="0"/>
    <n v="0"/>
    <n v="0"/>
    <n v="0"/>
    <n v="0"/>
    <n v="20647.199999999997"/>
    <n v="18.838686131386858"/>
    <n v="1096"/>
    <n v="20647.199999999997"/>
    <n v="20647.199999999997"/>
    <n v="0"/>
    <n v="0"/>
    <n v="0"/>
    <n v="2769.33"/>
    <n v="17877.869999999995"/>
    <n v="0"/>
    <n v="20647.199999999997"/>
    <n v="0"/>
    <m/>
    <n v="572.33000000000004"/>
    <n v="553.87"/>
    <n v="16751.669999999998"/>
    <n v="17877.87"/>
    <n v="0"/>
    <n v="0"/>
    <n v="0"/>
    <n v="0"/>
    <n v="0"/>
    <n v="0"/>
    <n v="0"/>
    <n v="0"/>
    <n v="17877.87"/>
  </r>
  <r>
    <n v="1218"/>
    <n v="19160"/>
    <s v="42494160SRSU"/>
    <s v="160S"/>
    <x v="181"/>
    <s v="16LTIP TL(RSUs)"/>
    <n v="10261"/>
    <n v="212"/>
    <x v="130"/>
    <n v="9260"/>
    <x v="1"/>
    <n v="827000"/>
    <n v="0"/>
    <n v="0"/>
    <s v="42494160S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280"/>
    <n v="20647.199999999997"/>
    <n v="0"/>
    <n v="0"/>
    <n v="0"/>
    <s v=""/>
    <s v=""/>
    <s v=""/>
    <n v="20647.199999999997"/>
    <n v="280"/>
    <n v="-280"/>
    <n v="0"/>
    <n v="0"/>
    <n v="73.739999999999995"/>
    <n v="0"/>
    <n v="0"/>
    <n v="0"/>
    <n v="0"/>
    <n v="0"/>
    <n v="0"/>
    <n v="0"/>
    <n v="20647.199999999997"/>
    <n v="18.838686131386858"/>
    <n v="1096"/>
    <n v="20647.199999999997"/>
    <n v="20647.199999999997"/>
    <n v="0"/>
    <n v="0"/>
    <n v="0"/>
    <n v="20647.2"/>
    <n v="0"/>
    <n v="0"/>
    <n v="20647.2"/>
    <n v="0"/>
    <m/>
    <n v="0"/>
    <n v="0"/>
    <n v="0"/>
    <n v="0"/>
    <n v="0"/>
    <n v="0"/>
    <n v="0"/>
    <n v="0"/>
    <n v="0"/>
    <n v="0"/>
    <n v="0"/>
    <n v="0"/>
    <n v="0"/>
  </r>
  <r>
    <n v="1219"/>
    <n v="18912"/>
    <s v="42494912SRSU"/>
    <s v="912S"/>
    <x v="176"/>
    <s v="16LTIP TL(RSUs)"/>
    <n v="10261"/>
    <n v="10"/>
    <x v="126"/>
    <n v="9260"/>
    <x v="1"/>
    <n v="2000"/>
    <n v="0"/>
    <n v="0"/>
    <s v="42494912S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0"/>
    <n v="20647.199999999997"/>
    <n v="0"/>
    <n v="0"/>
    <n v="0"/>
    <s v=""/>
    <s v=""/>
    <s v="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647.199999999997"/>
    <n v="18.838686131386858"/>
    <n v="1096"/>
    <n v="20647.199999999997"/>
    <n v="20647.199999999997"/>
    <n v="0"/>
    <n v="0"/>
    <n v="0"/>
    <n v="20647.2"/>
    <n v="0"/>
    <n v="0"/>
    <n v="20647.2"/>
    <n v="0"/>
    <m/>
    <n v="0"/>
    <n v="0"/>
    <n v="0"/>
    <n v="0"/>
    <n v="0"/>
    <n v="0"/>
    <n v="0"/>
    <n v="0"/>
    <n v="0"/>
    <n v="0"/>
    <n v="0"/>
    <n v="0"/>
    <n v="0"/>
  </r>
  <r>
    <n v="1220"/>
    <n v="14370"/>
    <s v="42494370SRSU"/>
    <s v="370S"/>
    <x v="82"/>
    <s v="16LTIP TL(RSUs)"/>
    <n v="10261"/>
    <n v="10"/>
    <x v="67"/>
    <n v="9260"/>
    <x v="1"/>
    <n v="2000"/>
    <n v="0"/>
    <n v="0"/>
    <s v="42494370S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0"/>
    <n v="20647.199999999997"/>
    <n v="0"/>
    <n v="0"/>
    <n v="0"/>
    <s v=""/>
    <s v=""/>
    <s v="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423"/>
    <n v="7809.52"/>
    <n v="7809.52"/>
    <n v="12425.066355199997"/>
    <n v="0"/>
    <n v="0"/>
    <n v="2769.33"/>
    <n v="5040.1900000000005"/>
    <n v="0"/>
    <n v="7809.52"/>
    <n v="0"/>
    <m/>
    <n v="572.33000000000004"/>
    <n v="553.87"/>
    <n v="572.33000000000004"/>
    <n v="1698.5300000000002"/>
    <n v="572.32000000000005"/>
    <n v="516.95000000000005"/>
    <n v="572.32000000000005"/>
    <n v="1661.5900000000001"/>
    <n v="553.87"/>
    <n v="572.33000000000004"/>
    <n v="553.87"/>
    <n v="1680.0700000000002"/>
    <n v="5040.1900000000005"/>
  </r>
  <r>
    <n v="1221"/>
    <n v="17082"/>
    <s v="4249482TuRSU"/>
    <s v="82Tu"/>
    <x v="148"/>
    <s v="16LTIP TL(RSUs)"/>
    <n v="10261"/>
    <n v="212"/>
    <x v="111"/>
    <n v="9260"/>
    <x v="1"/>
    <n v="824000"/>
    <n v="0"/>
    <n v="0"/>
    <s v="4249482Tu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280"/>
    <n v="20647.199999999997"/>
    <n v="0"/>
    <n v="0"/>
    <n v="0"/>
    <s v=""/>
    <s v=""/>
    <s v=""/>
    <n v="20647.199999999997"/>
    <n v="280"/>
    <n v="-280"/>
    <n v="0"/>
    <n v="0"/>
    <n v="73.739999999999995"/>
    <n v="0"/>
    <n v="0"/>
    <n v="0"/>
    <n v="0"/>
    <n v="0"/>
    <n v="0"/>
    <n v="0"/>
    <n v="20647.199999999997"/>
    <n v="18.838686131386858"/>
    <n v="1096"/>
    <n v="20647.199999999997"/>
    <n v="20647.199999999997"/>
    <n v="0"/>
    <n v="0"/>
    <n v="0"/>
    <n v="2769.33"/>
    <n v="17877.869999999995"/>
    <n v="0"/>
    <n v="20647.199999999997"/>
    <n v="0"/>
    <m/>
    <n v="572.33000000000004"/>
    <n v="553.87"/>
    <n v="16751.669999999998"/>
    <n v="17877.87"/>
    <n v="0"/>
    <n v="0"/>
    <n v="0"/>
    <n v="0"/>
    <n v="0"/>
    <n v="0"/>
    <n v="0"/>
    <n v="0"/>
    <n v="17877.87"/>
  </r>
  <r>
    <n v="1222"/>
    <n v="17084"/>
    <s v="4249484ViRSU"/>
    <s v="84Vi"/>
    <x v="149"/>
    <s v="16LTIP TL(RSUs)"/>
    <n v="10261"/>
    <n v="212"/>
    <x v="102"/>
    <n v="9260"/>
    <x v="1"/>
    <n v="821000"/>
    <n v="0"/>
    <n v="0"/>
    <s v="4249484Vi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280"/>
    <n v="20647.199999999997"/>
    <n v="0"/>
    <n v="0"/>
    <n v="0"/>
    <s v=""/>
    <s v=""/>
    <s v=""/>
    <n v="20647.199999999997"/>
    <n v="280"/>
    <n v="-280"/>
    <n v="0"/>
    <n v="0"/>
    <n v="73.739999999999995"/>
    <n v="0"/>
    <n v="0"/>
    <n v="0"/>
    <n v="0"/>
    <n v="0"/>
    <n v="0"/>
    <n v="0"/>
    <n v="20647.199999999997"/>
    <n v="18.838686131386858"/>
    <n v="1096"/>
    <n v="20647.199999999997"/>
    <n v="20647.199999999997"/>
    <n v="0"/>
    <n v="0"/>
    <n v="0"/>
    <n v="2769.33"/>
    <n v="17877.869999999995"/>
    <n v="0"/>
    <n v="20647.199999999997"/>
    <n v="0"/>
    <m/>
    <n v="572.33000000000004"/>
    <n v="553.87"/>
    <n v="16751.669999999998"/>
    <n v="17877.87"/>
    <n v="0"/>
    <n v="0"/>
    <n v="0"/>
    <n v="0"/>
    <n v="0"/>
    <n v="0"/>
    <n v="0"/>
    <n v="0"/>
    <n v="17877.87"/>
  </r>
  <r>
    <n v="1223"/>
    <n v="15232"/>
    <s v="42494232WRSU"/>
    <s v="232W"/>
    <x v="107"/>
    <s v="16LTIP TL(RSUs)"/>
    <n v="10261"/>
    <n v="80"/>
    <x v="87"/>
    <n v="9260"/>
    <x v="1"/>
    <n v="190000"/>
    <n v="0"/>
    <n v="0"/>
    <s v="42494232W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0"/>
    <n v="20647.199999999997"/>
    <n v="0"/>
    <n v="0"/>
    <n v="0"/>
    <s v=""/>
    <s v=""/>
    <s v="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647.199999999997"/>
    <n v="18.838686131386858"/>
    <n v="1096"/>
    <n v="20647.199999999997"/>
    <n v="20647.199999999997"/>
    <n v="0"/>
    <n v="0"/>
    <n v="0"/>
    <n v="20647.2"/>
    <n v="0"/>
    <n v="0"/>
    <n v="20647.2"/>
    <n v="0"/>
    <m/>
    <n v="0"/>
    <n v="0"/>
    <n v="0"/>
    <n v="0"/>
    <n v="0"/>
    <n v="0"/>
    <n v="0"/>
    <n v="0"/>
    <n v="0"/>
    <n v="0"/>
    <n v="0"/>
    <n v="0"/>
    <n v="0"/>
  </r>
  <r>
    <n v="1224"/>
    <n v="14484"/>
    <s v="42494484WRSU"/>
    <s v="484W"/>
    <x v="87"/>
    <s v="16LTIP TL(RSUs)"/>
    <n v="10261"/>
    <n v="10"/>
    <x v="5"/>
    <n v="9260"/>
    <x v="1"/>
    <n v="2000"/>
    <n v="0"/>
    <n v="0"/>
    <s v="42494484W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0"/>
    <n v="20647.199999999997"/>
    <n v="0"/>
    <n v="0"/>
    <n v="0"/>
    <s v=""/>
    <s v=""/>
    <s v="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647.199999999997"/>
    <n v="18.838686131386858"/>
    <n v="1096"/>
    <n v="20647.199999999997"/>
    <n v="20647.199999999997"/>
    <n v="0"/>
    <n v="0"/>
    <n v="0"/>
    <n v="20647.2"/>
    <n v="0"/>
    <n v="0"/>
    <n v="20647.2"/>
    <n v="0"/>
    <m/>
    <n v="0"/>
    <n v="0"/>
    <n v="0"/>
    <n v="0"/>
    <n v="0"/>
    <n v="0"/>
    <n v="0"/>
    <n v="0"/>
    <n v="0"/>
    <n v="0"/>
    <n v="0"/>
    <n v="0"/>
    <n v="0"/>
  </r>
  <r>
    <n v="1225"/>
    <n v="17089"/>
    <s v="4249489WeRSU"/>
    <s v="89We"/>
    <x v="150"/>
    <s v="16LTIP TL(RSUs)"/>
    <n v="10261"/>
    <n v="212"/>
    <x v="112"/>
    <n v="9260"/>
    <x v="1"/>
    <n v="824000"/>
    <n v="0"/>
    <n v="0"/>
    <s v="4249489We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280"/>
    <n v="20647.199999999997"/>
    <n v="0"/>
    <n v="0"/>
    <n v="0"/>
    <s v=""/>
    <s v=""/>
    <s v=""/>
    <n v="20647.199999999997"/>
    <n v="280"/>
    <n v="-280"/>
    <n v="0"/>
    <n v="0"/>
    <n v="73.739999999999995"/>
    <n v="0"/>
    <n v="0"/>
    <n v="0"/>
    <n v="0"/>
    <n v="0"/>
    <n v="0"/>
    <n v="0"/>
    <n v="20647.199999999997"/>
    <n v="18.838686131386858"/>
    <n v="1096"/>
    <n v="20647.199999999997"/>
    <n v="20647.199999999997"/>
    <n v="0"/>
    <n v="0"/>
    <n v="0"/>
    <n v="2769.33"/>
    <n v="17877.869999999995"/>
    <n v="0"/>
    <n v="20647.199999999997"/>
    <n v="0"/>
    <m/>
    <n v="572.33000000000004"/>
    <n v="553.87"/>
    <n v="16751.669999999998"/>
    <n v="17877.87"/>
    <n v="0"/>
    <n v="0"/>
    <n v="0"/>
    <n v="0"/>
    <n v="0"/>
    <n v="0"/>
    <n v="0"/>
    <n v="0"/>
    <n v="17877.87"/>
  </r>
  <r>
    <n v="1226"/>
    <n v="10015"/>
    <s v="4249415WoRSU"/>
    <s v="15Wo"/>
    <x v="1"/>
    <s v="16LTIP TL(RSUs)"/>
    <n v="10261"/>
    <n v="10"/>
    <x v="1"/>
    <n v="9260"/>
    <x v="1"/>
    <n v="2000"/>
    <n v="0"/>
    <n v="0"/>
    <s v="4249415Wo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0"/>
    <n v="20647.199999999997"/>
    <n v="0"/>
    <n v="0"/>
    <n v="0"/>
    <s v=""/>
    <s v=""/>
    <s v="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234.586355199997"/>
    <n v="18.462213827737223"/>
    <n v="423"/>
    <n v="7809.52"/>
    <n v="7809.52"/>
    <n v="12425.066355199997"/>
    <n v="0"/>
    <n v="0"/>
    <n v="2769.33"/>
    <n v="5040.1900000000005"/>
    <n v="0"/>
    <n v="7809.52"/>
    <n v="0"/>
    <m/>
    <n v="572.33000000000004"/>
    <n v="553.87"/>
    <n v="572.33000000000004"/>
    <n v="1698.5300000000002"/>
    <n v="572.32000000000005"/>
    <n v="516.95000000000005"/>
    <n v="572.32000000000005"/>
    <n v="1661.5900000000001"/>
    <n v="553.87"/>
    <n v="572.33000000000004"/>
    <n v="553.87"/>
    <n v="1680.0700000000002"/>
    <n v="5040.1900000000005"/>
  </r>
  <r>
    <n v="1227"/>
    <n v="14492"/>
    <s v="42494492YRSU"/>
    <s v="492Y"/>
    <x v="88"/>
    <s v="16LTIP TL(RSUs)"/>
    <n v="10261"/>
    <n v="180"/>
    <x v="71"/>
    <n v="9260"/>
    <x v="1"/>
    <n v="700000"/>
    <n v="0"/>
    <n v="0"/>
    <s v="42494492YRSU16LTIP TL(RSUs)"/>
    <s v="LTIP TL(RSU)"/>
    <s v="LTIP TL(RSU) - 05/04/2016"/>
    <s v="3 years"/>
    <d v="2016-05-04T00:00:00"/>
    <d v="2019-05-04T00:00:00"/>
    <n v="280"/>
    <n v="0"/>
    <n v="0"/>
    <m/>
    <m/>
    <m/>
    <m/>
    <n v="280"/>
    <n v="1"/>
    <s v=""/>
    <n v="0"/>
    <n v="20647.199999999997"/>
    <n v="0"/>
    <n v="0"/>
    <n v="0"/>
    <s v=""/>
    <s v=""/>
    <s v=""/>
    <n v="20647.199999999997"/>
    <n v="280"/>
    <n v="0"/>
    <n v="0"/>
    <n v="280"/>
    <n v="73.739999999999995"/>
    <n v="20647.199999999997"/>
    <n v="-412.61364479999992"/>
    <n v="20234.586355199997"/>
    <n v="0"/>
    <n v="0"/>
    <n v="0"/>
    <n v="0"/>
    <n v="20647.199999999997"/>
    <n v="18.838686131386858"/>
    <n v="1096"/>
    <n v="20647.199999999997"/>
    <n v="20647.199999999997"/>
    <n v="0"/>
    <n v="0"/>
    <n v="0"/>
    <n v="20647.2"/>
    <n v="0"/>
    <n v="0"/>
    <n v="20647.2"/>
    <n v="0"/>
    <m/>
    <n v="0"/>
    <n v="0"/>
    <n v="0"/>
    <n v="0"/>
    <n v="0"/>
    <n v="0"/>
    <n v="0"/>
    <n v="0"/>
    <n v="0"/>
    <n v="0"/>
    <n v="0"/>
    <n v="0"/>
    <n v="0"/>
  </r>
  <r>
    <n v="1228"/>
    <n v="10593"/>
    <s v="42494593ARSU"/>
    <s v="593A"/>
    <x v="25"/>
    <s v="16LTIP TL(RSUs)"/>
    <n v="10261"/>
    <n v="10"/>
    <x v="20"/>
    <n v="9260"/>
    <x v="1"/>
    <n v="2000"/>
    <n v="0"/>
    <n v="0"/>
    <s v="42494593A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12167.1"/>
    <n v="0"/>
    <n v="0"/>
    <n v="12167.1"/>
    <n v="0"/>
    <m/>
    <n v="0"/>
    <n v="0"/>
    <n v="0"/>
    <n v="0"/>
    <n v="0"/>
    <n v="0"/>
    <n v="0"/>
    <n v="0"/>
    <n v="0"/>
    <n v="0"/>
    <n v="0"/>
    <n v="0"/>
    <n v="0"/>
  </r>
  <r>
    <n v="1229"/>
    <n v="23416"/>
    <s v="42494416MRSU"/>
    <s v="416M"/>
    <x v="184"/>
    <s v="16LTIP TL(RSUs)"/>
    <n v="10261"/>
    <n v="60"/>
    <x v="17"/>
    <n v="9260"/>
    <x v="1"/>
    <n v="30000"/>
    <n v="0"/>
    <n v="0"/>
    <s v="42494416M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423"/>
    <n v="4602.04"/>
    <n v="4602.04"/>
    <n v="7321.9126735999989"/>
    <n v="0"/>
    <n v="0"/>
    <n v="1631.9299999999998"/>
    <n v="2970.1099999999997"/>
    <n v="0"/>
    <n v="4602.0399999999991"/>
    <n v="0"/>
    <m/>
    <n v="337.26"/>
    <n v="326.39"/>
    <n v="337.26"/>
    <n v="1000.91"/>
    <n v="337.27"/>
    <n v="304.63"/>
    <n v="337.26"/>
    <n v="979.16"/>
    <n v="326.39"/>
    <n v="337.26"/>
    <n v="326.39"/>
    <n v="990.04"/>
    <n v="2970.1099999999997"/>
  </r>
  <r>
    <n v="1230"/>
    <n v="14859"/>
    <s v="42494859ARSU"/>
    <s v="859A"/>
    <x v="96"/>
    <s v="16LTIP TL(RSUs)"/>
    <n v="10261"/>
    <n v="30"/>
    <x v="19"/>
    <n v="9260"/>
    <x v="1"/>
    <n v="10000"/>
    <n v="0"/>
    <n v="0"/>
    <s v="42494859A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1631.9299999999998"/>
    <n v="10535.17"/>
    <n v="0"/>
    <n v="12167.1"/>
    <n v="0"/>
    <m/>
    <n v="337.26"/>
    <n v="326.39"/>
    <n v="337.26"/>
    <n v="1000.91"/>
    <n v="337.27"/>
    <n v="304.63"/>
    <n v="8892.36"/>
    <n v="9534.26"/>
    <n v="0"/>
    <n v="0"/>
    <n v="0"/>
    <n v="0"/>
    <n v="10535.17"/>
  </r>
  <r>
    <n v="1231"/>
    <n v="12047"/>
    <s v="4249447AnRSU"/>
    <s v="47An"/>
    <x v="52"/>
    <s v="16LTIP TL(RSUs)"/>
    <n v="10261"/>
    <n v="10"/>
    <x v="44"/>
    <n v="9260"/>
    <x v="1"/>
    <n v="2000"/>
    <n v="0"/>
    <n v="0"/>
    <s v="4249447An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12167.1"/>
    <n v="0"/>
    <n v="0"/>
    <n v="12167.1"/>
    <n v="0"/>
    <m/>
    <n v="0"/>
    <n v="0"/>
    <n v="0"/>
    <n v="0"/>
    <n v="0"/>
    <n v="0"/>
    <n v="0"/>
    <n v="0"/>
    <n v="0"/>
    <n v="0"/>
    <n v="0"/>
    <n v="0"/>
    <n v="0"/>
  </r>
  <r>
    <n v="1232"/>
    <n v="10284"/>
    <s v="42494284ARSU"/>
    <s v="284A"/>
    <x v="13"/>
    <s v="16LTIP TL(RSUs)"/>
    <n v="10261"/>
    <n v="60"/>
    <x v="10"/>
    <n v="9260"/>
    <x v="1"/>
    <n v="81000"/>
    <n v="0"/>
    <n v="0"/>
    <s v="42494284A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423"/>
    <n v="4602.04"/>
    <n v="4602.04"/>
    <n v="7321.9126735999989"/>
    <n v="0"/>
    <n v="0"/>
    <n v="1631.9299999999998"/>
    <n v="2970.1099999999997"/>
    <n v="0"/>
    <n v="4602.0399999999991"/>
    <n v="0"/>
    <m/>
    <n v="337.26"/>
    <n v="326.39"/>
    <n v="337.26"/>
    <n v="1000.91"/>
    <n v="337.27"/>
    <n v="304.63"/>
    <n v="337.26"/>
    <n v="979.16"/>
    <n v="326.39"/>
    <n v="337.26"/>
    <n v="326.39"/>
    <n v="990.04"/>
    <n v="2970.1099999999997"/>
  </r>
  <r>
    <n v="1233"/>
    <n v="14382"/>
    <s v="42494382BRSU"/>
    <s v="382B"/>
    <x v="199"/>
    <s v="16LTIP TL(RSUs)"/>
    <n v="10261"/>
    <n v="180"/>
    <x v="135"/>
    <n v="9260"/>
    <x v="1"/>
    <n v="700000"/>
    <n v="0"/>
    <n v="0"/>
    <s v="42494382B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12167.1"/>
    <n v="0"/>
    <n v="0"/>
    <n v="12167.1"/>
    <n v="0"/>
    <m/>
    <n v="0"/>
    <n v="0"/>
    <n v="0"/>
    <n v="0"/>
    <n v="0"/>
    <n v="0"/>
    <n v="0"/>
    <n v="0"/>
    <n v="0"/>
    <n v="0"/>
    <n v="0"/>
    <n v="0"/>
    <n v="0"/>
  </r>
  <r>
    <n v="1234"/>
    <n v="19383"/>
    <s v="42494383BRSU"/>
    <s v="383B"/>
    <x v="192"/>
    <s v="16LTIP TL(RSUs)"/>
    <n v="10261"/>
    <n v="10"/>
    <x v="47"/>
    <n v="9260"/>
    <x v="1"/>
    <n v="2000"/>
    <n v="0"/>
    <n v="0"/>
    <s v="42494383B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423"/>
    <n v="4602.04"/>
    <n v="4602.04"/>
    <n v="7321.9126735999989"/>
    <n v="0"/>
    <n v="0"/>
    <n v="1631.9299999999998"/>
    <n v="2970.1099999999997"/>
    <n v="0"/>
    <n v="4602.0399999999991"/>
    <n v="0"/>
    <m/>
    <n v="337.26"/>
    <n v="326.39"/>
    <n v="337.26"/>
    <n v="1000.91"/>
    <n v="337.27"/>
    <n v="304.63"/>
    <n v="337.26"/>
    <n v="979.16"/>
    <n v="326.39"/>
    <n v="337.26"/>
    <n v="326.39"/>
    <n v="990.04"/>
    <n v="2970.1099999999997"/>
  </r>
  <r>
    <n v="1235"/>
    <n v="10552"/>
    <s v="42494552BRSU"/>
    <s v="552B"/>
    <x v="24"/>
    <s v="16LTIP TL(RSUs)"/>
    <n v="10261"/>
    <n v="30"/>
    <x v="19"/>
    <n v="9260"/>
    <x v="1"/>
    <n v="10000"/>
    <n v="0"/>
    <n v="0"/>
    <s v="42494552B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12167.1"/>
    <n v="0"/>
    <n v="0"/>
    <n v="12167.1"/>
    <n v="0"/>
    <m/>
    <n v="0"/>
    <n v="0"/>
    <n v="0"/>
    <n v="0"/>
    <n v="0"/>
    <n v="0"/>
    <n v="0"/>
    <n v="0"/>
    <n v="0"/>
    <n v="0"/>
    <n v="0"/>
    <n v="0"/>
    <n v="0"/>
  </r>
  <r>
    <n v="1236"/>
    <n v="11483"/>
    <s v="42494483BRSU"/>
    <s v="483B"/>
    <x v="44"/>
    <s v="16LTIP TL(RSUs)"/>
    <n v="10261"/>
    <n v="20"/>
    <x v="36"/>
    <n v="9260"/>
    <x v="1"/>
    <n v="107000"/>
    <n v="0"/>
    <n v="0"/>
    <s v="42494483B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12167.1"/>
    <n v="0"/>
    <n v="0"/>
    <n v="12167.1"/>
    <n v="0"/>
    <m/>
    <n v="0"/>
    <n v="0"/>
    <n v="0"/>
    <n v="0"/>
    <n v="0"/>
    <n v="0"/>
    <n v="0"/>
    <n v="0"/>
    <n v="0"/>
    <n v="0"/>
    <n v="0"/>
    <n v="0"/>
    <n v="0"/>
  </r>
  <r>
    <n v="1237"/>
    <n v="15063"/>
    <s v="4249463BrRSU"/>
    <s v="63Br"/>
    <x v="103"/>
    <s v="16LTIP TL(RSUs)"/>
    <n v="10261"/>
    <n v="10"/>
    <x v="83"/>
    <n v="9260"/>
    <x v="1"/>
    <n v="2000"/>
    <n v="0"/>
    <n v="0"/>
    <s v="4249463Br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12167.1"/>
    <n v="0"/>
    <n v="0"/>
    <n v="12167.1"/>
    <n v="0"/>
    <m/>
    <n v="0"/>
    <n v="0"/>
    <n v="0"/>
    <n v="0"/>
    <n v="0"/>
    <n v="0"/>
    <n v="0"/>
    <n v="0"/>
    <n v="0"/>
    <n v="0"/>
    <n v="0"/>
    <n v="0"/>
    <n v="0"/>
  </r>
  <r>
    <n v="1238"/>
    <n v="11471"/>
    <s v="42494471BRSU"/>
    <s v="471B"/>
    <x v="42"/>
    <s v="16LTIP TL(RSUs)"/>
    <n v="10261"/>
    <n v="70"/>
    <x v="16"/>
    <n v="9260"/>
    <x v="1"/>
    <n v="170000"/>
    <n v="0"/>
    <n v="0"/>
    <s v="42494471B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12167.1"/>
    <n v="0"/>
    <n v="0"/>
    <n v="12167.1"/>
    <n v="0"/>
    <m/>
    <n v="0"/>
    <n v="0"/>
    <n v="0"/>
    <n v="0"/>
    <n v="0"/>
    <n v="0"/>
    <n v="0"/>
    <n v="0"/>
    <n v="0"/>
    <n v="0"/>
    <n v="0"/>
    <n v="0"/>
    <n v="0"/>
  </r>
  <r>
    <n v="1239"/>
    <n v="15379"/>
    <s v="42494379BRSU"/>
    <s v="379B"/>
    <x v="113"/>
    <s v="16LTIP TL(RSUs)"/>
    <n v="10261"/>
    <n v="80"/>
    <x v="91"/>
    <n v="9260"/>
    <x v="1"/>
    <n v="190000"/>
    <n v="0"/>
    <n v="0"/>
    <s v="42494379B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12167.1"/>
    <n v="0"/>
    <n v="0"/>
    <n v="12167.1"/>
    <n v="0"/>
    <m/>
    <n v="0"/>
    <n v="0"/>
    <n v="0"/>
    <n v="0"/>
    <n v="0"/>
    <n v="0"/>
    <n v="0"/>
    <n v="0"/>
    <n v="0"/>
    <n v="0"/>
    <n v="0"/>
    <n v="0"/>
    <n v="0"/>
  </r>
  <r>
    <n v="1240"/>
    <n v="10366"/>
    <s v="42494366BRSU"/>
    <s v="366B"/>
    <x v="14"/>
    <s v="16LTIP TL(RSUs)"/>
    <n v="10261"/>
    <n v="50"/>
    <x v="11"/>
    <n v="9260"/>
    <x v="1"/>
    <n v="9000"/>
    <n v="0"/>
    <n v="0"/>
    <s v="42494366B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1631.9299999999998"/>
    <n v="10535.17"/>
    <n v="0"/>
    <n v="12167.1"/>
    <n v="0"/>
    <m/>
    <n v="337.26"/>
    <n v="326.39"/>
    <n v="337.26"/>
    <n v="1000.91"/>
    <n v="337.27"/>
    <n v="304.63"/>
    <n v="337.26"/>
    <n v="979.16"/>
    <n v="8555.1"/>
    <n v="0"/>
    <n v="0"/>
    <n v="8555.1"/>
    <n v="10535.17"/>
  </r>
  <r>
    <n v="1241"/>
    <n v="12866"/>
    <s v="42494866BRSU"/>
    <s v="866B"/>
    <x v="60"/>
    <s v="16LTIP TL(RSUs)"/>
    <n v="10261"/>
    <n v="20"/>
    <x v="51"/>
    <n v="9260"/>
    <x v="1"/>
    <n v="77000"/>
    <n v="0"/>
    <n v="0"/>
    <s v="42494866B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12167.1"/>
    <n v="0"/>
    <n v="0"/>
    <n v="12167.1"/>
    <n v="0"/>
    <m/>
    <n v="0"/>
    <n v="0"/>
    <n v="0"/>
    <n v="0"/>
    <n v="0"/>
    <n v="0"/>
    <n v="0"/>
    <n v="0"/>
    <n v="0"/>
    <n v="0"/>
    <n v="0"/>
    <n v="0"/>
    <n v="0"/>
  </r>
  <r>
    <n v="1242"/>
    <n v="11994"/>
    <s v="42494994CRSU"/>
    <s v="994C"/>
    <x v="50"/>
    <s v="16LTIP TL(RSUs)"/>
    <n v="10261"/>
    <n v="50"/>
    <x v="42"/>
    <n v="9260"/>
    <x v="1"/>
    <n v="91000"/>
    <n v="0"/>
    <n v="0"/>
    <s v="42494994C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12167.1"/>
    <n v="0"/>
    <n v="0"/>
    <n v="12167.1"/>
    <n v="0"/>
    <m/>
    <n v="0"/>
    <n v="0"/>
    <n v="0"/>
    <n v="0"/>
    <n v="0"/>
    <n v="0"/>
    <n v="0"/>
    <n v="0"/>
    <n v="0"/>
    <n v="0"/>
    <n v="0"/>
    <n v="0"/>
    <n v="0"/>
  </r>
  <r>
    <n v="1243"/>
    <n v="15389"/>
    <s v="42494389CRSU"/>
    <s v="389C"/>
    <x v="190"/>
    <s v="16LTIP TL(RSUs)"/>
    <n v="10261"/>
    <n v="80"/>
    <x v="79"/>
    <n v="9260"/>
    <x v="1"/>
    <n v="190000"/>
    <n v="0"/>
    <n v="0"/>
    <s v="42494389C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12167.1"/>
    <n v="0"/>
    <n v="0"/>
    <n v="12167.1"/>
    <n v="0"/>
    <m/>
    <n v="0"/>
    <n v="0"/>
    <n v="0"/>
    <n v="0"/>
    <n v="0"/>
    <n v="0"/>
    <n v="0"/>
    <n v="0"/>
    <n v="0"/>
    <n v="0"/>
    <n v="0"/>
    <n v="0"/>
    <n v="0"/>
  </r>
  <r>
    <n v="1244"/>
    <n v="19153"/>
    <s v="42494153CRSU"/>
    <s v="153C"/>
    <x v="196"/>
    <s v="16LTIP TL(RSUs)"/>
    <n v="10261"/>
    <n v="10"/>
    <x v="134"/>
    <n v="9260"/>
    <x v="1"/>
    <n v="2000"/>
    <n v="0"/>
    <n v="0"/>
    <s v="42494153C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423"/>
    <n v="4602.04"/>
    <n v="4602.04"/>
    <n v="7321.9126735999989"/>
    <n v="0"/>
    <n v="0"/>
    <n v="1631.9299999999998"/>
    <n v="2970.1099999999997"/>
    <n v="0"/>
    <n v="4602.0399999999991"/>
    <n v="0"/>
    <m/>
    <n v="337.26"/>
    <n v="326.39"/>
    <n v="337.26"/>
    <n v="1000.91"/>
    <n v="337.27"/>
    <n v="304.63"/>
    <n v="337.26"/>
    <n v="979.16"/>
    <n v="326.39"/>
    <n v="337.26"/>
    <n v="326.39"/>
    <n v="990.04"/>
    <n v="2970.1099999999997"/>
  </r>
  <r>
    <n v="1245"/>
    <n v="12357"/>
    <s v="42494357CRSU"/>
    <s v="357C"/>
    <x v="54"/>
    <s v="16LTIP TL(RSUs)"/>
    <n v="10261"/>
    <n v="10"/>
    <x v="46"/>
    <n v="9260"/>
    <x v="1"/>
    <n v="2000"/>
    <n v="0"/>
    <n v="0"/>
    <s v="42494357C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423"/>
    <n v="4602.04"/>
    <n v="4602.04"/>
    <n v="7321.9126735999989"/>
    <n v="0"/>
    <n v="0"/>
    <n v="1631.9299999999998"/>
    <n v="2970.1099999999997"/>
    <n v="0"/>
    <n v="4602.0399999999991"/>
    <n v="0"/>
    <m/>
    <n v="337.26"/>
    <n v="326.39"/>
    <n v="337.26"/>
    <n v="1000.91"/>
    <n v="337.27"/>
    <n v="304.63"/>
    <n v="337.26"/>
    <n v="979.16"/>
    <n v="326.39"/>
    <n v="337.26"/>
    <n v="326.39"/>
    <n v="990.04"/>
    <n v="2970.1099999999997"/>
  </r>
  <r>
    <n v="1246"/>
    <n v="13548"/>
    <s v="42494548CRSU"/>
    <s v="548C"/>
    <x v="71"/>
    <s v="16LTIP TL(RSUs)"/>
    <n v="10261"/>
    <n v="70"/>
    <x v="59"/>
    <n v="9260"/>
    <x v="1"/>
    <n v="170000"/>
    <n v="0"/>
    <n v="0"/>
    <s v="42494548C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-165"/>
    <m/>
    <n v="0"/>
    <n v="73.739999999999995"/>
    <n v="0"/>
    <n v="0"/>
    <n v="0"/>
    <n v="0"/>
    <n v="0"/>
    <n v="0"/>
    <n v="0"/>
    <n v="12167.099999999999"/>
    <n v="11.101368613138686"/>
    <n v="1096"/>
    <n v="12167.099999999999"/>
    <n v="12167.099999999999"/>
    <n v="0"/>
    <n v="0"/>
    <n v="0"/>
    <n v="12167.1"/>
    <n v="0"/>
    <n v="0"/>
    <n v="12167.1"/>
    <n v="0"/>
    <m/>
    <n v="0"/>
    <n v="0"/>
    <n v="0"/>
    <n v="0"/>
    <n v="0"/>
    <n v="0"/>
    <n v="0"/>
    <n v="0"/>
    <n v="0"/>
    <n v="0"/>
    <n v="0"/>
    <n v="0"/>
    <n v="0"/>
  </r>
  <r>
    <n v="1247"/>
    <n v="15234"/>
    <s v="42494234DRSU"/>
    <s v="234D"/>
    <x v="108"/>
    <s v="16LTIP TL(RSUs)"/>
    <n v="10261"/>
    <n v="80"/>
    <x v="88"/>
    <n v="9260"/>
    <x v="1"/>
    <n v="190000"/>
    <n v="0"/>
    <n v="0"/>
    <s v="42494234D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423"/>
    <n v="4602.04"/>
    <n v="4602.04"/>
    <n v="7321.9126735999989"/>
    <n v="0"/>
    <n v="0"/>
    <n v="1631.9299999999998"/>
    <n v="2970.1099999999997"/>
    <n v="0"/>
    <n v="4602.0399999999991"/>
    <n v="0"/>
    <m/>
    <n v="337.26"/>
    <n v="326.39"/>
    <n v="337.26"/>
    <n v="1000.91"/>
    <n v="337.27"/>
    <n v="304.63"/>
    <n v="337.26"/>
    <n v="979.16"/>
    <n v="326.39"/>
    <n v="337.26"/>
    <n v="326.39"/>
    <n v="990.04"/>
    <n v="2970.1099999999997"/>
  </r>
  <r>
    <n v="1248"/>
    <n v="16950"/>
    <s v="42494950DRSU"/>
    <s v="950D"/>
    <x v="130"/>
    <s v="16LTIP TL(RSUs)"/>
    <n v="10261"/>
    <n v="50"/>
    <x v="100"/>
    <n v="9260"/>
    <x v="1"/>
    <n v="91000"/>
    <n v="0"/>
    <n v="0"/>
    <s v="42494950D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423"/>
    <n v="4602.04"/>
    <n v="4602.04"/>
    <n v="7321.9126735999989"/>
    <n v="0"/>
    <n v="0"/>
    <n v="1631.9299999999998"/>
    <n v="2970.1099999999997"/>
    <n v="0"/>
    <n v="4602.0399999999991"/>
    <n v="0"/>
    <m/>
    <n v="337.26"/>
    <n v="326.39"/>
    <n v="337.26"/>
    <n v="1000.91"/>
    <n v="337.27"/>
    <n v="304.63"/>
    <n v="337.26"/>
    <n v="979.16"/>
    <n v="326.39"/>
    <n v="337.26"/>
    <n v="326.39"/>
    <n v="990.04"/>
    <n v="2970.1099999999997"/>
  </r>
  <r>
    <n v="1249"/>
    <n v="11299"/>
    <s v="42494299DRSU"/>
    <s v="299D"/>
    <x v="36"/>
    <s v="16LTIP TL(RSUs)"/>
    <n v="10261"/>
    <n v="50"/>
    <x v="29"/>
    <n v="9260"/>
    <x v="1"/>
    <n v="91000"/>
    <n v="0"/>
    <n v="0"/>
    <s v="42494299D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1631.9299999999998"/>
    <n v="10535.17"/>
    <n v="0"/>
    <n v="12167.1"/>
    <n v="0"/>
    <m/>
    <n v="337.26"/>
    <n v="326.39"/>
    <n v="337.26"/>
    <n v="1000.91"/>
    <n v="337.27"/>
    <n v="304.63"/>
    <n v="8892.36"/>
    <n v="9534.26"/>
    <n v="0"/>
    <n v="0"/>
    <n v="0"/>
    <n v="0"/>
    <n v="10535.17"/>
  </r>
  <r>
    <n v="1250"/>
    <n v="11381"/>
    <s v="42494381DRSU"/>
    <s v="381D"/>
    <x v="37"/>
    <s v="16LTIP TL(RSUs)"/>
    <n v="10261"/>
    <n v="70"/>
    <x v="30"/>
    <n v="9260"/>
    <x v="1"/>
    <n v="170000"/>
    <n v="0"/>
    <n v="0"/>
    <s v="42494381D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12167.1"/>
    <n v="0"/>
    <n v="0"/>
    <n v="12167.1"/>
    <n v="0"/>
    <m/>
    <n v="0"/>
    <n v="0"/>
    <n v="0"/>
    <n v="0"/>
    <n v="0"/>
    <n v="0"/>
    <n v="0"/>
    <n v="0"/>
    <n v="0"/>
    <n v="0"/>
    <n v="0"/>
    <n v="0"/>
    <n v="0"/>
  </r>
  <r>
    <n v="1251"/>
    <n v="10537"/>
    <s v="4249437ElRSU"/>
    <s v="37El"/>
    <x v="23"/>
    <s v="16LTIP TL(RSUs)"/>
    <n v="10261"/>
    <n v="30"/>
    <x v="18"/>
    <n v="9260"/>
    <x v="1"/>
    <n v="10000"/>
    <n v="0"/>
    <n v="0"/>
    <s v="4249437El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423"/>
    <n v="4602.04"/>
    <n v="4602.04"/>
    <n v="7321.9126735999989"/>
    <n v="0"/>
    <n v="0"/>
    <n v="1631.9299999999998"/>
    <n v="2970.1099999999997"/>
    <n v="0"/>
    <n v="4602.0399999999991"/>
    <n v="0"/>
    <m/>
    <n v="337.26"/>
    <n v="326.39"/>
    <n v="337.26"/>
    <n v="1000.91"/>
    <n v="337.27"/>
    <n v="304.63"/>
    <n v="337.26"/>
    <n v="979.16"/>
    <n v="326.39"/>
    <n v="337.26"/>
    <n v="326.39"/>
    <n v="990.04"/>
    <n v="2970.1099999999997"/>
  </r>
  <r>
    <n v="1252"/>
    <n v="11899"/>
    <s v="42494899ERSU"/>
    <s v="899E"/>
    <x v="47"/>
    <s v="16LTIP TL(RSUs)"/>
    <n v="10261"/>
    <n v="50"/>
    <x v="39"/>
    <n v="9260"/>
    <x v="1"/>
    <n v="91000"/>
    <n v="0"/>
    <n v="0"/>
    <s v="42494899E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12167.1"/>
    <n v="0"/>
    <n v="0"/>
    <n v="12167.1"/>
    <n v="0"/>
    <m/>
    <n v="0"/>
    <n v="0"/>
    <n v="0"/>
    <n v="0"/>
    <n v="0"/>
    <n v="0"/>
    <n v="0"/>
    <n v="0"/>
    <n v="0"/>
    <n v="0"/>
    <n v="0"/>
    <n v="0"/>
    <n v="0"/>
  </r>
  <r>
    <n v="1253"/>
    <n v="18513"/>
    <s v="42494513ERSU"/>
    <s v="513E"/>
    <x v="166"/>
    <s v="16LTIP TL(RSUs)"/>
    <n v="10261"/>
    <n v="10"/>
    <x v="7"/>
    <n v="9260"/>
    <x v="1"/>
    <n v="12000"/>
    <n v="0"/>
    <n v="0"/>
    <s v="42494513E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423"/>
    <n v="4602.04"/>
    <n v="4602.04"/>
    <n v="7321.9126735999989"/>
    <n v="0"/>
    <n v="0"/>
    <n v="1631.9299999999998"/>
    <n v="2970.1099999999997"/>
    <n v="0"/>
    <n v="4602.0399999999991"/>
    <n v="0"/>
    <m/>
    <n v="337.26"/>
    <n v="326.39"/>
    <n v="337.26"/>
    <n v="1000.91"/>
    <n v="337.27"/>
    <n v="304.63"/>
    <n v="337.26"/>
    <n v="979.16"/>
    <n v="326.39"/>
    <n v="337.26"/>
    <n v="326.39"/>
    <n v="990.04"/>
    <n v="2970.1099999999997"/>
  </r>
  <r>
    <n v="1254"/>
    <n v="17130"/>
    <s v="42494130ERSU"/>
    <s v="130E"/>
    <x v="152"/>
    <s v="16LTIP TL(RSUs)"/>
    <n v="10261"/>
    <n v="10"/>
    <x v="113"/>
    <n v="9260"/>
    <x v="1"/>
    <n v="2000"/>
    <n v="0"/>
    <n v="0"/>
    <s v="42494130E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423"/>
    <n v="4602.04"/>
    <n v="4602.04"/>
    <n v="7321.9126735999989"/>
    <n v="0"/>
    <n v="0"/>
    <n v="1631.9299999999998"/>
    <n v="2970.1099999999997"/>
    <n v="0"/>
    <n v="4602.0399999999991"/>
    <n v="0"/>
    <m/>
    <n v="337.26"/>
    <n v="326.39"/>
    <n v="337.26"/>
    <n v="1000.91"/>
    <n v="337.27"/>
    <n v="304.63"/>
    <n v="337.26"/>
    <n v="979.16"/>
    <n v="326.39"/>
    <n v="337.26"/>
    <n v="326.39"/>
    <n v="990.04"/>
    <n v="2970.1099999999997"/>
  </r>
  <r>
    <n v="1255"/>
    <n v="15402"/>
    <s v="42494402ERSU"/>
    <s v="402E"/>
    <x v="115"/>
    <s v="16LTIP TL(RSUs)"/>
    <n v="10261"/>
    <n v="180"/>
    <x v="75"/>
    <n v="9260"/>
    <x v="1"/>
    <n v="700000"/>
    <n v="0"/>
    <n v="0"/>
    <s v="42494402E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12167.1"/>
    <n v="0"/>
    <n v="0"/>
    <n v="12167.1"/>
    <n v="0"/>
    <m/>
    <n v="0"/>
    <n v="0"/>
    <n v="0"/>
    <n v="0"/>
    <n v="0"/>
    <n v="0"/>
    <n v="0"/>
    <n v="0"/>
    <n v="0"/>
    <n v="0"/>
    <n v="0"/>
    <n v="0"/>
    <n v="0"/>
  </r>
  <r>
    <n v="1256"/>
    <n v="18245"/>
    <s v="42494245ERSU"/>
    <s v="245E"/>
    <x v="163"/>
    <s v="16LTIP TL(RSUs)"/>
    <n v="10261"/>
    <n v="180"/>
    <x v="118"/>
    <n v="9260"/>
    <x v="1"/>
    <n v="700000"/>
    <n v="0"/>
    <n v="0"/>
    <s v="42494245E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423"/>
    <n v="4602.04"/>
    <n v="4602.04"/>
    <n v="7321.9126735999989"/>
    <n v="0"/>
    <n v="0"/>
    <n v="1631.9299999999998"/>
    <n v="2970.1099999999997"/>
    <n v="0"/>
    <n v="4602.0399999999991"/>
    <n v="0"/>
    <m/>
    <n v="337.26"/>
    <n v="326.39"/>
    <n v="337.26"/>
    <n v="1000.91"/>
    <n v="337.27"/>
    <n v="304.63"/>
    <n v="337.26"/>
    <n v="979.16"/>
    <n v="326.39"/>
    <n v="337.26"/>
    <n v="326.39"/>
    <n v="990.04"/>
    <n v="2970.1099999999997"/>
  </r>
  <r>
    <n v="1257"/>
    <n v="18731"/>
    <s v="42494731HRSU"/>
    <s v="731H"/>
    <x v="173"/>
    <s v="16LTIP TL(RSUs)"/>
    <n v="10261"/>
    <n v="10"/>
    <x v="54"/>
    <n v="9260"/>
    <x v="1"/>
    <n v="2000"/>
    <n v="0"/>
    <n v="0"/>
    <s v="42494731H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423"/>
    <n v="4602.04"/>
    <n v="4602.04"/>
    <n v="7321.9126735999989"/>
    <n v="0"/>
    <n v="0"/>
    <n v="1631.9299999999998"/>
    <n v="2970.1099999999997"/>
    <n v="0"/>
    <n v="4602.0399999999991"/>
    <n v="0"/>
    <m/>
    <n v="337.26"/>
    <n v="326.39"/>
    <n v="337.26"/>
    <n v="1000.91"/>
    <n v="337.27"/>
    <n v="304.63"/>
    <n v="337.26"/>
    <n v="979.16"/>
    <n v="326.39"/>
    <n v="337.26"/>
    <n v="326.39"/>
    <n v="990.04"/>
    <n v="2970.1099999999997"/>
  </r>
  <r>
    <n v="1258"/>
    <n v="24582"/>
    <s v="42494582FRSU"/>
    <s v="582F"/>
    <x v="189"/>
    <s v="16LTIP TL(RSUs)"/>
    <n v="10261"/>
    <n v="10"/>
    <x v="5"/>
    <n v="9260"/>
    <x v="1"/>
    <n v="2000"/>
    <n v="0"/>
    <n v="0"/>
    <s v="42494582F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423"/>
    <n v="4602.04"/>
    <n v="4602.04"/>
    <n v="7321.9126735999989"/>
    <n v="0"/>
    <n v="0"/>
    <n v="1631.9299999999998"/>
    <n v="2970.1099999999997"/>
    <n v="0"/>
    <n v="4602.0399999999991"/>
    <n v="0"/>
    <m/>
    <n v="337.26"/>
    <n v="326.39"/>
    <n v="337.26"/>
    <n v="1000.91"/>
    <n v="337.27"/>
    <n v="304.63"/>
    <n v="337.26"/>
    <n v="979.16"/>
    <n v="326.39"/>
    <n v="337.26"/>
    <n v="326.39"/>
    <n v="990.04"/>
    <n v="2970.1099999999997"/>
  </r>
  <r>
    <n v="1259"/>
    <n v="18035"/>
    <s v="42494035FRSU"/>
    <s v="035F"/>
    <x v="161"/>
    <s v="16LTIP TL(RSUs)"/>
    <n v="10261"/>
    <n v="60"/>
    <x v="13"/>
    <n v="9260"/>
    <x v="1"/>
    <n v="31000"/>
    <n v="0"/>
    <n v="0"/>
    <s v="42494035F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423"/>
    <n v="4602.04"/>
    <n v="4602.04"/>
    <n v="7321.9126735999989"/>
    <n v="0"/>
    <n v="0"/>
    <n v="1631.9299999999998"/>
    <n v="2970.1099999999997"/>
    <n v="0"/>
    <n v="4602.0399999999991"/>
    <n v="0"/>
    <m/>
    <n v="337.26"/>
    <n v="326.39"/>
    <n v="337.26"/>
    <n v="1000.91"/>
    <n v="337.27"/>
    <n v="304.63"/>
    <n v="337.26"/>
    <n v="979.16"/>
    <n v="326.39"/>
    <n v="337.26"/>
    <n v="326.39"/>
    <n v="990.04"/>
    <n v="2970.1099999999997"/>
  </r>
  <r>
    <n v="1260"/>
    <n v="14180"/>
    <s v="42494180FRSU"/>
    <s v="180F"/>
    <x v="78"/>
    <s v="16LTIP TL(RSUs)"/>
    <n v="10261"/>
    <n v="30"/>
    <x v="64"/>
    <n v="9260"/>
    <x v="1"/>
    <n v="10000"/>
    <n v="0"/>
    <n v="0"/>
    <s v="42494180F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423"/>
    <n v="4602.04"/>
    <n v="4602.04"/>
    <n v="7321.9126735999989"/>
    <n v="0"/>
    <n v="0"/>
    <n v="1631.9299999999998"/>
    <n v="2970.1099999999997"/>
    <n v="0"/>
    <n v="4602.0399999999991"/>
    <n v="0"/>
    <m/>
    <n v="337.26"/>
    <n v="326.39"/>
    <n v="337.26"/>
    <n v="1000.91"/>
    <n v="337.27"/>
    <n v="304.63"/>
    <n v="337.26"/>
    <n v="979.16"/>
    <n v="326.39"/>
    <n v="337.26"/>
    <n v="326.39"/>
    <n v="990.04"/>
    <n v="2970.1099999999997"/>
  </r>
  <r>
    <n v="1261"/>
    <n v="19198"/>
    <s v="42494198FRSU"/>
    <s v="198F"/>
    <x v="183"/>
    <s v="16LTIP TL(RSUs)"/>
    <n v="10261"/>
    <n v="10"/>
    <x v="5"/>
    <n v="9260"/>
    <x v="1"/>
    <n v="2000"/>
    <n v="0"/>
    <n v="0"/>
    <s v="42494198F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423"/>
    <n v="4602.04"/>
    <n v="4602.04"/>
    <n v="7321.9126735999989"/>
    <n v="0"/>
    <n v="0"/>
    <n v="1631.9299999999998"/>
    <n v="2970.1099999999997"/>
    <n v="0"/>
    <n v="4602.0399999999991"/>
    <n v="0"/>
    <m/>
    <n v="337.26"/>
    <n v="326.39"/>
    <n v="337.26"/>
    <n v="1000.91"/>
    <n v="337.27"/>
    <n v="304.63"/>
    <n v="337.26"/>
    <n v="979.16"/>
    <n v="326.39"/>
    <n v="337.26"/>
    <n v="326.39"/>
    <n v="990.04"/>
    <n v="2970.1099999999997"/>
  </r>
  <r>
    <n v="1262"/>
    <n v="26172"/>
    <s v="42494172GRSU"/>
    <s v="172G"/>
    <x v="197"/>
    <s v="16LTIP TL(RSUs)"/>
    <n v="10261"/>
    <n v="10"/>
    <x v="5"/>
    <n v="9260"/>
    <x v="1"/>
    <n v="2000"/>
    <n v="0"/>
    <n v="0"/>
    <s v="42494172G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423"/>
    <n v="4602.04"/>
    <n v="4602.04"/>
    <n v="7321.9126735999989"/>
    <n v="0"/>
    <n v="0"/>
    <n v="1631.9299999999998"/>
    <n v="2970.1099999999997"/>
    <n v="0"/>
    <n v="4602.0399999999991"/>
    <n v="0"/>
    <m/>
    <n v="337.26"/>
    <n v="326.39"/>
    <n v="337.26"/>
    <n v="1000.91"/>
    <n v="337.27"/>
    <n v="304.63"/>
    <n v="337.26"/>
    <n v="979.16"/>
    <n v="326.39"/>
    <n v="337.26"/>
    <n v="326.39"/>
    <n v="990.04"/>
    <n v="2970.1099999999997"/>
  </r>
  <r>
    <n v="1263"/>
    <n v="18727"/>
    <s v="42494727GRSU"/>
    <s v="727G"/>
    <x v="200"/>
    <s v="16LTIP TL(RSUs)"/>
    <n v="10261"/>
    <n v="180"/>
    <x v="135"/>
    <n v="9260"/>
    <x v="1"/>
    <n v="700000"/>
    <n v="0"/>
    <n v="0"/>
    <s v="42494727G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423"/>
    <n v="4602.04"/>
    <n v="4602.04"/>
    <n v="7321.9126735999989"/>
    <n v="0"/>
    <n v="0"/>
    <n v="1631.9299999999998"/>
    <n v="2970.1099999999997"/>
    <n v="0"/>
    <n v="4602.0399999999991"/>
    <n v="0"/>
    <m/>
    <n v="337.26"/>
    <n v="326.39"/>
    <n v="337.26"/>
    <n v="1000.91"/>
    <n v="337.27"/>
    <n v="304.63"/>
    <n v="337.26"/>
    <n v="979.16"/>
    <n v="326.39"/>
    <n v="337.26"/>
    <n v="326.39"/>
    <n v="990.04"/>
    <n v="2970.1099999999997"/>
  </r>
  <r>
    <n v="1264"/>
    <n v="11896"/>
    <s v="42494896GRSU"/>
    <s v="896G"/>
    <x v="46"/>
    <s v="16LTIP TL(RSUs)"/>
    <n v="10261"/>
    <n v="50"/>
    <x v="38"/>
    <n v="9260"/>
    <x v="1"/>
    <n v="91000"/>
    <n v="0"/>
    <n v="0"/>
    <s v="42494896G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1631.9299999999998"/>
    <n v="10535.17"/>
    <n v="0"/>
    <n v="12167.1"/>
    <n v="0"/>
    <m/>
    <n v="337.26"/>
    <n v="326.39"/>
    <n v="337.26"/>
    <n v="1000.91"/>
    <n v="337.27"/>
    <n v="304.63"/>
    <n v="337.26"/>
    <n v="979.16"/>
    <n v="8555.1"/>
    <n v="0"/>
    <n v="0"/>
    <n v="8555.1"/>
    <n v="10535.17"/>
  </r>
  <r>
    <n v="1265"/>
    <n v="10106"/>
    <s v="42494106GRSU"/>
    <s v="106G"/>
    <x v="6"/>
    <s v="16LTIP TL(RSUs)"/>
    <n v="10261"/>
    <n v="30"/>
    <x v="6"/>
    <n v="9260"/>
    <x v="1"/>
    <n v="10000"/>
    <n v="0"/>
    <n v="0"/>
    <s v="42494106G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423"/>
    <n v="4602.04"/>
    <n v="4602.04"/>
    <n v="7321.9126735999989"/>
    <n v="0"/>
    <n v="0"/>
    <n v="1631.9299999999998"/>
    <n v="2970.1099999999997"/>
    <n v="0"/>
    <n v="4602.0399999999991"/>
    <n v="0"/>
    <m/>
    <n v="337.26"/>
    <n v="326.39"/>
    <n v="337.26"/>
    <n v="1000.91"/>
    <n v="337.27"/>
    <n v="304.63"/>
    <n v="337.26"/>
    <n v="979.16"/>
    <n v="326.39"/>
    <n v="337.26"/>
    <n v="326.39"/>
    <n v="990.04"/>
    <n v="2970.1099999999997"/>
  </r>
  <r>
    <n v="1266"/>
    <n v="17773"/>
    <s v="42494773HRSU"/>
    <s v="773H"/>
    <x v="158"/>
    <s v="16LTIP TL(RSUs)"/>
    <n v="10261"/>
    <n v="212"/>
    <x v="117"/>
    <n v="9260"/>
    <x v="1"/>
    <n v="821000"/>
    <n v="0"/>
    <n v="0"/>
    <s v="42494773H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165"/>
    <n v="12167.099999999999"/>
    <n v="0"/>
    <n v="0"/>
    <n v="0"/>
    <s v=""/>
    <s v=""/>
    <s v=""/>
    <n v="12167.099999999999"/>
    <n v="165"/>
    <n v="-165"/>
    <n v="0"/>
    <n v="0"/>
    <n v="73.739999999999995"/>
    <n v="0"/>
    <n v="0"/>
    <n v="0"/>
    <n v="0"/>
    <n v="0"/>
    <n v="0"/>
    <n v="0"/>
    <n v="12167.099999999999"/>
    <n v="11.101368613138686"/>
    <n v="1096"/>
    <n v="12167.099999999999"/>
    <n v="12167.099999999999"/>
    <n v="0"/>
    <n v="0"/>
    <n v="0"/>
    <n v="1631.9299999999998"/>
    <n v="10535.169999999998"/>
    <n v="0"/>
    <n v="12167.099999999999"/>
    <n v="0"/>
    <m/>
    <n v="337.26"/>
    <n v="326.39"/>
    <n v="9871.5199999999986"/>
    <n v="10535.169999999998"/>
    <n v="0"/>
    <n v="0"/>
    <n v="0"/>
    <n v="0"/>
    <n v="0"/>
    <n v="0"/>
    <n v="0"/>
    <n v="0"/>
    <n v="10535.169999999998"/>
  </r>
  <r>
    <n v="1267"/>
    <n v="26516"/>
    <s v="42494516HRSU"/>
    <s v="516H"/>
    <x v="201"/>
    <s v="16LTIP TL(RSUs)"/>
    <n v="10261"/>
    <n v="10"/>
    <x v="45"/>
    <n v="9260"/>
    <x v="1"/>
    <n v="2000"/>
    <n v="0"/>
    <n v="0"/>
    <s v="42494516H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423"/>
    <n v="4602.04"/>
    <n v="4602.04"/>
    <n v="7321.9126735999989"/>
    <n v="0"/>
    <n v="0"/>
    <n v="1631.9299999999998"/>
    <n v="2970.1099999999997"/>
    <n v="0"/>
    <n v="4602.0399999999991"/>
    <n v="0"/>
    <m/>
    <n v="337.26"/>
    <n v="326.39"/>
    <n v="337.26"/>
    <n v="1000.91"/>
    <n v="337.27"/>
    <n v="304.63"/>
    <n v="337.26"/>
    <n v="979.16"/>
    <n v="326.39"/>
    <n v="337.26"/>
    <n v="326.39"/>
    <n v="990.04"/>
    <n v="2970.1099999999997"/>
  </r>
  <r>
    <n v="1268"/>
    <n v="18776"/>
    <s v="42494776HRSU"/>
    <s v="776H"/>
    <x v="191"/>
    <s v="16LTIP TL(RSUs)"/>
    <n v="10261"/>
    <n v="10"/>
    <x v="133"/>
    <n v="9260"/>
    <x v="1"/>
    <n v="2000"/>
    <n v="0"/>
    <n v="0"/>
    <s v="42494776H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423"/>
    <n v="4602.04"/>
    <n v="4602.04"/>
    <n v="7321.9126735999989"/>
    <n v="0"/>
    <n v="0"/>
    <n v="1631.9299999999998"/>
    <n v="2970.1099999999997"/>
    <n v="0"/>
    <n v="4602.0399999999991"/>
    <n v="0"/>
    <m/>
    <n v="337.26"/>
    <n v="326.39"/>
    <n v="337.26"/>
    <n v="1000.91"/>
    <n v="337.27"/>
    <n v="304.63"/>
    <n v="337.26"/>
    <n v="979.16"/>
    <n v="326.39"/>
    <n v="337.26"/>
    <n v="326.39"/>
    <n v="990.04"/>
    <n v="2970.1099999999997"/>
  </r>
  <r>
    <n v="1269"/>
    <n v="15692"/>
    <s v="42494692HRSU"/>
    <s v="692H"/>
    <x v="202"/>
    <s v="16LTIP TL(RSUs)"/>
    <n v="10261"/>
    <n v="80"/>
    <x v="136"/>
    <n v="9260"/>
    <x v="1"/>
    <n v="190000"/>
    <n v="0"/>
    <n v="0"/>
    <s v="42494692H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423"/>
    <n v="4602.04"/>
    <n v="4602.04"/>
    <n v="7321.9126735999989"/>
    <n v="0"/>
    <n v="0"/>
    <n v="1631.9299999999998"/>
    <n v="2970.1099999999997"/>
    <n v="0"/>
    <n v="4602.0399999999991"/>
    <n v="0"/>
    <m/>
    <n v="337.26"/>
    <n v="326.39"/>
    <n v="337.26"/>
    <n v="1000.91"/>
    <n v="337.27"/>
    <n v="304.63"/>
    <n v="337.26"/>
    <n v="979.16"/>
    <n v="326.39"/>
    <n v="337.26"/>
    <n v="326.39"/>
    <n v="990.04"/>
    <n v="2970.1099999999997"/>
  </r>
  <r>
    <n v="1270"/>
    <n v="11473"/>
    <s v="42494473HRSU"/>
    <s v="473H"/>
    <x v="43"/>
    <s v="16LTIP TL(RSUs)"/>
    <n v="10261"/>
    <n v="20"/>
    <x v="35"/>
    <n v="9260"/>
    <x v="1"/>
    <n v="107000"/>
    <n v="0"/>
    <n v="0"/>
    <s v="42494473H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12167.1"/>
    <n v="0"/>
    <n v="0"/>
    <n v="12167.1"/>
    <n v="0"/>
    <m/>
    <n v="0"/>
    <n v="0"/>
    <n v="0"/>
    <n v="0"/>
    <n v="0"/>
    <n v="0"/>
    <n v="0"/>
    <n v="0"/>
    <n v="0"/>
    <n v="0"/>
    <n v="0"/>
    <n v="0"/>
    <n v="0"/>
  </r>
  <r>
    <n v="1271"/>
    <n v="12388"/>
    <s v="42494388HRSU"/>
    <s v="388H"/>
    <x v="55"/>
    <s v="16LTIP TL(RSUs)"/>
    <n v="10261"/>
    <n v="10"/>
    <x v="47"/>
    <n v="9260"/>
    <x v="1"/>
    <n v="2000"/>
    <n v="0"/>
    <n v="0"/>
    <s v="42494388H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12167.1"/>
    <n v="0"/>
    <n v="0"/>
    <n v="12167.1"/>
    <n v="0"/>
    <m/>
    <n v="0"/>
    <n v="0"/>
    <n v="0"/>
    <n v="0"/>
    <n v="0"/>
    <n v="0"/>
    <n v="0"/>
    <n v="0"/>
    <n v="0"/>
    <n v="0"/>
    <n v="0"/>
    <n v="0"/>
    <n v="0"/>
  </r>
  <r>
    <n v="1272"/>
    <n v="11400"/>
    <s v="42494400HRSU"/>
    <s v="400H"/>
    <x v="40"/>
    <s v="16LTIP TL(RSUs)"/>
    <n v="10261"/>
    <n v="20"/>
    <x v="33"/>
    <n v="9260"/>
    <x v="1"/>
    <n v="107000"/>
    <n v="0"/>
    <n v="0"/>
    <s v="42494400H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12167.1"/>
    <n v="0"/>
    <n v="0"/>
    <n v="12167.1"/>
    <n v="0"/>
    <m/>
    <n v="0"/>
    <n v="0"/>
    <n v="0"/>
    <n v="0"/>
    <n v="0"/>
    <n v="0"/>
    <n v="0"/>
    <n v="0"/>
    <n v="0"/>
    <n v="0"/>
    <n v="0"/>
    <n v="0"/>
    <n v="0"/>
  </r>
  <r>
    <n v="1273"/>
    <n v="15748"/>
    <s v="42494748HRSU"/>
    <s v="748H"/>
    <x v="123"/>
    <s v="16LTIP TL(RSUs)"/>
    <n v="10261"/>
    <n v="60"/>
    <x v="96"/>
    <n v="9260"/>
    <x v="1"/>
    <n v="30000"/>
    <n v="0"/>
    <n v="0"/>
    <s v="42494748H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423"/>
    <n v="4602.04"/>
    <n v="4602.04"/>
    <n v="7321.9126735999989"/>
    <n v="0"/>
    <n v="0"/>
    <n v="1631.9299999999998"/>
    <n v="2970.1099999999997"/>
    <n v="0"/>
    <n v="4602.0399999999991"/>
    <n v="0"/>
    <m/>
    <n v="337.26"/>
    <n v="326.39"/>
    <n v="337.26"/>
    <n v="1000.91"/>
    <n v="337.27"/>
    <n v="304.63"/>
    <n v="337.26"/>
    <n v="979.16"/>
    <n v="326.39"/>
    <n v="337.26"/>
    <n v="326.39"/>
    <n v="990.04"/>
    <n v="2970.1099999999997"/>
  </r>
  <r>
    <n v="1274"/>
    <n v="12742"/>
    <s v="42494742HRSU"/>
    <s v="742H"/>
    <x v="59"/>
    <s v="16LTIP TL(RSUs)"/>
    <n v="10261"/>
    <n v="30"/>
    <x v="50"/>
    <n v="9260"/>
    <x v="1"/>
    <n v="10000"/>
    <n v="0"/>
    <n v="0"/>
    <s v="42494742H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423"/>
    <n v="4602.04"/>
    <n v="4602.04"/>
    <n v="7321.9126735999989"/>
    <n v="0"/>
    <n v="0"/>
    <n v="1631.9299999999998"/>
    <n v="2970.1099999999997"/>
    <n v="0"/>
    <n v="4602.0399999999991"/>
    <n v="0"/>
    <m/>
    <n v="337.26"/>
    <n v="326.39"/>
    <n v="337.26"/>
    <n v="1000.91"/>
    <n v="337.27"/>
    <n v="304.63"/>
    <n v="337.26"/>
    <n v="979.16"/>
    <n v="326.39"/>
    <n v="337.26"/>
    <n v="326.39"/>
    <n v="990.04"/>
    <n v="2970.1099999999997"/>
  </r>
  <r>
    <n v="1275"/>
    <n v="13297"/>
    <s v="42494297HRSU"/>
    <s v="297H"/>
    <x v="63"/>
    <s v="16LTIP TL(RSUs)"/>
    <n v="10261"/>
    <n v="10"/>
    <x v="47"/>
    <n v="9260"/>
    <x v="1"/>
    <n v="2000"/>
    <n v="0"/>
    <n v="0"/>
    <s v="42494297H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12167.1"/>
    <n v="0"/>
    <n v="0"/>
    <n v="12167.1"/>
    <n v="0"/>
    <m/>
    <n v="0"/>
    <n v="0"/>
    <n v="0"/>
    <n v="0"/>
    <n v="0"/>
    <n v="0"/>
    <n v="0"/>
    <n v="0"/>
    <n v="0"/>
    <n v="0"/>
    <n v="0"/>
    <n v="0"/>
    <n v="0"/>
  </r>
  <r>
    <n v="1276"/>
    <n v="18325"/>
    <s v="42494325JRSU"/>
    <s v="325J"/>
    <x v="165"/>
    <s v="16LTIP TL(RSUs)"/>
    <n v="10261"/>
    <n v="10"/>
    <x v="4"/>
    <n v="9260"/>
    <x v="1"/>
    <n v="2000"/>
    <n v="0"/>
    <n v="0"/>
    <s v="42494325J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423"/>
    <n v="4602.04"/>
    <n v="4602.04"/>
    <n v="7321.9126735999989"/>
    <n v="0"/>
    <n v="0"/>
    <n v="1631.9299999999998"/>
    <n v="2970.1099999999997"/>
    <n v="0"/>
    <n v="4602.0399999999991"/>
    <n v="0"/>
    <m/>
    <n v="337.26"/>
    <n v="326.39"/>
    <n v="337.26"/>
    <n v="1000.91"/>
    <n v="337.27"/>
    <n v="304.63"/>
    <n v="337.26"/>
    <n v="979.16"/>
    <n v="326.39"/>
    <n v="337.26"/>
    <n v="326.39"/>
    <n v="990.04"/>
    <n v="2970.1099999999997"/>
  </r>
  <r>
    <n v="1277"/>
    <n v="15605"/>
    <s v="42494605JRSU"/>
    <s v="605J"/>
    <x v="120"/>
    <s v="16LTIP TL(RSUs)"/>
    <n v="10261"/>
    <n v="80"/>
    <x v="93"/>
    <n v="9260"/>
    <x v="1"/>
    <n v="190000"/>
    <n v="0"/>
    <n v="0"/>
    <s v="42494605J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12167.1"/>
    <n v="0"/>
    <n v="0"/>
    <n v="12167.1"/>
    <n v="0"/>
    <m/>
    <n v="0"/>
    <n v="0"/>
    <n v="0"/>
    <n v="0"/>
    <n v="0"/>
    <n v="0"/>
    <n v="0"/>
    <n v="0"/>
    <n v="0"/>
    <n v="0"/>
    <n v="0"/>
    <n v="0"/>
    <n v="0"/>
  </r>
  <r>
    <n v="1278"/>
    <n v="10138"/>
    <s v="42494138JRSU"/>
    <s v="138J"/>
    <x v="8"/>
    <s v="16LTIP TL(RSUs)"/>
    <n v="10261"/>
    <n v="10"/>
    <x v="5"/>
    <n v="9260"/>
    <x v="1"/>
    <n v="2000"/>
    <n v="0"/>
    <n v="0"/>
    <s v="42494138J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1631.9299999999998"/>
    <n v="10535.169999999998"/>
    <n v="0"/>
    <n v="12167.099999999999"/>
    <n v="0"/>
    <m/>
    <n v="337.26"/>
    <n v="326.39"/>
    <n v="337.26"/>
    <n v="1000.91"/>
    <n v="337.27"/>
    <n v="304.63"/>
    <n v="337.26"/>
    <n v="979.16"/>
    <n v="326.39"/>
    <n v="8228.7099999999991"/>
    <n v="0"/>
    <n v="8555.0999999999985"/>
    <n v="10535.169999999998"/>
  </r>
  <r>
    <n v="1279"/>
    <n v="11973"/>
    <s v="42494973KRSU"/>
    <s v="973K"/>
    <x v="48"/>
    <s v="16LTIP TL(RSUs)"/>
    <n v="10261"/>
    <n v="70"/>
    <x v="40"/>
    <n v="9260"/>
    <x v="1"/>
    <n v="170000"/>
    <n v="0"/>
    <n v="0"/>
    <s v="42494973K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12167.1"/>
    <n v="0"/>
    <n v="0"/>
    <n v="12167.1"/>
    <n v="0"/>
    <m/>
    <n v="0"/>
    <n v="0"/>
    <n v="0"/>
    <n v="0"/>
    <n v="0"/>
    <n v="0"/>
    <n v="0"/>
    <n v="0"/>
    <n v="0"/>
    <n v="0"/>
    <n v="0"/>
    <n v="0"/>
    <n v="0"/>
  </r>
  <r>
    <n v="1280"/>
    <n v="11197"/>
    <s v="42494197KRSU"/>
    <s v="197K"/>
    <x v="33"/>
    <s v="16LTIP TL(RSUs)"/>
    <n v="10261"/>
    <n v="30"/>
    <x v="27"/>
    <n v="9260"/>
    <x v="1"/>
    <n v="10000"/>
    <n v="0"/>
    <n v="0"/>
    <s v="42494197K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12167.1"/>
    <n v="0"/>
    <n v="0"/>
    <n v="12167.1"/>
    <n v="0"/>
    <m/>
    <n v="0"/>
    <n v="0"/>
    <n v="0"/>
    <n v="0"/>
    <n v="0"/>
    <n v="0"/>
    <n v="0"/>
    <n v="0"/>
    <n v="0"/>
    <n v="0"/>
    <n v="0"/>
    <n v="0"/>
    <n v="0"/>
  </r>
  <r>
    <n v="1281"/>
    <n v="15620"/>
    <s v="42494620KRSU"/>
    <s v="620K"/>
    <x v="121"/>
    <s v="16LTIP TL(RSUs)"/>
    <n v="10261"/>
    <n v="80"/>
    <x v="94"/>
    <n v="9260"/>
    <x v="1"/>
    <n v="190000"/>
    <n v="0"/>
    <n v="0"/>
    <s v="42494620K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12167.1"/>
    <n v="0"/>
    <n v="0"/>
    <n v="12167.1"/>
    <n v="0"/>
    <m/>
    <n v="0"/>
    <n v="0"/>
    <n v="0"/>
    <n v="0"/>
    <n v="0"/>
    <n v="0"/>
    <n v="0"/>
    <n v="0"/>
    <n v="0"/>
    <n v="0"/>
    <n v="0"/>
    <n v="0"/>
    <n v="0"/>
  </r>
  <r>
    <n v="1282"/>
    <n v="17039"/>
    <s v="4249439LiRSU"/>
    <s v="39Li"/>
    <x v="203"/>
    <s v="16LTIP TL(RSUs)"/>
    <n v="10261"/>
    <n v="212"/>
    <x v="137"/>
    <n v="9260"/>
    <x v="1"/>
    <n v="821000"/>
    <n v="0"/>
    <n v="0"/>
    <s v="4249439Li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165"/>
    <n v="12167.099999999999"/>
    <n v="0"/>
    <n v="0"/>
    <n v="0"/>
    <s v=""/>
    <s v=""/>
    <s v=""/>
    <n v="12167.099999999999"/>
    <n v="165"/>
    <n v="-165"/>
    <n v="0"/>
    <n v="0"/>
    <n v="73.739999999999995"/>
    <n v="0"/>
    <n v="0"/>
    <n v="0"/>
    <n v="0"/>
    <n v="0"/>
    <n v="0"/>
    <n v="0"/>
    <n v="12167.099999999999"/>
    <n v="11.101368613138686"/>
    <n v="1096"/>
    <n v="12167.099999999999"/>
    <n v="12167.099999999999"/>
    <n v="0"/>
    <n v="0"/>
    <n v="0"/>
    <n v="1631.9299999999998"/>
    <n v="10535.169999999998"/>
    <n v="0"/>
    <n v="12167.099999999999"/>
    <n v="0"/>
    <m/>
    <n v="337.26"/>
    <n v="326.39"/>
    <n v="9871.5199999999986"/>
    <n v="10535.169999999998"/>
    <n v="0"/>
    <n v="0"/>
    <n v="0"/>
    <n v="0"/>
    <n v="0"/>
    <n v="0"/>
    <n v="0"/>
    <n v="0"/>
    <n v="10535.169999999998"/>
  </r>
  <r>
    <n v="1283"/>
    <n v="12353"/>
    <s v="42494353LRSU"/>
    <s v="353L"/>
    <x v="204"/>
    <s v="16LTIP TL(RSUs)"/>
    <n v="10261"/>
    <n v="10"/>
    <x v="45"/>
    <n v="9260"/>
    <x v="1"/>
    <n v="2000"/>
    <n v="0"/>
    <n v="0"/>
    <s v="42494353L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423"/>
    <n v="4602.04"/>
    <n v="4602.04"/>
    <n v="7321.9126735999989"/>
    <n v="0"/>
    <n v="0"/>
    <n v="1631.9299999999998"/>
    <n v="2970.1099999999997"/>
    <n v="0"/>
    <n v="4602.0399999999991"/>
    <n v="0"/>
    <m/>
    <n v="337.26"/>
    <n v="326.39"/>
    <n v="337.26"/>
    <n v="1000.91"/>
    <n v="337.27"/>
    <n v="304.63"/>
    <n v="337.26"/>
    <n v="979.16"/>
    <n v="326.39"/>
    <n v="337.26"/>
    <n v="326.39"/>
    <n v="990.04"/>
    <n v="2970.1099999999997"/>
  </r>
  <r>
    <n v="1284"/>
    <n v="10449"/>
    <s v="42494449MRSU"/>
    <s v="449M"/>
    <x v="20"/>
    <s v="16LTIP TL(RSUs)"/>
    <n v="10261"/>
    <n v="20"/>
    <x v="15"/>
    <n v="9260"/>
    <x v="1"/>
    <n v="7000"/>
    <n v="0"/>
    <n v="0"/>
    <s v="42494449M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12167.1"/>
    <n v="0"/>
    <n v="0"/>
    <n v="12167.1"/>
    <n v="0"/>
    <m/>
    <n v="0"/>
    <n v="0"/>
    <n v="0"/>
    <n v="0"/>
    <n v="0"/>
    <n v="0"/>
    <n v="0"/>
    <n v="0"/>
    <n v="0"/>
    <n v="0"/>
    <n v="0"/>
    <n v="0"/>
    <n v="0"/>
  </r>
  <r>
    <n v="1285"/>
    <n v="10034"/>
    <s v="4249434MaRSU"/>
    <s v="34Ma"/>
    <x v="2"/>
    <s v="16LTIP TL(RSUs)"/>
    <n v="10261"/>
    <n v="50"/>
    <x v="2"/>
    <n v="9260"/>
    <x v="1"/>
    <n v="91000"/>
    <n v="0"/>
    <n v="0"/>
    <s v="4249434Ma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423"/>
    <n v="4602.04"/>
    <n v="4602.04"/>
    <n v="7321.9126735999989"/>
    <n v="0"/>
    <n v="0"/>
    <n v="1631.9299999999998"/>
    <n v="2970.1099999999997"/>
    <n v="0"/>
    <n v="4602.0399999999991"/>
    <n v="0"/>
    <m/>
    <n v="337.26"/>
    <n v="326.39"/>
    <n v="337.26"/>
    <n v="1000.91"/>
    <n v="337.27"/>
    <n v="304.63"/>
    <n v="337.26"/>
    <n v="979.16"/>
    <n v="326.39"/>
    <n v="337.26"/>
    <n v="326.39"/>
    <n v="990.04"/>
    <n v="2970.1099999999997"/>
  </r>
  <r>
    <n v="1286"/>
    <n v="15053"/>
    <s v="4249453MaRSU"/>
    <s v="53Ma"/>
    <x v="102"/>
    <s v="16LTIP TL(RSUs)"/>
    <n v="10261"/>
    <n v="10"/>
    <x v="82"/>
    <n v="9260"/>
    <x v="1"/>
    <n v="2000"/>
    <n v="0"/>
    <n v="0"/>
    <s v="4249453Ma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12167.1"/>
    <n v="0"/>
    <n v="0"/>
    <n v="12167.1"/>
    <n v="0"/>
    <m/>
    <n v="0"/>
    <n v="0"/>
    <n v="0"/>
    <n v="0"/>
    <n v="0"/>
    <n v="0"/>
    <n v="0"/>
    <n v="0"/>
    <n v="0"/>
    <n v="0"/>
    <n v="0"/>
    <n v="0"/>
    <n v="0"/>
  </r>
  <r>
    <n v="1287"/>
    <n v="15465"/>
    <s v="42494465MRSU"/>
    <s v="465M"/>
    <x v="117"/>
    <s v="16LTIP TL(RSUs)"/>
    <n v="10261"/>
    <n v="10"/>
    <x v="21"/>
    <n v="9260"/>
    <x v="1"/>
    <n v="2000"/>
    <n v="0"/>
    <n v="0"/>
    <s v="42494465M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423"/>
    <n v="4602.04"/>
    <n v="4602.04"/>
    <n v="7321.9126735999989"/>
    <n v="0"/>
    <n v="0"/>
    <n v="1631.9299999999998"/>
    <n v="2970.1099999999997"/>
    <n v="0"/>
    <n v="4602.0399999999991"/>
    <n v="0"/>
    <m/>
    <n v="337.26"/>
    <n v="326.39"/>
    <n v="337.26"/>
    <n v="1000.91"/>
    <n v="337.27"/>
    <n v="304.63"/>
    <n v="337.26"/>
    <n v="979.16"/>
    <n v="326.39"/>
    <n v="337.26"/>
    <n v="326.39"/>
    <n v="990.04"/>
    <n v="2970.1099999999997"/>
  </r>
  <r>
    <n v="1288"/>
    <n v="17858"/>
    <s v="42494858MRSU"/>
    <s v="858M"/>
    <x v="159"/>
    <s v="16LTIP TL(RSUs)"/>
    <n v="10261"/>
    <n v="10"/>
    <x v="4"/>
    <n v="9260"/>
    <x v="1"/>
    <n v="2000"/>
    <n v="0"/>
    <n v="0"/>
    <s v="42494858M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12167.1"/>
    <n v="0"/>
    <n v="0"/>
    <n v="12167.1"/>
    <n v="0"/>
    <m/>
    <n v="0"/>
    <n v="0"/>
    <n v="0"/>
    <n v="0"/>
    <n v="0"/>
    <n v="0"/>
    <n v="0"/>
    <n v="0"/>
    <n v="0"/>
    <n v="0"/>
    <n v="0"/>
    <n v="0"/>
    <n v="0"/>
  </r>
  <r>
    <n v="1289"/>
    <n v="18601"/>
    <s v="42494601MRSU"/>
    <s v="601M"/>
    <x v="170"/>
    <s v="16LTIP TL(RSUs)"/>
    <n v="10261"/>
    <n v="70"/>
    <x v="122"/>
    <n v="9260"/>
    <x v="1"/>
    <n v="170000"/>
    <n v="0"/>
    <n v="0"/>
    <s v="42494601M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423"/>
    <n v="4602.04"/>
    <n v="4602.04"/>
    <n v="7321.9126735999989"/>
    <n v="0"/>
    <n v="0"/>
    <n v="1631.9299999999998"/>
    <n v="2970.1099999999997"/>
    <n v="0"/>
    <n v="4602.0399999999991"/>
    <n v="0"/>
    <m/>
    <n v="337.26"/>
    <n v="326.39"/>
    <n v="337.26"/>
    <n v="1000.91"/>
    <n v="337.27"/>
    <n v="304.63"/>
    <n v="337.26"/>
    <n v="979.16"/>
    <n v="326.39"/>
    <n v="337.26"/>
    <n v="326.39"/>
    <n v="990.04"/>
    <n v="2970.1099999999997"/>
  </r>
  <r>
    <n v="1290"/>
    <n v="10155"/>
    <s v="42494155MRSU"/>
    <s v="155M"/>
    <x v="10"/>
    <s v="16LTIP TL(RSUs)"/>
    <n v="10261"/>
    <n v="10"/>
    <x v="4"/>
    <n v="9260"/>
    <x v="1"/>
    <n v="2000"/>
    <n v="0"/>
    <n v="0"/>
    <s v="42494155M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423"/>
    <n v="4602.04"/>
    <n v="4602.04"/>
    <n v="7321.9126735999989"/>
    <n v="0"/>
    <n v="0"/>
    <n v="1631.9299999999998"/>
    <n v="2970.1099999999997"/>
    <n v="0"/>
    <n v="4602.0399999999991"/>
    <n v="0"/>
    <m/>
    <n v="337.26"/>
    <n v="326.39"/>
    <n v="337.26"/>
    <n v="1000.91"/>
    <n v="337.27"/>
    <n v="304.63"/>
    <n v="337.26"/>
    <n v="979.16"/>
    <n v="326.39"/>
    <n v="337.26"/>
    <n v="326.39"/>
    <n v="990.04"/>
    <n v="2970.1099999999997"/>
  </r>
  <r>
    <n v="1291"/>
    <n v="14108"/>
    <s v="42494108MRSU"/>
    <s v="108M"/>
    <x v="75"/>
    <s v="16LTIP TL(RSUs)"/>
    <n v="10261"/>
    <n v="10"/>
    <x v="62"/>
    <n v="9260"/>
    <x v="1"/>
    <n v="12000"/>
    <n v="0"/>
    <n v="0"/>
    <s v="42494108M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423"/>
    <n v="4602.04"/>
    <n v="4602.04"/>
    <n v="7321.9126735999989"/>
    <n v="0"/>
    <n v="0"/>
    <n v="1631.9299999999998"/>
    <n v="2970.1099999999997"/>
    <n v="0"/>
    <n v="4602.0399999999991"/>
    <n v="0"/>
    <m/>
    <n v="337.26"/>
    <n v="326.39"/>
    <n v="337.26"/>
    <n v="1000.91"/>
    <n v="337.27"/>
    <n v="304.63"/>
    <n v="337.26"/>
    <n v="979.16"/>
    <n v="326.39"/>
    <n v="337.26"/>
    <n v="326.39"/>
    <n v="990.04"/>
    <n v="2970.1099999999997"/>
  </r>
  <r>
    <n v="1292"/>
    <n v="15518"/>
    <s v="42494518MRSU"/>
    <s v="518M"/>
    <x v="119"/>
    <s v="16LTIP TL(RSUs)"/>
    <n v="10261"/>
    <n v="10"/>
    <x v="74"/>
    <n v="9260"/>
    <x v="1"/>
    <n v="2000"/>
    <n v="0"/>
    <n v="0"/>
    <s v="42494518M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12167.1"/>
    <n v="0"/>
    <n v="0"/>
    <n v="12167.1"/>
    <n v="0"/>
    <m/>
    <n v="0"/>
    <n v="0"/>
    <n v="0"/>
    <n v="0"/>
    <n v="0"/>
    <n v="0"/>
    <n v="0"/>
    <n v="0"/>
    <n v="0"/>
    <n v="0"/>
    <n v="0"/>
    <n v="0"/>
    <n v="0"/>
  </r>
  <r>
    <n v="1293"/>
    <n v="14474"/>
    <s v="42494474MRSU"/>
    <s v="474M"/>
    <x v="85"/>
    <s v="16LTIP TL(RSUs)"/>
    <n v="10261"/>
    <n v="10"/>
    <x v="12"/>
    <n v="9260"/>
    <x v="1"/>
    <n v="2000"/>
    <n v="0"/>
    <n v="0"/>
    <s v="42494474M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12167.1"/>
    <n v="0"/>
    <n v="0"/>
    <n v="12167.1"/>
    <n v="0"/>
    <m/>
    <n v="0"/>
    <n v="0"/>
    <n v="0"/>
    <n v="0"/>
    <n v="0"/>
    <n v="0"/>
    <n v="0"/>
    <n v="0"/>
    <n v="0"/>
    <n v="0"/>
    <n v="0"/>
    <n v="0"/>
    <n v="0"/>
  </r>
  <r>
    <n v="1294"/>
    <n v="11998"/>
    <s v="42494998NRSU"/>
    <s v="998N"/>
    <x v="51"/>
    <s v="16LTIP TL(RSUs)"/>
    <n v="10261"/>
    <n v="50"/>
    <x v="43"/>
    <n v="9260"/>
    <x v="1"/>
    <n v="91000"/>
    <n v="0"/>
    <n v="0"/>
    <s v="42494998N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12167.1"/>
    <n v="0"/>
    <n v="0"/>
    <n v="12167.1"/>
    <n v="0"/>
    <m/>
    <n v="0"/>
    <n v="0"/>
    <n v="0"/>
    <n v="0"/>
    <n v="0"/>
    <n v="0"/>
    <n v="0"/>
    <n v="0"/>
    <n v="0"/>
    <n v="0"/>
    <n v="0"/>
    <n v="0"/>
    <n v="0"/>
  </r>
  <r>
    <n v="1295"/>
    <n v="18837"/>
    <s v="42494837NRSU"/>
    <s v="837N"/>
    <x v="175"/>
    <s v="16LTIP TL(RSUs)"/>
    <n v="10261"/>
    <n v="60"/>
    <x v="125"/>
    <n v="9260"/>
    <x v="1"/>
    <n v="30000"/>
    <n v="0"/>
    <n v="0"/>
    <s v="42494837N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423"/>
    <n v="4602.04"/>
    <n v="4602.04"/>
    <n v="7321.9126735999989"/>
    <n v="0"/>
    <n v="0"/>
    <n v="1631.9299999999998"/>
    <n v="2970.1099999999997"/>
    <n v="0"/>
    <n v="4602.0399999999991"/>
    <n v="0"/>
    <m/>
    <n v="337.26"/>
    <n v="326.39"/>
    <n v="337.26"/>
    <n v="1000.91"/>
    <n v="337.27"/>
    <n v="304.63"/>
    <n v="337.26"/>
    <n v="979.16"/>
    <n v="326.39"/>
    <n v="337.26"/>
    <n v="326.39"/>
    <n v="990.04"/>
    <n v="2970.1099999999997"/>
  </r>
  <r>
    <n v="1296"/>
    <n v="15716"/>
    <s v="42494716NRSU"/>
    <s v="716N"/>
    <x v="205"/>
    <s v="16LTIP TL(RSUs)"/>
    <n v="10261"/>
    <n v="180"/>
    <x v="135"/>
    <n v="9260"/>
    <x v="1"/>
    <n v="700000"/>
    <n v="0"/>
    <n v="0"/>
    <s v="42494716N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12167.1"/>
    <n v="0"/>
    <n v="0"/>
    <n v="12167.1"/>
    <n v="0"/>
    <m/>
    <n v="0"/>
    <n v="0"/>
    <n v="0"/>
    <n v="0"/>
    <n v="0"/>
    <n v="0"/>
    <n v="0"/>
    <n v="0"/>
    <n v="0"/>
    <n v="0"/>
    <n v="0"/>
    <n v="0"/>
    <n v="0"/>
  </r>
  <r>
    <n v="1297"/>
    <n v="16600"/>
    <s v="42494600PRSU"/>
    <s v="600P"/>
    <x v="128"/>
    <s v="16LTIP TL(RSUs)"/>
    <n v="10261"/>
    <n v="70"/>
    <x v="99"/>
    <n v="9260"/>
    <x v="1"/>
    <n v="170000"/>
    <n v="0"/>
    <n v="0"/>
    <s v="42494600P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423"/>
    <n v="4602.04"/>
    <n v="4602.04"/>
    <n v="7321.9126735999989"/>
    <n v="0"/>
    <n v="0"/>
    <n v="1631.9299999999998"/>
    <n v="2970.1099999999997"/>
    <n v="0"/>
    <n v="4602.0399999999991"/>
    <n v="0"/>
    <m/>
    <n v="337.26"/>
    <n v="326.39"/>
    <n v="337.26"/>
    <n v="1000.91"/>
    <n v="337.27"/>
    <n v="304.63"/>
    <n v="337.26"/>
    <n v="979.16"/>
    <n v="326.39"/>
    <n v="337.26"/>
    <n v="326.39"/>
    <n v="990.04"/>
    <n v="2970.1099999999997"/>
  </r>
  <r>
    <n v="1298"/>
    <n v="13121"/>
    <s v="42494121PRSU"/>
    <s v="121P"/>
    <x v="194"/>
    <s v="16LTIP TL(RSUs)"/>
    <n v="10261"/>
    <n v="80"/>
    <x v="86"/>
    <n v="9260"/>
    <x v="1"/>
    <n v="190000"/>
    <n v="0"/>
    <n v="0"/>
    <s v="42494121P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423"/>
    <n v="4602.04"/>
    <n v="4602.04"/>
    <n v="7321.9126735999989"/>
    <n v="0"/>
    <n v="0"/>
    <n v="1631.9299999999998"/>
    <n v="2970.1099999999997"/>
    <n v="0"/>
    <n v="4602.0399999999991"/>
    <n v="0"/>
    <m/>
    <n v="337.26"/>
    <n v="326.39"/>
    <n v="337.26"/>
    <n v="1000.91"/>
    <n v="337.27"/>
    <n v="304.63"/>
    <n v="337.26"/>
    <n v="979.16"/>
    <n v="326.39"/>
    <n v="337.26"/>
    <n v="326.39"/>
    <n v="990.04"/>
    <n v="2970.1099999999997"/>
  </r>
  <r>
    <n v="1299"/>
    <n v="10153"/>
    <s v="42494153PRSU"/>
    <s v="153P"/>
    <x v="9"/>
    <s v="16LTIP TL(RSUs)"/>
    <n v="10261"/>
    <n v="212"/>
    <x v="8"/>
    <n v="9260"/>
    <x v="1"/>
    <n v="821000"/>
    <n v="0"/>
    <n v="0"/>
    <s v="42494153P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165"/>
    <n v="12167.099999999999"/>
    <n v="0"/>
    <n v="0"/>
    <n v="0"/>
    <s v=""/>
    <s v=""/>
    <s v=""/>
    <n v="12167.099999999999"/>
    <n v="165"/>
    <n v="-165"/>
    <n v="0"/>
    <n v="0"/>
    <n v="73.739999999999995"/>
    <n v="0"/>
    <n v="0"/>
    <n v="0"/>
    <n v="0"/>
    <n v="0"/>
    <n v="0"/>
    <n v="0"/>
    <n v="12167.099999999999"/>
    <n v="11.101368613138686"/>
    <n v="1096"/>
    <n v="12167.099999999999"/>
    <n v="12167.099999999999"/>
    <n v="0"/>
    <n v="0"/>
    <n v="0"/>
    <n v="1631.9299999999998"/>
    <n v="10535.169999999998"/>
    <n v="0"/>
    <n v="12167.099999999999"/>
    <n v="0"/>
    <m/>
    <n v="337.26"/>
    <n v="326.39"/>
    <n v="9871.5199999999986"/>
    <n v="10535.169999999998"/>
    <n v="0"/>
    <n v="0"/>
    <n v="0"/>
    <n v="0"/>
    <n v="0"/>
    <n v="0"/>
    <n v="0"/>
    <n v="0"/>
    <n v="10535.169999999998"/>
  </r>
  <r>
    <n v="1300"/>
    <n v="14712"/>
    <s v="42494712PRSU"/>
    <s v="712P"/>
    <x v="91"/>
    <s v="16LTIP TL(RSUs)"/>
    <n v="10261"/>
    <n v="10"/>
    <x v="74"/>
    <n v="9260"/>
    <x v="1"/>
    <n v="2000"/>
    <n v="0"/>
    <n v="0"/>
    <s v="42494712P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1631.9299999999998"/>
    <n v="10535.169999999998"/>
    <n v="0"/>
    <n v="12167.099999999999"/>
    <n v="0"/>
    <m/>
    <n v="337.26"/>
    <n v="326.39"/>
    <n v="337.26"/>
    <n v="1000.91"/>
    <n v="337.27"/>
    <n v="304.63"/>
    <n v="337.26"/>
    <n v="979.16"/>
    <n v="326.39"/>
    <n v="8228.7099999999991"/>
    <n v="0"/>
    <n v="8555.0999999999985"/>
    <n v="10535.169999999998"/>
  </r>
  <r>
    <n v="1301"/>
    <n v="18652"/>
    <s v="42494652PRSU"/>
    <s v="652P"/>
    <x v="172"/>
    <s v="16LTIP TL(RSUs)"/>
    <n v="10261"/>
    <n v="10"/>
    <x v="5"/>
    <n v="9260"/>
    <x v="1"/>
    <n v="2000"/>
    <n v="0"/>
    <n v="0"/>
    <s v="42494652P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-165"/>
    <n v="0"/>
    <n v="73.739999999999995"/>
    <n v="0"/>
    <n v="0"/>
    <n v="0"/>
    <n v="0"/>
    <n v="0"/>
    <n v="0"/>
    <n v="0"/>
    <n v="0"/>
    <n v="0"/>
    <n v="1096"/>
    <n v="0"/>
    <n v="0"/>
    <n v="0"/>
    <n v="0"/>
    <n v="0"/>
    <n v="1631.9299999999998"/>
    <n v="-1631.9299999999996"/>
    <n v="0"/>
    <n v="2.2737367544323206E-13"/>
    <n v="-2.2737367544323206E-13"/>
    <m/>
    <n v="337.26"/>
    <n v="326.39"/>
    <n v="337.26"/>
    <n v="1000.91"/>
    <n v="337.27"/>
    <n v="304.63"/>
    <n v="337.26"/>
    <n v="979.16"/>
    <n v="326.39"/>
    <n v="337.26"/>
    <n v="-4275.6499999999996"/>
    <n v="-3611.9999999999995"/>
    <n v="-1631.9299999999996"/>
  </r>
  <r>
    <n v="1302"/>
    <n v="13401"/>
    <s v="42494401QRSU"/>
    <s v="401Q"/>
    <x v="65"/>
    <s v="16LTIP TL(RSUs)"/>
    <n v="10261"/>
    <n v="10"/>
    <x v="54"/>
    <n v="9260"/>
    <x v="1"/>
    <n v="2000"/>
    <n v="0"/>
    <n v="0"/>
    <s v="42494401Q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12167.1"/>
    <n v="0"/>
    <n v="0"/>
    <n v="12167.1"/>
    <n v="0"/>
    <m/>
    <n v="0"/>
    <n v="0"/>
    <n v="0"/>
    <n v="0"/>
    <n v="0"/>
    <n v="0"/>
    <n v="0"/>
    <n v="0"/>
    <n v="0"/>
    <n v="0"/>
    <n v="0"/>
    <n v="0"/>
    <n v="0"/>
  </r>
  <r>
    <n v="1303"/>
    <n v="17057"/>
    <s v="4249457RaRSU"/>
    <s v="57Ra"/>
    <x v="142"/>
    <s v="16LTIP TL(RSUs)"/>
    <n v="10261"/>
    <n v="212"/>
    <x v="108"/>
    <n v="9260"/>
    <x v="1"/>
    <n v="821000"/>
    <n v="0"/>
    <n v="0"/>
    <s v="4249457Ra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165"/>
    <n v="12167.099999999999"/>
    <n v="0"/>
    <n v="0"/>
    <n v="0"/>
    <s v=""/>
    <s v=""/>
    <s v=""/>
    <n v="12167.099999999999"/>
    <n v="165"/>
    <n v="-165"/>
    <n v="0"/>
    <n v="0"/>
    <n v="73.739999999999995"/>
    <n v="0"/>
    <n v="0"/>
    <n v="0"/>
    <n v="0"/>
    <n v="0"/>
    <n v="0"/>
    <n v="0"/>
    <n v="12167.099999999999"/>
    <n v="11.101368613138686"/>
    <n v="1096"/>
    <n v="12167.099999999999"/>
    <n v="12167.099999999999"/>
    <n v="0"/>
    <n v="0"/>
    <n v="0"/>
    <n v="12167.1"/>
    <n v="0"/>
    <n v="0"/>
    <n v="12167.1"/>
    <n v="0"/>
    <m/>
    <n v="0"/>
    <n v="0"/>
    <n v="0"/>
    <n v="0"/>
    <n v="0"/>
    <n v="0"/>
    <n v="0"/>
    <n v="0"/>
    <n v="0"/>
    <n v="0"/>
    <n v="0"/>
    <n v="0"/>
    <n v="0"/>
  </r>
  <r>
    <n v="1304"/>
    <n v="17058"/>
    <s v="4249458ReRSU"/>
    <s v="58Re"/>
    <x v="143"/>
    <s v="16LTIP TL(RSUs)"/>
    <n v="10261"/>
    <n v="212"/>
    <x v="109"/>
    <n v="9260"/>
    <x v="1"/>
    <n v="821000"/>
    <n v="0"/>
    <n v="0"/>
    <s v="4249458Re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165"/>
    <n v="12167.099999999999"/>
    <n v="0"/>
    <n v="0"/>
    <n v="0"/>
    <s v=""/>
    <s v=""/>
    <s v=""/>
    <n v="12167.099999999999"/>
    <n v="165"/>
    <n v="-165"/>
    <n v="0"/>
    <n v="0"/>
    <n v="73.739999999999995"/>
    <n v="0"/>
    <n v="0"/>
    <n v="0"/>
    <n v="0"/>
    <n v="0"/>
    <n v="0"/>
    <n v="0"/>
    <n v="12167.099999999999"/>
    <n v="11.101368613138686"/>
    <n v="1096"/>
    <n v="12167.099999999999"/>
    <n v="12167.099999999999"/>
    <n v="0"/>
    <n v="0"/>
    <n v="0"/>
    <n v="12167.1"/>
    <n v="0"/>
    <n v="0"/>
    <n v="12167.1"/>
    <n v="0"/>
    <m/>
    <n v="0"/>
    <n v="0"/>
    <n v="0"/>
    <n v="0"/>
    <n v="0"/>
    <n v="0"/>
    <n v="0"/>
    <n v="0"/>
    <n v="0"/>
    <n v="0"/>
    <n v="0"/>
    <n v="0"/>
    <n v="0"/>
  </r>
  <r>
    <n v="1305"/>
    <n v="13390"/>
    <s v="42494390RRSU"/>
    <s v="390R"/>
    <x v="195"/>
    <s v="16LTIP TL(RSUs)"/>
    <n v="10261"/>
    <n v="60"/>
    <x v="24"/>
    <n v="9260"/>
    <x v="1"/>
    <n v="30000"/>
    <n v="0"/>
    <n v="0"/>
    <s v="42494390R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423"/>
    <n v="4602.04"/>
    <n v="4602.04"/>
    <n v="7321.9126735999989"/>
    <n v="0"/>
    <n v="0"/>
    <n v="1631.9299999999998"/>
    <n v="2970.1099999999997"/>
    <n v="0"/>
    <n v="4602.0399999999991"/>
    <n v="0"/>
    <m/>
    <n v="337.26"/>
    <n v="326.39"/>
    <n v="337.26"/>
    <n v="1000.91"/>
    <n v="337.27"/>
    <n v="304.63"/>
    <n v="337.26"/>
    <n v="979.16"/>
    <n v="326.39"/>
    <n v="337.26"/>
    <n v="326.39"/>
    <n v="990.04"/>
    <n v="2970.1099999999997"/>
  </r>
  <r>
    <n v="1306"/>
    <n v="14957"/>
    <s v="42494957RRSU"/>
    <s v="957R"/>
    <x v="101"/>
    <s v="16LTIP TL(RSUs)"/>
    <n v="10261"/>
    <n v="80"/>
    <x v="81"/>
    <n v="9260"/>
    <x v="1"/>
    <n v="190000"/>
    <n v="0"/>
    <n v="0"/>
    <s v="42494957R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423"/>
    <n v="4602.04"/>
    <n v="4602.04"/>
    <n v="7321.9126735999989"/>
    <n v="0"/>
    <n v="0"/>
    <n v="1631.9299999999998"/>
    <n v="2970.1099999999997"/>
    <n v="0"/>
    <n v="4602.0399999999991"/>
    <n v="0"/>
    <m/>
    <n v="337.26"/>
    <n v="326.39"/>
    <n v="337.26"/>
    <n v="1000.91"/>
    <n v="337.27"/>
    <n v="304.63"/>
    <n v="337.26"/>
    <n v="979.16"/>
    <n v="326.39"/>
    <n v="337.26"/>
    <n v="326.39"/>
    <n v="990.04"/>
    <n v="2970.1099999999997"/>
  </r>
  <r>
    <n v="1307"/>
    <n v="13439"/>
    <s v="42494439RRSU"/>
    <s v="439R"/>
    <x v="68"/>
    <s v="16LTIP TL(RSUs)"/>
    <n v="10261"/>
    <n v="60"/>
    <x v="57"/>
    <n v="9260"/>
    <x v="1"/>
    <n v="81000"/>
    <n v="0"/>
    <n v="0"/>
    <s v="42494439R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12167.1"/>
    <n v="0"/>
    <n v="0"/>
    <n v="12167.1"/>
    <n v="0"/>
    <m/>
    <n v="0"/>
    <n v="0"/>
    <n v="0"/>
    <n v="0"/>
    <n v="0"/>
    <n v="0"/>
    <n v="0"/>
    <n v="0"/>
    <n v="0"/>
    <n v="0"/>
    <n v="0"/>
    <n v="0"/>
    <n v="0"/>
  </r>
  <r>
    <n v="1308"/>
    <n v="17062"/>
    <s v="4249462RoRSU"/>
    <s v="62Ro"/>
    <x v="145"/>
    <s v="16LTIP TL(RSUs)"/>
    <n v="10261"/>
    <n v="212"/>
    <x v="108"/>
    <n v="9260"/>
    <x v="1"/>
    <n v="821000"/>
    <n v="0"/>
    <n v="0"/>
    <s v="4249462Ro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165"/>
    <n v="12167.099999999999"/>
    <n v="0"/>
    <n v="0"/>
    <n v="0"/>
    <s v=""/>
    <s v=""/>
    <s v=""/>
    <n v="12167.099999999999"/>
    <n v="165"/>
    <n v="-165"/>
    <n v="0"/>
    <n v="0"/>
    <n v="73.739999999999995"/>
    <n v="0"/>
    <n v="0"/>
    <n v="0"/>
    <n v="0"/>
    <n v="0"/>
    <n v="0"/>
    <n v="0"/>
    <n v="12167.099999999999"/>
    <n v="11.101368613138686"/>
    <n v="1096"/>
    <n v="12167.099999999999"/>
    <n v="12167.099999999999"/>
    <n v="0"/>
    <n v="0"/>
    <n v="0"/>
    <n v="12167.1"/>
    <n v="0"/>
    <n v="0"/>
    <n v="12167.1"/>
    <n v="0"/>
    <m/>
    <n v="0"/>
    <n v="0"/>
    <n v="0"/>
    <n v="0"/>
    <n v="0"/>
    <n v="0"/>
    <n v="0"/>
    <n v="0"/>
    <n v="0"/>
    <n v="0"/>
    <n v="0"/>
    <n v="0"/>
    <n v="0"/>
  </r>
  <r>
    <n v="1309"/>
    <n v="11983"/>
    <s v="42494983SRSU"/>
    <s v="983S"/>
    <x v="49"/>
    <s v="16LTIP TL(RSUs)"/>
    <n v="10261"/>
    <n v="50"/>
    <x v="41"/>
    <n v="9260"/>
    <x v="1"/>
    <n v="91000"/>
    <n v="0"/>
    <n v="0"/>
    <s v="42494983S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12167.1"/>
    <n v="0"/>
    <n v="0"/>
    <n v="12167.1"/>
    <n v="0"/>
    <m/>
    <n v="0"/>
    <n v="0"/>
    <n v="0"/>
    <n v="0"/>
    <n v="0"/>
    <n v="0"/>
    <n v="0"/>
    <n v="0"/>
    <n v="0"/>
    <n v="0"/>
    <n v="0"/>
    <n v="0"/>
    <n v="0"/>
  </r>
  <r>
    <n v="1310"/>
    <n v="19012"/>
    <s v="42494012SRSU"/>
    <s v="012S"/>
    <x v="179"/>
    <s v="16LTIP TL(RSUs)"/>
    <n v="10261"/>
    <n v="10"/>
    <x v="128"/>
    <n v="4264"/>
    <x v="1"/>
    <n v="2000"/>
    <n v="0"/>
    <n v="0"/>
    <s v="42494012S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423"/>
    <n v="4602.04"/>
    <n v="4602.04"/>
    <n v="7321.9126735999989"/>
    <n v="0"/>
    <n v="0"/>
    <n v="1631.9299999999998"/>
    <n v="2970.1099999999997"/>
    <n v="0"/>
    <n v="4602.0399999999991"/>
    <n v="0"/>
    <m/>
    <n v="337.26"/>
    <n v="326.39"/>
    <n v="337.26"/>
    <n v="1000.91"/>
    <n v="337.27"/>
    <n v="304.63"/>
    <n v="337.26"/>
    <n v="979.16"/>
    <n v="326.39"/>
    <n v="337.26"/>
    <n v="326.39"/>
    <n v="990.04"/>
    <n v="2970.1099999999997"/>
  </r>
  <r>
    <n v="1311"/>
    <n v="11128"/>
    <s v="42494128SRSU"/>
    <s v="128S"/>
    <x v="31"/>
    <s v="16LTIP TL(RSUs)"/>
    <n v="10261"/>
    <n v="70"/>
    <x v="25"/>
    <n v="9260"/>
    <x v="1"/>
    <n v="170000"/>
    <n v="0"/>
    <n v="0"/>
    <s v="42494128S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12167.1"/>
    <n v="0"/>
    <n v="0"/>
    <n v="12167.1"/>
    <n v="0"/>
    <m/>
    <n v="0"/>
    <n v="0"/>
    <n v="0"/>
    <n v="0"/>
    <n v="0"/>
    <n v="0"/>
    <n v="0"/>
    <n v="0"/>
    <n v="0"/>
    <n v="0"/>
    <n v="0"/>
    <n v="0"/>
    <n v="0"/>
  </r>
  <r>
    <n v="1312"/>
    <n v="15070"/>
    <s v="4249470SlRSU"/>
    <s v="70Sl"/>
    <x v="104"/>
    <s v="16LTIP TL(RSUs)"/>
    <n v="10261"/>
    <n v="80"/>
    <x v="84"/>
    <n v="9260"/>
    <x v="1"/>
    <n v="190000"/>
    <n v="0"/>
    <n v="0"/>
    <s v="4249470Sl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423"/>
    <n v="4602.04"/>
    <n v="4602.04"/>
    <n v="7321.9126735999989"/>
    <n v="0"/>
    <n v="0"/>
    <n v="1631.9299999999998"/>
    <n v="2970.1099999999997"/>
    <n v="0"/>
    <n v="4602.0399999999991"/>
    <n v="0"/>
    <m/>
    <n v="337.26"/>
    <n v="326.39"/>
    <n v="337.26"/>
    <n v="1000.91"/>
    <n v="337.27"/>
    <n v="304.63"/>
    <n v="337.26"/>
    <n v="979.16"/>
    <n v="326.39"/>
    <n v="337.26"/>
    <n v="326.39"/>
    <n v="990.04"/>
    <n v="2970.1099999999997"/>
  </r>
  <r>
    <n v="1313"/>
    <n v="14713"/>
    <s v="42494713SRSU"/>
    <s v="713S"/>
    <x v="92"/>
    <s v="16LTIP TL(RSUs)"/>
    <n v="10261"/>
    <n v="180"/>
    <x v="75"/>
    <n v="9260"/>
    <x v="1"/>
    <n v="700000"/>
    <n v="0"/>
    <n v="0"/>
    <s v="42494713S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12167.1"/>
    <n v="0"/>
    <n v="0"/>
    <n v="12167.1"/>
    <n v="0"/>
    <m/>
    <n v="0"/>
    <n v="0"/>
    <n v="0"/>
    <n v="0"/>
    <n v="0"/>
    <n v="0"/>
    <n v="0"/>
    <n v="0"/>
    <n v="0"/>
    <n v="0"/>
    <n v="0"/>
    <n v="0"/>
    <n v="0"/>
  </r>
  <r>
    <n v="1314"/>
    <n v="14088"/>
    <s v="42494088SRSU"/>
    <s v="088S"/>
    <x v="74"/>
    <s v="16LTIP TL(RSUs)"/>
    <n v="10261"/>
    <n v="10"/>
    <x v="61"/>
    <n v="9260"/>
    <x v="1"/>
    <n v="2000"/>
    <n v="0"/>
    <n v="0"/>
    <s v="42494088S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1631.9299999999998"/>
    <n v="10535.17"/>
    <n v="0"/>
    <n v="12167.1"/>
    <n v="0"/>
    <m/>
    <n v="337.26"/>
    <n v="326.39"/>
    <n v="337.26"/>
    <n v="1000.91"/>
    <n v="337.27"/>
    <n v="304.63"/>
    <n v="8892.36"/>
    <n v="9534.26"/>
    <n v="0"/>
    <n v="0"/>
    <n v="0"/>
    <n v="0"/>
    <n v="10535.17"/>
  </r>
  <r>
    <n v="1315"/>
    <n v="14938"/>
    <s v="42494938SRSU"/>
    <s v="938S"/>
    <x v="99"/>
    <s v="16LTIP TL(RSUs)"/>
    <n v="10261"/>
    <n v="180"/>
    <x v="75"/>
    <n v="9260"/>
    <x v="1"/>
    <n v="700000"/>
    <n v="0"/>
    <n v="0"/>
    <s v="42494938S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12167.1"/>
    <n v="0"/>
    <n v="0"/>
    <n v="12167.1"/>
    <n v="0"/>
    <m/>
    <n v="0"/>
    <n v="0"/>
    <n v="0"/>
    <n v="0"/>
    <n v="0"/>
    <n v="0"/>
    <n v="0"/>
    <n v="0"/>
    <n v="0"/>
    <n v="0"/>
    <n v="0"/>
    <n v="0"/>
    <n v="0"/>
  </r>
  <r>
    <n v="1316"/>
    <n v="14813"/>
    <s v="42494813SRSU"/>
    <s v="813S"/>
    <x v="95"/>
    <s v="16LTIP TL(RSUs)"/>
    <n v="10261"/>
    <n v="80"/>
    <x v="63"/>
    <n v="9260"/>
    <x v="1"/>
    <n v="190000"/>
    <n v="0"/>
    <n v="0"/>
    <s v="42494813S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423"/>
    <n v="4602.04"/>
    <n v="4602.04"/>
    <n v="7321.9126735999989"/>
    <n v="0"/>
    <n v="0"/>
    <n v="1631.9299999999998"/>
    <n v="2970.1099999999997"/>
    <n v="0"/>
    <n v="4602.0399999999991"/>
    <n v="0"/>
    <m/>
    <n v="337.26"/>
    <n v="326.39"/>
    <n v="337.26"/>
    <n v="1000.91"/>
    <n v="337.27"/>
    <n v="304.63"/>
    <n v="337.26"/>
    <n v="979.16"/>
    <n v="326.39"/>
    <n v="337.26"/>
    <n v="326.39"/>
    <n v="990.04"/>
    <n v="2970.1099999999997"/>
  </r>
  <r>
    <n v="1317"/>
    <n v="17542"/>
    <s v="42494542SRSU"/>
    <s v="542S"/>
    <x v="156"/>
    <s v="16LTIP TL(RSUs)"/>
    <n v="10261"/>
    <n v="10"/>
    <x v="116"/>
    <n v="9260"/>
    <x v="1"/>
    <n v="2000"/>
    <n v="0"/>
    <n v="0"/>
    <s v="42494542S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423"/>
    <n v="4602.04"/>
    <n v="4602.04"/>
    <n v="7321.9126735999989"/>
    <n v="0"/>
    <n v="0"/>
    <n v="1631.9299999999998"/>
    <n v="2970.1099999999997"/>
    <n v="0"/>
    <n v="4602.0399999999991"/>
    <n v="0"/>
    <m/>
    <n v="337.26"/>
    <n v="326.39"/>
    <n v="337.26"/>
    <n v="1000.91"/>
    <n v="337.27"/>
    <n v="304.63"/>
    <n v="337.26"/>
    <n v="979.16"/>
    <n v="326.39"/>
    <n v="337.26"/>
    <n v="326.39"/>
    <n v="990.04"/>
    <n v="2970.1099999999997"/>
  </r>
  <r>
    <n v="1318"/>
    <n v="13202"/>
    <s v="42494202SRSU"/>
    <s v="202S"/>
    <x v="62"/>
    <s v="16LTIP TL(RSUs)"/>
    <n v="10261"/>
    <n v="20"/>
    <x v="52"/>
    <n v="9260"/>
    <x v="1"/>
    <n v="107000"/>
    <n v="0"/>
    <n v="0"/>
    <s v="42494202S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12167.1"/>
    <n v="0"/>
    <n v="0"/>
    <n v="12167.1"/>
    <n v="0"/>
    <m/>
    <n v="0"/>
    <n v="0"/>
    <n v="0"/>
    <n v="0"/>
    <n v="0"/>
    <n v="0"/>
    <n v="0"/>
    <n v="0"/>
    <n v="0"/>
    <n v="0"/>
    <n v="0"/>
    <n v="0"/>
    <n v="0"/>
  </r>
  <r>
    <n v="1319"/>
    <n v="10401"/>
    <s v="42494401SRSU"/>
    <s v="401S"/>
    <x v="19"/>
    <s v="16LTIP TL(RSUs)"/>
    <n v="10261"/>
    <n v="10"/>
    <x v="14"/>
    <n v="9260"/>
    <x v="1"/>
    <n v="2000"/>
    <n v="0"/>
    <n v="0"/>
    <s v="42494401S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423"/>
    <n v="4602.04"/>
    <n v="4602.04"/>
    <n v="7321.9126735999989"/>
    <n v="0"/>
    <n v="0"/>
    <n v="1631.9299999999998"/>
    <n v="2970.1099999999997"/>
    <n v="0"/>
    <n v="4602.0399999999991"/>
    <n v="0"/>
    <m/>
    <n v="337.26"/>
    <n v="326.39"/>
    <n v="337.26"/>
    <n v="1000.91"/>
    <n v="337.27"/>
    <n v="304.63"/>
    <n v="337.26"/>
    <n v="979.16"/>
    <n v="326.39"/>
    <n v="337.26"/>
    <n v="326.39"/>
    <n v="990.04"/>
    <n v="2970.1099999999997"/>
  </r>
  <r>
    <n v="1320"/>
    <n v="14951"/>
    <s v="42494951TRSU"/>
    <s v="951T"/>
    <x v="100"/>
    <s v="16LTIP TL(RSUs)"/>
    <n v="10261"/>
    <n v="80"/>
    <x v="80"/>
    <n v="9260"/>
    <x v="1"/>
    <n v="190000"/>
    <n v="0"/>
    <n v="0"/>
    <s v="42494951T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12167.1"/>
    <n v="0"/>
    <n v="0"/>
    <n v="12167.1"/>
    <n v="0"/>
    <m/>
    <n v="0"/>
    <n v="0"/>
    <n v="0"/>
    <n v="0"/>
    <n v="0"/>
    <n v="0"/>
    <n v="0"/>
    <n v="0"/>
    <n v="0"/>
    <n v="0"/>
    <n v="0"/>
    <n v="0"/>
    <n v="0"/>
  </r>
  <r>
    <n v="1321"/>
    <n v="24491"/>
    <s v="42494491TRSU"/>
    <s v="491T"/>
    <x v="187"/>
    <s v="16LTIP TL(RSUs)"/>
    <n v="10261"/>
    <n v="10"/>
    <x v="132"/>
    <n v="9260"/>
    <x v="1"/>
    <n v="2000"/>
    <n v="0"/>
    <n v="0"/>
    <s v="42494491T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423"/>
    <n v="4602.04"/>
    <n v="4602.04"/>
    <n v="7321.9126735999989"/>
    <n v="0"/>
    <n v="0"/>
    <n v="1631.9299999999998"/>
    <n v="2970.1099999999997"/>
    <n v="0"/>
    <n v="4602.0399999999991"/>
    <n v="0"/>
    <m/>
    <n v="337.26"/>
    <n v="326.39"/>
    <n v="337.26"/>
    <n v="1000.91"/>
    <n v="337.27"/>
    <n v="304.63"/>
    <n v="337.26"/>
    <n v="979.16"/>
    <n v="326.39"/>
    <n v="337.26"/>
    <n v="326.39"/>
    <n v="990.04"/>
    <n v="2970.1099999999997"/>
  </r>
  <r>
    <n v="1322"/>
    <n v="13553"/>
    <s v="42494553TRSU"/>
    <s v="553T"/>
    <x v="72"/>
    <s v="16LTIP TL(RSUs)"/>
    <n v="10261"/>
    <n v="10"/>
    <x v="44"/>
    <n v="9260"/>
    <x v="1"/>
    <n v="2000"/>
    <n v="0"/>
    <n v="0"/>
    <s v="42494553T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423"/>
    <n v="4602.04"/>
    <n v="4602.04"/>
    <n v="7321.9126735999989"/>
    <n v="0"/>
    <n v="0"/>
    <n v="1631.9299999999998"/>
    <n v="2970.1099999999997"/>
    <n v="0"/>
    <n v="4602.0399999999991"/>
    <n v="0"/>
    <m/>
    <n v="337.26"/>
    <n v="326.39"/>
    <n v="337.26"/>
    <n v="1000.91"/>
    <n v="337.27"/>
    <n v="304.63"/>
    <n v="337.26"/>
    <n v="979.16"/>
    <n v="326.39"/>
    <n v="337.26"/>
    <n v="326.39"/>
    <n v="990.04"/>
    <n v="2970.1099999999997"/>
  </r>
  <r>
    <n v="1323"/>
    <n v="15416"/>
    <s v="42494416WRSU"/>
    <s v="416W"/>
    <x v="116"/>
    <s v="16LTIP TL(RSUs)"/>
    <n v="10261"/>
    <n v="80"/>
    <x v="63"/>
    <n v="9260"/>
    <x v="1"/>
    <n v="190000"/>
    <n v="0"/>
    <n v="0"/>
    <s v="42494416W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423"/>
    <n v="4602.04"/>
    <n v="4602.04"/>
    <n v="7321.9126735999989"/>
    <n v="0"/>
    <n v="0"/>
    <n v="1631.9299999999998"/>
    <n v="2970.1099999999997"/>
    <n v="0"/>
    <n v="4602.0399999999991"/>
    <n v="0"/>
    <m/>
    <n v="337.26"/>
    <n v="326.39"/>
    <n v="337.26"/>
    <n v="1000.91"/>
    <n v="337.27"/>
    <n v="304.63"/>
    <n v="337.26"/>
    <n v="979.16"/>
    <n v="326.39"/>
    <n v="337.26"/>
    <n v="326.39"/>
    <n v="990.04"/>
    <n v="2970.1099999999997"/>
  </r>
  <r>
    <n v="1324"/>
    <n v="14288"/>
    <s v="42494288WRSU"/>
    <s v="288W"/>
    <x v="80"/>
    <s v="16LTIP TL(RSUs)"/>
    <n v="10261"/>
    <n v="10"/>
    <x v="12"/>
    <n v="9260"/>
    <x v="1"/>
    <n v="2000"/>
    <n v="0"/>
    <n v="0"/>
    <s v="42494288W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423"/>
    <n v="4602.04"/>
    <n v="4602.04"/>
    <n v="7321.9126735999989"/>
    <n v="0"/>
    <n v="0"/>
    <n v="1631.9299999999998"/>
    <n v="2970.1099999999997"/>
    <n v="0"/>
    <n v="4602.0399999999991"/>
    <n v="0"/>
    <m/>
    <n v="337.26"/>
    <n v="326.39"/>
    <n v="337.26"/>
    <n v="1000.91"/>
    <n v="337.27"/>
    <n v="304.63"/>
    <n v="337.26"/>
    <n v="979.16"/>
    <n v="326.39"/>
    <n v="337.26"/>
    <n v="326.39"/>
    <n v="990.04"/>
    <n v="2970.1099999999997"/>
  </r>
  <r>
    <n v="1325"/>
    <n v="10101"/>
    <s v="42494101WRSU"/>
    <s v="101W"/>
    <x v="4"/>
    <s v="16LTIP TL(RSUs)"/>
    <n v="10261"/>
    <n v="10"/>
    <x v="4"/>
    <n v="9260"/>
    <x v="1"/>
    <n v="2000"/>
    <n v="0"/>
    <n v="0"/>
    <s v="42494101W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423"/>
    <n v="4602.04"/>
    <n v="4602.04"/>
    <n v="7321.9126735999989"/>
    <n v="0"/>
    <n v="0"/>
    <n v="1631.9299999999998"/>
    <n v="2970.1099999999997"/>
    <n v="0"/>
    <n v="4602.0399999999991"/>
    <n v="0"/>
    <m/>
    <n v="337.26"/>
    <n v="326.39"/>
    <n v="337.26"/>
    <n v="1000.91"/>
    <n v="337.27"/>
    <n v="304.63"/>
    <n v="337.26"/>
    <n v="979.16"/>
    <n v="326.39"/>
    <n v="337.26"/>
    <n v="326.39"/>
    <n v="990.04"/>
    <n v="2970.1099999999997"/>
  </r>
  <r>
    <n v="1326"/>
    <n v="18779"/>
    <s v="42494779WRSU"/>
    <s v="779W"/>
    <x v="174"/>
    <s v="16LTIP TL(RSUs)"/>
    <n v="10261"/>
    <n v="212"/>
    <x v="124"/>
    <n v="9260"/>
    <x v="1"/>
    <n v="832000"/>
    <n v="0"/>
    <n v="0"/>
    <s v="42494779W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165"/>
    <n v="12167.099999999999"/>
    <n v="0"/>
    <n v="0"/>
    <n v="0"/>
    <s v=""/>
    <s v=""/>
    <s v=""/>
    <n v="12167.099999999999"/>
    <n v="165"/>
    <n v="-165"/>
    <n v="0"/>
    <n v="0"/>
    <n v="73.739999999999995"/>
    <n v="0"/>
    <n v="0"/>
    <n v="0"/>
    <n v="0"/>
    <n v="0"/>
    <n v="0"/>
    <n v="0"/>
    <n v="12167.099999999999"/>
    <n v="11.101368613138686"/>
    <n v="1096"/>
    <n v="12167.099999999999"/>
    <n v="12167.099999999999"/>
    <n v="0"/>
    <n v="0"/>
    <n v="0"/>
    <n v="12167.1"/>
    <n v="0"/>
    <n v="0"/>
    <n v="12167.1"/>
    <n v="0"/>
    <m/>
    <n v="0"/>
    <n v="0"/>
    <n v="0"/>
    <n v="0"/>
    <n v="0"/>
    <n v="0"/>
    <n v="0"/>
    <n v="0"/>
    <n v="0"/>
    <n v="0"/>
    <n v="0"/>
    <n v="0"/>
    <n v="0"/>
  </r>
  <r>
    <n v="1327"/>
    <n v="17090"/>
    <s v="4249490WhRSU"/>
    <s v="90Wh"/>
    <x v="151"/>
    <s v="16LTIP TL(RSUs)"/>
    <n v="10261"/>
    <n v="212"/>
    <x v="104"/>
    <n v="9260"/>
    <x v="1"/>
    <n v="821000"/>
    <n v="0"/>
    <n v="0"/>
    <s v="4249490Wh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165"/>
    <n v="12167.099999999999"/>
    <n v="0"/>
    <n v="0"/>
    <n v="0"/>
    <s v=""/>
    <s v=""/>
    <s v=""/>
    <n v="12167.099999999999"/>
    <n v="165"/>
    <n v="-165"/>
    <n v="0"/>
    <n v="0"/>
    <n v="73.739999999999995"/>
    <n v="0"/>
    <n v="0"/>
    <n v="0"/>
    <n v="0"/>
    <n v="0"/>
    <n v="0"/>
    <n v="0"/>
    <n v="12167.099999999999"/>
    <n v="11.101368613138686"/>
    <n v="1096"/>
    <n v="12167.099999999999"/>
    <n v="12167.099999999999"/>
    <n v="0"/>
    <n v="0"/>
    <n v="0"/>
    <n v="1631.9299999999998"/>
    <n v="10535.169999999998"/>
    <n v="0"/>
    <n v="12167.099999999999"/>
    <n v="0"/>
    <m/>
    <n v="337.26"/>
    <n v="326.39"/>
    <n v="9871.5199999999986"/>
    <n v="10535.169999999998"/>
    <n v="0"/>
    <n v="0"/>
    <n v="0"/>
    <n v="0"/>
    <n v="0"/>
    <n v="0"/>
    <n v="0"/>
    <n v="0"/>
    <n v="10535.169999999998"/>
  </r>
  <r>
    <n v="1328"/>
    <n v="14721"/>
    <s v="42494721WRSU"/>
    <s v="721W"/>
    <x v="93"/>
    <s v="16LTIP TL(RSUs)"/>
    <n v="10261"/>
    <n v="10"/>
    <x v="76"/>
    <n v="9260"/>
    <x v="1"/>
    <n v="2000"/>
    <n v="0"/>
    <n v="0"/>
    <s v="42494721W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423"/>
    <n v="4602.04"/>
    <n v="4602.04"/>
    <n v="7321.9126735999989"/>
    <n v="0"/>
    <n v="0"/>
    <n v="1631.9299999999998"/>
    <n v="2970.1099999999997"/>
    <n v="0"/>
    <n v="4602.0399999999991"/>
    <n v="0"/>
    <m/>
    <n v="337.26"/>
    <n v="326.39"/>
    <n v="337.26"/>
    <n v="1000.91"/>
    <n v="337.27"/>
    <n v="304.63"/>
    <n v="337.26"/>
    <n v="979.16"/>
    <n v="326.39"/>
    <n v="337.26"/>
    <n v="326.39"/>
    <n v="990.04"/>
    <n v="2970.1099999999997"/>
  </r>
  <r>
    <n v="1329"/>
    <n v="11384"/>
    <s v="42494384WRSU"/>
    <s v="384W"/>
    <x v="38"/>
    <s v="16LTIP TL(RSUs)"/>
    <n v="10261"/>
    <n v="60"/>
    <x v="31"/>
    <n v="9260"/>
    <x v="1"/>
    <n v="30000"/>
    <n v="0"/>
    <n v="0"/>
    <s v="42494384W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423"/>
    <n v="4602.04"/>
    <n v="4602.04"/>
    <n v="7321.9126735999989"/>
    <n v="0"/>
    <n v="0"/>
    <n v="1631.9299999999998"/>
    <n v="2970.1099999999997"/>
    <n v="0"/>
    <n v="4602.0399999999991"/>
    <n v="0"/>
    <m/>
    <n v="337.26"/>
    <n v="326.39"/>
    <n v="337.26"/>
    <n v="1000.91"/>
    <n v="337.27"/>
    <n v="304.63"/>
    <n v="337.26"/>
    <n v="979.16"/>
    <n v="326.39"/>
    <n v="337.26"/>
    <n v="326.39"/>
    <n v="990.04"/>
    <n v="2970.1099999999997"/>
  </r>
  <r>
    <n v="1330"/>
    <n v="14707"/>
    <s v="42494707WRSU"/>
    <s v="707W"/>
    <x v="90"/>
    <s v="16LTIP TL(RSUs)"/>
    <n v="10261"/>
    <n v="10"/>
    <x v="73"/>
    <n v="9260"/>
    <x v="1"/>
    <n v="2000"/>
    <n v="0"/>
    <n v="0"/>
    <s v="42494707W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2167.099999999999"/>
    <n v="11.101368613138686"/>
    <n v="1096"/>
    <n v="12167.099999999999"/>
    <n v="12167.099999999999"/>
    <n v="0"/>
    <n v="0"/>
    <n v="0"/>
    <n v="12167.1"/>
    <n v="0"/>
    <n v="0"/>
    <n v="12167.1"/>
    <n v="0"/>
    <m/>
    <n v="0"/>
    <n v="0"/>
    <n v="0"/>
    <n v="0"/>
    <n v="0"/>
    <n v="0"/>
    <n v="0"/>
    <n v="0"/>
    <n v="0"/>
    <n v="0"/>
    <n v="0"/>
    <n v="0"/>
    <n v="0"/>
  </r>
  <r>
    <n v="1331"/>
    <n v="11885"/>
    <s v="42494885YRSU"/>
    <s v="885Y"/>
    <x v="45"/>
    <s v="16LTIP TL(RSUs)"/>
    <n v="10261"/>
    <n v="212"/>
    <x v="37"/>
    <n v="9260"/>
    <x v="1"/>
    <n v="824000"/>
    <n v="0"/>
    <n v="0"/>
    <s v="42494885Y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165"/>
    <n v="12167.099999999999"/>
    <n v="0"/>
    <n v="0"/>
    <n v="0"/>
    <s v=""/>
    <s v=""/>
    <s v=""/>
    <n v="12167.099999999999"/>
    <n v="165"/>
    <n v="-165"/>
    <n v="0"/>
    <n v="0"/>
    <n v="73.739999999999995"/>
    <n v="0"/>
    <n v="0"/>
    <n v="0"/>
    <n v="0"/>
    <n v="0"/>
    <n v="0"/>
    <n v="0"/>
    <n v="12167.099999999999"/>
    <n v="11.101368613138686"/>
    <n v="1096"/>
    <n v="12167.099999999999"/>
    <n v="12167.099999999999"/>
    <n v="0"/>
    <n v="0"/>
    <n v="0"/>
    <n v="12167.1"/>
    <n v="0"/>
    <n v="0"/>
    <n v="12167.1"/>
    <n v="0"/>
    <m/>
    <n v="0"/>
    <n v="0"/>
    <n v="0"/>
    <n v="0"/>
    <n v="0"/>
    <n v="0"/>
    <n v="0"/>
    <n v="0"/>
    <n v="0"/>
    <n v="0"/>
    <n v="0"/>
    <n v="0"/>
    <n v="0"/>
  </r>
  <r>
    <n v="1332"/>
    <n v="26444"/>
    <s v="42494444YRSU"/>
    <s v="444Y"/>
    <x v="206"/>
    <s v="16LTIP TL(RSUs)"/>
    <n v="10261"/>
    <n v="10"/>
    <x v="138"/>
    <n v="9260"/>
    <x v="1"/>
    <n v="2000"/>
    <n v="0"/>
    <n v="0"/>
    <s v="42494444YRSU16LTIP TL(RSUs)"/>
    <s v="LTIP TL(RSU)"/>
    <s v="LTIP TL(RSU) - 05/04/2016"/>
    <s v="3 years"/>
    <d v="2016-05-04T00:00:00"/>
    <d v="2019-05-04T00:00:00"/>
    <n v="165"/>
    <n v="0"/>
    <n v="0"/>
    <m/>
    <m/>
    <m/>
    <m/>
    <n v="165"/>
    <n v="1"/>
    <s v=""/>
    <n v="0"/>
    <n v="12167.099999999999"/>
    <n v="0"/>
    <n v="0"/>
    <n v="0"/>
    <s v=""/>
    <s v=""/>
    <s v=""/>
    <n v="12167.099999999999"/>
    <n v="165"/>
    <n v="0"/>
    <n v="0"/>
    <n v="165"/>
    <n v="73.739999999999995"/>
    <n v="12167.099999999999"/>
    <n v="-243.14732639999994"/>
    <n v="11923.952673599999"/>
    <n v="0"/>
    <n v="0"/>
    <n v="0"/>
    <n v="0"/>
    <n v="11923.952673599999"/>
    <n v="10.879518862773722"/>
    <n v="423"/>
    <n v="4602.04"/>
    <n v="4602.04"/>
    <n v="7321.9126735999989"/>
    <n v="0"/>
    <n v="0"/>
    <n v="1631.9299999999998"/>
    <n v="2970.1099999999997"/>
    <n v="0"/>
    <n v="4602.0399999999991"/>
    <n v="0"/>
    <m/>
    <n v="337.26"/>
    <n v="326.39"/>
    <n v="337.26"/>
    <n v="1000.91"/>
    <n v="337.27"/>
    <n v="304.63"/>
    <n v="337.26"/>
    <n v="979.16"/>
    <n v="326.39"/>
    <n v="337.26"/>
    <n v="326.39"/>
    <n v="990.04"/>
    <n v="2970.1099999999997"/>
  </r>
  <r>
    <n v="1333"/>
    <n v="14510"/>
    <s v="42513510MRSU"/>
    <s v="510M"/>
    <x v="207"/>
    <s v="16LTIP TL(RSUs)"/>
    <n v="10261"/>
    <n v="80"/>
    <x v="139"/>
    <n v="9260"/>
    <x v="1"/>
    <n v="190000"/>
    <n v="0"/>
    <n v="0"/>
    <s v="42513510MRSU16LTIP TL(RSUs)"/>
    <s v="LTIP TL(RSU)"/>
    <s v="LTIP TL(RSU) - 05/23/2016"/>
    <s v="3 years"/>
    <d v="2016-05-23T00:00:00"/>
    <d v="2019-05-23T00:00:00"/>
    <n v="165"/>
    <n v="0"/>
    <n v="0"/>
    <m/>
    <m/>
    <m/>
    <m/>
    <n v="165"/>
    <n v="1"/>
    <s v=""/>
    <n v="0"/>
    <n v="11858.550000000001"/>
    <n v="0"/>
    <n v="0"/>
    <n v="0"/>
    <s v=""/>
    <s v=""/>
    <s v=""/>
    <n v="11858.550000000001"/>
    <n v="165"/>
    <n v="0"/>
    <n v="0"/>
    <n v="165"/>
    <n v="71.87"/>
    <n v="11858.550000000001"/>
    <n v="-236.9812632"/>
    <n v="11621.568736800002"/>
    <n v="0"/>
    <n v="0"/>
    <n v="0"/>
    <n v="0"/>
    <n v="11858.550000000001"/>
    <n v="10.81984489051095"/>
    <n v="1096"/>
    <n v="11858.550000000001"/>
    <n v="11858.550000000001"/>
    <n v="0"/>
    <n v="0"/>
    <n v="0"/>
    <n v="11858.55"/>
    <n v="0"/>
    <n v="0"/>
    <n v="11858.55"/>
    <n v="0"/>
    <m/>
    <n v="0"/>
    <n v="0"/>
    <n v="0"/>
    <n v="0"/>
    <n v="0"/>
    <n v="0"/>
    <n v="0"/>
    <n v="0"/>
    <n v="0"/>
    <n v="0"/>
    <n v="0"/>
    <n v="0"/>
    <n v="0"/>
  </r>
  <r>
    <n v="1334"/>
    <n v="14928"/>
    <s v="42513928SRSU"/>
    <s v="928S"/>
    <x v="208"/>
    <s v="16LTIP TL(RSUs)"/>
    <n v="10261"/>
    <n v="180"/>
    <x v="140"/>
    <n v="9260"/>
    <x v="1"/>
    <n v="700000"/>
    <n v="0"/>
    <n v="0"/>
    <s v="42513928SRSU16LTIP TL(RSUs)"/>
    <s v="LTIP TL(RSU)"/>
    <s v="LTIP TL(RSU) - 05/23/2016"/>
    <s v="3 years"/>
    <d v="2016-05-23T00:00:00"/>
    <d v="2019-05-23T00:00:00"/>
    <n v="165"/>
    <n v="0"/>
    <n v="0"/>
    <m/>
    <m/>
    <m/>
    <m/>
    <n v="165"/>
    <n v="1"/>
    <s v=""/>
    <n v="0"/>
    <n v="11858.550000000001"/>
    <n v="0"/>
    <n v="0"/>
    <n v="0"/>
    <s v=""/>
    <s v=""/>
    <s v=""/>
    <n v="11858.550000000001"/>
    <n v="165"/>
    <n v="0"/>
    <n v="0"/>
    <n v="165"/>
    <n v="71.87"/>
    <n v="11858.550000000001"/>
    <n v="-236.9812632"/>
    <n v="11621.568736800002"/>
    <n v="0"/>
    <n v="0"/>
    <n v="0"/>
    <n v="0"/>
    <n v="11858.550000000001"/>
    <n v="10.81984489051095"/>
    <n v="1096"/>
    <n v="11858.550000000001"/>
    <n v="11858.550000000001"/>
    <n v="0"/>
    <n v="0"/>
    <n v="0"/>
    <n v="11858.55"/>
    <n v="0"/>
    <n v="0"/>
    <n v="11858.55"/>
    <n v="0"/>
    <m/>
    <n v="0"/>
    <n v="0"/>
    <n v="0"/>
    <n v="0"/>
    <n v="0"/>
    <n v="0"/>
    <n v="0"/>
    <n v="0"/>
    <n v="0"/>
    <n v="0"/>
    <n v="0"/>
    <n v="0"/>
    <n v="0"/>
  </r>
  <r>
    <n v="1335"/>
    <n v="23990"/>
    <s v="42513990JRSU"/>
    <s v="990J"/>
    <x v="209"/>
    <s v="16LTIP TL(RSUs)"/>
    <n v="10261"/>
    <n v="180"/>
    <x v="71"/>
    <n v="9260"/>
    <x v="1"/>
    <n v="700000"/>
    <n v="0"/>
    <n v="0"/>
    <s v="42513990JRSU16LTIP TL(RSUs)"/>
    <s v="LTIP TL(RSU)"/>
    <s v="LTIP TL(RSU) - 05/23/2016"/>
    <s v="3 years"/>
    <d v="2016-05-23T00:00:00"/>
    <d v="2019-05-23T00:00:00"/>
    <n v="165"/>
    <n v="0"/>
    <n v="0"/>
    <m/>
    <m/>
    <m/>
    <m/>
    <n v="165"/>
    <n v="1"/>
    <s v=""/>
    <n v="0"/>
    <n v="11858.550000000001"/>
    <n v="0"/>
    <n v="0"/>
    <n v="0"/>
    <s v=""/>
    <s v=""/>
    <s v=""/>
    <n v="11858.550000000001"/>
    <n v="165"/>
    <n v="0"/>
    <n v="0"/>
    <n v="165"/>
    <n v="71.87"/>
    <n v="11858.550000000001"/>
    <n v="-236.9812632"/>
    <n v="11621.568736800002"/>
    <n v="0"/>
    <n v="0"/>
    <n v="0"/>
    <n v="0"/>
    <n v="11621.568736800002"/>
    <n v="10.603621110218979"/>
    <n v="404"/>
    <n v="4283.8599999999997"/>
    <n v="4283.8599999999997"/>
    <n v="7337.708736800002"/>
    <n v="0"/>
    <n v="0"/>
    <n v="1389.0700000000002"/>
    <n v="2894.79"/>
    <n v="0"/>
    <n v="4283.8600000000006"/>
    <n v="0"/>
    <m/>
    <n v="328.72"/>
    <n v="318.11"/>
    <n v="328.71"/>
    <n v="975.54"/>
    <n v="328.71"/>
    <n v="296.89999999999998"/>
    <n v="328.71"/>
    <n v="954.31999999999994"/>
    <n v="318.11"/>
    <n v="328.71"/>
    <n v="318.11"/>
    <n v="964.93"/>
    <n v="2894.79"/>
  </r>
  <r>
    <n v="1336"/>
    <n v="19588"/>
    <s v="42513588SRSU"/>
    <s v="588S"/>
    <x v="210"/>
    <s v="16LTIP TL(RSUs)"/>
    <n v="10261"/>
    <n v="80"/>
    <x v="141"/>
    <n v="9260"/>
    <x v="1"/>
    <n v="190000"/>
    <n v="0"/>
    <n v="0"/>
    <s v="42513588SRSU16LTIP TL(RSUs)"/>
    <s v="LTIP TL(RSU)"/>
    <s v="LTIP TL(RSU) - 05/23/2016"/>
    <s v="3 years"/>
    <d v="2016-05-23T00:00:00"/>
    <d v="2019-05-23T00:00:00"/>
    <n v="165"/>
    <n v="0"/>
    <n v="0"/>
    <m/>
    <m/>
    <m/>
    <m/>
    <n v="165"/>
    <n v="1"/>
    <s v=""/>
    <n v="0"/>
    <n v="11858.550000000001"/>
    <n v="0"/>
    <n v="0"/>
    <n v="0"/>
    <s v=""/>
    <s v=""/>
    <s v=""/>
    <n v="11858.550000000001"/>
    <n v="165"/>
    <n v="0"/>
    <n v="0"/>
    <n v="165"/>
    <n v="71.87"/>
    <n v="11858.550000000001"/>
    <n v="-236.9812632"/>
    <n v="11621.568736800002"/>
    <n v="0"/>
    <n v="0"/>
    <n v="0"/>
    <n v="0"/>
    <n v="11621.568736800002"/>
    <n v="10.603621110218979"/>
    <n v="404"/>
    <n v="4283.8599999999997"/>
    <n v="4283.8599999999997"/>
    <n v="7337.708736800002"/>
    <n v="0"/>
    <n v="0"/>
    <n v="1389.0700000000002"/>
    <n v="2894.79"/>
    <n v="0"/>
    <n v="4283.8600000000006"/>
    <n v="0"/>
    <m/>
    <n v="328.72"/>
    <n v="318.11"/>
    <n v="328.71"/>
    <n v="975.54"/>
    <n v="328.71"/>
    <n v="296.89999999999998"/>
    <n v="328.71"/>
    <n v="954.31999999999994"/>
    <n v="318.11"/>
    <n v="328.71"/>
    <n v="318.11"/>
    <n v="964.93"/>
    <n v="2894.79"/>
  </r>
  <r>
    <n v="1337"/>
    <n v="10109"/>
    <s v="42513109DRSU"/>
    <s v="109D"/>
    <x v="211"/>
    <s v="16LTIP TL(RSUs)"/>
    <n v="10261"/>
    <n v="20"/>
    <x v="34"/>
    <n v="9260"/>
    <x v="1"/>
    <n v="107000"/>
    <n v="0"/>
    <n v="0"/>
    <s v="42513109DRSU16LTIP TL(RSUs)"/>
    <s v="LTIP TL(RSU)"/>
    <s v="LTIP TL(RSU) - 05/23/2016"/>
    <s v="3 years"/>
    <d v="2016-05-23T00:00:00"/>
    <d v="2019-05-23T00:00:00"/>
    <n v="165"/>
    <n v="0"/>
    <n v="0"/>
    <m/>
    <m/>
    <m/>
    <m/>
    <n v="165"/>
    <n v="1"/>
    <s v=""/>
    <n v="0"/>
    <n v="11858.550000000001"/>
    <n v="0"/>
    <n v="0"/>
    <n v="0"/>
    <s v=""/>
    <s v=""/>
    <s v=""/>
    <n v="11858.550000000001"/>
    <n v="165"/>
    <n v="0"/>
    <n v="0"/>
    <n v="165"/>
    <n v="71.87"/>
    <n v="11858.550000000001"/>
    <n v="-236.9812632"/>
    <n v="11621.568736800002"/>
    <n v="0"/>
    <n v="0"/>
    <n v="0"/>
    <n v="0"/>
    <n v="11858.550000000001"/>
    <n v="10.81984489051095"/>
    <n v="1096"/>
    <n v="11858.550000000001"/>
    <n v="11858.550000000001"/>
    <n v="0"/>
    <n v="0"/>
    <n v="0"/>
    <n v="1389.0700000000002"/>
    <n v="10469.480000000001"/>
    <n v="0"/>
    <n v="11858.550000000001"/>
    <n v="0"/>
    <m/>
    <n v="328.72"/>
    <n v="318.11"/>
    <n v="328.71"/>
    <n v="975.54"/>
    <n v="328.71"/>
    <n v="296.89999999999998"/>
    <n v="328.71"/>
    <n v="954.31999999999994"/>
    <n v="8539.6200000000008"/>
    <n v="0"/>
    <n v="0"/>
    <n v="8539.6200000000008"/>
    <n v="10469.480000000001"/>
  </r>
  <r>
    <n v="1338"/>
    <n v="13962"/>
    <s v="42527962SRSU"/>
    <s v="962S"/>
    <x v="212"/>
    <s v="16LTIP TL(RSUs)"/>
    <n v="10261"/>
    <n v="20"/>
    <x v="52"/>
    <n v="9260"/>
    <x v="1"/>
    <n v="107000"/>
    <n v="0"/>
    <n v="0"/>
    <s v="42527962SRSU16LTIP TL(RSUs)"/>
    <s v="LTIP TL(RSU)"/>
    <s v="LTIP TL(RSU) - 06/06/2016"/>
    <s v="3 years"/>
    <d v="2016-06-06T00:00:00"/>
    <d v="2019-06-06T00:00:00"/>
    <n v="165"/>
    <n v="0"/>
    <n v="0"/>
    <m/>
    <m/>
    <m/>
    <m/>
    <n v="165"/>
    <n v="1"/>
    <s v=""/>
    <n v="0"/>
    <n v="12308.999999999998"/>
    <n v="0"/>
    <n v="0"/>
    <n v="0"/>
    <s v=""/>
    <s v=""/>
    <s v=""/>
    <n v="12308.999999999998"/>
    <n v="165"/>
    <n v="0"/>
    <n v="0"/>
    <n v="165"/>
    <n v="74.599999999999994"/>
    <n v="12308.999999999998"/>
    <n v="-245.98305599999995"/>
    <n v="12063.016943999999"/>
    <n v="0"/>
    <n v="0"/>
    <n v="0"/>
    <n v="0"/>
    <n v="12063.016943999999"/>
    <n v="11.006402321167883"/>
    <n v="390"/>
    <n v="4292.5"/>
    <n v="4292.5"/>
    <n v="7770.5169439999991"/>
    <n v="0"/>
    <n v="0"/>
    <n v="1287.75"/>
    <n v="3004.75"/>
    <n v="0"/>
    <n v="4292.5"/>
    <n v="0"/>
    <m/>
    <n v="341.2"/>
    <n v="330.19"/>
    <n v="341.2"/>
    <n v="1012.5899999999999"/>
    <n v="341.2"/>
    <n v="308.18"/>
    <n v="341.19"/>
    <n v="990.56999999999994"/>
    <n v="330.2"/>
    <n v="341.19"/>
    <n v="330.2"/>
    <n v="1001.5899999999999"/>
    <n v="3004.75"/>
  </r>
  <r>
    <n v="1339"/>
    <n v="17279"/>
    <s v="42857279CRSU"/>
    <s v="279C"/>
    <x v="154"/>
    <s v="17LTIP TL(RSUs)"/>
    <n v="10261"/>
    <n v="10"/>
    <x v="115"/>
    <n v="9260"/>
    <x v="1"/>
    <n v="2000"/>
    <n v="0"/>
    <n v="0"/>
    <s v="42857279CRSU17LTIP TL(RSUs)"/>
    <s v="LTIP TL(RSU)"/>
    <s v="LTIP TL(RSU) - 05/02/2017"/>
    <s v="3 years"/>
    <d v="2017-05-02T00:00:00"/>
    <d v="2020-05-02T00:00:00"/>
    <n v="14405"/>
    <n v="0"/>
    <n v="0"/>
    <m/>
    <m/>
    <m/>
    <m/>
    <n v="14405"/>
    <n v="1"/>
    <s v=""/>
    <n v="0"/>
    <n v="1166516.9000000001"/>
    <n v="0"/>
    <n v="0"/>
    <n v="0"/>
    <s v=""/>
    <s v=""/>
    <s v=""/>
    <n v="1166516.9000000001"/>
    <n v="14405"/>
    <n v="0"/>
    <n v="0"/>
    <n v="14405"/>
    <n v="80.98"/>
    <n v="1166516.9000000001"/>
    <n v="-23311.673729599999"/>
    <n v="1143205.2262704002"/>
    <n v="0"/>
    <n v="0"/>
    <n v="0"/>
    <n v="0"/>
    <n v="1166516.9000000001"/>
    <n v="1063.3700091157705"/>
    <n v="1097"/>
    <n v="1166516.9000000001"/>
    <n v="1166516.9000000001"/>
    <n v="0"/>
    <n v="0"/>
    <n v="0"/>
    <n v="0"/>
    <n v="1166516.8999999999"/>
    <n v="0"/>
    <n v="1166516.8999999999"/>
    <n v="0"/>
    <m/>
    <n v="0"/>
    <n v="0"/>
    <n v="0"/>
    <n v="0"/>
    <n v="0"/>
    <n v="0"/>
    <n v="0"/>
    <n v="0"/>
    <n v="0"/>
    <n v="1166516.8999999999"/>
    <n v="0"/>
    <n v="1166516.8999999999"/>
    <n v="1166516.8999999999"/>
  </r>
  <r>
    <n v="1340"/>
    <n v="18246"/>
    <s v="42857246HRSU"/>
    <s v="246H"/>
    <x v="164"/>
    <s v="17LTIP TL(RSUs)"/>
    <n v="10261"/>
    <n v="10"/>
    <x v="119"/>
    <n v="9260"/>
    <x v="1"/>
    <n v="2000"/>
    <n v="0"/>
    <n v="0"/>
    <s v="42857246HRSU17LTIP TL(RSUs)"/>
    <s v="LTIP TL(RSU)"/>
    <s v="LTIP TL(RSU) - 05/02/2017"/>
    <s v="3 years"/>
    <d v="2017-05-02T00:00:00"/>
    <d v="2020-05-02T00:00:00"/>
    <n v="6445"/>
    <n v="0"/>
    <n v="0"/>
    <m/>
    <m/>
    <m/>
    <m/>
    <n v="6445"/>
    <n v="1"/>
    <s v=""/>
    <n v="0"/>
    <n v="521916.10000000003"/>
    <n v="0"/>
    <n v="0"/>
    <n v="0"/>
    <s v=""/>
    <s v=""/>
    <s v=""/>
    <n v="521916.10000000003"/>
    <n v="6445"/>
    <n v="0"/>
    <n v="0"/>
    <n v="6445"/>
    <n v="80.98"/>
    <n v="521916.10000000003"/>
    <n v="-10429.9713424"/>
    <n v="511486.12865760003"/>
    <n v="0"/>
    <n v="0"/>
    <n v="0"/>
    <n v="0"/>
    <n v="521916.10000000003"/>
    <n v="475.76672743846859"/>
    <n v="1097"/>
    <n v="521916.10000000003"/>
    <n v="521916.10000000003"/>
    <n v="0"/>
    <n v="0"/>
    <n v="0"/>
    <n v="0"/>
    <n v="521916.1"/>
    <n v="0"/>
    <n v="521916.1"/>
    <n v="0"/>
    <m/>
    <n v="0"/>
    <n v="0"/>
    <n v="0"/>
    <n v="0"/>
    <n v="0"/>
    <n v="0"/>
    <n v="0"/>
    <n v="0"/>
    <n v="0"/>
    <n v="521916.1"/>
    <n v="0"/>
    <n v="521916.1"/>
    <n v="521916.1"/>
  </r>
  <r>
    <n v="1341"/>
    <n v="16995"/>
    <s v="42857995BRSU"/>
    <s v="995B"/>
    <x v="133"/>
    <s v="17LTIP TL(RSUs)"/>
    <n v="10261"/>
    <n v="10"/>
    <x v="101"/>
    <n v="9260"/>
    <x v="1"/>
    <n v="2000"/>
    <n v="0"/>
    <n v="0"/>
    <s v="42857995BRSU17LTIP TL(RSUs)"/>
    <s v="LTIP TL(RSU)"/>
    <s v="LTIP TL(RSU) - 05/02/2017"/>
    <s v="3 years"/>
    <d v="2017-05-02T00:00:00"/>
    <d v="2020-05-02T00:00:00"/>
    <n v="1750"/>
    <n v="0"/>
    <n v="0"/>
    <m/>
    <m/>
    <m/>
    <m/>
    <n v="1750"/>
    <n v="1"/>
    <s v=""/>
    <n v="0"/>
    <n v="141715"/>
    <n v="0"/>
    <n v="0"/>
    <n v="0"/>
    <s v=""/>
    <s v=""/>
    <s v=""/>
    <n v="141715"/>
    <n v="1750"/>
    <n v="0"/>
    <n v="0"/>
    <n v="1750"/>
    <n v="80.98"/>
    <n v="141715"/>
    <n v="-2832.0325599999996"/>
    <n v="138882.96744000001"/>
    <n v="0"/>
    <n v="0"/>
    <n v="0"/>
    <n v="0"/>
    <n v="138882.96744000001"/>
    <n v="126.6025227347311"/>
    <n v="60"/>
    <n v="7596.15"/>
    <n v="7596.15"/>
    <n v="131286.81744000001"/>
    <n v="0"/>
    <n v="0"/>
    <n v="0"/>
    <n v="7596.01"/>
    <n v="0"/>
    <n v="7596.01"/>
    <n v="0.13999999999941792"/>
    <m/>
    <n v="0"/>
    <n v="0"/>
    <n v="0"/>
    <n v="0"/>
    <n v="0"/>
    <n v="0"/>
    <n v="0"/>
    <n v="0"/>
    <n v="0"/>
    <n v="3798.01"/>
    <n v="3798"/>
    <n v="7596.01"/>
    <n v="7596.01"/>
  </r>
  <r>
    <n v="1342"/>
    <n v="14593"/>
    <s v="42857593ERSU"/>
    <s v="593E"/>
    <x v="89"/>
    <s v="17LTIP TL(RSUs)"/>
    <n v="10261"/>
    <n v="180"/>
    <x v="72"/>
    <n v="9260"/>
    <x v="1"/>
    <n v="700000"/>
    <n v="0"/>
    <n v="0"/>
    <s v="42857593ERSU17LTIP TL(RSUs)"/>
    <s v="LTIP TL(RSU)"/>
    <s v="LTIP TL(RSU) - 05/02/2017"/>
    <s v="3 years"/>
    <d v="2017-05-02T00:00:00"/>
    <d v="2020-05-02T00:00:00"/>
    <n v="1750"/>
    <n v="0"/>
    <n v="0"/>
    <m/>
    <m/>
    <m/>
    <m/>
    <n v="1750"/>
    <n v="1"/>
    <s v=""/>
    <n v="0"/>
    <n v="141715"/>
    <n v="0"/>
    <n v="0"/>
    <n v="0"/>
    <s v=""/>
    <s v=""/>
    <s v=""/>
    <n v="141715"/>
    <n v="1750"/>
    <n v="0"/>
    <n v="0"/>
    <n v="1750"/>
    <n v="80.98"/>
    <n v="141715"/>
    <n v="-2832.0325599999996"/>
    <n v="138882.96744000001"/>
    <n v="0"/>
    <n v="0"/>
    <n v="0"/>
    <n v="0"/>
    <n v="141715"/>
    <n v="129.18413855970829"/>
    <n v="1097"/>
    <n v="141715"/>
    <n v="141715"/>
    <n v="0"/>
    <n v="0"/>
    <n v="0"/>
    <n v="0"/>
    <n v="141715"/>
    <n v="0"/>
    <n v="141715"/>
    <n v="0"/>
    <m/>
    <n v="0"/>
    <n v="0"/>
    <n v="0"/>
    <n v="0"/>
    <n v="0"/>
    <n v="0"/>
    <n v="0"/>
    <n v="0"/>
    <n v="0"/>
    <n v="141715"/>
    <n v="0"/>
    <n v="141715"/>
    <n v="141715"/>
  </r>
  <r>
    <n v="1343"/>
    <n v="17922"/>
    <s v="42857922GRSU"/>
    <s v="922G"/>
    <x v="160"/>
    <s v="17LTIP TL(RSUs)"/>
    <n v="10261"/>
    <n v="10"/>
    <x v="1"/>
    <n v="9260"/>
    <x v="1"/>
    <n v="2000"/>
    <n v="0"/>
    <n v="0"/>
    <s v="42857922GRSU17LTIP TL(RSUs)"/>
    <s v="LTIP TL(RSU)"/>
    <s v="LTIP TL(RSU) - 05/02/2017"/>
    <s v="3 years"/>
    <d v="2017-05-02T00:00:00"/>
    <d v="2020-05-02T00:00:00"/>
    <n v="1750"/>
    <n v="0"/>
    <n v="0"/>
    <m/>
    <m/>
    <m/>
    <m/>
    <n v="1750"/>
    <n v="1"/>
    <s v=""/>
    <n v="0"/>
    <n v="141715"/>
    <n v="0"/>
    <n v="0"/>
    <n v="0"/>
    <s v=""/>
    <s v=""/>
    <s v=""/>
    <n v="141715"/>
    <n v="1750"/>
    <n v="0"/>
    <n v="0"/>
    <n v="1750"/>
    <n v="80.98"/>
    <n v="141715"/>
    <n v="-2832.0325599999996"/>
    <n v="138882.96744000001"/>
    <n v="0"/>
    <n v="0"/>
    <n v="0"/>
    <n v="0"/>
    <n v="141715"/>
    <n v="129.18413855970829"/>
    <n v="1097"/>
    <n v="141715"/>
    <n v="141715"/>
    <n v="0"/>
    <n v="0"/>
    <n v="0"/>
    <n v="0"/>
    <n v="141715"/>
    <n v="0"/>
    <n v="141715"/>
    <n v="0"/>
    <m/>
    <n v="0"/>
    <n v="0"/>
    <n v="0"/>
    <n v="0"/>
    <n v="0"/>
    <n v="0"/>
    <n v="0"/>
    <n v="0"/>
    <n v="0"/>
    <n v="141715"/>
    <n v="0"/>
    <n v="141715"/>
    <n v="141715"/>
  </r>
  <r>
    <n v="1344"/>
    <n v="11385"/>
    <s v="42857385GRSU"/>
    <s v="385G"/>
    <x v="39"/>
    <s v="17LTIP TL(RSUs)"/>
    <n v="10261"/>
    <n v="10"/>
    <x v="32"/>
    <n v="9260"/>
    <x v="1"/>
    <n v="2000"/>
    <n v="0"/>
    <n v="0"/>
    <s v="42857385GRSU17LTIP TL(RSUs)"/>
    <s v="LTIP TL(RSU)"/>
    <s v="LTIP TL(RSU) - 05/02/2017"/>
    <s v="3 years"/>
    <d v="2017-05-02T00:00:00"/>
    <d v="2020-05-02T00:00:00"/>
    <n v="1750"/>
    <n v="0"/>
    <n v="0"/>
    <m/>
    <m/>
    <m/>
    <m/>
    <n v="1750"/>
    <n v="1"/>
    <s v=""/>
    <n v="0"/>
    <n v="141715"/>
    <n v="0"/>
    <n v="0"/>
    <n v="0"/>
    <s v=""/>
    <s v=""/>
    <s v=""/>
    <n v="141715"/>
    <n v="1750"/>
    <n v="0"/>
    <n v="0"/>
    <n v="1750"/>
    <n v="80.98"/>
    <n v="141715"/>
    <n v="-2832.0325599999996"/>
    <n v="138882.96744000001"/>
    <n v="0"/>
    <n v="0"/>
    <n v="0"/>
    <n v="0"/>
    <n v="141715"/>
    <n v="129.18413855970829"/>
    <n v="1097"/>
    <n v="141715"/>
    <n v="141715"/>
    <n v="0"/>
    <n v="0"/>
    <n v="0"/>
    <n v="0"/>
    <n v="141715"/>
    <n v="0"/>
    <n v="141715"/>
    <n v="0"/>
    <m/>
    <n v="0"/>
    <n v="0"/>
    <n v="0"/>
    <n v="0"/>
    <n v="0"/>
    <n v="0"/>
    <n v="0"/>
    <n v="0"/>
    <n v="0"/>
    <n v="141715"/>
    <n v="0"/>
    <n v="141715"/>
    <n v="141715"/>
  </r>
  <r>
    <n v="1345"/>
    <n v="10845"/>
    <s v="42857845PRSU"/>
    <s v="845P"/>
    <x v="28"/>
    <s v="17LTIP TL(RSUs)"/>
    <n v="10261"/>
    <n v="80"/>
    <x v="23"/>
    <n v="9260"/>
    <x v="1"/>
    <n v="190000"/>
    <n v="0"/>
    <n v="0"/>
    <s v="42857845PRSU17LTIP TL(RSUs)"/>
    <s v="LTIP TL(RSU)"/>
    <s v="LTIP TL(RSU) - 05/02/2017"/>
    <s v="3 years"/>
    <d v="2017-05-02T00:00:00"/>
    <d v="2020-05-02T00:00:00"/>
    <n v="1750"/>
    <n v="0"/>
    <n v="0"/>
    <m/>
    <m/>
    <m/>
    <m/>
    <n v="1750"/>
    <n v="1"/>
    <s v=""/>
    <n v="0"/>
    <n v="141715"/>
    <n v="0"/>
    <n v="0"/>
    <n v="0"/>
    <s v=""/>
    <s v=""/>
    <s v=""/>
    <n v="141715"/>
    <n v="1750"/>
    <n v="0"/>
    <n v="0"/>
    <n v="1750"/>
    <n v="80.98"/>
    <n v="141715"/>
    <n v="-2832.0325599999996"/>
    <n v="138882.96744000001"/>
    <n v="0"/>
    <n v="0"/>
    <n v="0"/>
    <n v="0"/>
    <n v="138882.96744000001"/>
    <n v="126.6025227347311"/>
    <n v="60"/>
    <n v="7596.15"/>
    <n v="7596.15"/>
    <n v="131286.81744000001"/>
    <n v="0"/>
    <n v="0"/>
    <n v="0"/>
    <n v="7596.01"/>
    <n v="0"/>
    <n v="7596.01"/>
    <n v="0.13999999999941792"/>
    <m/>
    <n v="0"/>
    <n v="0"/>
    <n v="0"/>
    <n v="0"/>
    <n v="0"/>
    <n v="0"/>
    <n v="0"/>
    <n v="0"/>
    <n v="0"/>
    <n v="3798.01"/>
    <n v="3798"/>
    <n v="7596.01"/>
    <n v="7596.01"/>
  </r>
  <r>
    <n v="1346"/>
    <n v="11145"/>
    <s v="42857145ARSU"/>
    <s v="145A"/>
    <x v="32"/>
    <s v="17LTIP TL(RSUs)"/>
    <n v="10261"/>
    <n v="10"/>
    <x v="26"/>
    <n v="9260"/>
    <x v="1"/>
    <n v="2000"/>
    <n v="0"/>
    <n v="0"/>
    <s v="42857145ARSU17LTIP TL(RSUs)"/>
    <s v="LTIP TL(RSU)"/>
    <s v="LTIP TL(RSU) - 05/02/2017"/>
    <s v="3 years"/>
    <d v="2017-05-02T00:00:00"/>
    <d v="2020-05-02T00:00:00"/>
    <n v="2525"/>
    <n v="0"/>
    <n v="0"/>
    <m/>
    <m/>
    <m/>
    <m/>
    <n v="2525"/>
    <n v="1"/>
    <s v=""/>
    <n v="0"/>
    <n v="204474.5"/>
    <n v="0"/>
    <n v="0"/>
    <n v="0"/>
    <s v=""/>
    <s v=""/>
    <s v=""/>
    <n v="204474.5"/>
    <n v="2525"/>
    <n v="0"/>
    <n v="0"/>
    <n v="2525"/>
    <n v="80.98"/>
    <n v="204474.5"/>
    <n v="-4086.2184079999997"/>
    <n v="200388.28159200001"/>
    <n v="0"/>
    <n v="0"/>
    <n v="0"/>
    <n v="0"/>
    <n v="200388.28159200001"/>
    <n v="182.66935423154058"/>
    <n v="60"/>
    <n v="10960.16"/>
    <n v="10960.16"/>
    <n v="189428.12159200001"/>
    <n v="0"/>
    <n v="0"/>
    <n v="0"/>
    <n v="10959.96"/>
    <n v="0"/>
    <n v="10959.96"/>
    <n v="0.2000000000007276"/>
    <m/>
    <n v="0"/>
    <n v="0"/>
    <n v="0"/>
    <n v="0"/>
    <n v="0"/>
    <n v="0"/>
    <n v="0"/>
    <n v="0"/>
    <n v="0"/>
    <n v="5479.98"/>
    <n v="5479.98"/>
    <n v="10959.96"/>
    <n v="10959.96"/>
  </r>
  <r>
    <n v="1347"/>
    <n v="10606"/>
    <s v="42857606ARSU"/>
    <s v="606A"/>
    <x v="26"/>
    <s v="17LTIP TL(RSUs)"/>
    <n v="10261"/>
    <n v="10"/>
    <x v="21"/>
    <n v="9260"/>
    <x v="1"/>
    <n v="2000"/>
    <n v="0"/>
    <n v="0"/>
    <s v="42857606ARSU17LTIP TL(RSUs)"/>
    <s v="LTIP TL(RSU)"/>
    <s v="LTIP TL(RSU) - 05/02/2017"/>
    <s v="3 years"/>
    <d v="2017-05-02T00:00:00"/>
    <d v="2020-05-02T00:00:00"/>
    <n v="835"/>
    <n v="0"/>
    <n v="0"/>
    <m/>
    <m/>
    <m/>
    <m/>
    <n v="835"/>
    <n v="1"/>
    <s v=""/>
    <n v="0"/>
    <n v="67618.3"/>
    <n v="0"/>
    <n v="0"/>
    <n v="0"/>
    <s v=""/>
    <s v=""/>
    <s v=""/>
    <n v="67618.3"/>
    <n v="835"/>
    <n v="0"/>
    <n v="0"/>
    <n v="835"/>
    <n v="80.98"/>
    <n v="67618.3"/>
    <n v="-1351.2841071999999"/>
    <n v="66267.015892800002"/>
    <n v="0"/>
    <n v="0"/>
    <n v="0"/>
    <n v="0"/>
    <n v="67618.3"/>
    <n v="61.639288969917963"/>
    <n v="1097"/>
    <n v="67618.3"/>
    <n v="67618.3"/>
    <n v="0"/>
    <n v="0"/>
    <n v="0"/>
    <n v="0"/>
    <n v="67618.3"/>
    <n v="0"/>
    <n v="67618.3"/>
    <n v="0"/>
    <m/>
    <n v="0"/>
    <n v="0"/>
    <n v="0"/>
    <n v="0"/>
    <n v="0"/>
    <n v="0"/>
    <n v="0"/>
    <n v="0"/>
    <n v="0"/>
    <n v="67618.3"/>
    <n v="0"/>
    <n v="67618.3"/>
    <n v="67618.3"/>
  </r>
  <r>
    <n v="1348"/>
    <n v="10107"/>
    <s v="42857107CRSU"/>
    <s v="107C"/>
    <x v="7"/>
    <s v="17LTIP TL(RSUs)"/>
    <n v="10261"/>
    <n v="10"/>
    <x v="7"/>
    <n v="9260"/>
    <x v="1"/>
    <n v="12000"/>
    <n v="0"/>
    <n v="0"/>
    <s v="42857107CRSU17LTIP TL(RSUs)"/>
    <s v="LTIP TL(RSU)"/>
    <s v="LTIP TL(RSU) - 05/02/2017"/>
    <s v="3 years"/>
    <d v="2017-05-02T00:00:00"/>
    <d v="2020-05-02T00:00:00"/>
    <n v="835"/>
    <n v="0"/>
    <n v="0"/>
    <m/>
    <m/>
    <m/>
    <m/>
    <n v="835"/>
    <n v="1"/>
    <s v=""/>
    <n v="0"/>
    <n v="67618.3"/>
    <n v="0"/>
    <n v="0"/>
    <n v="0"/>
    <s v=""/>
    <s v=""/>
    <s v=""/>
    <n v="67618.3"/>
    <n v="835"/>
    <n v="0"/>
    <n v="0"/>
    <n v="835"/>
    <n v="80.98"/>
    <n v="67618.3"/>
    <n v="-1351.2841071999999"/>
    <n v="66267.015892800002"/>
    <n v="0"/>
    <n v="0"/>
    <n v="0"/>
    <n v="0"/>
    <n v="66267.015892800002"/>
    <n v="60.407489419143118"/>
    <n v="60"/>
    <n v="3624.45"/>
    <n v="3624.45"/>
    <n v="62642.565892800005"/>
    <n v="0"/>
    <n v="0"/>
    <n v="0"/>
    <n v="3624.38"/>
    <n v="0"/>
    <n v="3624.38"/>
    <n v="6.9999999999708962E-2"/>
    <m/>
    <n v="0"/>
    <n v="0"/>
    <n v="0"/>
    <n v="0"/>
    <n v="0"/>
    <n v="0"/>
    <n v="0"/>
    <n v="0"/>
    <n v="0"/>
    <n v="1812.19"/>
    <n v="1812.19"/>
    <n v="3624.38"/>
    <n v="3624.38"/>
  </r>
  <r>
    <n v="1349"/>
    <n v="14237"/>
    <s v="42857237FRSU"/>
    <s v="237F"/>
    <x v="79"/>
    <s v="17LTIP TL(RSUs)"/>
    <n v="10261"/>
    <n v="10"/>
    <x v="65"/>
    <n v="9260"/>
    <x v="1"/>
    <n v="2000"/>
    <n v="0"/>
    <n v="0"/>
    <s v="42857237FRSU17LTIP TL(RSUs)"/>
    <s v="LTIP TL(RSU)"/>
    <s v="LTIP TL(RSU) - 05/02/2017"/>
    <s v="3 years"/>
    <d v="2017-05-02T00:00:00"/>
    <d v="2020-05-02T00:00:00"/>
    <n v="2525"/>
    <n v="0"/>
    <n v="0"/>
    <m/>
    <m/>
    <m/>
    <m/>
    <n v="2525"/>
    <n v="1"/>
    <s v=""/>
    <n v="0"/>
    <n v="204474.5"/>
    <n v="0"/>
    <n v="0"/>
    <n v="0"/>
    <s v=""/>
    <s v=""/>
    <s v=""/>
    <n v="204474.5"/>
    <n v="2525"/>
    <n v="0"/>
    <n v="0"/>
    <n v="2525"/>
    <n v="80.98"/>
    <n v="204474.5"/>
    <n v="-4086.2184079999997"/>
    <n v="200388.28159200001"/>
    <n v="0"/>
    <n v="0"/>
    <n v="0"/>
    <n v="0"/>
    <n v="200388.28159200001"/>
    <n v="182.66935423154058"/>
    <n v="60"/>
    <n v="10960.16"/>
    <n v="10960.16"/>
    <n v="189428.12159200001"/>
    <n v="0"/>
    <n v="0"/>
    <n v="0"/>
    <n v="10959.96"/>
    <n v="0"/>
    <n v="10959.96"/>
    <n v="0.2000000000007276"/>
    <m/>
    <n v="0"/>
    <n v="0"/>
    <n v="0"/>
    <n v="0"/>
    <n v="0"/>
    <n v="0"/>
    <n v="0"/>
    <n v="0"/>
    <n v="0"/>
    <n v="5479.98"/>
    <n v="5479.98"/>
    <n v="10959.96"/>
    <n v="10959.96"/>
  </r>
  <r>
    <n v="1350"/>
    <n v="10819"/>
    <s v="42857819GRSU"/>
    <s v="819G"/>
    <x v="27"/>
    <s v="17LTIP TL(RSUs)"/>
    <n v="10261"/>
    <n v="70"/>
    <x v="22"/>
    <n v="9260"/>
    <x v="1"/>
    <n v="170000"/>
    <n v="0"/>
    <n v="0"/>
    <s v="42857819GRSU17LTIP TL(RSUs)"/>
    <s v="LTIP TL(RSU)"/>
    <s v="LTIP TL(RSU) - 05/02/2017"/>
    <s v="3 years"/>
    <d v="2017-05-02T00:00:00"/>
    <d v="2020-05-02T00:00:00"/>
    <n v="835"/>
    <n v="0"/>
    <n v="0"/>
    <m/>
    <m/>
    <m/>
    <m/>
    <n v="835"/>
    <n v="1"/>
    <s v=""/>
    <n v="0"/>
    <n v="67618.3"/>
    <n v="0"/>
    <n v="0"/>
    <n v="0"/>
    <s v=""/>
    <s v=""/>
    <s v=""/>
    <n v="67618.3"/>
    <n v="835"/>
    <n v="0"/>
    <n v="0"/>
    <n v="835"/>
    <n v="80.98"/>
    <n v="67618.3"/>
    <n v="-1351.2841071999999"/>
    <n v="66267.015892800002"/>
    <n v="0"/>
    <n v="0"/>
    <n v="0"/>
    <n v="0"/>
    <n v="66267.015892800002"/>
    <n v="60.407489419143118"/>
    <n v="60"/>
    <n v="3624.45"/>
    <n v="3624.45"/>
    <n v="62642.565892800005"/>
    <n v="0"/>
    <n v="0"/>
    <n v="0"/>
    <n v="3624.38"/>
    <n v="0"/>
    <n v="3624.38"/>
    <n v="6.9999999999708962E-2"/>
    <m/>
    <n v="0"/>
    <n v="0"/>
    <n v="0"/>
    <n v="0"/>
    <n v="0"/>
    <n v="0"/>
    <n v="0"/>
    <n v="0"/>
    <n v="0"/>
    <n v="1812.19"/>
    <n v="1812.19"/>
    <n v="3624.38"/>
    <n v="3624.38"/>
  </r>
  <r>
    <n v="1351"/>
    <n v="10473"/>
    <s v="42857473GRSU"/>
    <s v="473G"/>
    <x v="22"/>
    <s v="17LTIP TL(RSUs)"/>
    <n v="10261"/>
    <n v="60"/>
    <x v="17"/>
    <n v="9260"/>
    <x v="1"/>
    <n v="30000"/>
    <n v="0"/>
    <n v="0"/>
    <s v="42857473GRSU17LTIP TL(RSUs)"/>
    <s v="LTIP TL(RSU)"/>
    <s v="LTIP TL(RSU) - 05/02/2017"/>
    <s v="3 years"/>
    <d v="2017-05-02T00:00:00"/>
    <d v="2020-05-02T00:00:00"/>
    <n v="835"/>
    <n v="0"/>
    <n v="0"/>
    <m/>
    <m/>
    <m/>
    <m/>
    <n v="835"/>
    <n v="1"/>
    <s v=""/>
    <n v="0"/>
    <n v="67618.3"/>
    <n v="0"/>
    <n v="0"/>
    <n v="0"/>
    <s v=""/>
    <s v=""/>
    <s v=""/>
    <n v="67618.3"/>
    <n v="835"/>
    <n v="0"/>
    <n v="0"/>
    <n v="835"/>
    <n v="80.98"/>
    <n v="67618.3"/>
    <n v="-1351.2841071999999"/>
    <n v="66267.015892800002"/>
    <n v="0"/>
    <n v="0"/>
    <n v="0"/>
    <n v="0"/>
    <n v="67618.3"/>
    <n v="61.639288969917963"/>
    <n v="1097"/>
    <n v="67618.3"/>
    <n v="67618.3"/>
    <n v="0"/>
    <n v="0"/>
    <n v="0"/>
    <n v="0"/>
    <n v="67618.3"/>
    <n v="0"/>
    <n v="67618.3"/>
    <n v="0"/>
    <m/>
    <n v="0"/>
    <n v="0"/>
    <n v="0"/>
    <n v="0"/>
    <n v="0"/>
    <n v="0"/>
    <n v="0"/>
    <n v="0"/>
    <n v="0"/>
    <n v="67618.3"/>
    <n v="0"/>
    <n v="67618.3"/>
    <n v="67618.3"/>
  </r>
  <r>
    <n v="1352"/>
    <n v="10070"/>
    <s v="4285770HaRSU"/>
    <s v="70Ha"/>
    <x v="3"/>
    <s v="17LTIP TL(RSUs)"/>
    <n v="10261"/>
    <n v="20"/>
    <x v="3"/>
    <n v="9260"/>
    <x v="1"/>
    <n v="107000"/>
    <n v="0"/>
    <n v="0"/>
    <s v="4285770HaRSU17LTIP TL(RSUs)"/>
    <s v="LTIP TL(RSU)"/>
    <s v="LTIP TL(RSU) - 05/02/2017"/>
    <s v="3 years"/>
    <d v="2017-05-02T00:00:00"/>
    <d v="2020-05-02T00:00:00"/>
    <n v="835"/>
    <n v="0"/>
    <n v="0"/>
    <m/>
    <m/>
    <m/>
    <m/>
    <n v="835"/>
    <n v="1"/>
    <s v=""/>
    <n v="0"/>
    <n v="67618.3"/>
    <n v="0"/>
    <n v="0"/>
    <n v="0"/>
    <s v=""/>
    <s v=""/>
    <s v=""/>
    <n v="67618.3"/>
    <n v="835"/>
    <n v="0"/>
    <n v="0"/>
    <n v="835"/>
    <n v="80.98"/>
    <n v="67618.3"/>
    <n v="-1351.2841071999999"/>
    <n v="66267.015892800002"/>
    <n v="0"/>
    <n v="0"/>
    <n v="0"/>
    <n v="0"/>
    <n v="67618.3"/>
    <n v="61.639288969917963"/>
    <n v="1097"/>
    <n v="67618.3"/>
    <n v="67618.3"/>
    <n v="0"/>
    <n v="0"/>
    <n v="0"/>
    <n v="0"/>
    <n v="67618.3"/>
    <n v="0"/>
    <n v="67618.3"/>
    <n v="0"/>
    <m/>
    <n v="0"/>
    <n v="0"/>
    <n v="0"/>
    <n v="0"/>
    <n v="0"/>
    <n v="0"/>
    <n v="0"/>
    <n v="0"/>
    <n v="0"/>
    <n v="67618.3"/>
    <n v="0"/>
    <n v="67618.3"/>
    <n v="67618.3"/>
  </r>
  <r>
    <n v="1353"/>
    <n v="13369"/>
    <s v="42857369KRSU"/>
    <s v="369K"/>
    <x v="64"/>
    <s v="17LTIP TL(RSUs)"/>
    <n v="10261"/>
    <n v="10"/>
    <x v="53"/>
    <n v="9260"/>
    <x v="1"/>
    <n v="2000"/>
    <n v="0"/>
    <n v="0"/>
    <s v="42857369KRSU17LTIP TL(RSUs)"/>
    <s v="LTIP TL(RSU)"/>
    <s v="LTIP TL(RSU) - 05/02/2017"/>
    <s v="3 years"/>
    <d v="2017-05-02T00:00:00"/>
    <d v="2020-05-02T00:00:00"/>
    <n v="835"/>
    <n v="0"/>
    <n v="0"/>
    <m/>
    <m/>
    <m/>
    <m/>
    <n v="835"/>
    <n v="1"/>
    <s v=""/>
    <n v="0"/>
    <n v="67618.3"/>
    <n v="0"/>
    <n v="0"/>
    <n v="0"/>
    <s v=""/>
    <s v=""/>
    <s v=""/>
    <n v="67618.3"/>
    <n v="835"/>
    <n v="0"/>
    <n v="0"/>
    <n v="835"/>
    <n v="80.98"/>
    <n v="67618.3"/>
    <n v="-1351.2841071999999"/>
    <n v="66267.015892800002"/>
    <n v="0"/>
    <n v="0"/>
    <n v="0"/>
    <n v="0"/>
    <n v="67618.3"/>
    <n v="61.639288969917963"/>
    <n v="1097"/>
    <n v="67618.3"/>
    <n v="67618.3"/>
    <n v="0"/>
    <n v="0"/>
    <n v="0"/>
    <n v="0"/>
    <n v="67618.3"/>
    <n v="0"/>
    <n v="67618.3"/>
    <n v="0"/>
    <m/>
    <n v="0"/>
    <n v="0"/>
    <n v="0"/>
    <n v="0"/>
    <n v="0"/>
    <n v="0"/>
    <n v="0"/>
    <n v="0"/>
    <n v="0"/>
    <n v="67618.3"/>
    <n v="0"/>
    <n v="67618.3"/>
    <n v="67618.3"/>
  </r>
  <r>
    <n v="1354"/>
    <n v="17042"/>
    <s v="4285742MaRSU"/>
    <s v="42Ma"/>
    <x v="140"/>
    <s v="17LTIP TL(RSUs)"/>
    <n v="10261"/>
    <n v="10"/>
    <x v="106"/>
    <n v="9260"/>
    <x v="1"/>
    <n v="2000"/>
    <n v="0"/>
    <n v="0"/>
    <s v="4285742MaRSU17LTIP TL(RSUs)"/>
    <s v="LTIP TL(RSU)"/>
    <s v="LTIP TL(RSU) - 05/02/2017"/>
    <s v="3 years"/>
    <d v="2017-05-02T00:00:00"/>
    <d v="2020-05-02T00:00:00"/>
    <n v="835"/>
    <n v="0"/>
    <n v="0"/>
    <m/>
    <m/>
    <m/>
    <m/>
    <n v="835"/>
    <n v="1"/>
    <s v=""/>
    <n v="0"/>
    <n v="67618.3"/>
    <n v="0"/>
    <n v="0"/>
    <n v="0"/>
    <s v=""/>
    <s v=""/>
    <s v=""/>
    <n v="67618.3"/>
    <n v="835"/>
    <n v="0"/>
    <n v="0"/>
    <n v="835"/>
    <n v="80.98"/>
    <n v="67618.3"/>
    <n v="-1351.2841071999999"/>
    <n v="66267.015892800002"/>
    <n v="0"/>
    <n v="0"/>
    <n v="0"/>
    <n v="0"/>
    <n v="66267.015892800002"/>
    <n v="60.407489419143118"/>
    <n v="60"/>
    <n v="3624.45"/>
    <n v="3624.45"/>
    <n v="62642.565892800005"/>
    <n v="0"/>
    <n v="0"/>
    <n v="0"/>
    <n v="3624.38"/>
    <n v="0"/>
    <n v="3624.38"/>
    <n v="6.9999999999708962E-2"/>
    <m/>
    <n v="0"/>
    <n v="0"/>
    <n v="0"/>
    <n v="0"/>
    <n v="0"/>
    <n v="0"/>
    <n v="0"/>
    <n v="0"/>
    <n v="0"/>
    <n v="1812.19"/>
    <n v="1812.19"/>
    <n v="3624.38"/>
    <n v="3624.38"/>
  </r>
  <r>
    <n v="1355"/>
    <n v="18547"/>
    <s v="42857547MRSU"/>
    <s v="547M"/>
    <x v="167"/>
    <s v="17LTIP TL(RSUs)"/>
    <n v="10261"/>
    <n v="10"/>
    <x v="120"/>
    <n v="9260"/>
    <x v="1"/>
    <n v="2000"/>
    <n v="0"/>
    <n v="0"/>
    <s v="42857547MRSU17LTIP TL(RSUs)"/>
    <s v="LTIP TL(RSU)"/>
    <s v="LTIP TL(RSU) - 05/02/2017"/>
    <s v="3 years"/>
    <d v="2017-05-02T00:00:00"/>
    <d v="2020-05-02T00:00:00"/>
    <n v="835"/>
    <n v="0"/>
    <n v="0"/>
    <m/>
    <m/>
    <m/>
    <m/>
    <n v="835"/>
    <n v="1"/>
    <s v=""/>
    <n v="0"/>
    <n v="67618.3"/>
    <n v="0"/>
    <n v="0"/>
    <n v="0"/>
    <s v=""/>
    <s v=""/>
    <s v=""/>
    <n v="67618.3"/>
    <n v="835"/>
    <n v="0"/>
    <n v="0"/>
    <n v="835"/>
    <n v="80.98"/>
    <n v="67618.3"/>
    <n v="-1351.2841071999999"/>
    <n v="66267.015892800002"/>
    <n v="0"/>
    <n v="0"/>
    <n v="0"/>
    <n v="0"/>
    <n v="66267.015892800002"/>
    <n v="60.407489419143118"/>
    <n v="60"/>
    <n v="3624.45"/>
    <n v="3624.45"/>
    <n v="62642.565892800005"/>
    <n v="0"/>
    <n v="0"/>
    <n v="0"/>
    <n v="3624.38"/>
    <n v="0"/>
    <n v="3624.38"/>
    <n v="6.9999999999708962E-2"/>
    <m/>
    <n v="0"/>
    <n v="0"/>
    <n v="0"/>
    <n v="0"/>
    <n v="0"/>
    <n v="0"/>
    <n v="0"/>
    <n v="0"/>
    <n v="0"/>
    <n v="1812.19"/>
    <n v="1812.19"/>
    <n v="3624.38"/>
    <n v="3624.38"/>
  </r>
  <r>
    <n v="1356"/>
    <n v="13501"/>
    <s v="42857501MRSU"/>
    <s v="501M"/>
    <x v="70"/>
    <s v="17LTIP TL(RSUs)"/>
    <n v="10261"/>
    <n v="10"/>
    <x v="44"/>
    <n v="9260"/>
    <x v="1"/>
    <n v="2000"/>
    <n v="0"/>
    <n v="0"/>
    <s v="42857501MRSU17LTIP TL(RSUs)"/>
    <s v="LTIP TL(RSU)"/>
    <s v="LTIP TL(RSU) - 05/02/2017"/>
    <s v="3 years"/>
    <d v="2017-05-02T00:00:00"/>
    <d v="2020-05-02T00:00:00"/>
    <n v="835"/>
    <n v="0"/>
    <n v="0"/>
    <m/>
    <m/>
    <m/>
    <m/>
    <n v="835"/>
    <n v="1"/>
    <s v=""/>
    <n v="0"/>
    <n v="67618.3"/>
    <n v="0"/>
    <n v="0"/>
    <n v="0"/>
    <s v=""/>
    <s v=""/>
    <s v=""/>
    <n v="67618.3"/>
    <n v="835"/>
    <n v="0"/>
    <n v="0"/>
    <n v="835"/>
    <n v="80.98"/>
    <n v="67618.3"/>
    <n v="-1351.2841071999999"/>
    <n v="66267.015892800002"/>
    <n v="0"/>
    <n v="0"/>
    <n v="0"/>
    <n v="0"/>
    <n v="66267.015892800002"/>
    <n v="60.407489419143118"/>
    <n v="60"/>
    <n v="3624.45"/>
    <n v="3624.45"/>
    <n v="62642.565892800005"/>
    <n v="0"/>
    <n v="0"/>
    <n v="0"/>
    <n v="3624.38"/>
    <n v="0"/>
    <n v="3624.38"/>
    <n v="6.9999999999708962E-2"/>
    <m/>
    <n v="0"/>
    <n v="0"/>
    <n v="0"/>
    <n v="0"/>
    <n v="0"/>
    <n v="0"/>
    <n v="0"/>
    <n v="0"/>
    <n v="0"/>
    <n v="1812.19"/>
    <n v="1812.19"/>
    <n v="3624.38"/>
    <n v="3624.38"/>
  </r>
  <r>
    <n v="1357"/>
    <n v="13408"/>
    <s v="4285740MCRSU"/>
    <s v="40MC"/>
    <x v="66"/>
    <s v="17LTIP TL(RSUs)"/>
    <n v="10261"/>
    <n v="10"/>
    <x v="55"/>
    <n v="9260"/>
    <x v="1"/>
    <n v="2000"/>
    <n v="0"/>
    <n v="0"/>
    <s v="4285740MCRSU17LTIP TL(RSUs)"/>
    <s v="LTIP TL(RSU)"/>
    <s v="LTIP TL(RSU) - 05/02/2017"/>
    <s v="3 years"/>
    <d v="2017-05-02T00:00:00"/>
    <d v="2020-05-02T00:00:00"/>
    <n v="835"/>
    <n v="0"/>
    <n v="0"/>
    <m/>
    <m/>
    <m/>
    <m/>
    <n v="835"/>
    <n v="1"/>
    <s v=""/>
    <n v="0"/>
    <n v="67618.3"/>
    <n v="0"/>
    <n v="0"/>
    <n v="0"/>
    <s v=""/>
    <s v=""/>
    <s v=""/>
    <n v="67618.3"/>
    <n v="835"/>
    <n v="0"/>
    <n v="0"/>
    <n v="835"/>
    <n v="80.98"/>
    <n v="67618.3"/>
    <n v="-1351.2841071999999"/>
    <n v="66267.015892800002"/>
    <n v="0"/>
    <n v="0"/>
    <n v="0"/>
    <n v="0"/>
    <n v="66267.015892800002"/>
    <n v="60.407489419143118"/>
    <n v="60"/>
    <n v="3624.45"/>
    <n v="3624.45"/>
    <n v="62642.565892800005"/>
    <n v="0"/>
    <n v="0"/>
    <n v="0"/>
    <n v="3624.38"/>
    <n v="0"/>
    <n v="3624.38"/>
    <n v="6.9999999999708962E-2"/>
    <m/>
    <n v="0"/>
    <n v="0"/>
    <n v="0"/>
    <n v="0"/>
    <n v="0"/>
    <n v="0"/>
    <n v="0"/>
    <n v="0"/>
    <n v="0"/>
    <n v="1812.19"/>
    <n v="1812.19"/>
    <n v="3624.38"/>
    <n v="3624.38"/>
  </r>
  <r>
    <n v="1358"/>
    <n v="13410"/>
    <s v="42857410MRSU"/>
    <s v="410M"/>
    <x v="67"/>
    <s v="17LTIP TL(RSUs)"/>
    <n v="10261"/>
    <n v="10"/>
    <x v="56"/>
    <n v="9260"/>
    <x v="1"/>
    <n v="2000"/>
    <n v="0"/>
    <n v="0"/>
    <s v="42857410MRSU17LTIP TL(RSUs)"/>
    <s v="LTIP TL(RSU)"/>
    <s v="LTIP TL(RSU) - 05/02/2017"/>
    <s v="3 years"/>
    <d v="2017-05-02T00:00:00"/>
    <d v="2020-05-02T00:00:00"/>
    <n v="835"/>
    <n v="0"/>
    <n v="0"/>
    <m/>
    <m/>
    <m/>
    <m/>
    <n v="835"/>
    <n v="1"/>
    <s v=""/>
    <n v="0"/>
    <n v="67618.3"/>
    <n v="0"/>
    <n v="0"/>
    <n v="0"/>
    <s v=""/>
    <s v=""/>
    <s v=""/>
    <n v="67618.3"/>
    <n v="835"/>
    <n v="0"/>
    <n v="0"/>
    <n v="835"/>
    <n v="80.98"/>
    <n v="67618.3"/>
    <n v="-1351.2841071999999"/>
    <n v="66267.015892800002"/>
    <n v="0"/>
    <n v="0"/>
    <n v="0"/>
    <n v="0"/>
    <n v="67618.3"/>
    <n v="61.639288969917963"/>
    <n v="1097"/>
    <n v="67618.3"/>
    <n v="67618.3"/>
    <n v="0"/>
    <n v="0"/>
    <n v="0"/>
    <n v="0"/>
    <n v="67618.3"/>
    <n v="0"/>
    <n v="67618.3"/>
    <n v="0"/>
    <m/>
    <n v="0"/>
    <n v="0"/>
    <n v="0"/>
    <n v="0"/>
    <n v="0"/>
    <n v="0"/>
    <n v="0"/>
    <n v="0"/>
    <n v="0"/>
    <n v="67618.3"/>
    <n v="0"/>
    <n v="67618.3"/>
    <n v="67618.3"/>
  </r>
  <r>
    <n v="1359"/>
    <n v="15365"/>
    <s v="42857365PRSU"/>
    <s v="365P"/>
    <x v="112"/>
    <s v="17LTIP TL(RSUs)"/>
    <n v="10261"/>
    <n v="10"/>
    <x v="90"/>
    <n v="9260"/>
    <x v="1"/>
    <n v="2000"/>
    <n v="0"/>
    <n v="0"/>
    <s v="42857365PRSU17LTIP TL(RSUs)"/>
    <s v="LTIP TL(RSU)"/>
    <s v="LTIP TL(RSU) - 05/02/2017"/>
    <s v="3 years"/>
    <d v="2017-05-02T00:00:00"/>
    <d v="2020-05-02T00:00:00"/>
    <n v="2525"/>
    <n v="0"/>
    <n v="0"/>
    <m/>
    <m/>
    <m/>
    <m/>
    <n v="2525"/>
    <n v="1"/>
    <s v=""/>
    <n v="0"/>
    <n v="204474.5"/>
    <n v="0"/>
    <n v="0"/>
    <n v="0"/>
    <s v=""/>
    <s v=""/>
    <s v=""/>
    <n v="204474.5"/>
    <n v="2525"/>
    <n v="0"/>
    <n v="0"/>
    <n v="2525"/>
    <n v="80.98"/>
    <n v="204474.5"/>
    <n v="-4086.2184079999997"/>
    <n v="200388.28159200001"/>
    <n v="0"/>
    <n v="0"/>
    <n v="0"/>
    <n v="0"/>
    <n v="200388.28159200001"/>
    <n v="182.66935423154058"/>
    <n v="60"/>
    <n v="10960.16"/>
    <n v="10960.16"/>
    <n v="189428.12159200001"/>
    <n v="0"/>
    <n v="0"/>
    <n v="0"/>
    <n v="10959.96"/>
    <n v="0"/>
    <n v="10959.96"/>
    <n v="0.2000000000007276"/>
    <m/>
    <n v="0"/>
    <n v="0"/>
    <n v="0"/>
    <n v="0"/>
    <n v="0"/>
    <n v="0"/>
    <n v="0"/>
    <n v="0"/>
    <n v="0"/>
    <n v="5479.98"/>
    <n v="5479.98"/>
    <n v="10959.96"/>
    <n v="10959.96"/>
  </r>
  <r>
    <n v="1360"/>
    <n v="24451"/>
    <s v="42857451RRSU"/>
    <s v="451R"/>
    <x v="186"/>
    <s v="17LTIP TL(RSUs)"/>
    <n v="10261"/>
    <n v="10"/>
    <x v="0"/>
    <n v="9260"/>
    <x v="1"/>
    <n v="2000"/>
    <n v="0"/>
    <n v="0"/>
    <s v="42857451RRSU17LTIP TL(RSUs)"/>
    <s v="LTIP TL(RSU)"/>
    <s v="LTIP TL(RSU) - 05/02/2017"/>
    <s v="3 years"/>
    <d v="2017-05-02T00:00:00"/>
    <d v="2020-05-02T00:00:00"/>
    <n v="1750"/>
    <n v="0"/>
    <n v="0"/>
    <m/>
    <m/>
    <m/>
    <m/>
    <n v="1750"/>
    <n v="1"/>
    <s v=""/>
    <n v="0"/>
    <n v="141715"/>
    <n v="0"/>
    <n v="0"/>
    <n v="0"/>
    <s v=""/>
    <s v=""/>
    <s v=""/>
    <n v="141715"/>
    <n v="1750"/>
    <n v="0"/>
    <n v="0"/>
    <n v="1750"/>
    <n v="80.98"/>
    <n v="141715"/>
    <n v="-2832.0325599999996"/>
    <n v="138882.96744000001"/>
    <n v="0"/>
    <n v="0"/>
    <n v="0"/>
    <n v="0"/>
    <n v="138882.96744000001"/>
    <n v="126.6025227347311"/>
    <n v="60"/>
    <n v="7596.15"/>
    <n v="7596.15"/>
    <n v="131286.81744000001"/>
    <n v="0"/>
    <n v="0"/>
    <n v="0"/>
    <n v="7596.01"/>
    <n v="0"/>
    <n v="7596.01"/>
    <n v="0.13999999999941792"/>
    <m/>
    <n v="0"/>
    <n v="0"/>
    <n v="0"/>
    <n v="0"/>
    <n v="0"/>
    <n v="0"/>
    <n v="0"/>
    <n v="0"/>
    <n v="0"/>
    <n v="3798.01"/>
    <n v="3798"/>
    <n v="7596.01"/>
    <n v="7596.01"/>
  </r>
  <r>
    <n v="1361"/>
    <n v="10105"/>
    <s v="42857105ARSU"/>
    <s v="105A"/>
    <x v="5"/>
    <s v="17LTIP TL(RSUs)"/>
    <n v="10261"/>
    <n v="10"/>
    <x v="5"/>
    <n v="9260"/>
    <x v="1"/>
    <n v="2000"/>
    <n v="0"/>
    <n v="0"/>
    <s v="42857105ARSU17LTIP TL(RSUs)"/>
    <s v="LTIP TL(RSU)"/>
    <s v="LTIP TL(RSU) - 05/02/2017"/>
    <s v="3 years"/>
    <d v="2017-05-02T00:00:00"/>
    <d v="2020-05-02T00:00:00"/>
    <n v="370"/>
    <n v="0"/>
    <n v="0"/>
    <m/>
    <m/>
    <m/>
    <m/>
    <n v="370"/>
    <n v="1"/>
    <s v=""/>
    <n v="0"/>
    <n v="29962.600000000002"/>
    <n v="0"/>
    <n v="0"/>
    <n v="0"/>
    <s v=""/>
    <s v=""/>
    <s v=""/>
    <n v="29962.600000000002"/>
    <n v="370"/>
    <n v="0"/>
    <n v="0"/>
    <n v="370"/>
    <n v="80.98"/>
    <n v="29962.600000000002"/>
    <n v="-598.77259839999999"/>
    <n v="29363.827401600003"/>
    <n v="0"/>
    <n v="0"/>
    <n v="0"/>
    <n v="0"/>
    <n v="29962.600000000002"/>
    <n v="27.313217866909756"/>
    <n v="1097"/>
    <n v="29962.600000000002"/>
    <n v="29962.600000000002"/>
    <n v="0"/>
    <n v="0"/>
    <n v="0"/>
    <n v="0"/>
    <n v="29962.6"/>
    <n v="0"/>
    <n v="29962.6"/>
    <n v="0"/>
    <m/>
    <n v="0"/>
    <n v="0"/>
    <n v="0"/>
    <n v="0"/>
    <n v="0"/>
    <n v="0"/>
    <n v="0"/>
    <n v="0"/>
    <n v="0"/>
    <n v="29962.6"/>
    <n v="0"/>
    <n v="29962.6"/>
    <n v="29962.6"/>
  </r>
  <r>
    <n v="1362"/>
    <n v="10859"/>
    <s v="42857859CRSU"/>
    <s v="859C"/>
    <x v="29"/>
    <s v="17LTIP TL(RSUs)"/>
    <n v="10261"/>
    <n v="10"/>
    <x v="12"/>
    <n v="9260"/>
    <x v="1"/>
    <n v="2000"/>
    <n v="0"/>
    <n v="0"/>
    <s v="42857859CRSU17LTIP TL(RSUs)"/>
    <s v="LTIP TL(RSU)"/>
    <s v="LTIP TL(RSU) - 05/02/2017"/>
    <s v="3 years"/>
    <d v="2017-05-02T00:00:00"/>
    <d v="2020-05-02T00:00:00"/>
    <n v="370"/>
    <n v="0"/>
    <n v="0"/>
    <m/>
    <m/>
    <m/>
    <m/>
    <n v="370"/>
    <n v="1"/>
    <s v=""/>
    <n v="0"/>
    <n v="29962.600000000002"/>
    <n v="0"/>
    <n v="0"/>
    <n v="0"/>
    <s v=""/>
    <s v=""/>
    <s v=""/>
    <n v="29962.600000000002"/>
    <n v="370"/>
    <n v="0"/>
    <n v="0"/>
    <n v="370"/>
    <n v="80.98"/>
    <n v="29962.600000000002"/>
    <n v="-598.77259839999999"/>
    <n v="29363.827401600003"/>
    <n v="0"/>
    <n v="0"/>
    <n v="0"/>
    <n v="0"/>
    <n v="29363.827401600003"/>
    <n v="26.767390521057433"/>
    <n v="60"/>
    <n v="1606.04"/>
    <n v="1606.04"/>
    <n v="27757.787401600002"/>
    <n v="0"/>
    <n v="0"/>
    <n v="0"/>
    <n v="1606.01"/>
    <n v="0"/>
    <n v="1606.01"/>
    <n v="2.9999999999972715E-2"/>
    <m/>
    <n v="0"/>
    <n v="0"/>
    <n v="0"/>
    <n v="0"/>
    <n v="0"/>
    <n v="0"/>
    <n v="0"/>
    <n v="0"/>
    <n v="0"/>
    <n v="803.01"/>
    <n v="803"/>
    <n v="1606.01"/>
    <n v="1606.01"/>
  </r>
  <r>
    <n v="1363"/>
    <n v="15832"/>
    <s v="42857832DRSU"/>
    <s v="832D"/>
    <x v="125"/>
    <s v="17LTIP TL(RSUs)"/>
    <n v="10261"/>
    <n v="180"/>
    <x v="75"/>
    <n v="9260"/>
    <x v="1"/>
    <n v="700000"/>
    <n v="0"/>
    <n v="0"/>
    <s v="42857832DRSU17LTIP TL(RSUs)"/>
    <s v="LTIP TL(RSU)"/>
    <s v="LTIP TL(RSU) - 05/02/2017"/>
    <s v="3 years"/>
    <d v="2017-05-02T00:00:00"/>
    <d v="2020-05-02T00:00:00"/>
    <n v="370"/>
    <n v="0"/>
    <n v="0"/>
    <m/>
    <m/>
    <m/>
    <m/>
    <n v="370"/>
    <n v="1"/>
    <s v=""/>
    <n v="0"/>
    <n v="29962.600000000002"/>
    <n v="0"/>
    <n v="0"/>
    <n v="0"/>
    <s v=""/>
    <s v=""/>
    <s v=""/>
    <n v="29962.600000000002"/>
    <n v="370"/>
    <n v="0"/>
    <n v="0"/>
    <n v="370"/>
    <n v="80.98"/>
    <n v="29962.600000000002"/>
    <n v="-598.77259839999999"/>
    <n v="29363.827401600003"/>
    <n v="0"/>
    <n v="0"/>
    <n v="0"/>
    <n v="0"/>
    <n v="29363.827401600003"/>
    <n v="26.767390521057433"/>
    <n v="60"/>
    <n v="1606.04"/>
    <n v="1606.04"/>
    <n v="27757.787401600002"/>
    <n v="0"/>
    <n v="0"/>
    <n v="0"/>
    <n v="1606.01"/>
    <n v="0"/>
    <n v="1606.01"/>
    <n v="2.9999999999972715E-2"/>
    <m/>
    <n v="0"/>
    <n v="0"/>
    <n v="0"/>
    <n v="0"/>
    <n v="0"/>
    <n v="0"/>
    <n v="0"/>
    <n v="0"/>
    <n v="0"/>
    <n v="803.01"/>
    <n v="803"/>
    <n v="1606.01"/>
    <n v="1606.01"/>
  </r>
  <r>
    <n v="1364"/>
    <n v="15304"/>
    <s v="42857304GRSU"/>
    <s v="304G"/>
    <x v="109"/>
    <s v="17LTIP TL(RSUs)"/>
    <n v="10261"/>
    <n v="180"/>
    <x v="75"/>
    <n v="9260"/>
    <x v="1"/>
    <n v="700000"/>
    <n v="0"/>
    <n v="0"/>
    <s v="42857304GRSU17LTIP TL(RSUs)"/>
    <s v="LTIP TL(RSU)"/>
    <s v="LTIP TL(RSU) - 05/02/2017"/>
    <s v="3 years"/>
    <d v="2017-05-02T00:00:00"/>
    <d v="2020-05-02T00:00:00"/>
    <n v="370"/>
    <n v="0"/>
    <n v="0"/>
    <m/>
    <m/>
    <m/>
    <m/>
    <n v="370"/>
    <n v="1"/>
    <s v=""/>
    <n v="0"/>
    <n v="29962.600000000002"/>
    <n v="0"/>
    <n v="0"/>
    <n v="0"/>
    <s v=""/>
    <s v=""/>
    <s v=""/>
    <n v="29962.600000000002"/>
    <n v="370"/>
    <n v="0"/>
    <n v="0"/>
    <n v="370"/>
    <n v="80.98"/>
    <n v="29962.600000000002"/>
    <n v="-598.77259839999999"/>
    <n v="29363.827401600003"/>
    <n v="0"/>
    <n v="0"/>
    <n v="0"/>
    <n v="0"/>
    <n v="29962.600000000002"/>
    <n v="27.313217866909756"/>
    <n v="1097"/>
    <n v="29962.600000000002"/>
    <n v="29962.600000000002"/>
    <n v="0"/>
    <n v="0"/>
    <n v="0"/>
    <n v="0"/>
    <n v="29962.6"/>
    <n v="0"/>
    <n v="29962.6"/>
    <n v="0"/>
    <m/>
    <n v="0"/>
    <n v="0"/>
    <n v="0"/>
    <n v="0"/>
    <n v="0"/>
    <n v="0"/>
    <n v="0"/>
    <n v="0"/>
    <n v="0"/>
    <n v="29962.6"/>
    <n v="0"/>
    <n v="29962.6"/>
    <n v="29962.6"/>
  </r>
  <r>
    <n v="1365"/>
    <n v="14383"/>
    <s v="42857383KRSU"/>
    <s v="383K"/>
    <x v="83"/>
    <s v="17LTIP TL(RSUs)"/>
    <n v="10261"/>
    <n v="80"/>
    <x v="68"/>
    <n v="9260"/>
    <x v="1"/>
    <n v="190000"/>
    <n v="0"/>
    <n v="0"/>
    <s v="42857383KRSU17LTIP TL(RSUs)"/>
    <s v="LTIP TL(RSU)"/>
    <s v="LTIP TL(RSU) - 05/02/2017"/>
    <s v="3 years"/>
    <d v="2017-05-02T00:00:00"/>
    <d v="2020-05-02T00:00:00"/>
    <n v="370"/>
    <n v="0"/>
    <n v="0"/>
    <m/>
    <m/>
    <m/>
    <m/>
    <n v="370"/>
    <n v="1"/>
    <s v=""/>
    <n v="0"/>
    <n v="29962.600000000002"/>
    <n v="0"/>
    <n v="0"/>
    <n v="0"/>
    <s v=""/>
    <s v=""/>
    <s v=""/>
    <n v="29962.600000000002"/>
    <n v="370"/>
    <n v="0"/>
    <n v="0"/>
    <n v="370"/>
    <n v="80.98"/>
    <n v="29962.600000000002"/>
    <n v="-598.77259839999999"/>
    <n v="29363.827401600003"/>
    <n v="0"/>
    <n v="0"/>
    <n v="0"/>
    <n v="0"/>
    <n v="29363.827401600003"/>
    <n v="26.767390521057433"/>
    <n v="60"/>
    <n v="1606.04"/>
    <n v="1606.04"/>
    <n v="27757.787401600002"/>
    <n v="0"/>
    <n v="0"/>
    <n v="0"/>
    <n v="1606.01"/>
    <n v="0"/>
    <n v="1606.01"/>
    <n v="2.9999999999972715E-2"/>
    <m/>
    <n v="0"/>
    <n v="0"/>
    <n v="0"/>
    <n v="0"/>
    <n v="0"/>
    <n v="0"/>
    <n v="0"/>
    <n v="0"/>
    <n v="0"/>
    <n v="803.01"/>
    <n v="803"/>
    <n v="1606.01"/>
    <n v="1606.01"/>
  </r>
  <r>
    <n v="1366"/>
    <n v="11267"/>
    <s v="42857267SRSU"/>
    <s v="267S"/>
    <x v="35"/>
    <s v="17LTIP TL(RSUs)"/>
    <n v="10261"/>
    <n v="10"/>
    <x v="12"/>
    <n v="9260"/>
    <x v="1"/>
    <n v="2000"/>
    <n v="0"/>
    <n v="0"/>
    <s v="42857267SRSU17LTIP TL(RSUs)"/>
    <s v="LTIP TL(RSU)"/>
    <s v="LTIP TL(RSU) - 05/02/2017"/>
    <s v="3 years"/>
    <d v="2017-05-02T00:00:00"/>
    <d v="2020-05-02T00:00:00"/>
    <n v="370"/>
    <n v="0"/>
    <n v="0"/>
    <m/>
    <m/>
    <m/>
    <m/>
    <n v="370"/>
    <n v="1"/>
    <s v=""/>
    <n v="0"/>
    <n v="29962.600000000002"/>
    <n v="0"/>
    <n v="0"/>
    <n v="0"/>
    <s v=""/>
    <s v=""/>
    <s v=""/>
    <n v="29962.600000000002"/>
    <n v="370"/>
    <n v="0"/>
    <n v="0"/>
    <n v="370"/>
    <n v="80.98"/>
    <n v="29962.600000000002"/>
    <n v="-598.77259839999999"/>
    <n v="29363.827401600003"/>
    <n v="0"/>
    <n v="0"/>
    <n v="0"/>
    <n v="0"/>
    <n v="29962.600000000002"/>
    <n v="27.313217866909756"/>
    <n v="1097"/>
    <n v="29962.600000000002"/>
    <n v="29962.600000000002"/>
    <n v="0"/>
    <n v="0"/>
    <n v="0"/>
    <n v="0"/>
    <n v="29962.6"/>
    <n v="0"/>
    <n v="29962.6"/>
    <n v="0"/>
    <m/>
    <n v="0"/>
    <n v="0"/>
    <n v="0"/>
    <n v="0"/>
    <n v="0"/>
    <n v="0"/>
    <n v="0"/>
    <n v="0"/>
    <n v="0"/>
    <n v="29962.6"/>
    <n v="0"/>
    <n v="29962.6"/>
    <n v="29962.6"/>
  </r>
  <r>
    <n v="1367"/>
    <n v="10368"/>
    <s v="42857368WRSU"/>
    <s v="368W"/>
    <x v="15"/>
    <s v="17LTIP TL(RSUs)"/>
    <n v="10261"/>
    <n v="10"/>
    <x v="5"/>
    <n v="9260"/>
    <x v="1"/>
    <n v="2000"/>
    <n v="0"/>
    <n v="0"/>
    <s v="42857368WRSU17LTIP TL(RSUs)"/>
    <s v="LTIP TL(RSU)"/>
    <s v="LTIP TL(RSU) - 05/02/2017"/>
    <s v="3 years"/>
    <d v="2017-05-02T00:00:00"/>
    <d v="2020-05-02T00:00:00"/>
    <n v="370"/>
    <n v="0"/>
    <n v="0"/>
    <m/>
    <m/>
    <m/>
    <m/>
    <n v="370"/>
    <n v="1"/>
    <s v=""/>
    <n v="0"/>
    <n v="29962.600000000002"/>
    <n v="0"/>
    <n v="0"/>
    <n v="0"/>
    <s v=""/>
    <s v=""/>
    <s v=""/>
    <n v="29962.600000000002"/>
    <n v="370"/>
    <n v="0"/>
    <n v="0"/>
    <n v="370"/>
    <n v="80.98"/>
    <n v="29962.600000000002"/>
    <n v="-598.77259839999999"/>
    <n v="29363.827401600003"/>
    <n v="0"/>
    <n v="0"/>
    <n v="0"/>
    <n v="0"/>
    <n v="29962.600000000002"/>
    <n v="27.313217866909756"/>
    <n v="1097"/>
    <n v="29962.600000000002"/>
    <n v="29962.600000000002"/>
    <n v="0"/>
    <n v="0"/>
    <n v="0"/>
    <n v="0"/>
    <n v="29962.6"/>
    <n v="0"/>
    <n v="29962.6"/>
    <n v="0"/>
    <m/>
    <n v="0"/>
    <n v="0"/>
    <n v="0"/>
    <n v="0"/>
    <n v="0"/>
    <n v="0"/>
    <n v="0"/>
    <n v="0"/>
    <n v="0"/>
    <n v="29962.6"/>
    <n v="0"/>
    <n v="29962.6"/>
    <n v="29962.6"/>
  </r>
  <r>
    <n v="1368"/>
    <n v="10382"/>
    <s v="42857382ARSU"/>
    <s v="382A"/>
    <x v="17"/>
    <s v="17LTIP TL(RSUs)"/>
    <n v="10261"/>
    <n v="10"/>
    <x v="1"/>
    <n v="9260"/>
    <x v="1"/>
    <n v="2000"/>
    <n v="0"/>
    <n v="0"/>
    <s v="42857382ARSU17LTIP TL(RSUs)"/>
    <s v="LTIP TL(RSU)"/>
    <s v="LTIP TL(RSU) - 05/02/2017"/>
    <s v="3 years"/>
    <d v="2017-05-02T00:00:00"/>
    <d v="2020-05-02T00:00:00"/>
    <n v="240"/>
    <n v="0"/>
    <n v="0"/>
    <m/>
    <m/>
    <m/>
    <m/>
    <n v="240"/>
    <n v="1"/>
    <s v=""/>
    <n v="0"/>
    <n v="19435.2"/>
    <n v="0"/>
    <n v="0"/>
    <n v="0"/>
    <s v=""/>
    <s v=""/>
    <s v=""/>
    <n v="19435.2"/>
    <n v="240"/>
    <n v="0"/>
    <n v="0"/>
    <n v="240"/>
    <n v="80.98"/>
    <n v="19435.2"/>
    <n v="-388.3930368"/>
    <n v="19046.806963200001"/>
    <n v="0"/>
    <n v="0"/>
    <n v="0"/>
    <n v="0"/>
    <n v="19435.2"/>
    <n v="17.71668185961714"/>
    <n v="1097"/>
    <n v="19435.2"/>
    <n v="19435.2"/>
    <n v="0"/>
    <n v="0"/>
    <n v="0"/>
    <n v="0"/>
    <n v="19435.2"/>
    <n v="0"/>
    <n v="19435.2"/>
    <n v="0"/>
    <m/>
    <n v="0"/>
    <n v="0"/>
    <n v="0"/>
    <n v="0"/>
    <n v="0"/>
    <n v="0"/>
    <n v="0"/>
    <n v="0"/>
    <n v="0"/>
    <n v="19435.2"/>
    <n v="0"/>
    <n v="19435.2"/>
    <n v="19435.2"/>
  </r>
  <r>
    <n v="1369"/>
    <n v="16986"/>
    <s v="42857986ARSU"/>
    <s v="986A"/>
    <x v="131"/>
    <s v="17LTIP TL(RSUs)"/>
    <n v="10261"/>
    <n v="10"/>
    <x v="101"/>
    <n v="9260"/>
    <x v="1"/>
    <n v="2000"/>
    <n v="0"/>
    <n v="0"/>
    <s v="42857986ARSU17LTIP TL(RSUs)"/>
    <s v="LTIP TL(RSU)"/>
    <s v="LTIP TL(RSU) - 05/02/2017"/>
    <s v="3 years"/>
    <d v="2017-05-02T00:00:00"/>
    <d v="2020-05-02T00:00:00"/>
    <n v="240"/>
    <n v="0"/>
    <n v="0"/>
    <m/>
    <m/>
    <m/>
    <m/>
    <n v="240"/>
    <n v="1"/>
    <s v=""/>
    <n v="0"/>
    <n v="19435.2"/>
    <n v="0"/>
    <n v="0"/>
    <n v="0"/>
    <s v=""/>
    <s v=""/>
    <s v=""/>
    <n v="19435.2"/>
    <n v="240"/>
    <n v="0"/>
    <n v="0"/>
    <n v="240"/>
    <n v="80.98"/>
    <n v="19435.2"/>
    <n v="-388.3930368"/>
    <n v="19046.806963200001"/>
    <n v="0"/>
    <n v="0"/>
    <n v="0"/>
    <n v="0"/>
    <n v="19046.806963200001"/>
    <n v="17.362631689334549"/>
    <n v="60"/>
    <n v="1041.76"/>
    <n v="1041.76"/>
    <n v="18005.046963200002"/>
    <n v="0"/>
    <n v="0"/>
    <n v="0"/>
    <n v="1041.74"/>
    <n v="0"/>
    <n v="1041.74"/>
    <n v="1.999999999998181E-2"/>
    <m/>
    <n v="0"/>
    <n v="0"/>
    <n v="0"/>
    <n v="0"/>
    <n v="0"/>
    <n v="0"/>
    <n v="0"/>
    <n v="0"/>
    <n v="0"/>
    <n v="520.87"/>
    <n v="520.87"/>
    <n v="1041.74"/>
    <n v="1041.74"/>
  </r>
  <r>
    <n v="1370"/>
    <n v="24541"/>
    <s v="42857541BRSU"/>
    <s v="541B"/>
    <x v="188"/>
    <s v="17LTIP TL(RSUs)"/>
    <n v="10261"/>
    <n v="180"/>
    <x v="75"/>
    <n v="9260"/>
    <x v="1"/>
    <n v="700000"/>
    <n v="0"/>
    <n v="0"/>
    <s v="42857541BRSU17LTIP TL(RSUs)"/>
    <s v="LTIP TL(RSU)"/>
    <s v="LTIP TL(RSU) - 05/02/2017"/>
    <s v="3 years"/>
    <d v="2017-05-02T00:00:00"/>
    <d v="2020-05-02T00:00:00"/>
    <n v="240"/>
    <n v="0"/>
    <n v="0"/>
    <m/>
    <m/>
    <m/>
    <m/>
    <n v="240"/>
    <n v="1"/>
    <s v=""/>
    <n v="0"/>
    <n v="19435.2"/>
    <n v="0"/>
    <n v="0"/>
    <n v="0"/>
    <s v=""/>
    <s v=""/>
    <s v=""/>
    <n v="19435.2"/>
    <n v="240"/>
    <n v="0"/>
    <n v="0"/>
    <n v="240"/>
    <n v="80.98"/>
    <n v="19435.2"/>
    <n v="-388.3930368"/>
    <n v="19046.806963200001"/>
    <n v="0"/>
    <n v="0"/>
    <n v="0"/>
    <n v="0"/>
    <n v="19046.806963200001"/>
    <n v="17.362631689334549"/>
    <n v="60"/>
    <n v="1041.76"/>
    <n v="1041.76"/>
    <n v="18005.046963200002"/>
    <n v="0"/>
    <n v="0"/>
    <n v="0"/>
    <n v="1041.74"/>
    <n v="0"/>
    <n v="1041.74"/>
    <n v="1.999999999998181E-2"/>
    <m/>
    <n v="0"/>
    <n v="0"/>
    <n v="0"/>
    <n v="0"/>
    <n v="0"/>
    <n v="0"/>
    <n v="0"/>
    <n v="0"/>
    <n v="0"/>
    <n v="520.87"/>
    <n v="520.87"/>
    <n v="1041.74"/>
    <n v="1041.74"/>
  </r>
  <r>
    <n v="1371"/>
    <n v="12327"/>
    <s v="42857327BRSU"/>
    <s v="327B"/>
    <x v="53"/>
    <s v="17LTIP TL(RSUs)"/>
    <n v="10261"/>
    <n v="10"/>
    <x v="45"/>
    <n v="9260"/>
    <x v="1"/>
    <n v="2000"/>
    <n v="0"/>
    <n v="0"/>
    <s v="42857327BRSU17LTIP TL(RSUs)"/>
    <s v="LTIP TL(RSU)"/>
    <s v="LTIP TL(RSU) - 05/02/2017"/>
    <s v="3 years"/>
    <d v="2017-05-02T00:00:00"/>
    <d v="2020-05-02T00:00:00"/>
    <n v="240"/>
    <n v="0"/>
    <n v="0"/>
    <m/>
    <m/>
    <m/>
    <m/>
    <n v="240"/>
    <n v="1"/>
    <s v=""/>
    <n v="0"/>
    <n v="19435.2"/>
    <n v="0"/>
    <n v="0"/>
    <n v="0"/>
    <s v=""/>
    <s v=""/>
    <s v=""/>
    <n v="19435.2"/>
    <n v="240"/>
    <n v="0"/>
    <n v="0"/>
    <n v="240"/>
    <n v="80.98"/>
    <n v="19435.2"/>
    <n v="-388.3930368"/>
    <n v="19046.806963200001"/>
    <n v="0"/>
    <n v="0"/>
    <n v="0"/>
    <n v="0"/>
    <n v="19046.806963200001"/>
    <n v="17.362631689334549"/>
    <n v="60"/>
    <n v="1041.76"/>
    <n v="1041.76"/>
    <n v="18005.046963200002"/>
    <n v="0"/>
    <n v="0"/>
    <n v="0"/>
    <n v="1041.74"/>
    <n v="0"/>
    <n v="1041.74"/>
    <n v="1.999999999998181E-2"/>
    <m/>
    <n v="0"/>
    <n v="0"/>
    <n v="0"/>
    <n v="0"/>
    <n v="0"/>
    <n v="0"/>
    <n v="0"/>
    <n v="0"/>
    <n v="0"/>
    <n v="520.87"/>
    <n v="520.87"/>
    <n v="1041.74"/>
    <n v="1041.74"/>
  </r>
  <r>
    <n v="1372"/>
    <n v="19167"/>
    <s v="42857167BRSU"/>
    <s v="167B"/>
    <x v="182"/>
    <s v="17LTIP TL(RSUs)"/>
    <n v="10261"/>
    <n v="10"/>
    <x v="131"/>
    <n v="9260"/>
    <x v="1"/>
    <n v="2000"/>
    <n v="0"/>
    <n v="0"/>
    <s v="42857167BRSU17LTIP TL(RSUs)"/>
    <s v="LTIP TL(RSU)"/>
    <s v="LTIP TL(RSU) - 05/02/2017"/>
    <s v="3 years"/>
    <d v="2017-05-02T00:00:00"/>
    <d v="2020-05-02T00:00:00"/>
    <n v="240"/>
    <n v="0"/>
    <n v="0"/>
    <m/>
    <m/>
    <m/>
    <m/>
    <n v="240"/>
    <n v="1"/>
    <s v=""/>
    <n v="0"/>
    <n v="19435.2"/>
    <n v="0"/>
    <n v="0"/>
    <n v="0"/>
    <s v=""/>
    <s v=""/>
    <s v=""/>
    <n v="19435.2"/>
    <n v="240"/>
    <n v="0"/>
    <n v="0"/>
    <n v="240"/>
    <n v="80.98"/>
    <n v="19435.2"/>
    <n v="-388.3930368"/>
    <n v="19046.806963200001"/>
    <n v="0"/>
    <n v="0"/>
    <n v="0"/>
    <n v="0"/>
    <n v="19046.806963200001"/>
    <n v="17.362631689334549"/>
    <n v="60"/>
    <n v="1041.76"/>
    <n v="1041.76"/>
    <n v="18005.046963200002"/>
    <n v="0"/>
    <n v="0"/>
    <n v="0"/>
    <n v="1041.74"/>
    <n v="0"/>
    <n v="1041.74"/>
    <n v="1.999999999998181E-2"/>
    <m/>
    <n v="0"/>
    <n v="0"/>
    <n v="0"/>
    <n v="0"/>
    <n v="0"/>
    <n v="0"/>
    <n v="0"/>
    <n v="0"/>
    <n v="0"/>
    <n v="520.87"/>
    <n v="520.87"/>
    <n v="1041.74"/>
    <n v="1041.74"/>
  </r>
  <r>
    <n v="1373"/>
    <n v="14178"/>
    <s v="42857178BRSU"/>
    <s v="178B"/>
    <x v="77"/>
    <s v="17LTIP TL(RSUs)"/>
    <n v="10261"/>
    <n v="10"/>
    <x v="14"/>
    <n v="9260"/>
    <x v="1"/>
    <n v="2000"/>
    <n v="0"/>
    <n v="0"/>
    <s v="42857178BRSU17LTIP TL(RSUs)"/>
    <s v="LTIP TL(RSU)"/>
    <s v="LTIP TL(RSU) - 05/02/2017"/>
    <s v="3 years"/>
    <d v="2017-05-02T00:00:00"/>
    <d v="2020-05-02T00:00:00"/>
    <n v="240"/>
    <n v="0"/>
    <n v="0"/>
    <m/>
    <m/>
    <m/>
    <m/>
    <n v="240"/>
    <n v="1"/>
    <s v=""/>
    <n v="0"/>
    <n v="19435.2"/>
    <n v="0"/>
    <n v="0"/>
    <n v="0"/>
    <s v=""/>
    <s v=""/>
    <s v=""/>
    <n v="19435.2"/>
    <n v="240"/>
    <n v="0"/>
    <n v="0"/>
    <n v="240"/>
    <n v="80.98"/>
    <n v="19435.2"/>
    <n v="-388.3930368"/>
    <n v="19046.806963200001"/>
    <n v="0"/>
    <n v="0"/>
    <n v="0"/>
    <n v="0"/>
    <n v="19046.806963200001"/>
    <n v="17.362631689334549"/>
    <n v="60"/>
    <n v="1041.76"/>
    <n v="1041.76"/>
    <n v="18005.046963200002"/>
    <n v="0"/>
    <n v="0"/>
    <n v="0"/>
    <n v="1041.74"/>
    <n v="0"/>
    <n v="1041.74"/>
    <n v="1.999999999998181E-2"/>
    <m/>
    <n v="0"/>
    <n v="0"/>
    <n v="0"/>
    <n v="0"/>
    <n v="0"/>
    <n v="0"/>
    <n v="0"/>
    <n v="0"/>
    <n v="0"/>
    <n v="520.87"/>
    <n v="520.87"/>
    <n v="1041.74"/>
    <n v="1041.74"/>
  </r>
  <r>
    <n v="1374"/>
    <n v="13587"/>
    <s v="42857587BRSU"/>
    <s v="587B"/>
    <x v="73"/>
    <s v="17LTIP TL(RSUs)"/>
    <n v="10261"/>
    <n v="10"/>
    <x v="60"/>
    <n v="9260"/>
    <x v="1"/>
    <n v="2000"/>
    <n v="0"/>
    <n v="0"/>
    <s v="42857587BRSU17LTIP TL(RSUs)"/>
    <s v="LTIP TL(RSU)"/>
    <s v="LTIP TL(RSU) - 05/02/2017"/>
    <s v="3 years"/>
    <d v="2017-05-02T00:00:00"/>
    <d v="2020-05-02T00:00:00"/>
    <n v="240"/>
    <n v="0"/>
    <n v="0"/>
    <m/>
    <m/>
    <m/>
    <m/>
    <n v="240"/>
    <n v="1"/>
    <s v=""/>
    <n v="0"/>
    <n v="19435.2"/>
    <n v="0"/>
    <n v="0"/>
    <n v="0"/>
    <s v=""/>
    <s v=""/>
    <s v=""/>
    <n v="19435.2"/>
    <n v="240"/>
    <n v="0"/>
    <n v="0"/>
    <n v="240"/>
    <n v="80.98"/>
    <n v="19435.2"/>
    <n v="-388.3930368"/>
    <n v="19046.806963200001"/>
    <n v="0"/>
    <n v="0"/>
    <n v="0"/>
    <n v="0"/>
    <n v="19435.2"/>
    <n v="17.71668185961714"/>
    <n v="1097"/>
    <n v="19435.2"/>
    <n v="19435.2"/>
    <n v="0"/>
    <n v="0"/>
    <n v="0"/>
    <n v="0"/>
    <n v="19435.2"/>
    <n v="0"/>
    <n v="19435.2"/>
    <n v="0"/>
    <m/>
    <n v="0"/>
    <n v="0"/>
    <n v="0"/>
    <n v="0"/>
    <n v="0"/>
    <n v="0"/>
    <n v="0"/>
    <n v="0"/>
    <n v="0"/>
    <n v="19435.2"/>
    <n v="0"/>
    <n v="19435.2"/>
    <n v="19435.2"/>
  </r>
  <r>
    <n v="1375"/>
    <n v="14311"/>
    <s v="42857311CRSU"/>
    <s v="311C"/>
    <x v="81"/>
    <s v="17LTIP TL(RSUs)"/>
    <n v="10261"/>
    <n v="80"/>
    <x v="66"/>
    <n v="9260"/>
    <x v="1"/>
    <n v="190000"/>
    <n v="0"/>
    <n v="0"/>
    <s v="42857311CRSU17LTIP TL(RSUs)"/>
    <s v="LTIP TL(RSU)"/>
    <s v="LTIP TL(RSU) - 05/02/2017"/>
    <s v="3 years"/>
    <d v="2017-05-02T00:00:00"/>
    <d v="2020-05-02T00:00:00"/>
    <n v="240"/>
    <n v="0"/>
    <n v="0"/>
    <m/>
    <m/>
    <m/>
    <m/>
    <n v="240"/>
    <n v="1"/>
    <s v=""/>
    <n v="0"/>
    <n v="19435.2"/>
    <n v="0"/>
    <n v="0"/>
    <n v="0"/>
    <s v=""/>
    <s v=""/>
    <s v=""/>
    <n v="19435.2"/>
    <n v="240"/>
    <n v="0"/>
    <n v="0"/>
    <n v="240"/>
    <n v="80.98"/>
    <n v="19435.2"/>
    <n v="-388.3930368"/>
    <n v="19046.806963200001"/>
    <n v="0"/>
    <n v="0"/>
    <n v="0"/>
    <n v="0"/>
    <n v="19046.806963200001"/>
    <n v="17.362631689334549"/>
    <n v="60"/>
    <n v="1041.76"/>
    <n v="1041.76"/>
    <n v="18005.046963200002"/>
    <n v="0"/>
    <n v="0"/>
    <n v="0"/>
    <n v="1041.74"/>
    <n v="0"/>
    <n v="1041.74"/>
    <n v="1.999999999998181E-2"/>
    <m/>
    <n v="0"/>
    <n v="0"/>
    <n v="0"/>
    <n v="0"/>
    <n v="0"/>
    <n v="0"/>
    <n v="0"/>
    <n v="0"/>
    <n v="0"/>
    <n v="520.87"/>
    <n v="520.87"/>
    <n v="1041.74"/>
    <n v="1041.74"/>
  </r>
  <r>
    <n v="1376"/>
    <n v="17010"/>
    <s v="4285710DaRSU"/>
    <s v="10Da"/>
    <x v="135"/>
    <s v="17LTIP TL(RSUs)"/>
    <n v="10261"/>
    <n v="10"/>
    <x v="103"/>
    <n v="9260"/>
    <x v="1"/>
    <n v="2000"/>
    <n v="0"/>
    <n v="0"/>
    <s v="4285710DaRSU17LTIP TL(RSUs)"/>
    <s v="LTIP TL(RSU)"/>
    <s v="LTIP TL(RSU) - 05/02/2017"/>
    <s v="3 years"/>
    <d v="2017-05-02T00:00:00"/>
    <d v="2020-05-02T00:00:00"/>
    <n v="240"/>
    <n v="0"/>
    <n v="0"/>
    <m/>
    <m/>
    <m/>
    <m/>
    <n v="240"/>
    <n v="1"/>
    <s v=""/>
    <n v="0"/>
    <n v="19435.2"/>
    <n v="0"/>
    <n v="0"/>
    <n v="0"/>
    <s v=""/>
    <s v=""/>
    <s v=""/>
    <n v="19435.2"/>
    <n v="240"/>
    <n v="0"/>
    <n v="0"/>
    <n v="240"/>
    <n v="80.98"/>
    <n v="19435.2"/>
    <n v="-388.3930368"/>
    <n v="19046.806963200001"/>
    <n v="0"/>
    <n v="0"/>
    <n v="0"/>
    <n v="0"/>
    <n v="19046.806963200001"/>
    <n v="17.362631689334549"/>
    <n v="60"/>
    <n v="1041.76"/>
    <n v="1041.76"/>
    <n v="18005.046963200002"/>
    <n v="0"/>
    <n v="0"/>
    <n v="0"/>
    <n v="1041.74"/>
    <n v="0"/>
    <n v="1041.74"/>
    <n v="1.999999999998181E-2"/>
    <m/>
    <n v="0"/>
    <n v="0"/>
    <n v="0"/>
    <n v="0"/>
    <n v="0"/>
    <n v="0"/>
    <n v="0"/>
    <n v="0"/>
    <n v="0"/>
    <n v="520.87"/>
    <n v="520.87"/>
    <n v="1041.74"/>
    <n v="1041.74"/>
  </r>
  <r>
    <n v="1377"/>
    <n v="14482"/>
    <s v="42857482DRSU"/>
    <s v="482D"/>
    <x v="86"/>
    <s v="17LTIP TL(RSUs)"/>
    <n v="10261"/>
    <n v="10"/>
    <x v="70"/>
    <n v="9260"/>
    <x v="1"/>
    <n v="12000"/>
    <n v="0"/>
    <n v="0"/>
    <s v="42857482DRSU17LTIP TL(RSUs)"/>
    <s v="LTIP TL(RSU)"/>
    <s v="LTIP TL(RSU) - 05/02/2017"/>
    <s v="3 years"/>
    <d v="2017-05-02T00:00:00"/>
    <d v="2020-05-02T00:00:00"/>
    <n v="240"/>
    <n v="0"/>
    <n v="0"/>
    <m/>
    <m/>
    <m/>
    <m/>
    <n v="240"/>
    <n v="1"/>
    <s v=""/>
    <n v="0"/>
    <n v="19435.2"/>
    <n v="0"/>
    <n v="0"/>
    <n v="0"/>
    <s v=""/>
    <s v=""/>
    <s v=""/>
    <n v="19435.2"/>
    <n v="240"/>
    <n v="0"/>
    <n v="0"/>
    <n v="240"/>
    <n v="80.98"/>
    <n v="19435.2"/>
    <n v="-388.3930368"/>
    <n v="19046.806963200001"/>
    <n v="0"/>
    <n v="0"/>
    <n v="0"/>
    <n v="0"/>
    <n v="19046.806963200001"/>
    <n v="17.362631689334549"/>
    <n v="60"/>
    <n v="1041.76"/>
    <n v="1041.76"/>
    <n v="18005.046963200002"/>
    <n v="0"/>
    <n v="0"/>
    <n v="0"/>
    <n v="1041.74"/>
    <n v="0"/>
    <n v="1041.74"/>
    <n v="1.999999999998181E-2"/>
    <m/>
    <n v="0"/>
    <n v="0"/>
    <n v="0"/>
    <n v="0"/>
    <n v="0"/>
    <n v="0"/>
    <n v="0"/>
    <n v="0"/>
    <n v="0"/>
    <n v="520.87"/>
    <n v="520.87"/>
    <n v="1041.74"/>
    <n v="1041.74"/>
  </r>
  <r>
    <n v="1378"/>
    <n v="15102"/>
    <s v="42857102ERSU"/>
    <s v="102E"/>
    <x v="105"/>
    <s v="17LTIP TL(RSUs)"/>
    <n v="10261"/>
    <n v="10"/>
    <x v="85"/>
    <n v="9260"/>
    <x v="1"/>
    <n v="2000"/>
    <n v="0"/>
    <n v="0"/>
    <s v="42857102ERSU17LTIP TL(RSUs)"/>
    <s v="LTIP TL(RSU)"/>
    <s v="LTIP TL(RSU) - 05/02/2017"/>
    <s v="3 years"/>
    <d v="2017-05-02T00:00:00"/>
    <d v="2020-05-02T00:00:00"/>
    <n v="240"/>
    <n v="0"/>
    <n v="0"/>
    <m/>
    <m/>
    <m/>
    <m/>
    <n v="240"/>
    <n v="1"/>
    <s v=""/>
    <n v="0"/>
    <n v="19435.2"/>
    <n v="0"/>
    <n v="0"/>
    <n v="0"/>
    <s v=""/>
    <s v=""/>
    <s v=""/>
    <n v="19435.2"/>
    <n v="240"/>
    <n v="0"/>
    <n v="0"/>
    <n v="240"/>
    <n v="80.98"/>
    <n v="19435.2"/>
    <n v="-388.3930368"/>
    <n v="19046.806963200001"/>
    <n v="0"/>
    <n v="0"/>
    <n v="0"/>
    <n v="0"/>
    <n v="19435.2"/>
    <n v="17.71668185961714"/>
    <n v="1097"/>
    <n v="19435.2"/>
    <n v="19435.2"/>
    <n v="0"/>
    <n v="0"/>
    <n v="0"/>
    <n v="0"/>
    <n v="19435.2"/>
    <n v="0"/>
    <n v="19435.2"/>
    <n v="0"/>
    <m/>
    <n v="0"/>
    <n v="0"/>
    <n v="0"/>
    <n v="0"/>
    <n v="0"/>
    <n v="0"/>
    <n v="0"/>
    <n v="0"/>
    <n v="0"/>
    <n v="19435.2"/>
    <n v="0"/>
    <n v="19435.2"/>
    <n v="19435.2"/>
  </r>
  <r>
    <n v="1379"/>
    <n v="17247"/>
    <s v="42857247FRSU"/>
    <s v="247F"/>
    <x v="153"/>
    <s v="17LTIP TL(RSUs)"/>
    <n v="10261"/>
    <n v="80"/>
    <x v="114"/>
    <n v="9260"/>
    <x v="1"/>
    <n v="190000"/>
    <n v="0"/>
    <n v="0"/>
    <s v="42857247FRSU17LTIP TL(RSUs)"/>
    <s v="LTIP TL(RSU)"/>
    <s v="LTIP TL(RSU) - 05/02/2017"/>
    <s v="3 years"/>
    <d v="2017-05-02T00:00:00"/>
    <d v="2020-05-02T00:00:00"/>
    <n v="240"/>
    <n v="0"/>
    <n v="0"/>
    <m/>
    <m/>
    <m/>
    <m/>
    <n v="240"/>
    <n v="1"/>
    <s v=""/>
    <n v="0"/>
    <n v="19435.2"/>
    <n v="0"/>
    <n v="0"/>
    <n v="0"/>
    <s v=""/>
    <s v=""/>
    <s v=""/>
    <n v="19435.2"/>
    <n v="240"/>
    <n v="0"/>
    <n v="0"/>
    <n v="240"/>
    <n v="80.98"/>
    <n v="19435.2"/>
    <n v="-388.3930368"/>
    <n v="19046.806963200001"/>
    <n v="0"/>
    <n v="0"/>
    <n v="0"/>
    <n v="0"/>
    <n v="19046.806963200001"/>
    <n v="17.362631689334549"/>
    <n v="60"/>
    <n v="1041.76"/>
    <n v="1041.76"/>
    <n v="18005.046963200002"/>
    <n v="0"/>
    <n v="0"/>
    <n v="0"/>
    <n v="1041.74"/>
    <n v="0"/>
    <n v="1041.74"/>
    <n v="1.999999999998181E-2"/>
    <m/>
    <n v="0"/>
    <n v="0"/>
    <n v="0"/>
    <n v="0"/>
    <n v="0"/>
    <n v="0"/>
    <n v="0"/>
    <n v="0"/>
    <n v="0"/>
    <n v="520.87"/>
    <n v="520.87"/>
    <n v="1041.74"/>
    <n v="1041.74"/>
  </r>
  <r>
    <n v="1380"/>
    <n v="17019"/>
    <s v="4285719FeRSU"/>
    <s v="19Fe"/>
    <x v="137"/>
    <s v="17LTIP TL(RSUs)"/>
    <n v="10261"/>
    <n v="10"/>
    <x v="101"/>
    <n v="9260"/>
    <x v="1"/>
    <n v="2000"/>
    <n v="0"/>
    <n v="0"/>
    <s v="4285719FeRSU17LTIP TL(RSUs)"/>
    <s v="LTIP TL(RSU)"/>
    <s v="LTIP TL(RSU) - 05/02/2017"/>
    <s v="3 years"/>
    <d v="2017-05-02T00:00:00"/>
    <d v="2020-05-02T00:00:00"/>
    <n v="240"/>
    <n v="0"/>
    <n v="0"/>
    <m/>
    <m/>
    <m/>
    <m/>
    <n v="240"/>
    <n v="1"/>
    <s v=""/>
    <n v="0"/>
    <n v="19435.2"/>
    <n v="0"/>
    <n v="0"/>
    <n v="0"/>
    <s v=""/>
    <s v=""/>
    <s v=""/>
    <n v="19435.2"/>
    <n v="240"/>
    <n v="0"/>
    <n v="0"/>
    <n v="240"/>
    <n v="80.98"/>
    <n v="19435.2"/>
    <n v="-388.3930368"/>
    <n v="19046.806963200001"/>
    <n v="0"/>
    <n v="0"/>
    <n v="0"/>
    <n v="0"/>
    <n v="19435.2"/>
    <n v="17.71668185961714"/>
    <n v="1097"/>
    <n v="19435.2"/>
    <n v="19435.2"/>
    <n v="0"/>
    <n v="0"/>
    <n v="0"/>
    <n v="0"/>
    <n v="19435.2"/>
    <n v="0"/>
    <n v="19435.2"/>
    <n v="0"/>
    <m/>
    <n v="0"/>
    <n v="0"/>
    <n v="0"/>
    <n v="0"/>
    <n v="0"/>
    <n v="0"/>
    <n v="0"/>
    <n v="0"/>
    <n v="0"/>
    <n v="19435.2"/>
    <n v="0"/>
    <n v="19435.2"/>
    <n v="19435.2"/>
  </r>
  <r>
    <n v="1381"/>
    <n v="15331"/>
    <s v="42857331FRSU"/>
    <s v="331F"/>
    <x v="111"/>
    <s v="17LTIP TL(RSUs)"/>
    <n v="10261"/>
    <n v="10"/>
    <x v="89"/>
    <n v="9260"/>
    <x v="1"/>
    <n v="2000"/>
    <n v="0"/>
    <n v="0"/>
    <s v="42857331FRSU17LTIP TL(RSUs)"/>
    <s v="LTIP TL(RSU)"/>
    <s v="LTIP TL(RSU) - 05/02/2017"/>
    <s v="3 years"/>
    <d v="2017-05-02T00:00:00"/>
    <d v="2020-05-02T00:00:00"/>
    <n v="240"/>
    <n v="0"/>
    <n v="0"/>
    <m/>
    <m/>
    <m/>
    <m/>
    <n v="240"/>
    <n v="1"/>
    <s v=""/>
    <n v="0"/>
    <n v="19435.2"/>
    <n v="0"/>
    <n v="0"/>
    <n v="0"/>
    <s v=""/>
    <s v=""/>
    <s v=""/>
    <n v="19435.2"/>
    <n v="240"/>
    <n v="0"/>
    <n v="0"/>
    <n v="240"/>
    <n v="80.98"/>
    <n v="19435.2"/>
    <n v="-388.3930368"/>
    <n v="19046.806963200001"/>
    <n v="0"/>
    <n v="0"/>
    <n v="0"/>
    <n v="0"/>
    <n v="19435.2"/>
    <n v="17.71668185961714"/>
    <n v="1097"/>
    <n v="19435.2"/>
    <n v="19435.2"/>
    <n v="0"/>
    <n v="0"/>
    <n v="0"/>
    <n v="0"/>
    <n v="19435.2"/>
    <n v="0"/>
    <n v="19435.2"/>
    <n v="0"/>
    <m/>
    <n v="0"/>
    <n v="0"/>
    <n v="0"/>
    <n v="0"/>
    <n v="0"/>
    <n v="0"/>
    <n v="0"/>
    <n v="0"/>
    <n v="0"/>
    <n v="19435.2"/>
    <n v="0"/>
    <n v="19435.2"/>
    <n v="19435.2"/>
  </r>
  <r>
    <n v="1382"/>
    <n v="10239"/>
    <s v="42857239FRSU"/>
    <s v="239F"/>
    <x v="12"/>
    <s v="17LTIP TL(RSUs)"/>
    <n v="10261"/>
    <n v="180"/>
    <x v="9"/>
    <n v="9260"/>
    <x v="1"/>
    <n v="700000"/>
    <n v="0"/>
    <n v="0"/>
    <s v="42857239FRSU17LTIP TL(RSUs)"/>
    <s v="LTIP TL(RSU)"/>
    <s v="LTIP TL(RSU) - 05/02/2017"/>
    <s v="3 years"/>
    <d v="2017-05-02T00:00:00"/>
    <d v="2020-05-02T00:00:00"/>
    <n v="240"/>
    <n v="0"/>
    <n v="0"/>
    <m/>
    <m/>
    <m/>
    <m/>
    <n v="240"/>
    <n v="1"/>
    <s v=""/>
    <n v="0"/>
    <n v="19435.2"/>
    <n v="0"/>
    <n v="0"/>
    <n v="0"/>
    <s v=""/>
    <s v=""/>
    <s v=""/>
    <n v="19435.2"/>
    <n v="240"/>
    <n v="0"/>
    <n v="0"/>
    <n v="240"/>
    <n v="80.98"/>
    <n v="19435.2"/>
    <n v="-388.3930368"/>
    <n v="19046.806963200001"/>
    <n v="0"/>
    <n v="0"/>
    <n v="0"/>
    <n v="0"/>
    <n v="19435.2"/>
    <n v="17.71668185961714"/>
    <n v="1097"/>
    <n v="19435.2"/>
    <n v="19435.2"/>
    <n v="0"/>
    <n v="0"/>
    <n v="0"/>
    <n v="0"/>
    <n v="19435.2"/>
    <n v="0"/>
    <n v="19435.2"/>
    <n v="0"/>
    <m/>
    <n v="0"/>
    <n v="0"/>
    <n v="0"/>
    <n v="0"/>
    <n v="0"/>
    <n v="0"/>
    <n v="0"/>
    <n v="0"/>
    <n v="0"/>
    <n v="19435.2"/>
    <n v="0"/>
    <n v="19435.2"/>
    <n v="19435.2"/>
  </r>
  <r>
    <n v="1383"/>
    <n v="13497"/>
    <s v="42857497GRSU"/>
    <s v="497G"/>
    <x v="69"/>
    <s v="17LTIP TL(RSUs)"/>
    <n v="10261"/>
    <n v="10"/>
    <x v="58"/>
    <n v="9260"/>
    <x v="1"/>
    <n v="12000"/>
    <n v="0"/>
    <n v="0"/>
    <s v="42857497GRSU17LTIP TL(RSUs)"/>
    <s v="LTIP TL(RSU)"/>
    <s v="LTIP TL(RSU) - 05/02/2017"/>
    <s v="3 years"/>
    <d v="2017-05-02T00:00:00"/>
    <d v="2020-05-02T00:00:00"/>
    <n v="240"/>
    <n v="0"/>
    <n v="0"/>
    <m/>
    <m/>
    <m/>
    <m/>
    <n v="240"/>
    <n v="1"/>
    <s v=""/>
    <n v="0"/>
    <n v="19435.2"/>
    <n v="0"/>
    <n v="0"/>
    <n v="0"/>
    <s v=""/>
    <s v=""/>
    <s v=""/>
    <n v="19435.2"/>
    <n v="240"/>
    <n v="0"/>
    <n v="0"/>
    <n v="240"/>
    <n v="80.98"/>
    <n v="19435.2"/>
    <n v="-388.3930368"/>
    <n v="19046.806963200001"/>
    <n v="0"/>
    <n v="0"/>
    <n v="0"/>
    <n v="0"/>
    <n v="19435.2"/>
    <n v="17.71668185961714"/>
    <n v="1097"/>
    <n v="19435.2"/>
    <n v="19435.2"/>
    <n v="0"/>
    <n v="0"/>
    <n v="0"/>
    <n v="0"/>
    <n v="19435.2"/>
    <n v="0"/>
    <n v="19435.2"/>
    <n v="0"/>
    <m/>
    <n v="0"/>
    <n v="0"/>
    <n v="0"/>
    <n v="0"/>
    <n v="0"/>
    <n v="0"/>
    <n v="0"/>
    <n v="0"/>
    <n v="0"/>
    <n v="19435.2"/>
    <n v="0"/>
    <n v="19435.2"/>
    <n v="19435.2"/>
  </r>
  <r>
    <n v="1384"/>
    <n v="18570"/>
    <s v="42857570GRSU"/>
    <s v="570G"/>
    <x v="169"/>
    <s v="17LTIP TL(RSUs)"/>
    <n v="10261"/>
    <n v="10"/>
    <x v="0"/>
    <n v="9260"/>
    <x v="1"/>
    <n v="2000"/>
    <n v="0"/>
    <n v="0"/>
    <s v="42857570GRSU17LTIP TL(RSUs)"/>
    <s v="LTIP TL(RSU)"/>
    <s v="LTIP TL(RSU) - 05/02/2017"/>
    <s v="3 years"/>
    <d v="2017-05-02T00:00:00"/>
    <d v="2020-05-02T00:00:00"/>
    <n v="240"/>
    <n v="0"/>
    <n v="0"/>
    <m/>
    <m/>
    <m/>
    <m/>
    <n v="240"/>
    <n v="1"/>
    <s v=""/>
    <n v="0"/>
    <n v="19435.2"/>
    <n v="0"/>
    <n v="0"/>
    <n v="0"/>
    <s v=""/>
    <s v=""/>
    <s v=""/>
    <n v="19435.2"/>
    <n v="240"/>
    <n v="0"/>
    <n v="0"/>
    <n v="240"/>
    <n v="80.98"/>
    <n v="19435.2"/>
    <n v="-388.3930368"/>
    <n v="19046.806963200001"/>
    <n v="0"/>
    <n v="0"/>
    <n v="0"/>
    <n v="0"/>
    <n v="19435.2"/>
    <n v="17.71668185961714"/>
    <n v="1097"/>
    <n v="19435.2"/>
    <n v="19435.2"/>
    <n v="0"/>
    <n v="0"/>
    <n v="0"/>
    <n v="0"/>
    <n v="19435.2"/>
    <n v="0"/>
    <n v="19435.2"/>
    <n v="0"/>
    <m/>
    <n v="0"/>
    <n v="0"/>
    <n v="0"/>
    <n v="0"/>
    <n v="0"/>
    <n v="0"/>
    <n v="0"/>
    <n v="0"/>
    <n v="0"/>
    <n v="19435.2"/>
    <n v="0"/>
    <n v="19435.2"/>
    <n v="19435.2"/>
  </r>
  <r>
    <n v="1385"/>
    <n v="16555"/>
    <s v="42857555GRSU"/>
    <s v="555G"/>
    <x v="127"/>
    <s v="17LTIP TL(RSUs)"/>
    <n v="10261"/>
    <n v="10"/>
    <x v="98"/>
    <n v="9260"/>
    <x v="1"/>
    <n v="2000"/>
    <n v="0"/>
    <n v="0"/>
    <s v="42857555GRSU17LTIP TL(RSUs)"/>
    <s v="LTIP TL(RSU)"/>
    <s v="LTIP TL(RSU) - 05/02/2017"/>
    <s v="3 years"/>
    <d v="2017-05-02T00:00:00"/>
    <d v="2020-05-02T00:00:00"/>
    <n v="240"/>
    <n v="0"/>
    <n v="0"/>
    <m/>
    <m/>
    <m/>
    <m/>
    <n v="240"/>
    <n v="1"/>
    <s v=""/>
    <n v="0"/>
    <n v="19435.2"/>
    <n v="0"/>
    <n v="0"/>
    <n v="0"/>
    <s v=""/>
    <s v=""/>
    <s v=""/>
    <n v="19435.2"/>
    <n v="240"/>
    <n v="0"/>
    <n v="0"/>
    <n v="240"/>
    <n v="80.98"/>
    <n v="19435.2"/>
    <n v="-388.3930368"/>
    <n v="19046.806963200001"/>
    <n v="0"/>
    <n v="0"/>
    <n v="0"/>
    <n v="0"/>
    <n v="19046.806963200001"/>
    <n v="17.362631689334549"/>
    <n v="60"/>
    <n v="1041.76"/>
    <n v="1041.76"/>
    <n v="18005.046963200002"/>
    <n v="0"/>
    <n v="0"/>
    <n v="0"/>
    <n v="1041.74"/>
    <n v="0"/>
    <n v="1041.74"/>
    <n v="1.999999999998181E-2"/>
    <m/>
    <n v="0"/>
    <n v="0"/>
    <n v="0"/>
    <n v="0"/>
    <n v="0"/>
    <n v="0"/>
    <n v="0"/>
    <n v="0"/>
    <n v="0"/>
    <n v="520.87"/>
    <n v="520.87"/>
    <n v="1041.74"/>
    <n v="1041.74"/>
  </r>
  <r>
    <n v="1386"/>
    <n v="15319"/>
    <s v="42857319HRSU"/>
    <s v="319H"/>
    <x v="110"/>
    <s v="17LTIP TL(RSUs)"/>
    <n v="10261"/>
    <n v="180"/>
    <x v="72"/>
    <n v="9260"/>
    <x v="1"/>
    <n v="700000"/>
    <n v="0"/>
    <n v="0"/>
    <s v="42857319HRSU17LTIP TL(RSUs)"/>
    <s v="LTIP TL(RSU)"/>
    <s v="LTIP TL(RSU) - 05/02/2017"/>
    <s v="3 years"/>
    <d v="2017-05-02T00:00:00"/>
    <d v="2020-05-02T00:00:00"/>
    <n v="240"/>
    <n v="0"/>
    <n v="0"/>
    <m/>
    <m/>
    <m/>
    <m/>
    <n v="240"/>
    <n v="1"/>
    <s v=""/>
    <n v="0"/>
    <n v="19435.2"/>
    <n v="0"/>
    <n v="0"/>
    <n v="0"/>
    <s v=""/>
    <s v=""/>
    <s v=""/>
    <n v="19435.2"/>
    <n v="240"/>
    <n v="0"/>
    <n v="0"/>
    <n v="240"/>
    <n v="80.98"/>
    <n v="19435.2"/>
    <n v="-388.3930368"/>
    <n v="19046.806963200001"/>
    <n v="0"/>
    <n v="0"/>
    <n v="0"/>
    <n v="0"/>
    <n v="19435.2"/>
    <n v="17.71668185961714"/>
    <n v="1097"/>
    <n v="19435.2"/>
    <n v="19435.2"/>
    <n v="0"/>
    <n v="0"/>
    <n v="0"/>
    <n v="0"/>
    <n v="19435.2"/>
    <n v="0"/>
    <n v="19435.2"/>
    <n v="0"/>
    <m/>
    <n v="0"/>
    <n v="0"/>
    <n v="0"/>
    <n v="0"/>
    <n v="0"/>
    <n v="0"/>
    <n v="0"/>
    <n v="0"/>
    <n v="0"/>
    <n v="19435.2"/>
    <n v="0"/>
    <n v="19435.2"/>
    <n v="19435.2"/>
  </r>
  <r>
    <n v="1387"/>
    <n v="19149"/>
    <s v="42857149HRSU"/>
    <s v="149H"/>
    <x v="180"/>
    <s v="17LTIP TL(RSUs)"/>
    <n v="10261"/>
    <n v="80"/>
    <x v="129"/>
    <n v="9260"/>
    <x v="1"/>
    <n v="190000"/>
    <n v="0"/>
    <n v="0"/>
    <s v="42857149HRSU17LTIP TL(RSUs)"/>
    <s v="LTIP TL(RSU)"/>
    <s v="LTIP TL(RSU) - 05/02/2017"/>
    <s v="3 years"/>
    <d v="2017-05-02T00:00:00"/>
    <d v="2020-05-02T00:00:00"/>
    <n v="240"/>
    <n v="0"/>
    <n v="0"/>
    <m/>
    <m/>
    <m/>
    <m/>
    <n v="240"/>
    <n v="1"/>
    <s v=""/>
    <n v="0"/>
    <n v="19435.2"/>
    <n v="0"/>
    <n v="0"/>
    <n v="0"/>
    <s v=""/>
    <s v=""/>
    <s v=""/>
    <n v="19435.2"/>
    <n v="240"/>
    <n v="0"/>
    <n v="0"/>
    <n v="240"/>
    <n v="80.98"/>
    <n v="19435.2"/>
    <n v="-388.3930368"/>
    <n v="19046.806963200001"/>
    <n v="0"/>
    <n v="0"/>
    <n v="0"/>
    <n v="0"/>
    <n v="19435.2"/>
    <n v="17.71668185961714"/>
    <n v="1097"/>
    <n v="19435.2"/>
    <n v="19435.2"/>
    <n v="0"/>
    <n v="0"/>
    <n v="0"/>
    <n v="0"/>
    <n v="19435.2"/>
    <n v="0"/>
    <n v="19435.2"/>
    <n v="0"/>
    <m/>
    <n v="0"/>
    <n v="0"/>
    <n v="0"/>
    <n v="0"/>
    <n v="0"/>
    <n v="0"/>
    <n v="0"/>
    <n v="0"/>
    <n v="0"/>
    <n v="19435.2"/>
    <n v="0"/>
    <n v="19435.2"/>
    <n v="19435.2"/>
  </r>
  <r>
    <n v="1388"/>
    <n v="26049"/>
    <s v="4285749HaRSU"/>
    <s v="49Ha"/>
    <x v="193"/>
    <s v="17LTIP TL(RSUs)"/>
    <n v="10261"/>
    <n v="10"/>
    <x v="5"/>
    <n v="9260"/>
    <x v="1"/>
    <n v="2000"/>
    <n v="0"/>
    <n v="0"/>
    <s v="4285749HaRSU17LTIP TL(RSUs)"/>
    <s v="LTIP TL(RSU)"/>
    <s v="LTIP TL(RSU) - 05/02/2017"/>
    <s v="3 years"/>
    <d v="2017-05-02T00:00:00"/>
    <d v="2020-05-02T00:00:00"/>
    <n v="240"/>
    <n v="0"/>
    <n v="0"/>
    <m/>
    <m/>
    <m/>
    <m/>
    <n v="240"/>
    <n v="1"/>
    <s v=""/>
    <n v="0"/>
    <n v="19435.2"/>
    <n v="0"/>
    <n v="0"/>
    <n v="0"/>
    <s v=""/>
    <s v=""/>
    <s v=""/>
    <n v="19435.2"/>
    <n v="240"/>
    <n v="0"/>
    <n v="0"/>
    <n v="240"/>
    <n v="80.98"/>
    <n v="19435.2"/>
    <n v="-388.3930368"/>
    <n v="19046.806963200001"/>
    <n v="0"/>
    <n v="0"/>
    <n v="0"/>
    <n v="0"/>
    <n v="19046.806963200001"/>
    <n v="17.362631689334549"/>
    <n v="60"/>
    <n v="1041.76"/>
    <n v="1041.76"/>
    <n v="18005.046963200002"/>
    <n v="0"/>
    <n v="0"/>
    <n v="0"/>
    <n v="1041.74"/>
    <n v="0"/>
    <n v="1041.74"/>
    <n v="1.999999999998181E-2"/>
    <m/>
    <n v="0"/>
    <n v="0"/>
    <n v="0"/>
    <n v="0"/>
    <n v="0"/>
    <n v="0"/>
    <n v="0"/>
    <n v="0"/>
    <n v="0"/>
    <n v="520.87"/>
    <n v="520.87"/>
    <n v="1041.74"/>
    <n v="1041.74"/>
  </r>
  <r>
    <n v="1389"/>
    <n v="16949"/>
    <s v="42857949HRSU"/>
    <s v="949H"/>
    <x v="129"/>
    <s v="17LTIP TL(RSUs)"/>
    <n v="10261"/>
    <n v="10"/>
    <x v="5"/>
    <n v="9260"/>
    <x v="1"/>
    <n v="2000"/>
    <n v="0"/>
    <n v="0"/>
    <s v="42857949HRSU17LTIP TL(RSUs)"/>
    <s v="LTIP TL(RSU)"/>
    <s v="LTIP TL(RSU) - 05/02/2017"/>
    <s v="3 years"/>
    <d v="2017-05-02T00:00:00"/>
    <d v="2020-05-02T00:00:00"/>
    <n v="240"/>
    <n v="0"/>
    <n v="0"/>
    <m/>
    <m/>
    <m/>
    <m/>
    <n v="240"/>
    <n v="1"/>
    <s v=""/>
    <n v="0"/>
    <n v="19435.2"/>
    <n v="0"/>
    <n v="0"/>
    <n v="0"/>
    <s v=""/>
    <s v=""/>
    <s v=""/>
    <n v="19435.2"/>
    <n v="240"/>
    <n v="0"/>
    <n v="0"/>
    <n v="240"/>
    <n v="80.98"/>
    <n v="19435.2"/>
    <n v="-388.3930368"/>
    <n v="19046.806963200001"/>
    <n v="0"/>
    <n v="0"/>
    <n v="0"/>
    <n v="0"/>
    <n v="19046.806963200001"/>
    <n v="17.362631689334549"/>
    <n v="60"/>
    <n v="1041.76"/>
    <n v="1041.76"/>
    <n v="18005.046963200002"/>
    <n v="0"/>
    <n v="0"/>
    <n v="0"/>
    <n v="1041.74"/>
    <n v="0"/>
    <n v="1041.74"/>
    <n v="1.999999999998181E-2"/>
    <m/>
    <n v="0"/>
    <n v="0"/>
    <n v="0"/>
    <n v="0"/>
    <n v="0"/>
    <n v="0"/>
    <n v="0"/>
    <n v="0"/>
    <n v="0"/>
    <n v="520.87"/>
    <n v="520.87"/>
    <n v="1041.74"/>
    <n v="1041.74"/>
  </r>
  <r>
    <n v="1390"/>
    <n v="17916"/>
    <s v="42857916JRSU"/>
    <s v="916J"/>
    <x v="198"/>
    <s v="17LTIP TL(RSUs)"/>
    <n v="10261"/>
    <n v="180"/>
    <x v="135"/>
    <n v="9260"/>
    <x v="1"/>
    <n v="700000"/>
    <n v="0"/>
    <n v="0"/>
    <s v="42857916JRSU17LTIP TL(RSUs)"/>
    <s v="LTIP TL(RSU)"/>
    <s v="LTIP TL(RSU) - 05/02/2017"/>
    <s v="3 years"/>
    <d v="2017-05-02T00:00:00"/>
    <d v="2020-05-02T00:00:00"/>
    <n v="240"/>
    <n v="0"/>
    <n v="0"/>
    <m/>
    <m/>
    <m/>
    <m/>
    <n v="240"/>
    <n v="1"/>
    <s v=""/>
    <n v="0"/>
    <n v="19435.2"/>
    <n v="0"/>
    <n v="0"/>
    <n v="0"/>
    <s v=""/>
    <s v=""/>
    <s v=""/>
    <n v="19435.2"/>
    <n v="240"/>
    <n v="0"/>
    <n v="0"/>
    <n v="240"/>
    <n v="80.98"/>
    <n v="19435.2"/>
    <n v="-388.3930368"/>
    <n v="19046.806963200001"/>
    <n v="0"/>
    <n v="0"/>
    <n v="0"/>
    <n v="0"/>
    <n v="19046.806963200001"/>
    <n v="17.362631689334549"/>
    <n v="60"/>
    <n v="1041.76"/>
    <n v="1041.76"/>
    <n v="18005.046963200002"/>
    <n v="0"/>
    <n v="0"/>
    <n v="0"/>
    <n v="1041.74"/>
    <n v="0"/>
    <n v="1041.74"/>
    <n v="1.999999999998181E-2"/>
    <m/>
    <n v="0"/>
    <n v="0"/>
    <n v="0"/>
    <n v="0"/>
    <n v="0"/>
    <n v="0"/>
    <n v="0"/>
    <n v="0"/>
    <n v="0"/>
    <n v="520.87"/>
    <n v="520.87"/>
    <n v="1041.74"/>
    <n v="1041.74"/>
  </r>
  <r>
    <n v="1391"/>
    <n v="14796"/>
    <s v="42857796KRSU"/>
    <s v="796K"/>
    <x v="94"/>
    <s v="17LTIP TL(RSUs)"/>
    <n v="10261"/>
    <n v="80"/>
    <x v="77"/>
    <n v="9260"/>
    <x v="1"/>
    <n v="190000"/>
    <n v="0"/>
    <n v="0"/>
    <s v="42857796KRSU17LTIP TL(RSUs)"/>
    <s v="LTIP TL(RSU)"/>
    <s v="LTIP TL(RSU) - 05/02/2017"/>
    <s v="3 years"/>
    <d v="2017-05-02T00:00:00"/>
    <d v="2020-05-02T00:00:00"/>
    <n v="240"/>
    <n v="0"/>
    <n v="0"/>
    <m/>
    <m/>
    <m/>
    <m/>
    <n v="240"/>
    <n v="1"/>
    <s v=""/>
    <n v="0"/>
    <n v="19435.2"/>
    <n v="0"/>
    <n v="0"/>
    <n v="0"/>
    <s v=""/>
    <s v=""/>
    <s v=""/>
    <n v="19435.2"/>
    <n v="240"/>
    <n v="0"/>
    <n v="0"/>
    <n v="240"/>
    <n v="80.98"/>
    <n v="19435.2"/>
    <n v="-388.3930368"/>
    <n v="19046.806963200001"/>
    <n v="0"/>
    <n v="0"/>
    <n v="0"/>
    <n v="0"/>
    <n v="19435.2"/>
    <n v="17.71668185961714"/>
    <n v="1097"/>
    <n v="19435.2"/>
    <n v="19435.2"/>
    <n v="0"/>
    <n v="0"/>
    <n v="0"/>
    <n v="0"/>
    <n v="19435.2"/>
    <n v="0"/>
    <n v="19435.2"/>
    <n v="0"/>
    <m/>
    <n v="0"/>
    <n v="0"/>
    <n v="0"/>
    <n v="0"/>
    <n v="0"/>
    <n v="0"/>
    <n v="0"/>
    <n v="0"/>
    <n v="0"/>
    <n v="19435.2"/>
    <n v="0"/>
    <n v="19435.2"/>
    <n v="19435.2"/>
  </r>
  <r>
    <n v="1392"/>
    <n v="18568"/>
    <s v="42857568KRSU"/>
    <s v="568K"/>
    <x v="168"/>
    <s v="17LTIP TL(RSUs)"/>
    <n v="10261"/>
    <n v="10"/>
    <x v="121"/>
    <n v="9260"/>
    <x v="1"/>
    <n v="2000"/>
    <n v="0"/>
    <n v="0"/>
    <s v="42857568KRSU17LTIP TL(RSUs)"/>
    <s v="LTIP TL(RSU)"/>
    <s v="LTIP TL(RSU) - 05/02/2017"/>
    <s v="3 years"/>
    <d v="2017-05-02T00:00:00"/>
    <d v="2020-05-02T00:00:00"/>
    <n v="240"/>
    <n v="0"/>
    <n v="0"/>
    <m/>
    <m/>
    <m/>
    <m/>
    <n v="240"/>
    <n v="1"/>
    <s v=""/>
    <n v="0"/>
    <n v="19435.2"/>
    <n v="0"/>
    <n v="0"/>
    <n v="0"/>
    <s v=""/>
    <s v=""/>
    <s v=""/>
    <n v="19435.2"/>
    <n v="240"/>
    <n v="0"/>
    <n v="0"/>
    <n v="240"/>
    <n v="80.98"/>
    <n v="19435.2"/>
    <n v="-388.3930368"/>
    <n v="19046.806963200001"/>
    <n v="0"/>
    <n v="0"/>
    <n v="0"/>
    <n v="0"/>
    <n v="19046.806963200001"/>
    <n v="17.362631689334549"/>
    <n v="60"/>
    <n v="1041.76"/>
    <n v="1041.76"/>
    <n v="18005.046963200002"/>
    <n v="0"/>
    <n v="0"/>
    <n v="0"/>
    <n v="1041.74"/>
    <n v="0"/>
    <n v="1041.74"/>
    <n v="1.999999999998181E-2"/>
    <m/>
    <n v="0"/>
    <n v="0"/>
    <n v="0"/>
    <n v="0"/>
    <n v="0"/>
    <n v="0"/>
    <n v="0"/>
    <n v="0"/>
    <n v="0"/>
    <n v="520.87"/>
    <n v="520.87"/>
    <n v="1041.74"/>
    <n v="1041.74"/>
  </r>
  <r>
    <n v="1393"/>
    <n v="18915"/>
    <s v="42857915SRSU"/>
    <s v="915S"/>
    <x v="177"/>
    <s v="17LTIP TL(RSUs)"/>
    <n v="10261"/>
    <n v="10"/>
    <x v="1"/>
    <n v="9260"/>
    <x v="1"/>
    <n v="2000"/>
    <n v="0"/>
    <n v="0"/>
    <s v="42857915SRSU17LTIP TL(RSUs)"/>
    <s v="LTIP TL(RSU)"/>
    <s v="LTIP TL(RSU) - 05/02/2017"/>
    <s v="3 years"/>
    <d v="2017-05-02T00:00:00"/>
    <d v="2020-05-02T00:00:00"/>
    <n v="240"/>
    <n v="0"/>
    <n v="0"/>
    <m/>
    <m/>
    <m/>
    <m/>
    <n v="240"/>
    <n v="1"/>
    <s v=""/>
    <n v="0"/>
    <n v="19435.2"/>
    <n v="0"/>
    <n v="0"/>
    <n v="0"/>
    <s v=""/>
    <s v=""/>
    <s v=""/>
    <n v="19435.2"/>
    <n v="240"/>
    <n v="0"/>
    <n v="0"/>
    <n v="240"/>
    <n v="80.98"/>
    <n v="19435.2"/>
    <n v="-388.3930368"/>
    <n v="19046.806963200001"/>
    <n v="0"/>
    <n v="0"/>
    <n v="0"/>
    <n v="0"/>
    <n v="19046.806963200001"/>
    <n v="17.362631689334549"/>
    <n v="60"/>
    <n v="1041.76"/>
    <n v="1041.76"/>
    <n v="18005.046963200002"/>
    <n v="0"/>
    <n v="0"/>
    <n v="0"/>
    <n v="1041.74"/>
    <n v="0"/>
    <n v="1041.74"/>
    <n v="1.999999999998181E-2"/>
    <m/>
    <n v="0"/>
    <n v="0"/>
    <n v="0"/>
    <n v="0"/>
    <n v="0"/>
    <n v="0"/>
    <n v="0"/>
    <n v="0"/>
    <n v="0"/>
    <n v="520.87"/>
    <n v="520.87"/>
    <n v="1041.74"/>
    <n v="1041.74"/>
  </r>
  <r>
    <n v="1394"/>
    <n v="18991"/>
    <s v="42857991LRSU"/>
    <s v="991L"/>
    <x v="178"/>
    <s v="17LTIP TL(RSUs)"/>
    <n v="10261"/>
    <n v="10"/>
    <x v="127"/>
    <n v="9260"/>
    <x v="1"/>
    <n v="12000"/>
    <n v="0"/>
    <n v="0"/>
    <s v="42857991LRSU17LTIP TL(RSUs)"/>
    <s v="LTIP TL(RSU)"/>
    <s v="LTIP TL(RSU) - 05/02/2017"/>
    <s v="3 years"/>
    <d v="2017-05-02T00:00:00"/>
    <d v="2020-05-02T00:00:00"/>
    <n v="240"/>
    <n v="0"/>
    <n v="0"/>
    <m/>
    <m/>
    <m/>
    <m/>
    <n v="240"/>
    <n v="1"/>
    <s v=""/>
    <n v="0"/>
    <n v="19435.2"/>
    <n v="0"/>
    <n v="0"/>
    <n v="0"/>
    <s v=""/>
    <s v=""/>
    <s v=""/>
    <n v="19435.2"/>
    <n v="240"/>
    <n v="0"/>
    <n v="0"/>
    <n v="240"/>
    <n v="80.98"/>
    <n v="19435.2"/>
    <n v="-388.3930368"/>
    <n v="19046.806963200001"/>
    <n v="0"/>
    <n v="0"/>
    <n v="0"/>
    <n v="0"/>
    <n v="19046.806963200001"/>
    <n v="17.362631689334549"/>
    <n v="60"/>
    <n v="1041.76"/>
    <n v="1041.76"/>
    <n v="18005.046963200002"/>
    <n v="0"/>
    <n v="0"/>
    <n v="0"/>
    <n v="1041.74"/>
    <n v="0"/>
    <n v="1041.74"/>
    <n v="1.999999999998181E-2"/>
    <m/>
    <n v="0"/>
    <n v="0"/>
    <n v="0"/>
    <n v="0"/>
    <n v="0"/>
    <n v="0"/>
    <n v="0"/>
    <n v="0"/>
    <n v="0"/>
    <n v="520.87"/>
    <n v="520.87"/>
    <n v="1041.74"/>
    <n v="1041.74"/>
  </r>
  <r>
    <n v="1395"/>
    <n v="18645"/>
    <s v="42857645LRSU"/>
    <s v="645L"/>
    <x v="171"/>
    <s v="17LTIP TL(RSUs)"/>
    <n v="10261"/>
    <n v="30"/>
    <x v="123"/>
    <n v="9260"/>
    <x v="1"/>
    <n v="10000"/>
    <n v="0"/>
    <n v="0"/>
    <s v="42857645L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110.637395200001"/>
    <n v="10.128201818778487"/>
    <n v="60"/>
    <n v="607.69000000000005"/>
    <n v="607.69000000000005"/>
    <n v="10502.947395200001"/>
    <n v="0"/>
    <n v="0"/>
    <n v="0"/>
    <n v="607.67999999999995"/>
    <n v="0"/>
    <n v="607.67999999999995"/>
    <n v="1.0000000000104592E-2"/>
    <m/>
    <n v="0"/>
    <n v="0"/>
    <n v="0"/>
    <n v="0"/>
    <n v="0"/>
    <n v="0"/>
    <n v="0"/>
    <n v="0"/>
    <n v="0"/>
    <n v="303.83999999999997"/>
    <n v="303.83999999999997"/>
    <n v="607.67999999999995"/>
    <n v="607.67999999999995"/>
  </r>
  <r>
    <n v="1396"/>
    <n v="14866"/>
    <s v="42857866MRSU"/>
    <s v="866M"/>
    <x v="97"/>
    <s v="17LTIP TL(RSUs)"/>
    <n v="10261"/>
    <n v="80"/>
    <x v="78"/>
    <n v="9260"/>
    <x v="1"/>
    <n v="190000"/>
    <n v="0"/>
    <n v="0"/>
    <s v="42857866MRSU17LTIP TL(RSUs)"/>
    <s v="LTIP TL(RSU)"/>
    <s v="LTIP TL(RSU) - 05/02/2017"/>
    <s v="3 years"/>
    <d v="2017-05-02T00:00:00"/>
    <d v="2020-05-02T00:00:00"/>
    <n v="240"/>
    <n v="0"/>
    <n v="0"/>
    <m/>
    <m/>
    <m/>
    <m/>
    <n v="240"/>
    <n v="1"/>
    <s v=""/>
    <n v="0"/>
    <n v="19435.2"/>
    <n v="0"/>
    <n v="0"/>
    <n v="0"/>
    <s v=""/>
    <s v=""/>
    <s v=""/>
    <n v="19435.2"/>
    <n v="240"/>
    <n v="0"/>
    <n v="0"/>
    <n v="240"/>
    <n v="80.98"/>
    <n v="19435.2"/>
    <n v="-388.3930368"/>
    <n v="19046.806963200001"/>
    <n v="0"/>
    <n v="0"/>
    <n v="0"/>
    <n v="0"/>
    <n v="19046.806963200001"/>
    <n v="17.362631689334549"/>
    <n v="60"/>
    <n v="1041.76"/>
    <n v="1041.76"/>
    <n v="18005.046963200002"/>
    <n v="0"/>
    <n v="0"/>
    <n v="0"/>
    <n v="1041.74"/>
    <n v="0"/>
    <n v="1041.74"/>
    <n v="1.999999999998181E-2"/>
    <m/>
    <n v="0"/>
    <n v="0"/>
    <n v="0"/>
    <n v="0"/>
    <n v="0"/>
    <n v="0"/>
    <n v="0"/>
    <n v="0"/>
    <n v="0"/>
    <n v="520.87"/>
    <n v="520.87"/>
    <n v="1041.74"/>
    <n v="1041.74"/>
  </r>
  <r>
    <n v="1397"/>
    <n v="17561"/>
    <s v="42857561MRSU"/>
    <s v="561M"/>
    <x v="157"/>
    <s v="17LTIP TL(RSUs)"/>
    <n v="10261"/>
    <n v="10"/>
    <x v="1"/>
    <n v="9260"/>
    <x v="1"/>
    <n v="2000"/>
    <n v="0"/>
    <n v="0"/>
    <s v="42857561MRSU17LTIP TL(RSUs)"/>
    <s v="LTIP TL(RSU)"/>
    <s v="LTIP TL(RSU) - 05/02/2017"/>
    <s v="3 years"/>
    <d v="2017-05-02T00:00:00"/>
    <d v="2020-05-02T00:00:00"/>
    <n v="240"/>
    <n v="0"/>
    <n v="0"/>
    <m/>
    <m/>
    <m/>
    <m/>
    <n v="240"/>
    <n v="1"/>
    <s v=""/>
    <n v="0"/>
    <n v="19435.2"/>
    <n v="0"/>
    <n v="0"/>
    <n v="0"/>
    <s v=""/>
    <s v=""/>
    <s v=""/>
    <n v="19435.2"/>
    <n v="240"/>
    <n v="0"/>
    <n v="0"/>
    <n v="240"/>
    <n v="80.98"/>
    <n v="19435.2"/>
    <n v="-388.3930368"/>
    <n v="19046.806963200001"/>
    <n v="0"/>
    <n v="0"/>
    <n v="0"/>
    <n v="0"/>
    <n v="19046.806963200001"/>
    <n v="17.362631689334549"/>
    <n v="60"/>
    <n v="1041.76"/>
    <n v="1041.76"/>
    <n v="18005.046963200002"/>
    <n v="0"/>
    <n v="0"/>
    <n v="0"/>
    <n v="1041.74"/>
    <n v="0"/>
    <n v="1041.74"/>
    <n v="1.999999999998181E-2"/>
    <m/>
    <n v="0"/>
    <n v="0"/>
    <n v="0"/>
    <n v="0"/>
    <n v="0"/>
    <n v="0"/>
    <n v="0"/>
    <n v="0"/>
    <n v="0"/>
    <n v="520.87"/>
    <n v="520.87"/>
    <n v="1041.74"/>
    <n v="1041.74"/>
  </r>
  <r>
    <n v="1398"/>
    <n v="18162"/>
    <s v="42857162MRSU"/>
    <s v="162M"/>
    <x v="162"/>
    <s v="17LTIP TL(RSUs)"/>
    <n v="10261"/>
    <n v="10"/>
    <x v="1"/>
    <n v="9260"/>
    <x v="1"/>
    <n v="2000"/>
    <n v="0"/>
    <n v="0"/>
    <s v="42857162MRSU17LTIP TL(RSUs)"/>
    <s v="LTIP TL(RSU)"/>
    <s v="LTIP TL(RSU) - 05/02/2017"/>
    <s v="3 years"/>
    <d v="2017-05-02T00:00:00"/>
    <d v="2020-05-02T00:00:00"/>
    <n v="240"/>
    <n v="0"/>
    <n v="0"/>
    <m/>
    <m/>
    <m/>
    <m/>
    <n v="240"/>
    <n v="1"/>
    <s v=""/>
    <n v="0"/>
    <n v="19435.2"/>
    <n v="0"/>
    <n v="0"/>
    <n v="0"/>
    <s v=""/>
    <s v=""/>
    <s v=""/>
    <n v="19435.2"/>
    <n v="240"/>
    <n v="0"/>
    <n v="0"/>
    <n v="240"/>
    <n v="80.98"/>
    <n v="19435.2"/>
    <n v="-388.3930368"/>
    <n v="19046.806963200001"/>
    <n v="0"/>
    <n v="0"/>
    <n v="0"/>
    <n v="0"/>
    <n v="19046.806963200001"/>
    <n v="17.362631689334549"/>
    <n v="60"/>
    <n v="1041.76"/>
    <n v="1041.76"/>
    <n v="18005.046963200002"/>
    <n v="0"/>
    <n v="0"/>
    <n v="0"/>
    <n v="1041.74"/>
    <n v="0"/>
    <n v="1041.74"/>
    <n v="1.999999999998181E-2"/>
    <m/>
    <n v="0"/>
    <n v="0"/>
    <n v="0"/>
    <n v="0"/>
    <n v="0"/>
    <n v="0"/>
    <n v="0"/>
    <n v="0"/>
    <n v="0"/>
    <n v="520.87"/>
    <n v="520.87"/>
    <n v="1041.74"/>
    <n v="1041.74"/>
  </r>
  <r>
    <n v="1399"/>
    <n v="13109"/>
    <s v="42857109ORSU"/>
    <s v="109O"/>
    <x v="61"/>
    <s v="17LTIP TL(RSUs)"/>
    <n v="10261"/>
    <n v="10"/>
    <x v="5"/>
    <n v="9260"/>
    <x v="1"/>
    <n v="2000"/>
    <n v="0"/>
    <n v="0"/>
    <s v="42857109ORSU17LTIP TL(RSUs)"/>
    <s v="LTIP TL(RSU)"/>
    <s v="LTIP TL(RSU) - 05/02/2017"/>
    <s v="3 years"/>
    <d v="2017-05-02T00:00:00"/>
    <d v="2020-05-02T00:00:00"/>
    <n v="240"/>
    <n v="0"/>
    <n v="0"/>
    <m/>
    <m/>
    <m/>
    <m/>
    <n v="240"/>
    <n v="1"/>
    <s v=""/>
    <n v="0"/>
    <n v="19435.2"/>
    <n v="0"/>
    <n v="0"/>
    <n v="0"/>
    <s v=""/>
    <s v=""/>
    <s v=""/>
    <n v="19435.2"/>
    <n v="240"/>
    <n v="0"/>
    <n v="0"/>
    <n v="240"/>
    <n v="80.98"/>
    <n v="19435.2"/>
    <n v="-388.3930368"/>
    <n v="19046.806963200001"/>
    <n v="0"/>
    <n v="0"/>
    <n v="0"/>
    <n v="0"/>
    <n v="19435.2"/>
    <n v="17.71668185961714"/>
    <n v="1097"/>
    <n v="19435.2"/>
    <n v="19435.2"/>
    <n v="0"/>
    <n v="0"/>
    <n v="0"/>
    <n v="0"/>
    <n v="19435.2"/>
    <n v="0"/>
    <n v="19435.2"/>
    <n v="0"/>
    <m/>
    <n v="0"/>
    <n v="0"/>
    <n v="0"/>
    <n v="0"/>
    <n v="0"/>
    <n v="0"/>
    <n v="0"/>
    <n v="0"/>
    <n v="0"/>
    <n v="19435.2"/>
    <n v="0"/>
    <n v="19435.2"/>
    <n v="19435.2"/>
  </r>
  <r>
    <n v="1400"/>
    <n v="16273"/>
    <s v="42857273PRSU"/>
    <s v="273P"/>
    <x v="126"/>
    <s v="17LTIP TL(RSUs)"/>
    <n v="10261"/>
    <n v="30"/>
    <x v="97"/>
    <n v="9260"/>
    <x v="1"/>
    <n v="10000"/>
    <n v="0"/>
    <n v="0"/>
    <s v="42857273PRSU17LTIP TL(RSUs)"/>
    <s v="LTIP TL(RSU)"/>
    <s v="LTIP TL(RSU) - 05/02/2017"/>
    <s v="3 years"/>
    <d v="2017-05-02T00:00:00"/>
    <d v="2020-05-02T00:00:00"/>
    <n v="835"/>
    <n v="0"/>
    <n v="0"/>
    <m/>
    <m/>
    <m/>
    <m/>
    <n v="835"/>
    <n v="1"/>
    <s v=""/>
    <n v="0"/>
    <n v="67618.3"/>
    <n v="0"/>
    <n v="0"/>
    <n v="0"/>
    <s v=""/>
    <s v=""/>
    <s v=""/>
    <n v="67618.3"/>
    <n v="835"/>
    <n v="0"/>
    <n v="0"/>
    <n v="835"/>
    <n v="80.98"/>
    <n v="67618.3"/>
    <n v="-1351.2841071999999"/>
    <n v="66267.015892800002"/>
    <n v="0"/>
    <n v="0"/>
    <n v="0"/>
    <n v="0"/>
    <n v="66267.015892800002"/>
    <n v="60.407489419143118"/>
    <n v="60"/>
    <n v="3624.45"/>
    <n v="3624.45"/>
    <n v="62642.565892800005"/>
    <n v="0"/>
    <n v="0"/>
    <n v="0"/>
    <n v="3624.38"/>
    <n v="0"/>
    <n v="3624.38"/>
    <n v="6.9999999999708962E-2"/>
    <m/>
    <n v="0"/>
    <n v="0"/>
    <n v="0"/>
    <n v="0"/>
    <n v="0"/>
    <n v="0"/>
    <n v="0"/>
    <n v="0"/>
    <n v="0"/>
    <n v="1812.19"/>
    <n v="1812.19"/>
    <n v="3624.38"/>
    <n v="3624.38"/>
  </r>
  <r>
    <n v="1401"/>
    <n v="12737"/>
    <s v="42857737RRSU"/>
    <s v="737R"/>
    <x v="58"/>
    <s v="17LTIP TL(RSUs)"/>
    <n v="10261"/>
    <n v="10"/>
    <x v="49"/>
    <n v="9260"/>
    <x v="1"/>
    <n v="2000"/>
    <n v="0"/>
    <n v="0"/>
    <s v="42857737RRSU17LTIP TL(RSUs)"/>
    <s v="LTIP TL(RSU)"/>
    <s v="LTIP TL(RSU) - 05/02/2017"/>
    <s v="3 years"/>
    <d v="2017-05-02T00:00:00"/>
    <d v="2020-05-02T00:00:00"/>
    <n v="240"/>
    <n v="0"/>
    <n v="0"/>
    <m/>
    <m/>
    <m/>
    <m/>
    <n v="240"/>
    <n v="1"/>
    <s v=""/>
    <n v="0"/>
    <n v="19435.2"/>
    <n v="0"/>
    <n v="0"/>
    <n v="0"/>
    <s v=""/>
    <s v=""/>
    <s v=""/>
    <n v="19435.2"/>
    <n v="240"/>
    <n v="0"/>
    <n v="0"/>
    <n v="240"/>
    <n v="80.98"/>
    <n v="19435.2"/>
    <n v="-388.3930368"/>
    <n v="19046.806963200001"/>
    <n v="0"/>
    <n v="0"/>
    <n v="0"/>
    <n v="0"/>
    <n v="19046.806963200001"/>
    <n v="17.362631689334549"/>
    <n v="60"/>
    <n v="1041.76"/>
    <n v="1041.76"/>
    <n v="18005.046963200002"/>
    <n v="0"/>
    <n v="0"/>
    <n v="0"/>
    <n v="1041.74"/>
    <n v="0"/>
    <n v="1041.74"/>
    <n v="1.999999999998181E-2"/>
    <m/>
    <n v="0"/>
    <n v="0"/>
    <n v="0"/>
    <n v="0"/>
    <n v="0"/>
    <n v="0"/>
    <n v="0"/>
    <n v="0"/>
    <n v="0"/>
    <n v="520.87"/>
    <n v="520.87"/>
    <n v="1041.74"/>
    <n v="1041.74"/>
  </r>
  <r>
    <n v="1402"/>
    <n v="14468"/>
    <s v="42857468RRSU"/>
    <s v="468R"/>
    <x v="84"/>
    <s v="17LTIP TL(RSUs)"/>
    <n v="10261"/>
    <n v="80"/>
    <x v="69"/>
    <n v="9260"/>
    <x v="1"/>
    <n v="190000"/>
    <n v="0"/>
    <n v="0"/>
    <s v="42857468RRSU17LTIP TL(RSUs)"/>
    <s v="LTIP TL(RSU)"/>
    <s v="LTIP TL(RSU) - 05/02/2017"/>
    <s v="3 years"/>
    <d v="2017-05-02T00:00:00"/>
    <d v="2020-05-02T00:00:00"/>
    <n v="240"/>
    <n v="0"/>
    <n v="0"/>
    <m/>
    <m/>
    <m/>
    <m/>
    <n v="240"/>
    <n v="1"/>
    <s v=""/>
    <n v="0"/>
    <n v="19435.2"/>
    <n v="0"/>
    <n v="0"/>
    <n v="0"/>
    <s v=""/>
    <s v=""/>
    <s v=""/>
    <n v="19435.2"/>
    <n v="240"/>
    <n v="0"/>
    <n v="0"/>
    <n v="240"/>
    <n v="80.98"/>
    <n v="19435.2"/>
    <n v="-388.3930368"/>
    <n v="19046.806963200001"/>
    <n v="0"/>
    <n v="0"/>
    <n v="0"/>
    <n v="0"/>
    <n v="19435.2"/>
    <n v="17.71668185961714"/>
    <n v="1097"/>
    <n v="19435.2"/>
    <n v="19435.2"/>
    <n v="0"/>
    <n v="0"/>
    <n v="0"/>
    <n v="0"/>
    <n v="19435.2"/>
    <n v="0"/>
    <n v="19435.2"/>
    <n v="0"/>
    <m/>
    <n v="0"/>
    <n v="0"/>
    <n v="0"/>
    <n v="0"/>
    <n v="0"/>
    <n v="0"/>
    <n v="0"/>
    <n v="0"/>
    <n v="0"/>
    <n v="19435.2"/>
    <n v="0"/>
    <n v="19435.2"/>
    <n v="19435.2"/>
  </r>
  <r>
    <n v="1403"/>
    <n v="18912"/>
    <s v="42857912SRSU"/>
    <s v="912S"/>
    <x v="176"/>
    <s v="17LTIP TL(RSUs)"/>
    <n v="10261"/>
    <n v="10"/>
    <x v="126"/>
    <n v="9260"/>
    <x v="1"/>
    <n v="2000"/>
    <n v="0"/>
    <n v="0"/>
    <s v="42857912SRSU17LTIP TL(RSUs)"/>
    <s v="LTIP TL(RSU)"/>
    <s v="LTIP TL(RSU) - 05/02/2017"/>
    <s v="3 years"/>
    <d v="2017-05-02T00:00:00"/>
    <d v="2020-05-02T00:00:00"/>
    <n v="240"/>
    <n v="0"/>
    <n v="0"/>
    <m/>
    <m/>
    <m/>
    <m/>
    <n v="240"/>
    <n v="1"/>
    <s v=""/>
    <n v="0"/>
    <n v="19435.2"/>
    <n v="0"/>
    <n v="0"/>
    <n v="0"/>
    <s v=""/>
    <s v=""/>
    <s v=""/>
    <n v="19435.2"/>
    <n v="240"/>
    <n v="0"/>
    <n v="0"/>
    <n v="240"/>
    <n v="80.98"/>
    <n v="19435.2"/>
    <n v="-388.3930368"/>
    <n v="19046.806963200001"/>
    <n v="0"/>
    <n v="0"/>
    <n v="0"/>
    <n v="0"/>
    <n v="19435.2"/>
    <n v="17.71668185961714"/>
    <n v="1097"/>
    <n v="19435.2"/>
    <n v="19435.2"/>
    <n v="0"/>
    <n v="0"/>
    <n v="0"/>
    <n v="0"/>
    <n v="19435.2"/>
    <n v="0"/>
    <n v="19435.2"/>
    <n v="0"/>
    <m/>
    <n v="0"/>
    <n v="0"/>
    <n v="0"/>
    <n v="0"/>
    <n v="0"/>
    <n v="0"/>
    <n v="0"/>
    <n v="0"/>
    <n v="0"/>
    <n v="19435.2"/>
    <n v="0"/>
    <n v="19435.2"/>
    <n v="19435.2"/>
  </r>
  <r>
    <n v="1404"/>
    <n v="14370"/>
    <s v="42857370SRSU"/>
    <s v="370S"/>
    <x v="82"/>
    <s v="17LTIP TL(RSUs)"/>
    <n v="10261"/>
    <n v="10"/>
    <x v="67"/>
    <n v="9260"/>
    <x v="1"/>
    <n v="2000"/>
    <n v="0"/>
    <n v="0"/>
    <s v="42857370SRSU17LTIP TL(RSUs)"/>
    <s v="LTIP TL(RSU)"/>
    <s v="LTIP TL(RSU) - 05/02/2017"/>
    <s v="3 years"/>
    <d v="2017-05-02T00:00:00"/>
    <d v="2020-05-02T00:00:00"/>
    <n v="240"/>
    <n v="0"/>
    <n v="0"/>
    <m/>
    <m/>
    <m/>
    <m/>
    <n v="240"/>
    <n v="1"/>
    <s v=""/>
    <n v="0"/>
    <n v="19435.2"/>
    <n v="0"/>
    <n v="0"/>
    <n v="0"/>
    <s v=""/>
    <s v=""/>
    <s v=""/>
    <n v="19435.2"/>
    <n v="240"/>
    <n v="0"/>
    <n v="0"/>
    <n v="240"/>
    <n v="80.98"/>
    <n v="19435.2"/>
    <n v="-388.3930368"/>
    <n v="19046.806963200001"/>
    <n v="0"/>
    <n v="0"/>
    <n v="0"/>
    <n v="0"/>
    <n v="19046.806963200001"/>
    <n v="17.362631689334549"/>
    <n v="60"/>
    <n v="1041.76"/>
    <n v="1041.76"/>
    <n v="18005.046963200002"/>
    <n v="0"/>
    <n v="0"/>
    <n v="0"/>
    <n v="1041.74"/>
    <n v="0"/>
    <n v="1041.74"/>
    <n v="1.999999999998181E-2"/>
    <m/>
    <n v="0"/>
    <n v="0"/>
    <n v="0"/>
    <n v="0"/>
    <n v="0"/>
    <n v="0"/>
    <n v="0"/>
    <n v="0"/>
    <n v="0"/>
    <n v="520.87"/>
    <n v="520.87"/>
    <n v="1041.74"/>
    <n v="1041.74"/>
  </r>
  <r>
    <n v="1405"/>
    <n v="15232"/>
    <s v="42857232WRSU"/>
    <s v="232W"/>
    <x v="107"/>
    <s v="17LTIP TL(RSUs)"/>
    <n v="10261"/>
    <n v="80"/>
    <x v="87"/>
    <n v="9260"/>
    <x v="1"/>
    <n v="190000"/>
    <n v="0"/>
    <n v="0"/>
    <s v="42857232WRSU17LTIP TL(RSUs)"/>
    <s v="LTIP TL(RSU)"/>
    <s v="LTIP TL(RSU) - 05/02/2017"/>
    <s v="3 years"/>
    <d v="2017-05-02T00:00:00"/>
    <d v="2020-05-02T00:00:00"/>
    <n v="240"/>
    <n v="0"/>
    <n v="0"/>
    <m/>
    <m/>
    <m/>
    <m/>
    <n v="240"/>
    <n v="1"/>
    <s v=""/>
    <n v="0"/>
    <n v="19435.2"/>
    <n v="0"/>
    <n v="0"/>
    <n v="0"/>
    <s v=""/>
    <s v=""/>
    <s v=""/>
    <n v="19435.2"/>
    <n v="240"/>
    <n v="0"/>
    <n v="0"/>
    <n v="240"/>
    <n v="80.98"/>
    <n v="19435.2"/>
    <n v="-388.3930368"/>
    <n v="19046.806963200001"/>
    <n v="0"/>
    <n v="0"/>
    <n v="0"/>
    <n v="0"/>
    <n v="19435.2"/>
    <n v="17.71668185961714"/>
    <n v="1097"/>
    <n v="19435.2"/>
    <n v="19435.2"/>
    <n v="0"/>
    <n v="0"/>
    <n v="0"/>
    <n v="0"/>
    <n v="19435.2"/>
    <n v="0"/>
    <n v="19435.2"/>
    <n v="0"/>
    <m/>
    <n v="0"/>
    <n v="0"/>
    <n v="0"/>
    <n v="0"/>
    <n v="0"/>
    <n v="0"/>
    <n v="0"/>
    <n v="0"/>
    <n v="0"/>
    <n v="19435.2"/>
    <n v="0"/>
    <n v="19435.2"/>
    <n v="19435.2"/>
  </r>
  <r>
    <n v="1406"/>
    <n v="10015"/>
    <s v="4285715WoRSU"/>
    <s v="15Wo"/>
    <x v="1"/>
    <s v="17LTIP TL(RSUs)"/>
    <n v="10261"/>
    <n v="10"/>
    <x v="1"/>
    <n v="9260"/>
    <x v="1"/>
    <n v="2000"/>
    <n v="0"/>
    <n v="0"/>
    <s v="4285715WoRSU17LTIP TL(RSUs)"/>
    <s v="LTIP TL(RSU)"/>
    <s v="LTIP TL(RSU) - 05/02/2017"/>
    <s v="3 years"/>
    <d v="2017-05-02T00:00:00"/>
    <d v="2020-05-02T00:00:00"/>
    <n v="240"/>
    <n v="0"/>
    <n v="0"/>
    <m/>
    <m/>
    <m/>
    <m/>
    <n v="240"/>
    <n v="1"/>
    <s v=""/>
    <n v="0"/>
    <n v="19435.2"/>
    <n v="0"/>
    <n v="0"/>
    <n v="0"/>
    <s v=""/>
    <s v=""/>
    <s v=""/>
    <n v="19435.2"/>
    <n v="240"/>
    <n v="0"/>
    <n v="0"/>
    <n v="240"/>
    <n v="80.98"/>
    <n v="19435.2"/>
    <n v="-388.3930368"/>
    <n v="19046.806963200001"/>
    <n v="0"/>
    <n v="0"/>
    <n v="0"/>
    <n v="0"/>
    <n v="19046.806963200001"/>
    <n v="17.362631689334549"/>
    <n v="60"/>
    <n v="1041.76"/>
    <n v="1041.76"/>
    <n v="18005.046963200002"/>
    <n v="0"/>
    <n v="0"/>
    <n v="0"/>
    <n v="1041.74"/>
    <n v="0"/>
    <n v="1041.74"/>
    <n v="1.999999999998181E-2"/>
    <m/>
    <n v="0"/>
    <n v="0"/>
    <n v="0"/>
    <n v="0"/>
    <n v="0"/>
    <n v="0"/>
    <n v="0"/>
    <n v="0"/>
    <n v="0"/>
    <n v="520.87"/>
    <n v="520.87"/>
    <n v="1041.74"/>
    <n v="1041.74"/>
  </r>
  <r>
    <n v="1407"/>
    <n v="14492"/>
    <s v="42857492YRSU"/>
    <s v="492Y"/>
    <x v="88"/>
    <s v="17LTIP TL(RSUs)"/>
    <n v="10261"/>
    <n v="180"/>
    <x v="71"/>
    <n v="9260"/>
    <x v="1"/>
    <n v="700000"/>
    <n v="0"/>
    <n v="0"/>
    <s v="42857492YRSU17LTIP TL(RSUs)"/>
    <s v="LTIP TL(RSU)"/>
    <s v="LTIP TL(RSU) - 05/02/2017"/>
    <s v="3 years"/>
    <d v="2017-05-02T00:00:00"/>
    <d v="2020-05-02T00:00:00"/>
    <n v="240"/>
    <n v="0"/>
    <n v="0"/>
    <m/>
    <m/>
    <m/>
    <m/>
    <n v="240"/>
    <n v="1"/>
    <s v=""/>
    <n v="0"/>
    <n v="19435.2"/>
    <n v="0"/>
    <n v="0"/>
    <n v="0"/>
    <s v=""/>
    <s v=""/>
    <s v=""/>
    <n v="19435.2"/>
    <n v="240"/>
    <n v="0"/>
    <n v="0"/>
    <n v="240"/>
    <n v="80.98"/>
    <n v="19435.2"/>
    <n v="-388.3930368"/>
    <n v="19046.806963200001"/>
    <n v="0"/>
    <n v="0"/>
    <n v="0"/>
    <n v="0"/>
    <n v="19435.2"/>
    <n v="17.71668185961714"/>
    <n v="1097"/>
    <n v="19435.2"/>
    <n v="19435.2"/>
    <n v="0"/>
    <n v="0"/>
    <n v="0"/>
    <n v="0"/>
    <n v="19435.2"/>
    <n v="0"/>
    <n v="19435.2"/>
    <n v="0"/>
    <m/>
    <n v="0"/>
    <n v="0"/>
    <n v="0"/>
    <n v="0"/>
    <n v="0"/>
    <n v="0"/>
    <n v="0"/>
    <n v="0"/>
    <n v="0"/>
    <n v="19435.2"/>
    <n v="0"/>
    <n v="19435.2"/>
    <n v="19435.2"/>
  </r>
  <r>
    <n v="1408"/>
    <n v="10593"/>
    <s v="42857593ARSU"/>
    <s v="593A"/>
    <x v="25"/>
    <s v="17LTIP TL(RSUs)"/>
    <n v="10261"/>
    <n v="10"/>
    <x v="20"/>
    <n v="9260"/>
    <x v="1"/>
    <n v="2000"/>
    <n v="0"/>
    <n v="0"/>
    <s v="42857593A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337.2"/>
    <n v="10.334731084776664"/>
    <n v="1097"/>
    <n v="11337.2"/>
    <n v="11337.2"/>
    <n v="0"/>
    <n v="0"/>
    <n v="0"/>
    <n v="0"/>
    <n v="11337.2"/>
    <n v="0"/>
    <n v="11337.2"/>
    <n v="0"/>
    <m/>
    <n v="0"/>
    <n v="0"/>
    <n v="0"/>
    <n v="0"/>
    <n v="0"/>
    <n v="0"/>
    <n v="0"/>
    <n v="0"/>
    <n v="0"/>
    <n v="11337.2"/>
    <n v="0"/>
    <n v="11337.2"/>
    <n v="11337.2"/>
  </r>
  <r>
    <n v="1409"/>
    <n v="14859"/>
    <s v="42857859ARSU"/>
    <s v="859A"/>
    <x v="96"/>
    <s v="17LTIP TL(RSUs)"/>
    <n v="10261"/>
    <n v="30"/>
    <x v="19"/>
    <n v="9260"/>
    <x v="1"/>
    <n v="10000"/>
    <n v="0"/>
    <n v="0"/>
    <s v="42857859A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337.2"/>
    <n v="10.334731084776664"/>
    <n v="1097"/>
    <n v="11337.2"/>
    <n v="11337.2"/>
    <n v="0"/>
    <n v="0"/>
    <n v="0"/>
    <n v="0"/>
    <n v="11337.2"/>
    <n v="0"/>
    <n v="11337.2"/>
    <n v="0"/>
    <m/>
    <n v="0"/>
    <n v="0"/>
    <n v="0"/>
    <n v="0"/>
    <n v="0"/>
    <n v="0"/>
    <n v="0"/>
    <n v="0"/>
    <n v="0"/>
    <n v="11337.2"/>
    <n v="0"/>
    <n v="11337.2"/>
    <n v="11337.2"/>
  </r>
  <r>
    <n v="1410"/>
    <n v="10284"/>
    <s v="42857284ARSU"/>
    <s v="284A"/>
    <x v="13"/>
    <s v="17LTIP TL(RSUs)"/>
    <n v="10261"/>
    <n v="60"/>
    <x v="10"/>
    <n v="9260"/>
    <x v="1"/>
    <n v="81000"/>
    <n v="0"/>
    <n v="0"/>
    <s v="42857284A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110.637395200001"/>
    <n v="10.128201818778487"/>
    <n v="60"/>
    <n v="607.69000000000005"/>
    <n v="607.69000000000005"/>
    <n v="10502.947395200001"/>
    <n v="0"/>
    <n v="0"/>
    <n v="0"/>
    <n v="607.67999999999995"/>
    <n v="0"/>
    <n v="607.67999999999995"/>
    <n v="1.0000000000104592E-2"/>
    <m/>
    <n v="0"/>
    <n v="0"/>
    <n v="0"/>
    <n v="0"/>
    <n v="0"/>
    <n v="0"/>
    <n v="0"/>
    <n v="0"/>
    <n v="0"/>
    <n v="303.83999999999997"/>
    <n v="303.83999999999997"/>
    <n v="607.67999999999995"/>
    <n v="607.67999999999995"/>
  </r>
  <r>
    <n v="1411"/>
    <n v="14382"/>
    <s v="42857382BRSU"/>
    <s v="382B"/>
    <x v="199"/>
    <s v="17LTIP TL(RSUs)"/>
    <n v="10261"/>
    <n v="180"/>
    <x v="135"/>
    <n v="9260"/>
    <x v="1"/>
    <n v="700000"/>
    <n v="0"/>
    <n v="0"/>
    <s v="42857382B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337.2"/>
    <n v="10.334731084776664"/>
    <n v="1097"/>
    <n v="11337.2"/>
    <n v="11337.2"/>
    <n v="0"/>
    <n v="0"/>
    <n v="0"/>
    <n v="0"/>
    <n v="11337.2"/>
    <n v="0"/>
    <n v="11337.2"/>
    <n v="0"/>
    <m/>
    <n v="0"/>
    <n v="0"/>
    <n v="0"/>
    <n v="0"/>
    <n v="0"/>
    <n v="0"/>
    <n v="0"/>
    <n v="0"/>
    <n v="0"/>
    <n v="11337.2"/>
    <n v="0"/>
    <n v="11337.2"/>
    <n v="11337.2"/>
  </r>
  <r>
    <n v="1412"/>
    <n v="19383"/>
    <s v="42857383BRSU"/>
    <s v="383B"/>
    <x v="192"/>
    <s v="17LTIP TL(RSUs)"/>
    <n v="10261"/>
    <n v="10"/>
    <x v="47"/>
    <n v="9260"/>
    <x v="1"/>
    <n v="2000"/>
    <n v="0"/>
    <n v="0"/>
    <s v="42857383B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110.637395200001"/>
    <n v="10.128201818778487"/>
    <n v="60"/>
    <n v="607.69000000000005"/>
    <n v="607.69000000000005"/>
    <n v="10502.947395200001"/>
    <n v="0"/>
    <n v="0"/>
    <n v="0"/>
    <n v="607.67999999999995"/>
    <n v="0"/>
    <n v="607.67999999999995"/>
    <n v="1.0000000000104592E-2"/>
    <m/>
    <n v="0"/>
    <n v="0"/>
    <n v="0"/>
    <n v="0"/>
    <n v="0"/>
    <n v="0"/>
    <n v="0"/>
    <n v="0"/>
    <n v="0"/>
    <n v="303.83999999999997"/>
    <n v="303.83999999999997"/>
    <n v="607.67999999999995"/>
    <n v="607.67999999999995"/>
  </r>
  <r>
    <n v="1413"/>
    <n v="11483"/>
    <s v="42857483BRSU"/>
    <s v="483B"/>
    <x v="44"/>
    <s v="17LTIP TL(RSUs)"/>
    <n v="10261"/>
    <n v="20"/>
    <x v="36"/>
    <n v="9260"/>
    <x v="1"/>
    <n v="107000"/>
    <n v="0"/>
    <n v="0"/>
    <s v="42857483B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337.2"/>
    <n v="10.334731084776664"/>
    <n v="1097"/>
    <n v="11337.2"/>
    <n v="11337.2"/>
    <n v="0"/>
    <n v="0"/>
    <n v="0"/>
    <n v="0"/>
    <n v="11337.2"/>
    <n v="0"/>
    <n v="11337.2"/>
    <n v="0"/>
    <m/>
    <n v="0"/>
    <n v="0"/>
    <n v="0"/>
    <n v="0"/>
    <n v="0"/>
    <n v="0"/>
    <n v="0"/>
    <n v="0"/>
    <n v="0"/>
    <n v="11337.2"/>
    <n v="0"/>
    <n v="11337.2"/>
    <n v="11337.2"/>
  </r>
  <r>
    <n v="1414"/>
    <n v="15063"/>
    <s v="4285763BrRSU"/>
    <s v="63Br"/>
    <x v="103"/>
    <s v="17LTIP TL(RSUs)"/>
    <n v="10261"/>
    <n v="10"/>
    <x v="83"/>
    <n v="9260"/>
    <x v="1"/>
    <n v="2000"/>
    <n v="0"/>
    <n v="0"/>
    <s v="4285763Br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337.2"/>
    <n v="10.334731084776664"/>
    <n v="1097"/>
    <n v="11337.2"/>
    <n v="11337.2"/>
    <n v="0"/>
    <n v="0"/>
    <n v="0"/>
    <n v="0"/>
    <n v="11337.2"/>
    <n v="0"/>
    <n v="11337.2"/>
    <n v="0"/>
    <m/>
    <n v="0"/>
    <n v="0"/>
    <n v="0"/>
    <n v="0"/>
    <n v="0"/>
    <n v="0"/>
    <n v="0"/>
    <n v="0"/>
    <n v="0"/>
    <n v="11337.2"/>
    <n v="0"/>
    <n v="11337.2"/>
    <n v="11337.2"/>
  </r>
  <r>
    <n v="1415"/>
    <n v="11471"/>
    <s v="42857471BRSU"/>
    <s v="471B"/>
    <x v="42"/>
    <s v="17LTIP TL(RSUs)"/>
    <n v="10261"/>
    <n v="70"/>
    <x v="16"/>
    <n v="9260"/>
    <x v="1"/>
    <n v="170000"/>
    <n v="0"/>
    <n v="0"/>
    <s v="42857471B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337.2"/>
    <n v="10.334731084776664"/>
    <n v="1097"/>
    <n v="11337.2"/>
    <n v="11337.2"/>
    <n v="0"/>
    <n v="0"/>
    <n v="0"/>
    <n v="0"/>
    <n v="11337.2"/>
    <n v="0"/>
    <n v="11337.2"/>
    <n v="0"/>
    <m/>
    <n v="0"/>
    <n v="0"/>
    <n v="0"/>
    <n v="0"/>
    <n v="0"/>
    <n v="0"/>
    <n v="0"/>
    <n v="0"/>
    <n v="0"/>
    <n v="11337.2"/>
    <n v="0"/>
    <n v="11337.2"/>
    <n v="11337.2"/>
  </r>
  <r>
    <n v="1416"/>
    <n v="15379"/>
    <s v="42857379BRSU"/>
    <s v="379B"/>
    <x v="113"/>
    <s v="17LTIP TL(RSUs)"/>
    <n v="10261"/>
    <n v="80"/>
    <x v="91"/>
    <n v="9260"/>
    <x v="1"/>
    <n v="190000"/>
    <n v="0"/>
    <n v="0"/>
    <s v="42857379B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337.2"/>
    <n v="10.334731084776664"/>
    <n v="1097"/>
    <n v="11337.2"/>
    <n v="11337.2"/>
    <n v="0"/>
    <n v="0"/>
    <n v="0"/>
    <n v="0"/>
    <n v="11337.2"/>
    <n v="0"/>
    <n v="11337.2"/>
    <n v="0"/>
    <m/>
    <n v="0"/>
    <n v="0"/>
    <n v="0"/>
    <n v="0"/>
    <n v="0"/>
    <n v="0"/>
    <n v="0"/>
    <n v="0"/>
    <n v="0"/>
    <n v="11337.2"/>
    <n v="0"/>
    <n v="11337.2"/>
    <n v="11337.2"/>
  </r>
  <r>
    <n v="1417"/>
    <n v="10366"/>
    <s v="42857366BRSU"/>
    <s v="366B"/>
    <x v="14"/>
    <s v="17LTIP TL(RSUs)"/>
    <n v="10261"/>
    <n v="50"/>
    <x v="11"/>
    <n v="9260"/>
    <x v="1"/>
    <n v="9000"/>
    <n v="0"/>
    <n v="0"/>
    <s v="42857366B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337.2"/>
    <n v="10.334731084776664"/>
    <n v="1097"/>
    <n v="11337.2"/>
    <n v="11337.2"/>
    <n v="0"/>
    <n v="0"/>
    <n v="0"/>
    <n v="0"/>
    <n v="11337.2"/>
    <n v="0"/>
    <n v="11337.2"/>
    <n v="0"/>
    <m/>
    <n v="0"/>
    <n v="0"/>
    <n v="0"/>
    <n v="0"/>
    <n v="0"/>
    <n v="0"/>
    <n v="0"/>
    <n v="0"/>
    <n v="0"/>
    <n v="11337.2"/>
    <n v="0"/>
    <n v="11337.2"/>
    <n v="11337.2"/>
  </r>
  <r>
    <n v="1418"/>
    <n v="12866"/>
    <s v="42857866BRSU"/>
    <s v="866B"/>
    <x v="60"/>
    <s v="17LTIP TL(RSUs)"/>
    <n v="10261"/>
    <n v="20"/>
    <x v="51"/>
    <n v="9260"/>
    <x v="1"/>
    <n v="77000"/>
    <n v="0"/>
    <n v="0"/>
    <s v="42857866B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337.2"/>
    <n v="10.334731084776664"/>
    <n v="1097"/>
    <n v="11337.2"/>
    <n v="11337.2"/>
    <n v="0"/>
    <n v="0"/>
    <n v="0"/>
    <n v="0"/>
    <n v="11337.2"/>
    <n v="0"/>
    <n v="11337.2"/>
    <n v="0"/>
    <m/>
    <n v="0"/>
    <n v="0"/>
    <n v="0"/>
    <n v="0"/>
    <n v="0"/>
    <n v="0"/>
    <n v="0"/>
    <n v="0"/>
    <n v="0"/>
    <n v="11337.2"/>
    <n v="0"/>
    <n v="11337.2"/>
    <n v="11337.2"/>
  </r>
  <r>
    <n v="1419"/>
    <n v="15389"/>
    <s v="42857389CRSU"/>
    <s v="389C"/>
    <x v="190"/>
    <s v="17LTIP TL(RSUs)"/>
    <n v="10261"/>
    <n v="80"/>
    <x v="79"/>
    <n v="9260"/>
    <x v="1"/>
    <n v="190000"/>
    <n v="0"/>
    <n v="0"/>
    <s v="42857389C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337.2"/>
    <n v="10.334731084776664"/>
    <n v="1097"/>
    <n v="11337.2"/>
    <n v="11337.2"/>
    <n v="0"/>
    <n v="0"/>
    <n v="0"/>
    <n v="0"/>
    <n v="11337.2"/>
    <n v="0"/>
    <n v="11337.2"/>
    <n v="0"/>
    <m/>
    <n v="0"/>
    <n v="0"/>
    <n v="0"/>
    <n v="0"/>
    <n v="0"/>
    <n v="0"/>
    <n v="0"/>
    <n v="0"/>
    <n v="0"/>
    <n v="11337.2"/>
    <n v="0"/>
    <n v="11337.2"/>
    <n v="11337.2"/>
  </r>
  <r>
    <n v="1420"/>
    <n v="19153"/>
    <s v="42857153CRSU"/>
    <s v="153C"/>
    <x v="196"/>
    <s v="17LTIP TL(RSUs)"/>
    <n v="10261"/>
    <n v="10"/>
    <x v="134"/>
    <n v="9260"/>
    <x v="1"/>
    <n v="2000"/>
    <n v="0"/>
    <n v="0"/>
    <s v="42857153C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110.637395200001"/>
    <n v="10.128201818778487"/>
    <n v="60"/>
    <n v="607.69000000000005"/>
    <n v="607.69000000000005"/>
    <n v="10502.947395200001"/>
    <n v="0"/>
    <n v="0"/>
    <n v="0"/>
    <n v="607.67999999999995"/>
    <n v="0"/>
    <n v="607.67999999999995"/>
    <n v="1.0000000000104592E-2"/>
    <m/>
    <n v="0"/>
    <n v="0"/>
    <n v="0"/>
    <n v="0"/>
    <n v="0"/>
    <n v="0"/>
    <n v="0"/>
    <n v="0"/>
    <n v="0"/>
    <n v="303.83999999999997"/>
    <n v="303.83999999999997"/>
    <n v="607.67999999999995"/>
    <n v="607.67999999999995"/>
  </r>
  <r>
    <n v="1421"/>
    <n v="12357"/>
    <s v="42857357CRSU"/>
    <s v="357C"/>
    <x v="54"/>
    <s v="17LTIP TL(RSUs)"/>
    <n v="10261"/>
    <n v="10"/>
    <x v="46"/>
    <n v="9260"/>
    <x v="1"/>
    <n v="2000"/>
    <n v="0"/>
    <n v="0"/>
    <s v="42857357CRSU17LTIP TL(RSUs)"/>
    <s v="LTIP TL(RSU)"/>
    <s v="LTIP TL(RSU) - 05/02/2017"/>
    <s v="3 years"/>
    <d v="2017-05-02T00:00:00"/>
    <d v="2020-05-02T00:00:00"/>
    <n v="240"/>
    <n v="0"/>
    <n v="0"/>
    <m/>
    <m/>
    <m/>
    <m/>
    <n v="240"/>
    <n v="1"/>
    <s v=""/>
    <n v="0"/>
    <n v="19435.2"/>
    <n v="0"/>
    <n v="0"/>
    <n v="0"/>
    <s v=""/>
    <s v=""/>
    <s v=""/>
    <n v="19435.2"/>
    <n v="240"/>
    <n v="0"/>
    <n v="0"/>
    <n v="240"/>
    <n v="80.98"/>
    <n v="19435.2"/>
    <n v="-388.3930368"/>
    <n v="19046.806963200001"/>
    <n v="0"/>
    <n v="0"/>
    <n v="0"/>
    <n v="0"/>
    <n v="19046.806963200001"/>
    <n v="17.362631689334549"/>
    <n v="60"/>
    <n v="1041.76"/>
    <n v="1041.76"/>
    <n v="18005.046963200002"/>
    <n v="0"/>
    <n v="0"/>
    <n v="0"/>
    <n v="1041.74"/>
    <n v="0"/>
    <n v="1041.74"/>
    <n v="1.999999999998181E-2"/>
    <m/>
    <n v="0"/>
    <n v="0"/>
    <n v="0"/>
    <n v="0"/>
    <n v="0"/>
    <n v="0"/>
    <n v="0"/>
    <n v="0"/>
    <n v="0"/>
    <n v="520.87"/>
    <n v="520.87"/>
    <n v="1041.74"/>
    <n v="1041.74"/>
  </r>
  <r>
    <n v="1422"/>
    <n v="15234"/>
    <s v="42857234DRSU"/>
    <s v="234D"/>
    <x v="108"/>
    <s v="17LTIP TL(RSUs)"/>
    <n v="10261"/>
    <n v="80"/>
    <x v="88"/>
    <n v="9260"/>
    <x v="1"/>
    <n v="190000"/>
    <n v="0"/>
    <n v="0"/>
    <s v="42857234D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110.637395200001"/>
    <n v="10.128201818778487"/>
    <n v="60"/>
    <n v="607.69000000000005"/>
    <n v="607.69000000000005"/>
    <n v="10502.947395200001"/>
    <n v="0"/>
    <n v="0"/>
    <n v="0"/>
    <n v="607.67999999999995"/>
    <n v="0"/>
    <n v="607.67999999999995"/>
    <n v="1.0000000000104592E-2"/>
    <m/>
    <n v="0"/>
    <n v="0"/>
    <n v="0"/>
    <n v="0"/>
    <n v="0"/>
    <n v="0"/>
    <n v="0"/>
    <n v="0"/>
    <n v="0"/>
    <n v="303.83999999999997"/>
    <n v="303.83999999999997"/>
    <n v="607.67999999999995"/>
    <n v="607.67999999999995"/>
  </r>
  <r>
    <n v="1423"/>
    <n v="16950"/>
    <s v="42857950DRSU"/>
    <s v="950D"/>
    <x v="130"/>
    <s v="17LTIP TL(RSUs)"/>
    <n v="10261"/>
    <n v="50"/>
    <x v="100"/>
    <n v="9260"/>
    <x v="1"/>
    <n v="91000"/>
    <n v="0"/>
    <n v="0"/>
    <s v="42857950D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110.637395200001"/>
    <n v="10.128201818778487"/>
    <n v="60"/>
    <n v="607.69000000000005"/>
    <n v="607.69000000000005"/>
    <n v="10502.947395200001"/>
    <n v="0"/>
    <n v="0"/>
    <n v="0"/>
    <n v="607.67999999999995"/>
    <n v="0"/>
    <n v="607.67999999999995"/>
    <n v="1.0000000000104592E-2"/>
    <m/>
    <n v="0"/>
    <n v="0"/>
    <n v="0"/>
    <n v="0"/>
    <n v="0"/>
    <n v="0"/>
    <n v="0"/>
    <n v="0"/>
    <n v="0"/>
    <n v="303.83999999999997"/>
    <n v="303.83999999999997"/>
    <n v="607.67999999999995"/>
    <n v="607.67999999999995"/>
  </r>
  <r>
    <n v="1424"/>
    <n v="11299"/>
    <s v="42857299DRSU"/>
    <s v="299D"/>
    <x v="36"/>
    <s v="17LTIP TL(RSUs)"/>
    <n v="10261"/>
    <n v="50"/>
    <x v="29"/>
    <n v="9260"/>
    <x v="1"/>
    <n v="91000"/>
    <n v="0"/>
    <n v="0"/>
    <s v="42857299DRSU17LTIP TL(RSUs)"/>
    <s v="LTIP TL(RSU)"/>
    <s v="LTIP TL(RSU) - 05/02/2017"/>
    <s v="3 years"/>
    <d v="2017-05-02T00:00:00"/>
    <d v="2020-05-02T00:00:00"/>
    <n v="835"/>
    <n v="0"/>
    <n v="0"/>
    <m/>
    <m/>
    <m/>
    <m/>
    <n v="835"/>
    <n v="1"/>
    <s v=""/>
    <n v="0"/>
    <n v="67618.3"/>
    <n v="0"/>
    <n v="0"/>
    <n v="0"/>
    <s v=""/>
    <s v=""/>
    <s v=""/>
    <n v="67618.3"/>
    <n v="835"/>
    <n v="0"/>
    <n v="0"/>
    <n v="835"/>
    <n v="80.98"/>
    <n v="67618.3"/>
    <n v="-1351.2841071999999"/>
    <n v="66267.015892800002"/>
    <n v="0"/>
    <n v="0"/>
    <n v="0"/>
    <n v="0"/>
    <n v="67618.3"/>
    <n v="61.639288969917963"/>
    <n v="1097"/>
    <n v="67618.3"/>
    <n v="67618.3"/>
    <n v="0"/>
    <n v="0"/>
    <n v="0"/>
    <n v="0"/>
    <n v="67618.3"/>
    <n v="0"/>
    <n v="67618.3"/>
    <n v="0"/>
    <m/>
    <n v="0"/>
    <n v="0"/>
    <n v="0"/>
    <n v="0"/>
    <n v="0"/>
    <n v="0"/>
    <n v="0"/>
    <n v="0"/>
    <n v="0"/>
    <n v="67618.3"/>
    <n v="0"/>
    <n v="67618.3"/>
    <n v="67618.3"/>
  </r>
  <r>
    <n v="1425"/>
    <n v="11381"/>
    <s v="42857381DRSU"/>
    <s v="381D"/>
    <x v="37"/>
    <s v="17LTIP TL(RSUs)"/>
    <n v="10261"/>
    <n v="70"/>
    <x v="30"/>
    <n v="9260"/>
    <x v="1"/>
    <n v="170000"/>
    <n v="0"/>
    <n v="0"/>
    <s v="42857381D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337.2"/>
    <n v="10.334731084776664"/>
    <n v="1097"/>
    <n v="11337.2"/>
    <n v="11337.2"/>
    <n v="0"/>
    <n v="0"/>
    <n v="0"/>
    <n v="0"/>
    <n v="11337.2"/>
    <n v="0"/>
    <n v="11337.2"/>
    <n v="0"/>
    <m/>
    <n v="0"/>
    <n v="0"/>
    <n v="0"/>
    <n v="0"/>
    <n v="0"/>
    <n v="0"/>
    <n v="0"/>
    <n v="0"/>
    <n v="0"/>
    <n v="11337.2"/>
    <n v="0"/>
    <n v="11337.2"/>
    <n v="11337.2"/>
  </r>
  <r>
    <n v="1426"/>
    <n v="10537"/>
    <s v="4285737ElRSU"/>
    <s v="37El"/>
    <x v="23"/>
    <s v="17LTIP TL(RSUs)"/>
    <n v="10261"/>
    <n v="30"/>
    <x v="18"/>
    <n v="9260"/>
    <x v="1"/>
    <n v="10000"/>
    <n v="0"/>
    <n v="0"/>
    <s v="4285737El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110.637395200001"/>
    <n v="10.128201818778487"/>
    <n v="60"/>
    <n v="607.69000000000005"/>
    <n v="607.69000000000005"/>
    <n v="10502.947395200001"/>
    <n v="0"/>
    <n v="0"/>
    <n v="0"/>
    <n v="607.67999999999995"/>
    <n v="0"/>
    <n v="607.67999999999995"/>
    <n v="1.0000000000104592E-2"/>
    <m/>
    <n v="0"/>
    <n v="0"/>
    <n v="0"/>
    <n v="0"/>
    <n v="0"/>
    <n v="0"/>
    <n v="0"/>
    <n v="0"/>
    <n v="0"/>
    <n v="303.83999999999997"/>
    <n v="303.83999999999997"/>
    <n v="607.67999999999995"/>
    <n v="607.67999999999995"/>
  </r>
  <r>
    <n v="1427"/>
    <n v="11899"/>
    <s v="42857899ERSU"/>
    <s v="899E"/>
    <x v="47"/>
    <s v="17LTIP TL(RSUs)"/>
    <n v="10261"/>
    <n v="50"/>
    <x v="39"/>
    <n v="9260"/>
    <x v="1"/>
    <n v="91000"/>
    <n v="0"/>
    <n v="0"/>
    <s v="42857899E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337.2"/>
    <n v="10.334731084776664"/>
    <n v="1097"/>
    <n v="11337.2"/>
    <n v="11337.2"/>
    <n v="0"/>
    <n v="0"/>
    <n v="0"/>
    <n v="0"/>
    <n v="11337.2"/>
    <n v="0"/>
    <n v="11337.2"/>
    <n v="0"/>
    <m/>
    <n v="0"/>
    <n v="0"/>
    <n v="0"/>
    <n v="0"/>
    <n v="0"/>
    <n v="0"/>
    <n v="0"/>
    <n v="0"/>
    <n v="0"/>
    <n v="11337.2"/>
    <n v="0"/>
    <n v="11337.2"/>
    <n v="11337.2"/>
  </r>
  <r>
    <n v="1428"/>
    <n v="18513"/>
    <s v="42857513ERSU"/>
    <s v="513E"/>
    <x v="166"/>
    <s v="17LTIP TL(RSUs)"/>
    <n v="10261"/>
    <n v="10"/>
    <x v="7"/>
    <n v="9260"/>
    <x v="1"/>
    <n v="12000"/>
    <n v="0"/>
    <n v="0"/>
    <s v="42857513E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110.637395200001"/>
    <n v="10.128201818778487"/>
    <n v="60"/>
    <n v="607.69000000000005"/>
    <n v="607.69000000000005"/>
    <n v="10502.947395200001"/>
    <n v="0"/>
    <n v="0"/>
    <n v="0"/>
    <n v="607.67999999999995"/>
    <n v="0"/>
    <n v="607.67999999999995"/>
    <n v="1.0000000000104592E-2"/>
    <m/>
    <n v="0"/>
    <n v="0"/>
    <n v="0"/>
    <n v="0"/>
    <n v="0"/>
    <n v="0"/>
    <n v="0"/>
    <n v="0"/>
    <n v="0"/>
    <n v="303.83999999999997"/>
    <n v="303.83999999999997"/>
    <n v="607.67999999999995"/>
    <n v="607.67999999999995"/>
  </r>
  <r>
    <n v="1429"/>
    <n v="17130"/>
    <s v="42857130ERSU"/>
    <s v="130E"/>
    <x v="152"/>
    <s v="17LTIP TL(RSUs)"/>
    <n v="10261"/>
    <n v="10"/>
    <x v="113"/>
    <n v="9260"/>
    <x v="1"/>
    <n v="2000"/>
    <n v="0"/>
    <n v="0"/>
    <s v="42857130E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110.637395200001"/>
    <n v="10.128201818778487"/>
    <n v="60"/>
    <n v="607.69000000000005"/>
    <n v="607.69000000000005"/>
    <n v="10502.947395200001"/>
    <n v="0"/>
    <n v="0"/>
    <n v="0"/>
    <n v="607.67999999999995"/>
    <n v="0"/>
    <n v="607.67999999999995"/>
    <n v="1.0000000000104592E-2"/>
    <m/>
    <n v="0"/>
    <n v="0"/>
    <n v="0"/>
    <n v="0"/>
    <n v="0"/>
    <n v="0"/>
    <n v="0"/>
    <n v="0"/>
    <n v="0"/>
    <n v="303.83999999999997"/>
    <n v="303.83999999999997"/>
    <n v="607.67999999999995"/>
    <n v="607.67999999999995"/>
  </r>
  <r>
    <n v="1430"/>
    <n v="15402"/>
    <s v="42857402ERSU"/>
    <s v="402E"/>
    <x v="115"/>
    <s v="17LTIP TL(RSUs)"/>
    <n v="10261"/>
    <n v="180"/>
    <x v="75"/>
    <n v="9260"/>
    <x v="1"/>
    <n v="700000"/>
    <n v="0"/>
    <n v="0"/>
    <s v="42857402E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337.2"/>
    <n v="10.334731084776664"/>
    <n v="1097"/>
    <n v="11337.2"/>
    <n v="11337.2"/>
    <n v="0"/>
    <n v="0"/>
    <n v="0"/>
    <n v="0"/>
    <n v="11337.2"/>
    <n v="0"/>
    <n v="11337.2"/>
    <n v="0"/>
    <m/>
    <n v="0"/>
    <n v="0"/>
    <n v="0"/>
    <n v="0"/>
    <n v="0"/>
    <n v="0"/>
    <n v="0"/>
    <n v="0"/>
    <n v="0"/>
    <n v="11337.2"/>
    <n v="0"/>
    <n v="11337.2"/>
    <n v="11337.2"/>
  </r>
  <r>
    <n v="1431"/>
    <n v="18245"/>
    <s v="42857245ERSU"/>
    <s v="245E"/>
    <x v="163"/>
    <s v="17LTIP TL(RSUs)"/>
    <n v="10261"/>
    <n v="180"/>
    <x v="118"/>
    <n v="9260"/>
    <x v="1"/>
    <n v="700000"/>
    <n v="0"/>
    <n v="0"/>
    <s v="42857245E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110.637395200001"/>
    <n v="10.128201818778487"/>
    <n v="60"/>
    <n v="607.69000000000005"/>
    <n v="607.69000000000005"/>
    <n v="10502.947395200001"/>
    <n v="0"/>
    <n v="0"/>
    <n v="0"/>
    <n v="607.67999999999995"/>
    <n v="0"/>
    <n v="607.67999999999995"/>
    <n v="1.0000000000104592E-2"/>
    <m/>
    <n v="0"/>
    <n v="0"/>
    <n v="0"/>
    <n v="0"/>
    <n v="0"/>
    <n v="0"/>
    <n v="0"/>
    <n v="0"/>
    <n v="0"/>
    <n v="303.83999999999997"/>
    <n v="303.83999999999997"/>
    <n v="607.67999999999995"/>
    <n v="607.67999999999995"/>
  </r>
  <r>
    <n v="1432"/>
    <n v="18731"/>
    <s v="42857731HRSU"/>
    <s v="731H"/>
    <x v="173"/>
    <s v="17LTIP TL(RSUs)"/>
    <n v="10261"/>
    <n v="10"/>
    <x v="54"/>
    <n v="9260"/>
    <x v="1"/>
    <n v="2000"/>
    <n v="0"/>
    <n v="0"/>
    <s v="42857731HRSU17LTIP TL(RSUs)"/>
    <s v="LTIP TL(RSU)"/>
    <s v="LTIP TL(RSU) - 05/02/2017"/>
    <s v="3 years"/>
    <d v="2017-05-02T00:00:00"/>
    <d v="2020-05-02T00:00:00"/>
    <n v="240"/>
    <n v="0"/>
    <n v="0"/>
    <m/>
    <m/>
    <m/>
    <m/>
    <n v="240"/>
    <n v="1"/>
    <s v=""/>
    <n v="0"/>
    <n v="19435.2"/>
    <n v="0"/>
    <n v="0"/>
    <n v="0"/>
    <s v=""/>
    <s v=""/>
    <s v=""/>
    <n v="19435.2"/>
    <n v="240"/>
    <n v="0"/>
    <n v="0"/>
    <n v="240"/>
    <n v="80.98"/>
    <n v="19435.2"/>
    <n v="-388.3930368"/>
    <n v="19046.806963200001"/>
    <n v="0"/>
    <n v="0"/>
    <n v="0"/>
    <n v="0"/>
    <n v="19046.806963200001"/>
    <n v="17.362631689334549"/>
    <n v="60"/>
    <n v="1041.76"/>
    <n v="1041.76"/>
    <n v="18005.046963200002"/>
    <n v="0"/>
    <n v="0"/>
    <n v="0"/>
    <n v="1041.74"/>
    <n v="0"/>
    <n v="1041.74"/>
    <n v="1.999999999998181E-2"/>
    <m/>
    <n v="0"/>
    <n v="0"/>
    <n v="0"/>
    <n v="0"/>
    <n v="0"/>
    <n v="0"/>
    <n v="0"/>
    <n v="0"/>
    <n v="0"/>
    <n v="520.87"/>
    <n v="520.87"/>
    <n v="1041.74"/>
    <n v="1041.74"/>
  </r>
  <r>
    <n v="1433"/>
    <n v="24582"/>
    <s v="42857582FRSU"/>
    <s v="582F"/>
    <x v="189"/>
    <s v="17LTIP TL(RSUs)"/>
    <n v="10261"/>
    <n v="10"/>
    <x v="5"/>
    <n v="9260"/>
    <x v="1"/>
    <n v="2000"/>
    <n v="0"/>
    <n v="0"/>
    <s v="42857582F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110.637395200001"/>
    <n v="10.128201818778487"/>
    <n v="60"/>
    <n v="607.69000000000005"/>
    <n v="607.69000000000005"/>
    <n v="10502.947395200001"/>
    <n v="0"/>
    <n v="0"/>
    <n v="0"/>
    <n v="607.67999999999995"/>
    <n v="0"/>
    <n v="607.67999999999995"/>
    <n v="1.0000000000104592E-2"/>
    <m/>
    <n v="0"/>
    <n v="0"/>
    <n v="0"/>
    <n v="0"/>
    <n v="0"/>
    <n v="0"/>
    <n v="0"/>
    <n v="0"/>
    <n v="0"/>
    <n v="303.83999999999997"/>
    <n v="303.83999999999997"/>
    <n v="607.67999999999995"/>
    <n v="607.67999999999995"/>
  </r>
  <r>
    <n v="1434"/>
    <n v="18035"/>
    <s v="42857035FRSU"/>
    <s v="035F"/>
    <x v="161"/>
    <s v="17LTIP TL(RSUs)"/>
    <n v="10261"/>
    <n v="60"/>
    <x v="13"/>
    <n v="9260"/>
    <x v="1"/>
    <n v="31000"/>
    <n v="0"/>
    <n v="0"/>
    <s v="42857035F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110.637395200001"/>
    <n v="10.128201818778487"/>
    <n v="60"/>
    <n v="607.69000000000005"/>
    <n v="607.69000000000005"/>
    <n v="10502.947395200001"/>
    <n v="0"/>
    <n v="0"/>
    <n v="0"/>
    <n v="607.67999999999995"/>
    <n v="0"/>
    <n v="607.67999999999995"/>
    <n v="1.0000000000104592E-2"/>
    <m/>
    <n v="0"/>
    <n v="0"/>
    <n v="0"/>
    <n v="0"/>
    <n v="0"/>
    <n v="0"/>
    <n v="0"/>
    <n v="0"/>
    <n v="0"/>
    <n v="303.83999999999997"/>
    <n v="303.83999999999997"/>
    <n v="607.67999999999995"/>
    <n v="607.67999999999995"/>
  </r>
  <r>
    <n v="1435"/>
    <n v="14180"/>
    <s v="42857180FRSU"/>
    <s v="180F"/>
    <x v="78"/>
    <s v="17LTIP TL(RSUs)"/>
    <n v="10261"/>
    <n v="30"/>
    <x v="64"/>
    <n v="9260"/>
    <x v="1"/>
    <n v="10000"/>
    <n v="0"/>
    <n v="0"/>
    <s v="42857180F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110.637395200001"/>
    <n v="10.128201818778487"/>
    <n v="60"/>
    <n v="607.69000000000005"/>
    <n v="607.69000000000005"/>
    <n v="10502.947395200001"/>
    <n v="0"/>
    <n v="0"/>
    <n v="0"/>
    <n v="607.67999999999995"/>
    <n v="0"/>
    <n v="607.67999999999995"/>
    <n v="1.0000000000104592E-2"/>
    <m/>
    <n v="0"/>
    <n v="0"/>
    <n v="0"/>
    <n v="0"/>
    <n v="0"/>
    <n v="0"/>
    <n v="0"/>
    <n v="0"/>
    <n v="0"/>
    <n v="303.83999999999997"/>
    <n v="303.83999999999997"/>
    <n v="607.67999999999995"/>
    <n v="607.67999999999995"/>
  </r>
  <r>
    <n v="1436"/>
    <n v="19198"/>
    <s v="42857198FRSU"/>
    <s v="198F"/>
    <x v="183"/>
    <s v="17LTIP TL(RSUs)"/>
    <n v="10261"/>
    <n v="10"/>
    <x v="5"/>
    <n v="9260"/>
    <x v="1"/>
    <n v="2000"/>
    <n v="0"/>
    <n v="0"/>
    <s v="42857198F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110.637395200001"/>
    <n v="10.128201818778487"/>
    <n v="60"/>
    <n v="607.69000000000005"/>
    <n v="607.69000000000005"/>
    <n v="10502.947395200001"/>
    <n v="0"/>
    <n v="0"/>
    <n v="0"/>
    <n v="607.67999999999995"/>
    <n v="0"/>
    <n v="607.67999999999995"/>
    <n v="1.0000000000104592E-2"/>
    <m/>
    <n v="0"/>
    <n v="0"/>
    <n v="0"/>
    <n v="0"/>
    <n v="0"/>
    <n v="0"/>
    <n v="0"/>
    <n v="0"/>
    <n v="0"/>
    <n v="303.83999999999997"/>
    <n v="303.83999999999997"/>
    <n v="607.67999999999995"/>
    <n v="607.67999999999995"/>
  </r>
  <r>
    <n v="1437"/>
    <n v="26172"/>
    <s v="42857172GRSU"/>
    <s v="172G"/>
    <x v="197"/>
    <s v="17LTIP TL(RSUs)"/>
    <n v="10261"/>
    <n v="10"/>
    <x v="5"/>
    <n v="9260"/>
    <x v="1"/>
    <n v="2000"/>
    <n v="0"/>
    <n v="0"/>
    <s v="42857172G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110.637395200001"/>
    <n v="10.128201818778487"/>
    <n v="60"/>
    <n v="607.69000000000005"/>
    <n v="607.69000000000005"/>
    <n v="10502.947395200001"/>
    <n v="0"/>
    <n v="0"/>
    <n v="0"/>
    <n v="607.67999999999995"/>
    <n v="0"/>
    <n v="607.67999999999995"/>
    <n v="1.0000000000104592E-2"/>
    <m/>
    <n v="0"/>
    <n v="0"/>
    <n v="0"/>
    <n v="0"/>
    <n v="0"/>
    <n v="0"/>
    <n v="0"/>
    <n v="0"/>
    <n v="0"/>
    <n v="303.83999999999997"/>
    <n v="303.83999999999997"/>
    <n v="607.67999999999995"/>
    <n v="607.67999999999995"/>
  </r>
  <r>
    <n v="1438"/>
    <n v="18727"/>
    <s v="42857727GRSU"/>
    <s v="727G"/>
    <x v="200"/>
    <s v="17LTIP TL(RSUs)"/>
    <n v="10261"/>
    <n v="180"/>
    <x v="135"/>
    <n v="9260"/>
    <x v="1"/>
    <n v="700000"/>
    <n v="0"/>
    <n v="0"/>
    <s v="42857727G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110.637395200001"/>
    <n v="10.128201818778487"/>
    <n v="60"/>
    <n v="607.69000000000005"/>
    <n v="607.69000000000005"/>
    <n v="10502.947395200001"/>
    <n v="0"/>
    <n v="0"/>
    <n v="0"/>
    <n v="607.67999999999995"/>
    <n v="0"/>
    <n v="607.67999999999995"/>
    <n v="1.0000000000104592E-2"/>
    <m/>
    <n v="0"/>
    <n v="0"/>
    <n v="0"/>
    <n v="0"/>
    <n v="0"/>
    <n v="0"/>
    <n v="0"/>
    <n v="0"/>
    <n v="0"/>
    <n v="303.83999999999997"/>
    <n v="303.83999999999997"/>
    <n v="607.67999999999995"/>
    <n v="607.67999999999995"/>
  </r>
  <r>
    <n v="1439"/>
    <n v="11896"/>
    <s v="42857896GRSU"/>
    <s v="896G"/>
    <x v="46"/>
    <s v="17LTIP TL(RSUs)"/>
    <n v="10261"/>
    <n v="50"/>
    <x v="38"/>
    <n v="9260"/>
    <x v="1"/>
    <n v="91000"/>
    <n v="0"/>
    <n v="0"/>
    <s v="42857896G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337.2"/>
    <n v="10.334731084776664"/>
    <n v="1097"/>
    <n v="11337.2"/>
    <n v="11337.2"/>
    <n v="0"/>
    <n v="0"/>
    <n v="0"/>
    <n v="0"/>
    <n v="11337.2"/>
    <n v="0"/>
    <n v="11337.2"/>
    <n v="0"/>
    <m/>
    <n v="0"/>
    <n v="0"/>
    <n v="0"/>
    <n v="0"/>
    <n v="0"/>
    <n v="0"/>
    <n v="0"/>
    <n v="0"/>
    <n v="0"/>
    <n v="11337.2"/>
    <n v="0"/>
    <n v="11337.2"/>
    <n v="11337.2"/>
  </r>
  <r>
    <n v="1440"/>
    <n v="10106"/>
    <s v="42857106GRSU"/>
    <s v="106G"/>
    <x v="6"/>
    <s v="17LTIP TL(RSUs)"/>
    <n v="10261"/>
    <n v="30"/>
    <x v="6"/>
    <n v="9260"/>
    <x v="1"/>
    <n v="10000"/>
    <n v="0"/>
    <n v="0"/>
    <s v="42857106G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110.637395200001"/>
    <n v="10.128201818778487"/>
    <n v="60"/>
    <n v="607.69000000000005"/>
    <n v="607.69000000000005"/>
    <n v="10502.947395200001"/>
    <n v="0"/>
    <n v="0"/>
    <n v="0"/>
    <n v="607.67999999999995"/>
    <n v="0"/>
    <n v="607.67999999999995"/>
    <n v="1.0000000000104592E-2"/>
    <m/>
    <n v="0"/>
    <n v="0"/>
    <n v="0"/>
    <n v="0"/>
    <n v="0"/>
    <n v="0"/>
    <n v="0"/>
    <n v="0"/>
    <n v="0"/>
    <n v="303.83999999999997"/>
    <n v="303.83999999999997"/>
    <n v="607.67999999999995"/>
    <n v="607.67999999999995"/>
  </r>
  <r>
    <n v="1441"/>
    <n v="26516"/>
    <s v="42857516HRSU"/>
    <s v="516H"/>
    <x v="201"/>
    <s v="17LTIP TL(RSUs)"/>
    <n v="10261"/>
    <n v="10"/>
    <x v="45"/>
    <n v="9260"/>
    <x v="1"/>
    <n v="2000"/>
    <n v="0"/>
    <n v="0"/>
    <s v="42857516H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110.637395200001"/>
    <n v="10.128201818778487"/>
    <n v="60"/>
    <n v="607.69000000000005"/>
    <n v="607.69000000000005"/>
    <n v="10502.947395200001"/>
    <n v="0"/>
    <n v="0"/>
    <n v="0"/>
    <n v="607.67999999999995"/>
    <n v="0"/>
    <n v="607.67999999999995"/>
    <n v="1.0000000000104592E-2"/>
    <m/>
    <n v="0"/>
    <n v="0"/>
    <n v="0"/>
    <n v="0"/>
    <n v="0"/>
    <n v="0"/>
    <n v="0"/>
    <n v="0"/>
    <n v="0"/>
    <n v="303.83999999999997"/>
    <n v="303.83999999999997"/>
    <n v="607.67999999999995"/>
    <n v="607.67999999999995"/>
  </r>
  <r>
    <n v="1442"/>
    <n v="18776"/>
    <s v="42857776HRSU"/>
    <s v="776H"/>
    <x v="191"/>
    <s v="17LTIP TL(RSUs)"/>
    <n v="10261"/>
    <n v="10"/>
    <x v="133"/>
    <n v="9260"/>
    <x v="1"/>
    <n v="2000"/>
    <n v="0"/>
    <n v="0"/>
    <s v="42857776H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110.637395200001"/>
    <n v="10.128201818778487"/>
    <n v="60"/>
    <n v="607.69000000000005"/>
    <n v="607.69000000000005"/>
    <n v="10502.947395200001"/>
    <n v="0"/>
    <n v="0"/>
    <n v="0"/>
    <n v="607.67999999999995"/>
    <n v="0"/>
    <n v="607.67999999999995"/>
    <n v="1.0000000000104592E-2"/>
    <m/>
    <n v="0"/>
    <n v="0"/>
    <n v="0"/>
    <n v="0"/>
    <n v="0"/>
    <n v="0"/>
    <n v="0"/>
    <n v="0"/>
    <n v="0"/>
    <n v="303.83999999999997"/>
    <n v="303.83999999999997"/>
    <n v="607.67999999999995"/>
    <n v="607.67999999999995"/>
  </r>
  <r>
    <n v="1443"/>
    <n v="15692"/>
    <s v="42857692HRSU"/>
    <s v="692H"/>
    <x v="202"/>
    <s v="17LTIP TL(RSUs)"/>
    <n v="10261"/>
    <n v="80"/>
    <x v="136"/>
    <n v="9260"/>
    <x v="1"/>
    <n v="190000"/>
    <n v="0"/>
    <n v="0"/>
    <s v="42857692H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110.637395200001"/>
    <n v="10.128201818778487"/>
    <n v="60"/>
    <n v="607.69000000000005"/>
    <n v="607.69000000000005"/>
    <n v="10502.947395200001"/>
    <n v="0"/>
    <n v="0"/>
    <n v="0"/>
    <n v="607.67999999999995"/>
    <n v="0"/>
    <n v="607.67999999999995"/>
    <n v="1.0000000000104592E-2"/>
    <m/>
    <n v="0"/>
    <n v="0"/>
    <n v="0"/>
    <n v="0"/>
    <n v="0"/>
    <n v="0"/>
    <n v="0"/>
    <n v="0"/>
    <n v="0"/>
    <n v="303.83999999999997"/>
    <n v="303.83999999999997"/>
    <n v="607.67999999999995"/>
    <n v="607.67999999999995"/>
  </r>
  <r>
    <n v="1444"/>
    <n v="11473"/>
    <s v="42857473HRSU"/>
    <s v="473H"/>
    <x v="43"/>
    <s v="17LTIP TL(RSUs)"/>
    <n v="10261"/>
    <n v="20"/>
    <x v="35"/>
    <n v="9260"/>
    <x v="1"/>
    <n v="107000"/>
    <n v="0"/>
    <n v="0"/>
    <s v="42857473H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337.2"/>
    <n v="10.334731084776664"/>
    <n v="1097"/>
    <n v="11337.2"/>
    <n v="11337.2"/>
    <n v="0"/>
    <n v="0"/>
    <n v="0"/>
    <n v="0"/>
    <n v="11337.2"/>
    <n v="0"/>
    <n v="11337.2"/>
    <n v="0"/>
    <m/>
    <n v="0"/>
    <n v="0"/>
    <n v="0"/>
    <n v="0"/>
    <n v="0"/>
    <n v="0"/>
    <n v="0"/>
    <n v="0"/>
    <n v="0"/>
    <n v="11337.2"/>
    <n v="0"/>
    <n v="11337.2"/>
    <n v="11337.2"/>
  </r>
  <r>
    <n v="1445"/>
    <n v="12388"/>
    <s v="42857388HRSU"/>
    <s v="388H"/>
    <x v="55"/>
    <s v="17LTIP TL(RSUs)"/>
    <n v="10261"/>
    <n v="10"/>
    <x v="47"/>
    <n v="9260"/>
    <x v="1"/>
    <n v="2000"/>
    <n v="0"/>
    <n v="0"/>
    <s v="42857388H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337.2"/>
    <n v="10.334731084776664"/>
    <n v="1097"/>
    <n v="11337.2"/>
    <n v="11337.2"/>
    <n v="0"/>
    <n v="0"/>
    <n v="0"/>
    <n v="0"/>
    <n v="11337.2"/>
    <n v="0"/>
    <n v="11337.2"/>
    <n v="0"/>
    <m/>
    <n v="0"/>
    <n v="0"/>
    <n v="0"/>
    <n v="0"/>
    <n v="0"/>
    <n v="0"/>
    <n v="0"/>
    <n v="0"/>
    <n v="0"/>
    <n v="11337.2"/>
    <n v="0"/>
    <n v="11337.2"/>
    <n v="11337.2"/>
  </r>
  <r>
    <n v="1446"/>
    <n v="11400"/>
    <s v="42857400HRSU"/>
    <s v="400H"/>
    <x v="40"/>
    <s v="17LTIP TL(RSUs)"/>
    <n v="10261"/>
    <n v="20"/>
    <x v="33"/>
    <n v="9260"/>
    <x v="1"/>
    <n v="107000"/>
    <n v="0"/>
    <n v="0"/>
    <s v="42857400H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337.2"/>
    <n v="10.334731084776664"/>
    <n v="1097"/>
    <n v="11337.2"/>
    <n v="11337.2"/>
    <n v="0"/>
    <n v="0"/>
    <n v="0"/>
    <n v="0"/>
    <n v="11337.2"/>
    <n v="0"/>
    <n v="11337.2"/>
    <n v="0"/>
    <m/>
    <n v="0"/>
    <n v="0"/>
    <n v="0"/>
    <n v="0"/>
    <n v="0"/>
    <n v="0"/>
    <n v="0"/>
    <n v="0"/>
    <n v="0"/>
    <n v="11337.2"/>
    <n v="0"/>
    <n v="11337.2"/>
    <n v="11337.2"/>
  </r>
  <r>
    <n v="1447"/>
    <n v="15748"/>
    <s v="42857748HRSU"/>
    <s v="748H"/>
    <x v="123"/>
    <s v="17LTIP TL(RSUs)"/>
    <n v="10261"/>
    <n v="60"/>
    <x v="96"/>
    <n v="9260"/>
    <x v="1"/>
    <n v="30000"/>
    <n v="0"/>
    <n v="0"/>
    <s v="42857748H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110.637395200001"/>
    <n v="10.128201818778487"/>
    <n v="60"/>
    <n v="607.69000000000005"/>
    <n v="607.69000000000005"/>
    <n v="10502.947395200001"/>
    <n v="0"/>
    <n v="0"/>
    <n v="0"/>
    <n v="607.67999999999995"/>
    <n v="0"/>
    <n v="607.67999999999995"/>
    <n v="1.0000000000104592E-2"/>
    <m/>
    <n v="0"/>
    <n v="0"/>
    <n v="0"/>
    <n v="0"/>
    <n v="0"/>
    <n v="0"/>
    <n v="0"/>
    <n v="0"/>
    <n v="0"/>
    <n v="303.83999999999997"/>
    <n v="303.83999999999997"/>
    <n v="607.67999999999995"/>
    <n v="607.67999999999995"/>
  </r>
  <r>
    <n v="1448"/>
    <n v="12742"/>
    <s v="42857742HRSU"/>
    <s v="742H"/>
    <x v="59"/>
    <s v="17LTIP TL(RSUs)"/>
    <n v="10261"/>
    <n v="30"/>
    <x v="50"/>
    <n v="9260"/>
    <x v="1"/>
    <n v="10000"/>
    <n v="0"/>
    <n v="0"/>
    <s v="42857742H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110.637395200001"/>
    <n v="10.128201818778487"/>
    <n v="60"/>
    <n v="607.69000000000005"/>
    <n v="607.69000000000005"/>
    <n v="10502.947395200001"/>
    <n v="0"/>
    <n v="0"/>
    <n v="0"/>
    <n v="607.67999999999995"/>
    <n v="0"/>
    <n v="607.67999999999995"/>
    <n v="1.0000000000104592E-2"/>
    <m/>
    <n v="0"/>
    <n v="0"/>
    <n v="0"/>
    <n v="0"/>
    <n v="0"/>
    <n v="0"/>
    <n v="0"/>
    <n v="0"/>
    <n v="0"/>
    <n v="303.83999999999997"/>
    <n v="303.83999999999997"/>
    <n v="607.67999999999995"/>
    <n v="607.67999999999995"/>
  </r>
  <r>
    <n v="1449"/>
    <n v="18325"/>
    <s v="42857325JRSU"/>
    <s v="325J"/>
    <x v="165"/>
    <s v="17LTIP TL(RSUs)"/>
    <n v="10261"/>
    <n v="10"/>
    <x v="4"/>
    <n v="9260"/>
    <x v="1"/>
    <n v="2000"/>
    <n v="0"/>
    <n v="0"/>
    <s v="42857325J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110.637395200001"/>
    <n v="10.128201818778487"/>
    <n v="60"/>
    <n v="607.69000000000005"/>
    <n v="607.69000000000005"/>
    <n v="10502.947395200001"/>
    <n v="0"/>
    <n v="0"/>
    <n v="0"/>
    <n v="607.67999999999995"/>
    <n v="0"/>
    <n v="607.67999999999995"/>
    <n v="1.0000000000104592E-2"/>
    <m/>
    <n v="0"/>
    <n v="0"/>
    <n v="0"/>
    <n v="0"/>
    <n v="0"/>
    <n v="0"/>
    <n v="0"/>
    <n v="0"/>
    <n v="0"/>
    <n v="303.83999999999997"/>
    <n v="303.83999999999997"/>
    <n v="607.67999999999995"/>
    <n v="607.67999999999995"/>
  </r>
  <r>
    <n v="1450"/>
    <n v="15605"/>
    <s v="42857605JRSU"/>
    <s v="605J"/>
    <x v="120"/>
    <s v="17LTIP TL(RSUs)"/>
    <n v="10261"/>
    <n v="80"/>
    <x v="93"/>
    <n v="9260"/>
    <x v="1"/>
    <n v="190000"/>
    <n v="0"/>
    <n v="0"/>
    <s v="42857605J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337.2"/>
    <n v="10.334731084776664"/>
    <n v="1097"/>
    <n v="11337.2"/>
    <n v="11337.2"/>
    <n v="0"/>
    <n v="0"/>
    <n v="0"/>
    <n v="0"/>
    <n v="11337.2"/>
    <n v="0"/>
    <n v="11337.2"/>
    <n v="0"/>
    <m/>
    <n v="0"/>
    <n v="0"/>
    <n v="0"/>
    <n v="0"/>
    <n v="0"/>
    <n v="0"/>
    <n v="0"/>
    <n v="0"/>
    <n v="0"/>
    <n v="11337.2"/>
    <n v="0"/>
    <n v="11337.2"/>
    <n v="11337.2"/>
  </r>
  <r>
    <n v="1451"/>
    <n v="10138"/>
    <s v="42857138JRSU"/>
    <s v="138J"/>
    <x v="8"/>
    <s v="17LTIP TL(RSUs)"/>
    <n v="10261"/>
    <n v="10"/>
    <x v="5"/>
    <n v="9260"/>
    <x v="1"/>
    <n v="2000"/>
    <n v="0"/>
    <n v="0"/>
    <s v="42857138J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337.2"/>
    <n v="10.334731084776664"/>
    <n v="1097"/>
    <n v="11337.2"/>
    <n v="11337.2"/>
    <n v="0"/>
    <n v="0"/>
    <n v="0"/>
    <n v="0"/>
    <n v="11337.2"/>
    <n v="0"/>
    <n v="11337.2"/>
    <n v="0"/>
    <m/>
    <n v="0"/>
    <n v="0"/>
    <n v="0"/>
    <n v="0"/>
    <n v="0"/>
    <n v="0"/>
    <n v="0"/>
    <n v="0"/>
    <n v="0"/>
    <n v="11337.2"/>
    <n v="0"/>
    <n v="11337.2"/>
    <n v="11337.2"/>
  </r>
  <r>
    <n v="1452"/>
    <n v="11973"/>
    <s v="42857973KRSU"/>
    <s v="973K"/>
    <x v="48"/>
    <s v="17LTIP TL(RSUs)"/>
    <n v="10261"/>
    <n v="70"/>
    <x v="40"/>
    <n v="9260"/>
    <x v="1"/>
    <n v="170000"/>
    <n v="0"/>
    <n v="0"/>
    <s v="42857973K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337.2"/>
    <n v="10.334731084776664"/>
    <n v="1097"/>
    <n v="11337.2"/>
    <n v="11337.2"/>
    <n v="0"/>
    <n v="0"/>
    <n v="0"/>
    <n v="0"/>
    <n v="11337.2"/>
    <n v="0"/>
    <n v="11337.2"/>
    <n v="0"/>
    <m/>
    <n v="0"/>
    <n v="0"/>
    <n v="0"/>
    <n v="0"/>
    <n v="0"/>
    <n v="0"/>
    <n v="0"/>
    <n v="0"/>
    <n v="0"/>
    <n v="11337.2"/>
    <n v="0"/>
    <n v="11337.2"/>
    <n v="11337.2"/>
  </r>
  <r>
    <n v="1453"/>
    <n v="11197"/>
    <s v="42857197KRSU"/>
    <s v="197K"/>
    <x v="33"/>
    <s v="17LTIP TL(RSUs)"/>
    <n v="10261"/>
    <n v="30"/>
    <x v="27"/>
    <n v="9260"/>
    <x v="1"/>
    <n v="10000"/>
    <n v="0"/>
    <n v="0"/>
    <s v="42857197K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337.2"/>
    <n v="10.334731084776664"/>
    <n v="1097"/>
    <n v="11337.2"/>
    <n v="11337.2"/>
    <n v="0"/>
    <n v="0"/>
    <n v="0"/>
    <n v="0"/>
    <n v="11337.2"/>
    <n v="0"/>
    <n v="11337.2"/>
    <n v="0"/>
    <m/>
    <n v="0"/>
    <n v="0"/>
    <n v="0"/>
    <n v="0"/>
    <n v="0"/>
    <n v="0"/>
    <n v="0"/>
    <n v="0"/>
    <n v="0"/>
    <n v="11337.2"/>
    <n v="0"/>
    <n v="11337.2"/>
    <n v="11337.2"/>
  </r>
  <r>
    <n v="1454"/>
    <n v="15620"/>
    <s v="42857620KRSU"/>
    <s v="620K"/>
    <x v="121"/>
    <s v="17LTIP TL(RSUs)"/>
    <n v="10261"/>
    <n v="80"/>
    <x v="94"/>
    <n v="9260"/>
    <x v="1"/>
    <n v="190000"/>
    <n v="0"/>
    <n v="0"/>
    <s v="42857620K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337.2"/>
    <n v="10.334731084776664"/>
    <n v="1097"/>
    <n v="11337.2"/>
    <n v="11337.2"/>
    <n v="0"/>
    <n v="0"/>
    <n v="0"/>
    <n v="0"/>
    <n v="11337.2"/>
    <n v="0"/>
    <n v="11337.2"/>
    <n v="0"/>
    <m/>
    <n v="0"/>
    <n v="0"/>
    <n v="0"/>
    <n v="0"/>
    <n v="0"/>
    <n v="0"/>
    <n v="0"/>
    <n v="0"/>
    <n v="0"/>
    <n v="11337.2"/>
    <n v="0"/>
    <n v="11337.2"/>
    <n v="11337.2"/>
  </r>
  <r>
    <n v="1455"/>
    <n v="12353"/>
    <s v="42857353LRSU"/>
    <s v="353L"/>
    <x v="204"/>
    <s v="17LTIP TL(RSUs)"/>
    <n v="10261"/>
    <n v="10"/>
    <x v="45"/>
    <n v="9260"/>
    <x v="1"/>
    <n v="2000"/>
    <n v="0"/>
    <n v="0"/>
    <s v="42857353L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110.637395200001"/>
    <n v="10.128201818778487"/>
    <n v="60"/>
    <n v="607.69000000000005"/>
    <n v="607.69000000000005"/>
    <n v="10502.947395200001"/>
    <n v="0"/>
    <n v="0"/>
    <n v="0"/>
    <n v="607.67999999999995"/>
    <n v="0"/>
    <n v="607.67999999999995"/>
    <n v="1.0000000000104592E-2"/>
    <m/>
    <n v="0"/>
    <n v="0"/>
    <n v="0"/>
    <n v="0"/>
    <n v="0"/>
    <n v="0"/>
    <n v="0"/>
    <n v="0"/>
    <n v="0"/>
    <n v="303.83999999999997"/>
    <n v="303.83999999999997"/>
    <n v="607.67999999999995"/>
    <n v="607.67999999999995"/>
  </r>
  <r>
    <n v="1456"/>
    <n v="10449"/>
    <s v="42857449MRSU"/>
    <s v="449M"/>
    <x v="20"/>
    <s v="17LTIP TL(RSUs)"/>
    <n v="10261"/>
    <n v="20"/>
    <x v="15"/>
    <n v="9260"/>
    <x v="1"/>
    <n v="7000"/>
    <n v="0"/>
    <n v="0"/>
    <s v="42857449M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337.2"/>
    <n v="10.334731084776664"/>
    <n v="1097"/>
    <n v="11337.2"/>
    <n v="11337.2"/>
    <n v="0"/>
    <n v="0"/>
    <n v="0"/>
    <n v="0"/>
    <n v="11337.2"/>
    <n v="0"/>
    <n v="11337.2"/>
    <n v="0"/>
    <m/>
    <n v="0"/>
    <n v="0"/>
    <n v="0"/>
    <n v="0"/>
    <n v="0"/>
    <n v="0"/>
    <n v="0"/>
    <n v="0"/>
    <n v="0"/>
    <n v="11337.2"/>
    <n v="0"/>
    <n v="11337.2"/>
    <n v="11337.2"/>
  </r>
  <r>
    <n v="1457"/>
    <n v="10034"/>
    <s v="4285734MaRSU"/>
    <s v="34Ma"/>
    <x v="2"/>
    <s v="17LTIP TL(RSUs)"/>
    <n v="10261"/>
    <n v="50"/>
    <x v="2"/>
    <n v="9260"/>
    <x v="1"/>
    <n v="91000"/>
    <n v="0"/>
    <n v="0"/>
    <s v="4285734Ma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110.637395200001"/>
    <n v="10.128201818778487"/>
    <n v="60"/>
    <n v="607.69000000000005"/>
    <n v="607.69000000000005"/>
    <n v="10502.947395200001"/>
    <n v="0"/>
    <n v="0"/>
    <n v="0"/>
    <n v="607.67999999999995"/>
    <n v="0"/>
    <n v="607.67999999999995"/>
    <n v="1.0000000000104592E-2"/>
    <m/>
    <n v="0"/>
    <n v="0"/>
    <n v="0"/>
    <n v="0"/>
    <n v="0"/>
    <n v="0"/>
    <n v="0"/>
    <n v="0"/>
    <n v="0"/>
    <n v="303.83999999999997"/>
    <n v="303.83999999999997"/>
    <n v="607.67999999999995"/>
    <n v="607.67999999999995"/>
  </r>
  <r>
    <n v="1458"/>
    <n v="15465"/>
    <s v="42857465MRSU"/>
    <s v="465M"/>
    <x v="117"/>
    <s v="17LTIP TL(RSUs)"/>
    <n v="10261"/>
    <n v="10"/>
    <x v="21"/>
    <n v="9260"/>
    <x v="1"/>
    <n v="2000"/>
    <n v="0"/>
    <n v="0"/>
    <s v="42857465M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110.637395200001"/>
    <n v="10.128201818778487"/>
    <n v="60"/>
    <n v="607.69000000000005"/>
    <n v="607.69000000000005"/>
    <n v="10502.947395200001"/>
    <n v="0"/>
    <n v="0"/>
    <n v="0"/>
    <n v="607.67999999999995"/>
    <n v="0"/>
    <n v="607.67999999999995"/>
    <n v="1.0000000000104592E-2"/>
    <m/>
    <n v="0"/>
    <n v="0"/>
    <n v="0"/>
    <n v="0"/>
    <n v="0"/>
    <n v="0"/>
    <n v="0"/>
    <n v="0"/>
    <n v="0"/>
    <n v="303.83999999999997"/>
    <n v="303.83999999999997"/>
    <n v="607.67999999999995"/>
    <n v="607.67999999999995"/>
  </r>
  <r>
    <n v="1459"/>
    <n v="17858"/>
    <s v="42857858MRSU"/>
    <s v="858M"/>
    <x v="159"/>
    <s v="17LTIP TL(RSUs)"/>
    <n v="10261"/>
    <n v="10"/>
    <x v="4"/>
    <n v="9260"/>
    <x v="1"/>
    <n v="2000"/>
    <n v="0"/>
    <n v="0"/>
    <s v="42857858M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337.2"/>
    <n v="10.334731084776664"/>
    <n v="1097"/>
    <n v="11337.2"/>
    <n v="11337.2"/>
    <n v="0"/>
    <n v="0"/>
    <n v="0"/>
    <n v="0"/>
    <n v="11337.2"/>
    <n v="0"/>
    <n v="11337.2"/>
    <n v="0"/>
    <m/>
    <n v="0"/>
    <n v="0"/>
    <n v="0"/>
    <n v="0"/>
    <n v="0"/>
    <n v="0"/>
    <n v="0"/>
    <n v="0"/>
    <n v="0"/>
    <n v="11337.2"/>
    <n v="0"/>
    <n v="11337.2"/>
    <n v="11337.2"/>
  </r>
  <r>
    <n v="1460"/>
    <n v="18601"/>
    <s v="42857601MRSU"/>
    <s v="601M"/>
    <x v="170"/>
    <s v="17LTIP TL(RSUs)"/>
    <n v="10261"/>
    <n v="70"/>
    <x v="122"/>
    <n v="9260"/>
    <x v="1"/>
    <n v="170000"/>
    <n v="0"/>
    <n v="0"/>
    <s v="42857601M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110.637395200001"/>
    <n v="10.128201818778487"/>
    <n v="60"/>
    <n v="607.69000000000005"/>
    <n v="607.69000000000005"/>
    <n v="10502.947395200001"/>
    <n v="0"/>
    <n v="0"/>
    <n v="0"/>
    <n v="607.67999999999995"/>
    <n v="0"/>
    <n v="607.67999999999995"/>
    <n v="1.0000000000104592E-2"/>
    <m/>
    <n v="0"/>
    <n v="0"/>
    <n v="0"/>
    <n v="0"/>
    <n v="0"/>
    <n v="0"/>
    <n v="0"/>
    <n v="0"/>
    <n v="0"/>
    <n v="303.83999999999997"/>
    <n v="303.83999999999997"/>
    <n v="607.67999999999995"/>
    <n v="607.67999999999995"/>
  </r>
  <r>
    <n v="1461"/>
    <n v="10155"/>
    <s v="42857155MRSU"/>
    <s v="155M"/>
    <x v="10"/>
    <s v="17LTIP TL(RSUs)"/>
    <n v="10261"/>
    <n v="10"/>
    <x v="4"/>
    <n v="9260"/>
    <x v="1"/>
    <n v="2000"/>
    <n v="0"/>
    <n v="0"/>
    <s v="42857155M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110.637395200001"/>
    <n v="10.128201818778487"/>
    <n v="60"/>
    <n v="607.69000000000005"/>
    <n v="607.69000000000005"/>
    <n v="10502.947395200001"/>
    <n v="0"/>
    <n v="0"/>
    <n v="0"/>
    <n v="607.67999999999995"/>
    <n v="0"/>
    <n v="607.67999999999995"/>
    <n v="1.0000000000104592E-2"/>
    <m/>
    <n v="0"/>
    <n v="0"/>
    <n v="0"/>
    <n v="0"/>
    <n v="0"/>
    <n v="0"/>
    <n v="0"/>
    <n v="0"/>
    <n v="0"/>
    <n v="303.83999999999997"/>
    <n v="303.83999999999997"/>
    <n v="607.67999999999995"/>
    <n v="607.67999999999995"/>
  </r>
  <r>
    <n v="1462"/>
    <n v="14108"/>
    <s v="42857108MRSU"/>
    <s v="108M"/>
    <x v="75"/>
    <s v="17LTIP TL(RSUs)"/>
    <n v="10261"/>
    <n v="10"/>
    <x v="62"/>
    <n v="9260"/>
    <x v="1"/>
    <n v="12000"/>
    <n v="0"/>
    <n v="0"/>
    <s v="42857108M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110.637395200001"/>
    <n v="10.128201818778487"/>
    <n v="60"/>
    <n v="607.69000000000005"/>
    <n v="607.69000000000005"/>
    <n v="10502.947395200001"/>
    <n v="0"/>
    <n v="0"/>
    <n v="0"/>
    <n v="607.67999999999995"/>
    <n v="0"/>
    <n v="607.67999999999995"/>
    <n v="1.0000000000104592E-2"/>
    <m/>
    <n v="0"/>
    <n v="0"/>
    <n v="0"/>
    <n v="0"/>
    <n v="0"/>
    <n v="0"/>
    <n v="0"/>
    <n v="0"/>
    <n v="0"/>
    <n v="303.83999999999997"/>
    <n v="303.83999999999997"/>
    <n v="607.67999999999995"/>
    <n v="607.67999999999995"/>
  </r>
  <r>
    <n v="1463"/>
    <n v="15518"/>
    <s v="42857518MRSU"/>
    <s v="518M"/>
    <x v="119"/>
    <s v="17LTIP TL(RSUs)"/>
    <n v="10261"/>
    <n v="10"/>
    <x v="74"/>
    <n v="9260"/>
    <x v="1"/>
    <n v="2000"/>
    <n v="0"/>
    <n v="0"/>
    <s v="42857518M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337.2"/>
    <n v="10.334731084776664"/>
    <n v="1097"/>
    <n v="11337.2"/>
    <n v="11337.2"/>
    <n v="0"/>
    <n v="0"/>
    <n v="0"/>
    <n v="0"/>
    <n v="11337.2"/>
    <n v="0"/>
    <n v="11337.2"/>
    <n v="0"/>
    <m/>
    <n v="0"/>
    <n v="0"/>
    <n v="0"/>
    <n v="0"/>
    <n v="0"/>
    <n v="0"/>
    <n v="0"/>
    <n v="0"/>
    <n v="0"/>
    <n v="11337.2"/>
    <n v="0"/>
    <n v="11337.2"/>
    <n v="11337.2"/>
  </r>
  <r>
    <n v="1464"/>
    <n v="14474"/>
    <s v="42857474MRSU"/>
    <s v="474M"/>
    <x v="85"/>
    <s v="17LTIP TL(RSUs)"/>
    <n v="10261"/>
    <n v="10"/>
    <x v="12"/>
    <n v="9260"/>
    <x v="1"/>
    <n v="2000"/>
    <n v="0"/>
    <n v="0"/>
    <s v="42857474M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337.2"/>
    <n v="10.334731084776664"/>
    <n v="1097"/>
    <n v="11337.2"/>
    <n v="11337.2"/>
    <n v="0"/>
    <n v="0"/>
    <n v="0"/>
    <n v="0"/>
    <n v="11337.2"/>
    <n v="0"/>
    <n v="11337.2"/>
    <n v="0"/>
    <m/>
    <n v="0"/>
    <n v="0"/>
    <n v="0"/>
    <n v="0"/>
    <n v="0"/>
    <n v="0"/>
    <n v="0"/>
    <n v="0"/>
    <n v="0"/>
    <n v="11337.2"/>
    <n v="0"/>
    <n v="11337.2"/>
    <n v="11337.2"/>
  </r>
  <r>
    <n v="1465"/>
    <n v="11998"/>
    <s v="42857998NRSU"/>
    <s v="998N"/>
    <x v="51"/>
    <s v="17LTIP TL(RSUs)"/>
    <n v="10261"/>
    <n v="50"/>
    <x v="43"/>
    <n v="9260"/>
    <x v="1"/>
    <n v="91000"/>
    <n v="0"/>
    <n v="0"/>
    <s v="42857998N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337.2"/>
    <n v="10.334731084776664"/>
    <n v="1097"/>
    <n v="11337.2"/>
    <n v="11337.2"/>
    <n v="0"/>
    <n v="0"/>
    <n v="0"/>
    <n v="0"/>
    <n v="11337.2"/>
    <n v="0"/>
    <n v="11337.2"/>
    <n v="0"/>
    <m/>
    <n v="0"/>
    <n v="0"/>
    <n v="0"/>
    <n v="0"/>
    <n v="0"/>
    <n v="0"/>
    <n v="0"/>
    <n v="0"/>
    <n v="0"/>
    <n v="11337.2"/>
    <n v="0"/>
    <n v="11337.2"/>
    <n v="11337.2"/>
  </r>
  <r>
    <n v="1466"/>
    <n v="18837"/>
    <s v="42857837NRSU"/>
    <s v="837N"/>
    <x v="175"/>
    <s v="17LTIP TL(RSUs)"/>
    <n v="10261"/>
    <n v="60"/>
    <x v="125"/>
    <n v="9260"/>
    <x v="1"/>
    <n v="30000"/>
    <n v="0"/>
    <n v="0"/>
    <s v="42857837N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110.637395200001"/>
    <n v="10.128201818778487"/>
    <n v="60"/>
    <n v="607.69000000000005"/>
    <n v="607.69000000000005"/>
    <n v="10502.947395200001"/>
    <n v="0"/>
    <n v="0"/>
    <n v="0"/>
    <n v="607.67999999999995"/>
    <n v="0"/>
    <n v="607.67999999999995"/>
    <n v="1.0000000000104592E-2"/>
    <m/>
    <n v="0"/>
    <n v="0"/>
    <n v="0"/>
    <n v="0"/>
    <n v="0"/>
    <n v="0"/>
    <n v="0"/>
    <n v="0"/>
    <n v="0"/>
    <n v="303.83999999999997"/>
    <n v="303.83999999999997"/>
    <n v="607.67999999999995"/>
    <n v="607.67999999999995"/>
  </r>
  <r>
    <n v="1467"/>
    <n v="15716"/>
    <s v="42857716NRSU"/>
    <s v="716N"/>
    <x v="205"/>
    <s v="17LTIP TL(RSUs)"/>
    <n v="10261"/>
    <n v="180"/>
    <x v="135"/>
    <n v="9260"/>
    <x v="1"/>
    <n v="700000"/>
    <n v="0"/>
    <n v="0"/>
    <s v="42857716N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337.2"/>
    <n v="10.334731084776664"/>
    <n v="1097"/>
    <n v="11337.2"/>
    <n v="11337.2"/>
    <n v="0"/>
    <n v="0"/>
    <n v="0"/>
    <n v="0"/>
    <n v="11337.2"/>
    <n v="0"/>
    <n v="11337.2"/>
    <n v="0"/>
    <m/>
    <n v="0"/>
    <n v="0"/>
    <n v="0"/>
    <n v="0"/>
    <n v="0"/>
    <n v="0"/>
    <n v="0"/>
    <n v="0"/>
    <n v="0"/>
    <n v="11337.2"/>
    <n v="0"/>
    <n v="11337.2"/>
    <n v="11337.2"/>
  </r>
  <r>
    <n v="1468"/>
    <n v="16600"/>
    <s v="42857600PRSU"/>
    <s v="600P"/>
    <x v="128"/>
    <s v="17LTIP TL(RSUs)"/>
    <n v="10261"/>
    <n v="70"/>
    <x v="99"/>
    <n v="9260"/>
    <x v="1"/>
    <n v="170000"/>
    <n v="0"/>
    <n v="0"/>
    <s v="42857600P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110.637395200001"/>
    <n v="10.128201818778487"/>
    <n v="60"/>
    <n v="607.69000000000005"/>
    <n v="607.69000000000005"/>
    <n v="10502.947395200001"/>
    <n v="0"/>
    <n v="0"/>
    <n v="0"/>
    <n v="607.67999999999995"/>
    <n v="0"/>
    <n v="607.67999999999995"/>
    <n v="1.0000000000104592E-2"/>
    <m/>
    <n v="0"/>
    <n v="0"/>
    <n v="0"/>
    <n v="0"/>
    <n v="0"/>
    <n v="0"/>
    <n v="0"/>
    <n v="0"/>
    <n v="0"/>
    <n v="303.83999999999997"/>
    <n v="303.83999999999997"/>
    <n v="607.67999999999995"/>
    <n v="607.67999999999995"/>
  </r>
  <r>
    <n v="1469"/>
    <n v="13121"/>
    <s v="42857121PRSU"/>
    <s v="121P"/>
    <x v="194"/>
    <s v="17LTIP TL(RSUs)"/>
    <n v="10261"/>
    <n v="80"/>
    <x v="86"/>
    <n v="9260"/>
    <x v="1"/>
    <n v="190000"/>
    <n v="0"/>
    <n v="0"/>
    <s v="42857121P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110.637395200001"/>
    <n v="10.128201818778487"/>
    <n v="60"/>
    <n v="607.69000000000005"/>
    <n v="607.69000000000005"/>
    <n v="10502.947395200001"/>
    <n v="0"/>
    <n v="0"/>
    <n v="0"/>
    <n v="607.67999999999995"/>
    <n v="0"/>
    <n v="607.67999999999995"/>
    <n v="1.0000000000104592E-2"/>
    <m/>
    <n v="0"/>
    <n v="0"/>
    <n v="0"/>
    <n v="0"/>
    <n v="0"/>
    <n v="0"/>
    <n v="0"/>
    <n v="0"/>
    <n v="0"/>
    <n v="303.83999999999997"/>
    <n v="303.83999999999997"/>
    <n v="607.67999999999995"/>
    <n v="607.67999999999995"/>
  </r>
  <r>
    <n v="1470"/>
    <n v="18652"/>
    <s v="42857652PRSU"/>
    <s v="652P"/>
    <x v="172"/>
    <s v="17LTIP TL(RSUs)"/>
    <n v="10261"/>
    <n v="10"/>
    <x v="5"/>
    <n v="9260"/>
    <x v="1"/>
    <n v="2000"/>
    <n v="0"/>
    <n v="0"/>
    <s v="42857652P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-140"/>
    <n v="0"/>
    <n v="80.98"/>
    <n v="0"/>
    <n v="0"/>
    <n v="0"/>
    <n v="0"/>
    <n v="0"/>
    <n v="0"/>
    <n v="0"/>
    <n v="0"/>
    <n v="0"/>
    <n v="1097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303.83999999999997"/>
    <n v="-303.83999999999997"/>
    <n v="0"/>
    <n v="0"/>
  </r>
  <r>
    <n v="1471"/>
    <n v="13401"/>
    <s v="42857401QRSU"/>
    <s v="401Q"/>
    <x v="65"/>
    <s v="17LTIP TL(RSUs)"/>
    <n v="10261"/>
    <n v="10"/>
    <x v="54"/>
    <n v="9260"/>
    <x v="1"/>
    <n v="2000"/>
    <n v="0"/>
    <n v="0"/>
    <s v="42857401Q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337.2"/>
    <n v="10.334731084776664"/>
    <n v="1097"/>
    <n v="11337.2"/>
    <n v="11337.2"/>
    <n v="0"/>
    <n v="0"/>
    <n v="0"/>
    <n v="0"/>
    <n v="11337.2"/>
    <n v="0"/>
    <n v="11337.2"/>
    <n v="0"/>
    <m/>
    <n v="0"/>
    <n v="0"/>
    <n v="0"/>
    <n v="0"/>
    <n v="0"/>
    <n v="0"/>
    <n v="0"/>
    <n v="0"/>
    <n v="0"/>
    <n v="11337.2"/>
    <n v="0"/>
    <n v="11337.2"/>
    <n v="11337.2"/>
  </r>
  <r>
    <n v="1472"/>
    <n v="13390"/>
    <s v="42857390RRSU"/>
    <s v="390R"/>
    <x v="195"/>
    <s v="17LTIP TL(RSUs)"/>
    <n v="10261"/>
    <n v="60"/>
    <x v="24"/>
    <n v="9260"/>
    <x v="1"/>
    <n v="30000"/>
    <n v="0"/>
    <n v="0"/>
    <s v="42857390R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110.637395200001"/>
    <n v="10.128201818778487"/>
    <n v="60"/>
    <n v="607.69000000000005"/>
    <n v="607.69000000000005"/>
    <n v="10502.947395200001"/>
    <n v="0"/>
    <n v="0"/>
    <n v="0"/>
    <n v="607.67999999999995"/>
    <n v="0"/>
    <n v="607.67999999999995"/>
    <n v="1.0000000000104592E-2"/>
    <m/>
    <n v="0"/>
    <n v="0"/>
    <n v="0"/>
    <n v="0"/>
    <n v="0"/>
    <n v="0"/>
    <n v="0"/>
    <n v="0"/>
    <n v="0"/>
    <n v="303.83999999999997"/>
    <n v="303.83999999999997"/>
    <n v="607.67999999999995"/>
    <n v="607.67999999999995"/>
  </r>
  <r>
    <n v="1473"/>
    <n v="14957"/>
    <s v="42857957RRSU"/>
    <s v="957R"/>
    <x v="101"/>
    <s v="17LTIP TL(RSUs)"/>
    <n v="10261"/>
    <n v="80"/>
    <x v="81"/>
    <n v="9260"/>
    <x v="1"/>
    <n v="190000"/>
    <n v="0"/>
    <n v="0"/>
    <s v="42857957R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110.637395200001"/>
    <n v="10.128201818778487"/>
    <n v="60"/>
    <n v="607.69000000000005"/>
    <n v="607.69000000000005"/>
    <n v="10502.947395200001"/>
    <n v="0"/>
    <n v="0"/>
    <n v="0"/>
    <n v="607.67999999999995"/>
    <n v="0"/>
    <n v="607.67999999999995"/>
    <n v="1.0000000000104592E-2"/>
    <m/>
    <n v="0"/>
    <n v="0"/>
    <n v="0"/>
    <n v="0"/>
    <n v="0"/>
    <n v="0"/>
    <n v="0"/>
    <n v="0"/>
    <n v="0"/>
    <n v="303.83999999999997"/>
    <n v="303.83999999999997"/>
    <n v="607.67999999999995"/>
    <n v="607.67999999999995"/>
  </r>
  <r>
    <n v="1474"/>
    <n v="13439"/>
    <s v="42857439RRSU"/>
    <s v="439R"/>
    <x v="68"/>
    <s v="17LTIP TL(RSUs)"/>
    <n v="10261"/>
    <n v="60"/>
    <x v="57"/>
    <n v="9260"/>
    <x v="1"/>
    <n v="81000"/>
    <n v="0"/>
    <n v="0"/>
    <s v="42857439R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337.2"/>
    <n v="10.334731084776664"/>
    <n v="1097"/>
    <n v="11337.2"/>
    <n v="11337.2"/>
    <n v="0"/>
    <n v="0"/>
    <n v="0"/>
    <n v="0"/>
    <n v="11337.2"/>
    <n v="0"/>
    <n v="11337.2"/>
    <n v="0"/>
    <m/>
    <n v="0"/>
    <n v="0"/>
    <n v="0"/>
    <n v="0"/>
    <n v="0"/>
    <n v="0"/>
    <n v="0"/>
    <n v="0"/>
    <n v="0"/>
    <n v="11337.2"/>
    <n v="0"/>
    <n v="11337.2"/>
    <n v="11337.2"/>
  </r>
  <r>
    <n v="1475"/>
    <n v="11983"/>
    <s v="42857983SRSU"/>
    <s v="983S"/>
    <x v="49"/>
    <s v="17LTIP TL(RSUs)"/>
    <n v="10261"/>
    <n v="50"/>
    <x v="41"/>
    <n v="9260"/>
    <x v="1"/>
    <n v="91000"/>
    <n v="0"/>
    <n v="0"/>
    <s v="42857983S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337.2"/>
    <n v="10.334731084776664"/>
    <n v="1097"/>
    <n v="11337.2"/>
    <n v="11337.2"/>
    <n v="0"/>
    <n v="0"/>
    <n v="0"/>
    <n v="0"/>
    <n v="11337.2"/>
    <n v="0"/>
    <n v="11337.2"/>
    <n v="0"/>
    <m/>
    <n v="0"/>
    <n v="0"/>
    <n v="0"/>
    <n v="0"/>
    <n v="0"/>
    <n v="0"/>
    <n v="0"/>
    <n v="0"/>
    <n v="0"/>
    <n v="11337.2"/>
    <n v="0"/>
    <n v="11337.2"/>
    <n v="11337.2"/>
  </r>
  <r>
    <n v="1476"/>
    <n v="19012"/>
    <s v="42857012SRSU"/>
    <s v="012S"/>
    <x v="179"/>
    <s v="17LTIP TL(RSUs)"/>
    <n v="10261"/>
    <n v="10"/>
    <x v="128"/>
    <n v="4264"/>
    <x v="1"/>
    <n v="2000"/>
    <n v="0"/>
    <n v="0"/>
    <s v="42857012S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110.637395200001"/>
    <n v="10.128201818778487"/>
    <n v="60"/>
    <n v="607.69000000000005"/>
    <n v="607.69000000000005"/>
    <n v="10502.947395200001"/>
    <n v="0"/>
    <n v="0"/>
    <n v="0"/>
    <n v="607.67999999999995"/>
    <n v="0"/>
    <n v="607.67999999999995"/>
    <n v="1.0000000000104592E-2"/>
    <m/>
    <n v="0"/>
    <n v="0"/>
    <n v="0"/>
    <n v="0"/>
    <n v="0"/>
    <n v="0"/>
    <n v="0"/>
    <n v="0"/>
    <n v="0"/>
    <n v="303.83999999999997"/>
    <n v="303.83999999999997"/>
    <n v="607.67999999999995"/>
    <n v="607.67999999999995"/>
  </r>
  <r>
    <n v="1477"/>
    <n v="11128"/>
    <s v="42857128SRSU"/>
    <s v="128S"/>
    <x v="31"/>
    <s v="17LTIP TL(RSUs)"/>
    <n v="10261"/>
    <n v="70"/>
    <x v="25"/>
    <n v="9260"/>
    <x v="1"/>
    <n v="170000"/>
    <n v="0"/>
    <n v="0"/>
    <s v="42857128S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337.2"/>
    <n v="10.334731084776664"/>
    <n v="1097"/>
    <n v="11337.2"/>
    <n v="11337.2"/>
    <n v="0"/>
    <n v="0"/>
    <n v="0"/>
    <n v="0"/>
    <n v="11337.2"/>
    <n v="0"/>
    <n v="11337.2"/>
    <n v="0"/>
    <m/>
    <n v="0"/>
    <n v="0"/>
    <n v="0"/>
    <n v="0"/>
    <n v="0"/>
    <n v="0"/>
    <n v="0"/>
    <n v="0"/>
    <n v="0"/>
    <n v="11337.2"/>
    <n v="0"/>
    <n v="11337.2"/>
    <n v="11337.2"/>
  </r>
  <r>
    <n v="1478"/>
    <n v="15070"/>
    <s v="4285770SlRSU"/>
    <s v="70Sl"/>
    <x v="104"/>
    <s v="17LTIP TL(RSUs)"/>
    <n v="10261"/>
    <n v="80"/>
    <x v="84"/>
    <n v="9260"/>
    <x v="1"/>
    <n v="190000"/>
    <n v="0"/>
    <n v="0"/>
    <s v="4285770Sl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110.637395200001"/>
    <n v="10.128201818778487"/>
    <n v="60"/>
    <n v="607.69000000000005"/>
    <n v="607.69000000000005"/>
    <n v="10502.947395200001"/>
    <n v="0"/>
    <n v="0"/>
    <n v="0"/>
    <n v="607.67999999999995"/>
    <n v="0"/>
    <n v="607.67999999999995"/>
    <n v="1.0000000000104592E-2"/>
    <m/>
    <n v="0"/>
    <n v="0"/>
    <n v="0"/>
    <n v="0"/>
    <n v="0"/>
    <n v="0"/>
    <n v="0"/>
    <n v="0"/>
    <n v="0"/>
    <n v="303.83999999999997"/>
    <n v="303.83999999999997"/>
    <n v="607.67999999999995"/>
    <n v="607.67999999999995"/>
  </r>
  <r>
    <n v="1479"/>
    <n v="14713"/>
    <s v="42857713SRSU"/>
    <s v="713S"/>
    <x v="92"/>
    <s v="17LTIP TL(RSUs)"/>
    <n v="10261"/>
    <n v="180"/>
    <x v="75"/>
    <n v="9260"/>
    <x v="1"/>
    <n v="700000"/>
    <n v="0"/>
    <n v="0"/>
    <s v="42857713S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337.2"/>
    <n v="10.334731084776664"/>
    <n v="1097"/>
    <n v="11337.2"/>
    <n v="11337.2"/>
    <n v="0"/>
    <n v="0"/>
    <n v="0"/>
    <n v="0"/>
    <n v="11337.2"/>
    <n v="0"/>
    <n v="11337.2"/>
    <n v="0"/>
    <m/>
    <n v="0"/>
    <n v="0"/>
    <n v="0"/>
    <n v="0"/>
    <n v="0"/>
    <n v="0"/>
    <n v="0"/>
    <n v="0"/>
    <n v="0"/>
    <n v="11337.2"/>
    <n v="0"/>
    <n v="11337.2"/>
    <n v="11337.2"/>
  </r>
  <r>
    <n v="1480"/>
    <n v="14088"/>
    <s v="42857088SRSU"/>
    <s v="088S"/>
    <x v="74"/>
    <s v="17LTIP TL(RSUs)"/>
    <n v="10261"/>
    <n v="10"/>
    <x v="61"/>
    <n v="9260"/>
    <x v="1"/>
    <n v="2000"/>
    <n v="0"/>
    <n v="0"/>
    <s v="42857088S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337.2"/>
    <n v="10.334731084776664"/>
    <n v="1097"/>
    <n v="11337.2"/>
    <n v="11337.2"/>
    <n v="0"/>
    <n v="0"/>
    <n v="0"/>
    <n v="0"/>
    <n v="11337.2"/>
    <n v="0"/>
    <n v="11337.2"/>
    <n v="0"/>
    <m/>
    <n v="0"/>
    <n v="0"/>
    <n v="0"/>
    <n v="0"/>
    <n v="0"/>
    <n v="0"/>
    <n v="0"/>
    <n v="0"/>
    <n v="0"/>
    <n v="11337.2"/>
    <n v="0"/>
    <n v="11337.2"/>
    <n v="11337.2"/>
  </r>
  <r>
    <n v="1481"/>
    <n v="14938"/>
    <s v="42857938SRSU"/>
    <s v="938S"/>
    <x v="99"/>
    <s v="17LTIP TL(RSUs)"/>
    <n v="10261"/>
    <n v="180"/>
    <x v="75"/>
    <n v="9260"/>
    <x v="1"/>
    <n v="700000"/>
    <n v="0"/>
    <n v="0"/>
    <s v="42857938S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337.2"/>
    <n v="10.334731084776664"/>
    <n v="1097"/>
    <n v="11337.2"/>
    <n v="11337.2"/>
    <n v="0"/>
    <n v="0"/>
    <n v="0"/>
    <n v="0"/>
    <n v="11337.2"/>
    <n v="0"/>
    <n v="11337.2"/>
    <n v="0"/>
    <m/>
    <n v="0"/>
    <n v="0"/>
    <n v="0"/>
    <n v="0"/>
    <n v="0"/>
    <n v="0"/>
    <n v="0"/>
    <n v="0"/>
    <n v="0"/>
    <n v="11337.2"/>
    <n v="0"/>
    <n v="11337.2"/>
    <n v="11337.2"/>
  </r>
  <r>
    <n v="1482"/>
    <n v="14813"/>
    <s v="42857813SRSU"/>
    <s v="813S"/>
    <x v="95"/>
    <s v="17LTIP TL(RSUs)"/>
    <n v="10261"/>
    <n v="80"/>
    <x v="63"/>
    <n v="9260"/>
    <x v="1"/>
    <n v="190000"/>
    <n v="0"/>
    <n v="0"/>
    <s v="42857813S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110.637395200001"/>
    <n v="10.128201818778487"/>
    <n v="60"/>
    <n v="607.69000000000005"/>
    <n v="607.69000000000005"/>
    <n v="10502.947395200001"/>
    <n v="0"/>
    <n v="0"/>
    <n v="0"/>
    <n v="607.67999999999995"/>
    <n v="0"/>
    <n v="607.67999999999995"/>
    <n v="1.0000000000104592E-2"/>
    <m/>
    <n v="0"/>
    <n v="0"/>
    <n v="0"/>
    <n v="0"/>
    <n v="0"/>
    <n v="0"/>
    <n v="0"/>
    <n v="0"/>
    <n v="0"/>
    <n v="303.83999999999997"/>
    <n v="303.83999999999997"/>
    <n v="607.67999999999995"/>
    <n v="607.67999999999995"/>
  </r>
  <r>
    <n v="1483"/>
    <n v="17542"/>
    <s v="42857542SRSU"/>
    <s v="542S"/>
    <x v="156"/>
    <s v="17LTIP TL(RSUs)"/>
    <n v="10261"/>
    <n v="10"/>
    <x v="116"/>
    <n v="9260"/>
    <x v="1"/>
    <n v="2000"/>
    <n v="0"/>
    <n v="0"/>
    <s v="42857542SRSU17LTIP TL(RSUs)"/>
    <s v="LTIP TL(RSU)"/>
    <s v="LTIP TL(RSU) - 05/02/2017"/>
    <s v="3 years"/>
    <d v="2017-05-02T00:00:00"/>
    <d v="2020-05-02T00:00:00"/>
    <n v="240"/>
    <n v="0"/>
    <n v="0"/>
    <m/>
    <m/>
    <m/>
    <m/>
    <n v="240"/>
    <n v="1"/>
    <s v=""/>
    <n v="0"/>
    <n v="19435.2"/>
    <n v="0"/>
    <n v="0"/>
    <n v="0"/>
    <s v=""/>
    <s v=""/>
    <s v=""/>
    <n v="19435.2"/>
    <n v="240"/>
    <n v="0"/>
    <n v="0"/>
    <n v="240"/>
    <n v="80.98"/>
    <n v="19435.2"/>
    <n v="-388.3930368"/>
    <n v="19046.806963200001"/>
    <n v="0"/>
    <n v="0"/>
    <n v="0"/>
    <n v="0"/>
    <n v="19046.806963200001"/>
    <n v="17.362631689334549"/>
    <n v="60"/>
    <n v="1041.76"/>
    <n v="1041.76"/>
    <n v="18005.046963200002"/>
    <n v="0"/>
    <n v="0"/>
    <n v="0"/>
    <n v="1041.74"/>
    <n v="0"/>
    <n v="1041.74"/>
    <n v="1.999999999998181E-2"/>
    <m/>
    <n v="0"/>
    <n v="0"/>
    <n v="0"/>
    <n v="0"/>
    <n v="0"/>
    <n v="0"/>
    <n v="0"/>
    <n v="0"/>
    <n v="0"/>
    <n v="520.87"/>
    <n v="520.87"/>
    <n v="1041.74"/>
    <n v="1041.74"/>
  </r>
  <r>
    <n v="1484"/>
    <n v="10401"/>
    <s v="42857401SRSU"/>
    <s v="401S"/>
    <x v="19"/>
    <s v="17LTIP TL(RSUs)"/>
    <n v="10261"/>
    <n v="10"/>
    <x v="14"/>
    <n v="9260"/>
    <x v="1"/>
    <n v="2000"/>
    <n v="0"/>
    <n v="0"/>
    <s v="42857401S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110.637395200001"/>
    <n v="10.128201818778487"/>
    <n v="60"/>
    <n v="607.69000000000005"/>
    <n v="607.69000000000005"/>
    <n v="10502.947395200001"/>
    <n v="0"/>
    <n v="0"/>
    <n v="0"/>
    <n v="607.67999999999995"/>
    <n v="0"/>
    <n v="607.67999999999995"/>
    <n v="1.0000000000104592E-2"/>
    <m/>
    <n v="0"/>
    <n v="0"/>
    <n v="0"/>
    <n v="0"/>
    <n v="0"/>
    <n v="0"/>
    <n v="0"/>
    <n v="0"/>
    <n v="0"/>
    <n v="303.83999999999997"/>
    <n v="303.83999999999997"/>
    <n v="607.67999999999995"/>
    <n v="607.67999999999995"/>
  </r>
  <r>
    <n v="1485"/>
    <n v="14951"/>
    <s v="42857951TRSU"/>
    <s v="951T"/>
    <x v="100"/>
    <s v="17LTIP TL(RSUs)"/>
    <n v="10261"/>
    <n v="80"/>
    <x v="80"/>
    <n v="9260"/>
    <x v="1"/>
    <n v="190000"/>
    <n v="0"/>
    <n v="0"/>
    <s v="42857951T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337.2"/>
    <n v="10.334731084776664"/>
    <n v="1097"/>
    <n v="11337.2"/>
    <n v="11337.2"/>
    <n v="0"/>
    <n v="0"/>
    <n v="0"/>
    <n v="0"/>
    <n v="11337.2"/>
    <n v="0"/>
    <n v="11337.2"/>
    <n v="0"/>
    <m/>
    <n v="0"/>
    <n v="0"/>
    <n v="0"/>
    <n v="0"/>
    <n v="0"/>
    <n v="0"/>
    <n v="0"/>
    <n v="0"/>
    <n v="0"/>
    <n v="11337.2"/>
    <n v="0"/>
    <n v="11337.2"/>
    <n v="11337.2"/>
  </r>
  <r>
    <n v="1486"/>
    <n v="24491"/>
    <s v="42857491TRSU"/>
    <s v="491T"/>
    <x v="187"/>
    <s v="17LTIP TL(RSUs)"/>
    <n v="10261"/>
    <n v="10"/>
    <x v="132"/>
    <n v="9260"/>
    <x v="1"/>
    <n v="2000"/>
    <n v="0"/>
    <n v="0"/>
    <s v="42857491TRSU17LTIP TL(RSUs)"/>
    <s v="LTIP TL(RSU)"/>
    <s v="LTIP TL(RSU) - 05/02/2017"/>
    <s v="3 years"/>
    <d v="2017-05-02T00:00:00"/>
    <d v="2020-05-02T00:00:00"/>
    <n v="835"/>
    <n v="0"/>
    <n v="0"/>
    <m/>
    <m/>
    <m/>
    <m/>
    <n v="835"/>
    <n v="1"/>
    <s v=""/>
    <n v="0"/>
    <n v="67618.3"/>
    <n v="0"/>
    <n v="0"/>
    <n v="0"/>
    <s v=""/>
    <s v=""/>
    <s v=""/>
    <n v="67618.3"/>
    <n v="835"/>
    <n v="0"/>
    <n v="0"/>
    <n v="835"/>
    <n v="80.98"/>
    <n v="67618.3"/>
    <n v="-1351.2841071999999"/>
    <n v="66267.015892800002"/>
    <n v="0"/>
    <n v="0"/>
    <n v="0"/>
    <n v="0"/>
    <n v="66267.015892800002"/>
    <n v="60.407489419143118"/>
    <n v="60"/>
    <n v="3624.45"/>
    <n v="3624.45"/>
    <n v="62642.565892800005"/>
    <n v="0"/>
    <n v="0"/>
    <n v="0"/>
    <n v="3624.38"/>
    <n v="0"/>
    <n v="3624.38"/>
    <n v="6.9999999999708962E-2"/>
    <m/>
    <n v="0"/>
    <n v="0"/>
    <n v="0"/>
    <n v="0"/>
    <n v="0"/>
    <n v="0"/>
    <n v="0"/>
    <n v="0"/>
    <n v="0"/>
    <n v="1812.19"/>
    <n v="1812.19"/>
    <n v="3624.38"/>
    <n v="3624.38"/>
  </r>
  <r>
    <n v="1487"/>
    <n v="13553"/>
    <s v="42857553TRSU"/>
    <s v="553T"/>
    <x v="72"/>
    <s v="17LTIP TL(RSUs)"/>
    <n v="10261"/>
    <n v="10"/>
    <x v="44"/>
    <n v="9260"/>
    <x v="1"/>
    <n v="2000"/>
    <n v="0"/>
    <n v="0"/>
    <s v="42857553T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110.637395200001"/>
    <n v="10.128201818778487"/>
    <n v="60"/>
    <n v="607.69000000000005"/>
    <n v="607.69000000000005"/>
    <n v="10502.947395200001"/>
    <n v="0"/>
    <n v="0"/>
    <n v="0"/>
    <n v="607.67999999999995"/>
    <n v="0"/>
    <n v="607.67999999999995"/>
    <n v="1.0000000000104592E-2"/>
    <m/>
    <n v="0"/>
    <n v="0"/>
    <n v="0"/>
    <n v="0"/>
    <n v="0"/>
    <n v="0"/>
    <n v="0"/>
    <n v="0"/>
    <n v="0"/>
    <n v="303.83999999999997"/>
    <n v="303.83999999999997"/>
    <n v="607.67999999999995"/>
    <n v="607.67999999999995"/>
  </r>
  <r>
    <n v="1488"/>
    <n v="15416"/>
    <s v="42857416WRSU"/>
    <s v="416W"/>
    <x v="116"/>
    <s v="17LTIP TL(RSUs)"/>
    <n v="10261"/>
    <n v="80"/>
    <x v="63"/>
    <n v="9260"/>
    <x v="1"/>
    <n v="190000"/>
    <n v="0"/>
    <n v="0"/>
    <s v="42857416WRSU17LTIP TL(RSUs)"/>
    <s v="LTIP TL(RSU)"/>
    <s v="LTIP TL(RSU) - 05/02/2017"/>
    <s v="3 years"/>
    <d v="2017-05-02T00:00:00"/>
    <d v="2020-05-02T00:00:00"/>
    <n v="240"/>
    <n v="0"/>
    <n v="0"/>
    <m/>
    <m/>
    <m/>
    <m/>
    <n v="240"/>
    <n v="1"/>
    <s v=""/>
    <n v="0"/>
    <n v="19435.2"/>
    <n v="0"/>
    <n v="0"/>
    <n v="0"/>
    <s v=""/>
    <s v=""/>
    <s v=""/>
    <n v="19435.2"/>
    <n v="240"/>
    <n v="0"/>
    <n v="0"/>
    <n v="240"/>
    <n v="80.98"/>
    <n v="19435.2"/>
    <n v="-388.3930368"/>
    <n v="19046.806963200001"/>
    <n v="0"/>
    <n v="0"/>
    <n v="0"/>
    <n v="0"/>
    <n v="19046.806963200001"/>
    <n v="17.362631689334549"/>
    <n v="60"/>
    <n v="1041.76"/>
    <n v="1041.76"/>
    <n v="18005.046963200002"/>
    <n v="0"/>
    <n v="0"/>
    <n v="0"/>
    <n v="1041.74"/>
    <n v="0"/>
    <n v="1041.74"/>
    <n v="1.999999999998181E-2"/>
    <m/>
    <n v="0"/>
    <n v="0"/>
    <n v="0"/>
    <n v="0"/>
    <n v="0"/>
    <n v="0"/>
    <n v="0"/>
    <n v="0"/>
    <n v="0"/>
    <n v="520.87"/>
    <n v="520.87"/>
    <n v="1041.74"/>
    <n v="1041.74"/>
  </r>
  <r>
    <n v="1489"/>
    <n v="14288"/>
    <s v="42857288WRSU"/>
    <s v="288W"/>
    <x v="80"/>
    <s v="17LTIP TL(RSUs)"/>
    <n v="10261"/>
    <n v="10"/>
    <x v="12"/>
    <n v="9260"/>
    <x v="1"/>
    <n v="2000"/>
    <n v="0"/>
    <n v="0"/>
    <s v="42857288W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110.637395200001"/>
    <n v="10.128201818778487"/>
    <n v="60"/>
    <n v="607.69000000000005"/>
    <n v="607.69000000000005"/>
    <n v="10502.947395200001"/>
    <n v="0"/>
    <n v="0"/>
    <n v="0"/>
    <n v="607.67999999999995"/>
    <n v="0"/>
    <n v="607.67999999999995"/>
    <n v="1.0000000000104592E-2"/>
    <m/>
    <n v="0"/>
    <n v="0"/>
    <n v="0"/>
    <n v="0"/>
    <n v="0"/>
    <n v="0"/>
    <n v="0"/>
    <n v="0"/>
    <n v="0"/>
    <n v="303.83999999999997"/>
    <n v="303.83999999999997"/>
    <n v="607.67999999999995"/>
    <n v="607.67999999999995"/>
  </r>
  <r>
    <n v="1490"/>
    <n v="10101"/>
    <s v="42857101WRSU"/>
    <s v="101W"/>
    <x v="4"/>
    <s v="17LTIP TL(RSUs)"/>
    <n v="10261"/>
    <n v="10"/>
    <x v="4"/>
    <n v="9260"/>
    <x v="1"/>
    <n v="2000"/>
    <n v="0"/>
    <n v="0"/>
    <s v="42857101W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110.637395200001"/>
    <n v="10.128201818778487"/>
    <n v="60"/>
    <n v="607.69000000000005"/>
    <n v="607.69000000000005"/>
    <n v="10502.947395200001"/>
    <n v="0"/>
    <n v="0"/>
    <n v="0"/>
    <n v="607.67999999999995"/>
    <n v="0"/>
    <n v="607.67999999999995"/>
    <n v="1.0000000000104592E-2"/>
    <m/>
    <n v="0"/>
    <n v="0"/>
    <n v="0"/>
    <n v="0"/>
    <n v="0"/>
    <n v="0"/>
    <n v="0"/>
    <n v="0"/>
    <n v="0"/>
    <n v="303.83999999999997"/>
    <n v="303.83999999999997"/>
    <n v="607.67999999999995"/>
    <n v="607.67999999999995"/>
  </r>
  <r>
    <n v="1491"/>
    <n v="14721"/>
    <s v="42857721WRSU"/>
    <s v="721W"/>
    <x v="93"/>
    <s v="17LTIP TL(RSUs)"/>
    <n v="10261"/>
    <n v="10"/>
    <x v="76"/>
    <n v="9260"/>
    <x v="1"/>
    <n v="2000"/>
    <n v="0"/>
    <n v="0"/>
    <s v="42857721W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110.637395200001"/>
    <n v="10.128201818778487"/>
    <n v="60"/>
    <n v="607.69000000000005"/>
    <n v="607.69000000000005"/>
    <n v="10502.947395200001"/>
    <n v="0"/>
    <n v="0"/>
    <n v="0"/>
    <n v="607.67999999999995"/>
    <n v="0"/>
    <n v="607.67999999999995"/>
    <n v="1.0000000000104592E-2"/>
    <m/>
    <n v="0"/>
    <n v="0"/>
    <n v="0"/>
    <n v="0"/>
    <n v="0"/>
    <n v="0"/>
    <n v="0"/>
    <n v="0"/>
    <n v="0"/>
    <n v="303.83999999999997"/>
    <n v="303.83999999999997"/>
    <n v="607.67999999999995"/>
    <n v="607.67999999999995"/>
  </r>
  <r>
    <n v="1492"/>
    <n v="11384"/>
    <s v="42857384WRSU"/>
    <s v="384W"/>
    <x v="38"/>
    <s v="17LTIP TL(RSUs)"/>
    <n v="10261"/>
    <n v="60"/>
    <x v="31"/>
    <n v="9260"/>
    <x v="1"/>
    <n v="30000"/>
    <n v="0"/>
    <n v="0"/>
    <s v="42857384W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110.637395200001"/>
    <n v="10.128201818778487"/>
    <n v="60"/>
    <n v="607.69000000000005"/>
    <n v="607.69000000000005"/>
    <n v="10502.947395200001"/>
    <n v="0"/>
    <n v="0"/>
    <n v="0"/>
    <n v="607.67999999999995"/>
    <n v="0"/>
    <n v="607.67999999999995"/>
    <n v="1.0000000000104592E-2"/>
    <m/>
    <n v="0"/>
    <n v="0"/>
    <n v="0"/>
    <n v="0"/>
    <n v="0"/>
    <n v="0"/>
    <n v="0"/>
    <n v="0"/>
    <n v="0"/>
    <n v="303.83999999999997"/>
    <n v="303.83999999999997"/>
    <n v="607.67999999999995"/>
    <n v="607.67999999999995"/>
  </r>
  <r>
    <n v="1493"/>
    <n v="14707"/>
    <s v="42857707WRSU"/>
    <s v="707W"/>
    <x v="90"/>
    <s v="17LTIP TL(RSUs)"/>
    <n v="10261"/>
    <n v="10"/>
    <x v="73"/>
    <n v="9260"/>
    <x v="1"/>
    <n v="2000"/>
    <n v="0"/>
    <n v="0"/>
    <s v="42857707W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337.2"/>
    <n v="10.334731084776664"/>
    <n v="1097"/>
    <n v="11337.2"/>
    <n v="11337.2"/>
    <n v="0"/>
    <n v="0"/>
    <n v="0"/>
    <n v="0"/>
    <n v="11337.2"/>
    <n v="0"/>
    <n v="11337.2"/>
    <n v="0"/>
    <m/>
    <n v="0"/>
    <n v="0"/>
    <n v="0"/>
    <n v="0"/>
    <n v="0"/>
    <n v="0"/>
    <n v="0"/>
    <n v="0"/>
    <n v="0"/>
    <n v="11337.2"/>
    <n v="0"/>
    <n v="11337.2"/>
    <n v="11337.2"/>
  </r>
  <r>
    <n v="1494"/>
    <n v="26444"/>
    <s v="42857444YRSU"/>
    <s v="444Y"/>
    <x v="206"/>
    <s v="17LTIP TL(RSUs)"/>
    <n v="10261"/>
    <n v="10"/>
    <x v="138"/>
    <n v="9260"/>
    <x v="1"/>
    <n v="2000"/>
    <n v="0"/>
    <n v="0"/>
    <s v="42857444Y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110.637395200001"/>
    <n v="10.128201818778487"/>
    <n v="60"/>
    <n v="607.69000000000005"/>
    <n v="607.69000000000005"/>
    <n v="10502.947395200001"/>
    <n v="0"/>
    <n v="0"/>
    <n v="0"/>
    <n v="607.67999999999995"/>
    <n v="0"/>
    <n v="607.67999999999995"/>
    <n v="1.0000000000104592E-2"/>
    <m/>
    <n v="0"/>
    <n v="0"/>
    <n v="0"/>
    <n v="0"/>
    <n v="0"/>
    <n v="0"/>
    <n v="0"/>
    <n v="0"/>
    <n v="0"/>
    <n v="303.83999999999997"/>
    <n v="303.83999999999997"/>
    <n v="607.67999999999995"/>
    <n v="607.67999999999995"/>
  </r>
  <r>
    <n v="1495"/>
    <n v="14510"/>
    <s v="42857510MRSU"/>
    <s v="510M"/>
    <x v="207"/>
    <s v="17LTIP TL(RSUs)"/>
    <n v="10261"/>
    <n v="80"/>
    <x v="139"/>
    <n v="9260"/>
    <x v="1"/>
    <n v="190000"/>
    <n v="0"/>
    <n v="0"/>
    <s v="42857510M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337.2"/>
    <n v="10.334731084776664"/>
    <n v="1097"/>
    <n v="11337.2"/>
    <n v="11337.2"/>
    <n v="0"/>
    <n v="0"/>
    <n v="0"/>
    <n v="0"/>
    <n v="11337.2"/>
    <n v="0"/>
    <n v="11337.2"/>
    <n v="0"/>
    <m/>
    <n v="0"/>
    <n v="0"/>
    <n v="0"/>
    <n v="0"/>
    <n v="0"/>
    <n v="0"/>
    <n v="0"/>
    <n v="0"/>
    <n v="0"/>
    <n v="11337.2"/>
    <n v="0"/>
    <n v="11337.2"/>
    <n v="11337.2"/>
  </r>
  <r>
    <n v="1496"/>
    <n v="14928"/>
    <s v="42857928SRSU"/>
    <s v="928S"/>
    <x v="208"/>
    <s v="17LTIP TL(RSUs)"/>
    <n v="10261"/>
    <n v="180"/>
    <x v="140"/>
    <n v="9260"/>
    <x v="1"/>
    <n v="700000"/>
    <n v="0"/>
    <n v="0"/>
    <s v="42857928S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337.2"/>
    <n v="10.334731084776664"/>
    <n v="1097"/>
    <n v="11337.2"/>
    <n v="11337.2"/>
    <n v="0"/>
    <n v="0"/>
    <n v="0"/>
    <n v="0"/>
    <n v="11337.2"/>
    <n v="0"/>
    <n v="11337.2"/>
    <n v="0"/>
    <m/>
    <n v="0"/>
    <n v="0"/>
    <n v="0"/>
    <n v="0"/>
    <n v="0"/>
    <n v="0"/>
    <n v="0"/>
    <n v="0"/>
    <n v="0"/>
    <n v="11337.2"/>
    <n v="0"/>
    <n v="11337.2"/>
    <n v="11337.2"/>
  </r>
  <r>
    <n v="1497"/>
    <n v="23990"/>
    <s v="42857990JRSU"/>
    <s v="990J"/>
    <x v="209"/>
    <s v="17LTIP TL(RSUs)"/>
    <n v="10261"/>
    <n v="180"/>
    <x v="71"/>
    <n v="9260"/>
    <x v="1"/>
    <n v="700000"/>
    <n v="0"/>
    <n v="0"/>
    <s v="42857990J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110.637395200001"/>
    <n v="10.128201818778487"/>
    <n v="60"/>
    <n v="607.69000000000005"/>
    <n v="607.69000000000005"/>
    <n v="10502.947395200001"/>
    <n v="0"/>
    <n v="0"/>
    <n v="0"/>
    <n v="607.67999999999995"/>
    <n v="0"/>
    <n v="607.67999999999995"/>
    <n v="1.0000000000104592E-2"/>
    <m/>
    <n v="0"/>
    <n v="0"/>
    <n v="0"/>
    <n v="0"/>
    <n v="0"/>
    <n v="0"/>
    <n v="0"/>
    <n v="0"/>
    <n v="0"/>
    <n v="303.83999999999997"/>
    <n v="303.83999999999997"/>
    <n v="607.67999999999995"/>
    <n v="607.67999999999995"/>
  </r>
  <r>
    <n v="1498"/>
    <n v="19588"/>
    <s v="42857588SRSU"/>
    <s v="588S"/>
    <x v="210"/>
    <s v="17LTIP TL(RSUs)"/>
    <n v="10261"/>
    <n v="80"/>
    <x v="141"/>
    <n v="9260"/>
    <x v="1"/>
    <n v="190000"/>
    <n v="0"/>
    <n v="0"/>
    <s v="42857588S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110.637395200001"/>
    <n v="10.128201818778487"/>
    <n v="60"/>
    <n v="607.69000000000005"/>
    <n v="607.69000000000005"/>
    <n v="10502.947395200001"/>
    <n v="0"/>
    <n v="0"/>
    <n v="0"/>
    <n v="607.67999999999995"/>
    <n v="0"/>
    <n v="607.67999999999995"/>
    <n v="1.0000000000104592E-2"/>
    <m/>
    <n v="0"/>
    <n v="0"/>
    <n v="0"/>
    <n v="0"/>
    <n v="0"/>
    <n v="0"/>
    <n v="0"/>
    <n v="0"/>
    <n v="0"/>
    <n v="303.83999999999997"/>
    <n v="303.83999999999997"/>
    <n v="607.67999999999995"/>
    <n v="607.67999999999995"/>
  </r>
  <r>
    <n v="1499"/>
    <n v="10109"/>
    <s v="42857109DRSU"/>
    <s v="109D"/>
    <x v="211"/>
    <s v="17LTIP TL(RSUs)"/>
    <n v="10261"/>
    <n v="20"/>
    <x v="34"/>
    <n v="9260"/>
    <x v="1"/>
    <n v="107000"/>
    <n v="0"/>
    <n v="0"/>
    <s v="42857109D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337.2"/>
    <n v="10.334731084776664"/>
    <n v="1097"/>
    <n v="11337.2"/>
    <n v="11337.2"/>
    <n v="0"/>
    <n v="0"/>
    <n v="0"/>
    <n v="0"/>
    <n v="11337.2"/>
    <n v="0"/>
    <n v="11337.2"/>
    <n v="0"/>
    <m/>
    <n v="0"/>
    <n v="0"/>
    <n v="0"/>
    <n v="0"/>
    <n v="0"/>
    <n v="0"/>
    <n v="0"/>
    <n v="0"/>
    <n v="0"/>
    <n v="11337.2"/>
    <n v="0"/>
    <n v="11337.2"/>
    <n v="11337.2"/>
  </r>
  <r>
    <n v="1500"/>
    <n v="13962"/>
    <s v="42857962SRSU"/>
    <s v="962S"/>
    <x v="212"/>
    <s v="17LTIP TL(RSUs)"/>
    <n v="10261"/>
    <n v="20"/>
    <x v="52"/>
    <n v="9260"/>
    <x v="1"/>
    <n v="107000"/>
    <n v="0"/>
    <n v="0"/>
    <s v="42857962S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110.637395200001"/>
    <n v="10.128201818778487"/>
    <n v="60"/>
    <n v="607.69000000000005"/>
    <n v="607.69000000000005"/>
    <n v="10502.947395200001"/>
    <n v="0"/>
    <n v="0"/>
    <n v="0"/>
    <n v="607.67999999999995"/>
    <n v="0"/>
    <n v="607.67999999999995"/>
    <n v="1.0000000000104592E-2"/>
    <m/>
    <n v="0"/>
    <n v="0"/>
    <n v="0"/>
    <n v="0"/>
    <n v="0"/>
    <n v="0"/>
    <n v="0"/>
    <n v="0"/>
    <n v="0"/>
    <n v="303.83999999999997"/>
    <n v="303.83999999999997"/>
    <n v="607.67999999999995"/>
    <n v="607.67999999999995"/>
  </r>
  <r>
    <n v="1501"/>
    <n v="13100"/>
    <s v="42857100MRSU"/>
    <s v="100M"/>
    <x v="213"/>
    <s v="17LTIP TL(RSUs)"/>
    <n v="10261"/>
    <n v="80"/>
    <x v="142"/>
    <n v="9260"/>
    <x v="1"/>
    <n v="190000"/>
    <n v="0"/>
    <n v="0"/>
    <s v="42857100M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110.637395200001"/>
    <n v="10.128201818778487"/>
    <n v="60"/>
    <n v="607.69000000000005"/>
    <n v="607.69000000000005"/>
    <n v="10502.947395200001"/>
    <n v="0"/>
    <n v="0"/>
    <n v="0"/>
    <n v="607.67999999999995"/>
    <n v="0"/>
    <n v="607.67999999999995"/>
    <n v="1.0000000000104592E-2"/>
    <m/>
    <n v="0"/>
    <n v="0"/>
    <n v="0"/>
    <n v="0"/>
    <n v="0"/>
    <n v="0"/>
    <n v="0"/>
    <n v="0"/>
    <n v="0"/>
    <n v="303.83999999999997"/>
    <n v="303.83999999999997"/>
    <n v="607.67999999999995"/>
    <n v="607.67999999999995"/>
  </r>
  <r>
    <n v="1502"/>
    <n v="14498"/>
    <s v="42857498JRSU"/>
    <s v="498J"/>
    <x v="214"/>
    <s v="17LTIP TL(RSUs)"/>
    <n v="10261"/>
    <n v="80"/>
    <x v="143"/>
    <n v="9260"/>
    <x v="1"/>
    <n v="190000"/>
    <n v="0"/>
    <n v="0"/>
    <s v="42857498J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337.2"/>
    <n v="10.334731084776664"/>
    <n v="1097"/>
    <n v="11337.2"/>
    <n v="11337.2"/>
    <n v="0"/>
    <n v="0"/>
    <n v="0"/>
    <n v="0"/>
    <n v="11337.2"/>
    <n v="0"/>
    <n v="11337.2"/>
    <n v="0"/>
    <m/>
    <n v="0"/>
    <n v="0"/>
    <n v="0"/>
    <n v="0"/>
    <n v="0"/>
    <n v="0"/>
    <n v="0"/>
    <n v="0"/>
    <n v="0"/>
    <n v="11337.2"/>
    <n v="0"/>
    <n v="11337.2"/>
    <n v="11337.2"/>
  </r>
  <r>
    <n v="1503"/>
    <n v="18748"/>
    <s v="42857748CRSU"/>
    <s v="748C"/>
    <x v="215"/>
    <s v="17LTIP TL(RSUs)"/>
    <n v="10261"/>
    <n v="80"/>
    <x v="144"/>
    <n v="9260"/>
    <x v="1"/>
    <n v="190000"/>
    <n v="0"/>
    <n v="0"/>
    <s v="42857748C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110.637395200001"/>
    <n v="10.128201818778487"/>
    <n v="60"/>
    <n v="607.69000000000005"/>
    <n v="607.69000000000005"/>
    <n v="10502.947395200001"/>
    <n v="0"/>
    <n v="0"/>
    <n v="0"/>
    <n v="607.67999999999995"/>
    <n v="0"/>
    <n v="607.67999999999995"/>
    <n v="1.0000000000104592E-2"/>
    <m/>
    <n v="0"/>
    <n v="0"/>
    <n v="0"/>
    <n v="0"/>
    <n v="0"/>
    <n v="0"/>
    <n v="0"/>
    <n v="0"/>
    <n v="0"/>
    <n v="303.83999999999997"/>
    <n v="303.83999999999997"/>
    <n v="607.67999999999995"/>
    <n v="607.67999999999995"/>
  </r>
  <r>
    <n v="1504"/>
    <n v="24256"/>
    <s v="42857256ERSU"/>
    <s v="256E"/>
    <x v="216"/>
    <s v="17LTIP TL(RSUs)"/>
    <n v="10261"/>
    <n v="80"/>
    <x v="145"/>
    <n v="9260"/>
    <x v="1"/>
    <n v="190000"/>
    <n v="0"/>
    <n v="0"/>
    <s v="42857256ERSU17LTIP TL(RSUs)"/>
    <s v="LTIP TL(RSU)"/>
    <s v="LTIP TL(RSU) - 05/02/2017"/>
    <s v="3 years"/>
    <d v="2017-05-02T00:00:00"/>
    <d v="2020-05-02T00:00:00"/>
    <n v="140"/>
    <n v="0"/>
    <n v="0"/>
    <m/>
    <m/>
    <m/>
    <m/>
    <n v="140"/>
    <n v="1"/>
    <s v=""/>
    <n v="0"/>
    <n v="11337.2"/>
    <n v="0"/>
    <n v="0"/>
    <n v="0"/>
    <s v=""/>
    <s v=""/>
    <s v=""/>
    <n v="11337.2"/>
    <n v="140"/>
    <n v="0"/>
    <n v="0"/>
    <n v="140"/>
    <n v="80.98"/>
    <n v="11337.2"/>
    <n v="-226.5626048"/>
    <n v="11110.637395200001"/>
    <n v="0"/>
    <n v="0"/>
    <n v="0"/>
    <n v="0"/>
    <n v="11110.637395200001"/>
    <n v="10.128201818778487"/>
    <n v="60"/>
    <n v="607.69000000000005"/>
    <n v="607.69000000000005"/>
    <n v="10502.947395200001"/>
    <n v="0"/>
    <n v="0"/>
    <n v="0"/>
    <n v="607.67999999999995"/>
    <n v="0"/>
    <n v="607.67999999999995"/>
    <n v="1.0000000000104592E-2"/>
    <m/>
    <n v="0"/>
    <n v="0"/>
    <n v="0"/>
    <n v="0"/>
    <n v="0"/>
    <n v="0"/>
    <n v="0"/>
    <n v="0"/>
    <n v="0"/>
    <n v="303.83999999999997"/>
    <n v="303.83999999999997"/>
    <n v="607.67999999999995"/>
    <n v="607.67999999999995"/>
  </r>
  <r>
    <n v="1505"/>
    <n v="27135"/>
    <s v="42863135GRSU"/>
    <s v="135G"/>
    <x v="217"/>
    <s v="17LTIP TL(RSUs)"/>
    <n v="10261"/>
    <n v="10"/>
    <x v="54"/>
    <n v="9260"/>
    <x v="1"/>
    <n v="2000"/>
    <n v="0"/>
    <n v="0"/>
    <s v="42863135GRSU17LTIP TL(RSUs)"/>
    <s v="LTIP TL(RSU)"/>
    <s v="LTIP TL(RSU) - 05/08/2017"/>
    <s v="3 years"/>
    <d v="2017-05-08T00:00:00"/>
    <d v="2020-05-08T00:00:00"/>
    <n v="140"/>
    <n v="0"/>
    <n v="0"/>
    <m/>
    <m/>
    <m/>
    <m/>
    <n v="140"/>
    <n v="1"/>
    <s v=""/>
    <n v="0"/>
    <n v="11503.800000000001"/>
    <n v="0"/>
    <n v="0"/>
    <n v="0"/>
    <s v=""/>
    <s v=""/>
    <s v=""/>
    <n v="11503.800000000001"/>
    <n v="140"/>
    <n v="0"/>
    <n v="0"/>
    <n v="140"/>
    <n v="82.17"/>
    <n v="11503.800000000001"/>
    <n v="-229.8919392"/>
    <n v="11273.9080608"/>
    <n v="0"/>
    <n v="0"/>
    <n v="0"/>
    <n v="0"/>
    <n v="11273.9080608"/>
    <n v="10.277035606927985"/>
    <n v="54"/>
    <n v="554.96"/>
    <n v="554.96"/>
    <n v="10718.948060800001"/>
    <n v="0"/>
    <n v="0"/>
    <n v="0"/>
    <n v="554.95000000000005"/>
    <n v="0"/>
    <n v="554.95000000000005"/>
    <n v="9.9999999999909051E-3"/>
    <m/>
    <n v="0"/>
    <n v="0"/>
    <n v="0"/>
    <n v="0"/>
    <n v="0"/>
    <n v="0"/>
    <n v="0"/>
    <n v="0"/>
    <n v="0"/>
    <n v="246.64"/>
    <n v="308.31"/>
    <n v="554.95000000000005"/>
    <n v="554.95000000000005"/>
  </r>
  <r>
    <n v="1506"/>
    <n v="18798"/>
    <s v="42863798ARSU"/>
    <s v="798A"/>
    <x v="218"/>
    <s v="17LTIP TL(RSUs)"/>
    <n v="10261"/>
    <n v="50"/>
    <x v="146"/>
    <n v="9260"/>
    <x v="1"/>
    <n v="91000"/>
    <n v="0"/>
    <n v="0"/>
    <s v="42863798ARSU17LTIP TL(RSUs)"/>
    <s v="LTIP TL(RSU)"/>
    <s v="LTIP TL(RSU) - 05/08/2017"/>
    <s v="3 years"/>
    <d v="2017-05-08T00:00:00"/>
    <d v="2020-05-08T00:00:00"/>
    <n v="140"/>
    <n v="0"/>
    <n v="0"/>
    <m/>
    <m/>
    <m/>
    <m/>
    <n v="140"/>
    <n v="1"/>
    <s v=""/>
    <n v="0"/>
    <n v="11503.800000000001"/>
    <n v="0"/>
    <n v="0"/>
    <n v="0"/>
    <s v=""/>
    <s v=""/>
    <s v=""/>
    <n v="11503.800000000001"/>
    <n v="140"/>
    <n v="0"/>
    <n v="0"/>
    <n v="140"/>
    <n v="82.17"/>
    <n v="11503.800000000001"/>
    <n v="-229.8919392"/>
    <n v="11273.9080608"/>
    <n v="0"/>
    <n v="0"/>
    <n v="0"/>
    <n v="0"/>
    <n v="11273.9080608"/>
    <n v="10.277035606927985"/>
    <n v="54"/>
    <n v="554.96"/>
    <n v="554.96"/>
    <n v="10718.948060800001"/>
    <n v="0"/>
    <n v="0"/>
    <n v="0"/>
    <n v="554.95000000000005"/>
    <n v="0"/>
    <n v="554.95000000000005"/>
    <n v="9.9999999999909051E-3"/>
    <m/>
    <n v="0"/>
    <n v="0"/>
    <n v="0"/>
    <n v="0"/>
    <n v="0"/>
    <n v="0"/>
    <n v="0"/>
    <n v="0"/>
    <n v="0"/>
    <n v="246.64"/>
    <n v="308.31"/>
    <n v="554.95000000000005"/>
    <n v="554.95000000000005"/>
  </r>
  <r>
    <n v="1507"/>
    <n v="13443"/>
    <s v="42863443MRSU"/>
    <s v="443M"/>
    <x v="219"/>
    <s v="17LTIP TL(RSUs)"/>
    <n v="10261"/>
    <n v="70"/>
    <x v="59"/>
    <n v="9260"/>
    <x v="1"/>
    <n v="170000"/>
    <n v="0"/>
    <n v="0"/>
    <s v="42863443MRSU17LTIP TL(RSUs)"/>
    <s v="LTIP TL(RSU)"/>
    <s v="LTIP TL(RSU) - 05/08/2017"/>
    <s v="3 years"/>
    <d v="2017-05-08T00:00:00"/>
    <d v="2020-05-08T00:00:00"/>
    <n v="140"/>
    <n v="0"/>
    <n v="0"/>
    <m/>
    <m/>
    <m/>
    <m/>
    <n v="140"/>
    <n v="1"/>
    <s v=""/>
    <n v="0"/>
    <n v="11503.800000000001"/>
    <n v="0"/>
    <n v="0"/>
    <n v="0"/>
    <s v=""/>
    <s v=""/>
    <s v=""/>
    <n v="11503.800000000001"/>
    <n v="140"/>
    <n v="0"/>
    <n v="0"/>
    <n v="140"/>
    <n v="82.17"/>
    <n v="11503.800000000001"/>
    <n v="-229.8919392"/>
    <n v="11273.9080608"/>
    <n v="0"/>
    <n v="0"/>
    <n v="0"/>
    <n v="0"/>
    <n v="11503.800000000001"/>
    <n v="10.486599817684596"/>
    <n v="1097"/>
    <n v="11503.800000000001"/>
    <n v="11503.800000000001"/>
    <n v="0"/>
    <n v="0"/>
    <n v="0"/>
    <n v="0"/>
    <n v="11503.8"/>
    <n v="0"/>
    <n v="11503.8"/>
    <n v="0"/>
    <m/>
    <n v="0"/>
    <n v="0"/>
    <n v="0"/>
    <n v="0"/>
    <n v="0"/>
    <n v="0"/>
    <n v="0"/>
    <n v="0"/>
    <n v="0"/>
    <n v="11503.8"/>
    <n v="0"/>
    <n v="11503.8"/>
    <n v="11503.8"/>
  </r>
  <r>
    <n v="1508"/>
    <n v="14488"/>
    <s v="42905488PRSU"/>
    <s v="488P"/>
    <x v="220"/>
    <s v="17LTIP TL(RSUs)"/>
    <n v="10261"/>
    <n v="80"/>
    <x v="86"/>
    <n v="9260"/>
    <x v="1"/>
    <n v="190000"/>
    <n v="0"/>
    <n v="0"/>
    <s v="42905488PRSU17LTIP TL(RSUs)"/>
    <s v="LTIP TL(RSU)"/>
    <s v="LTIP TL(RSU) - 06/19/2017"/>
    <s v="3 years"/>
    <d v="2017-06-19T00:00:00"/>
    <d v="2020-06-19T00:00:00"/>
    <n v="140"/>
    <n v="0"/>
    <n v="0"/>
    <m/>
    <m/>
    <m/>
    <m/>
    <n v="140"/>
    <n v="1"/>
    <s v=""/>
    <n v="0"/>
    <n v="11915.4"/>
    <n v="0"/>
    <n v="0"/>
    <n v="0"/>
    <s v=""/>
    <s v=""/>
    <s v=""/>
    <n v="11915.4"/>
    <n v="140"/>
    <n v="0"/>
    <n v="0"/>
    <n v="140"/>
    <n v="85.11"/>
    <n v="11915.4"/>
    <n v="-238.33183079999998"/>
    <n v="11677.0681692"/>
    <n v="0"/>
    <n v="0"/>
    <n v="0"/>
    <n v="0"/>
    <n v="11677.0681692"/>
    <n v="10.644547100455789"/>
    <n v="12"/>
    <n v="127.73"/>
    <n v="127.73"/>
    <n v="11549.3381692"/>
    <n v="0"/>
    <n v="0"/>
    <n v="0"/>
    <n v="127.73"/>
    <n v="0"/>
    <n v="127.73"/>
    <n v="0"/>
    <m/>
    <n v="0"/>
    <n v="0"/>
    <n v="0"/>
    <n v="0"/>
    <n v="0"/>
    <n v="0"/>
    <n v="0"/>
    <n v="0"/>
    <n v="0"/>
    <n v="0"/>
    <n v="127.73"/>
    <n v="127.73"/>
    <n v="127.73"/>
  </r>
  <r>
    <n v="1509"/>
    <n v="10005"/>
    <s v="415835McERSU"/>
    <s v="5McE"/>
    <x v="0"/>
    <s v="13MIP - (RSU)"/>
    <n v="10265"/>
    <n v="10"/>
    <x v="0"/>
    <n v="9260"/>
    <x v="2"/>
    <n v="2000"/>
    <n v="0"/>
    <n v="0"/>
    <s v="415835McERSU13MIP - (RSU)"/>
    <s v="MIP - (RSU)"/>
    <s v="MIP - (RSU) - 11/05/2013"/>
    <s v="3 years"/>
    <d v="2013-11-05T00:00:00"/>
    <d v="2016-11-05T00:00:00"/>
    <n v="926"/>
    <n v="0"/>
    <n v="0"/>
    <m/>
    <m/>
    <m/>
    <m/>
    <n v="926"/>
    <n v="1"/>
    <s v=""/>
    <n v="0"/>
    <n v="41012.54"/>
    <n v="0"/>
    <n v="0"/>
    <n v="0"/>
    <s v=""/>
    <s v=""/>
    <s v=""/>
    <n v="41012.54"/>
    <n v="926"/>
    <n v="-926"/>
    <n v="0"/>
    <n v="0"/>
    <n v="44.29"/>
    <n v="0"/>
    <n v="0"/>
    <n v="0"/>
    <n v="34191.879999999997"/>
    <n v="6820.66"/>
    <n v="-136.42684131999999"/>
    <n v="6684.2331586800001"/>
    <n v="41012.54"/>
    <n v="37.386089334548771"/>
    <n v="1097"/>
    <n v="41012.54"/>
    <n v="41012.54"/>
    <n v="0"/>
    <n v="6820.66"/>
    <n v="0"/>
    <n v="0"/>
    <n v="0"/>
    <n v="34191.879999999997"/>
    <n v="41012.539999999994"/>
    <n v="0"/>
    <m/>
    <n v="0"/>
    <n v="0"/>
    <n v="0"/>
    <n v="0"/>
    <n v="0"/>
    <n v="0"/>
    <n v="0"/>
    <n v="0"/>
    <n v="0"/>
    <n v="0"/>
    <n v="0"/>
    <n v="0"/>
    <n v="0"/>
  </r>
  <r>
    <n v="1510"/>
    <n v="10028"/>
    <s v="4158328BeRSU"/>
    <s v="28Be"/>
    <x v="221"/>
    <s v="13MIP - (RSU)"/>
    <n v="10265"/>
    <n v="10"/>
    <x v="0"/>
    <n v="9260"/>
    <x v="2"/>
    <n v="2000"/>
    <n v="0"/>
    <n v="0"/>
    <s v="4158328BeRSU13MIP - (RSU)"/>
    <s v="MIP - (RSU)"/>
    <s v="MIP - (RSU) - 11/05/2013"/>
    <s v="3 years"/>
    <d v="2013-11-05T00:00:00"/>
    <d v="2016-11-05T00:00:00"/>
    <n v="11309"/>
    <n v="0"/>
    <n v="0"/>
    <m/>
    <m/>
    <m/>
    <m/>
    <n v="11309"/>
    <n v="1"/>
    <s v=""/>
    <n v="0"/>
    <n v="500875.61"/>
    <n v="0"/>
    <n v="0"/>
    <n v="0"/>
    <s v=""/>
    <s v=""/>
    <s v=""/>
    <n v="500875.61"/>
    <n v="11309"/>
    <n v="-11309"/>
    <n v="0"/>
    <n v="0"/>
    <n v="44.29"/>
    <n v="0"/>
    <n v="0"/>
    <n v="0"/>
    <n v="417388.96"/>
    <n v="83486.649999999994"/>
    <n v="-1669.8999732999998"/>
    <n v="81816.7500267"/>
    <n v="500875.61"/>
    <n v="456.5867000911577"/>
    <n v="1097"/>
    <n v="500875.61"/>
    <n v="500875.61"/>
    <n v="0"/>
    <n v="83486.649999999994"/>
    <n v="0"/>
    <n v="0"/>
    <n v="0"/>
    <n v="417388.96"/>
    <n v="500875.61"/>
    <n v="0"/>
    <m/>
    <n v="0"/>
    <n v="0"/>
    <n v="0"/>
    <n v="0"/>
    <n v="0"/>
    <n v="0"/>
    <n v="0"/>
    <n v="0"/>
    <n v="0"/>
    <n v="0"/>
    <n v="0"/>
    <n v="0"/>
    <n v="0"/>
  </r>
  <r>
    <n v="1511"/>
    <n v="10070"/>
    <s v="4158370HaRSU"/>
    <s v="70Ha"/>
    <x v="3"/>
    <s v="13MIP - (RSU)"/>
    <n v="10265"/>
    <n v="20"/>
    <x v="3"/>
    <n v="9260"/>
    <x v="2"/>
    <n v="107000"/>
    <n v="0"/>
    <n v="0"/>
    <s v="4158370HaRSU13MIP - (RSU)"/>
    <s v="MIP - (RSU)"/>
    <s v="MIP - (RSU) - 11/05/2013"/>
    <s v="3 years"/>
    <d v="2013-11-05T00:00:00"/>
    <d v="2016-11-05T00:00:00"/>
    <n v="4640"/>
    <n v="0"/>
    <n v="0"/>
    <m/>
    <m/>
    <m/>
    <m/>
    <n v="4640"/>
    <n v="1"/>
    <s v=""/>
    <n v="0"/>
    <n v="205505.6"/>
    <n v="0"/>
    <n v="0"/>
    <n v="0"/>
    <s v=""/>
    <s v=""/>
    <s v=""/>
    <n v="205505.6"/>
    <n v="4640"/>
    <n v="-4640"/>
    <n v="0"/>
    <n v="0"/>
    <n v="44.29"/>
    <n v="0"/>
    <n v="0"/>
    <n v="0"/>
    <n v="171269.43"/>
    <n v="34236.17"/>
    <n v="-684.79187233999994"/>
    <n v="33551.378127659998"/>
    <n v="205505.6"/>
    <n v="187.33418413855972"/>
    <n v="1097"/>
    <n v="205505.6"/>
    <n v="205505.6"/>
    <n v="0"/>
    <n v="34236.17"/>
    <n v="0"/>
    <n v="0"/>
    <n v="0"/>
    <n v="171269.43"/>
    <n v="205505.59999999998"/>
    <n v="0"/>
    <m/>
    <n v="0"/>
    <n v="0"/>
    <n v="0"/>
    <n v="0"/>
    <n v="0"/>
    <n v="0"/>
    <n v="0"/>
    <n v="0"/>
    <n v="0"/>
    <n v="0"/>
    <n v="0"/>
    <n v="0"/>
    <n v="0"/>
  </r>
  <r>
    <n v="1512"/>
    <n v="10105"/>
    <s v="41583105ARSU"/>
    <s v="105A"/>
    <x v="5"/>
    <s v="13MIP - (RSU)"/>
    <n v="10265"/>
    <n v="10"/>
    <x v="5"/>
    <n v="9260"/>
    <x v="2"/>
    <n v="2000"/>
    <n v="0"/>
    <n v="0"/>
    <s v="41583105ARSU13MIP - (RSU)"/>
    <s v="MIP - (RSU)"/>
    <s v="MIP - (RSU) - 11/05/2013"/>
    <s v="3 years"/>
    <d v="2013-11-05T00:00:00"/>
    <d v="2016-11-05T00:00:00"/>
    <n v="2330"/>
    <n v="0"/>
    <n v="0"/>
    <m/>
    <m/>
    <m/>
    <m/>
    <n v="2330"/>
    <n v="1"/>
    <s v=""/>
    <n v="0"/>
    <n v="103195.7"/>
    <n v="0"/>
    <n v="0"/>
    <n v="0"/>
    <s v=""/>
    <s v=""/>
    <s v=""/>
    <n v="103195.7"/>
    <n v="2330"/>
    <n v="-2330"/>
    <n v="0"/>
    <n v="0"/>
    <n v="44.29"/>
    <n v="0"/>
    <n v="0"/>
    <n v="0"/>
    <n v="86011.18"/>
    <n v="17184.52"/>
    <n v="-343.72476904000001"/>
    <n v="16840.79523096"/>
    <n v="103195.7"/>
    <n v="94.070829535095712"/>
    <n v="1097"/>
    <n v="103195.7"/>
    <n v="103195.7"/>
    <n v="0"/>
    <n v="17184.52"/>
    <n v="0"/>
    <n v="0"/>
    <n v="0"/>
    <n v="86011.18"/>
    <n v="103195.7"/>
    <n v="0"/>
    <m/>
    <n v="0"/>
    <n v="0"/>
    <n v="0"/>
    <n v="0"/>
    <n v="0"/>
    <n v="0"/>
    <n v="0"/>
    <n v="0"/>
    <n v="0"/>
    <n v="0"/>
    <n v="0"/>
    <n v="0"/>
    <n v="0"/>
  </r>
  <r>
    <n v="1513"/>
    <n v="10106"/>
    <s v="41583106GRSU"/>
    <s v="106G"/>
    <x v="6"/>
    <s v="13MIP - (RSU)"/>
    <n v="10265"/>
    <n v="30"/>
    <x v="6"/>
    <n v="9260"/>
    <x v="2"/>
    <n v="10000"/>
    <n v="0"/>
    <n v="0"/>
    <s v="41583106GRSU13MIP - (RSU)"/>
    <s v="MIP - (RSU)"/>
    <s v="MIP - (RSU) - 11/05/2013"/>
    <s v="3 years"/>
    <d v="2013-11-05T00:00:00"/>
    <d v="2016-11-05T00:00:00"/>
    <n v="301"/>
    <n v="0"/>
    <n v="0"/>
    <m/>
    <m/>
    <m/>
    <m/>
    <n v="301"/>
    <n v="1"/>
    <s v=""/>
    <n v="0"/>
    <n v="13331.289999999999"/>
    <n v="0"/>
    <n v="0"/>
    <n v="0"/>
    <s v=""/>
    <s v=""/>
    <s v=""/>
    <n v="13331.289999999999"/>
    <n v="301"/>
    <n v="-301"/>
    <n v="0"/>
    <n v="0"/>
    <n v="44.29"/>
    <n v="0"/>
    <n v="0"/>
    <n v="0"/>
    <n v="11116.79"/>
    <n v="2214.5"/>
    <n v="-44.294429000000001"/>
    <n v="2170.205571"/>
    <n v="13331.289999999999"/>
    <n v="12.152497721057429"/>
    <n v="1097"/>
    <n v="13331.289999999999"/>
    <n v="13331.289999999999"/>
    <n v="0"/>
    <n v="652.84"/>
    <n v="722.09000000000174"/>
    <n v="724.06"/>
    <n v="115.50999999999999"/>
    <n v="11116.79"/>
    <n v="13331.290000000003"/>
    <n v="0"/>
    <m/>
    <n v="61.32"/>
    <n v="54.19"/>
    <n v="0"/>
    <n v="115.50999999999999"/>
    <n v="0"/>
    <n v="0"/>
    <n v="0"/>
    <n v="0"/>
    <n v="0"/>
    <n v="0"/>
    <n v="0"/>
    <n v="0"/>
    <n v="115.50999999999999"/>
  </r>
  <r>
    <n v="1514"/>
    <n v="10137"/>
    <s v="41583137WRSU"/>
    <s v="137W"/>
    <x v="222"/>
    <s v="13MIP - (RSU)"/>
    <n v="10265"/>
    <n v="10"/>
    <x v="0"/>
    <n v="9260"/>
    <x v="2"/>
    <n v="2000"/>
    <n v="0"/>
    <n v="0"/>
    <s v="41583137WRSU13MIP - (RSU)"/>
    <s v="MIP - (RSU)"/>
    <s v="MIP - (RSU) - 11/05/2013"/>
    <s v="3 years"/>
    <d v="2013-11-05T00:00:00"/>
    <d v="2016-11-05T00:00:00"/>
    <n v="1254"/>
    <n v="0"/>
    <n v="0"/>
    <m/>
    <m/>
    <m/>
    <m/>
    <n v="1254"/>
    <n v="1"/>
    <s v=""/>
    <n v="0"/>
    <n v="55539.659999999996"/>
    <n v="0"/>
    <n v="0"/>
    <n v="0"/>
    <s v=""/>
    <s v=""/>
    <s v=""/>
    <n v="55539.659999999996"/>
    <n v="1254"/>
    <n v="-1254"/>
    <n v="0"/>
    <n v="0"/>
    <n v="44.29"/>
    <n v="0"/>
    <n v="0"/>
    <n v="0"/>
    <n v="46283.05"/>
    <n v="9256.61"/>
    <n v="-185.15071322"/>
    <n v="9071.4592867800002"/>
    <n v="55539.659999999996"/>
    <n v="50.628678213309023"/>
    <n v="1097"/>
    <n v="55539.659999999996"/>
    <n v="55539.659999999996"/>
    <n v="0"/>
    <n v="9256.61"/>
    <n v="0"/>
    <n v="0"/>
    <n v="0"/>
    <n v="46283.05"/>
    <n v="55539.66"/>
    <n v="0"/>
    <m/>
    <n v="0"/>
    <n v="0"/>
    <n v="0"/>
    <n v="0"/>
    <n v="0"/>
    <n v="0"/>
    <n v="0"/>
    <n v="0"/>
    <n v="0"/>
    <n v="0"/>
    <n v="0"/>
    <n v="0"/>
    <n v="0"/>
  </r>
  <r>
    <n v="1515"/>
    <n v="10153"/>
    <s v="41583153PRSU"/>
    <s v="153P"/>
    <x v="9"/>
    <s v="13MIP - (RSU)"/>
    <n v="10265"/>
    <n v="212"/>
    <x v="8"/>
    <n v="9260"/>
    <x v="2"/>
    <n v="821000"/>
    <n v="0"/>
    <n v="0"/>
    <s v="41583153PRSU13MIP - (RSU)"/>
    <s v="MIP - (RSU)"/>
    <s v="MIP - (RSU) - 11/05/2013"/>
    <s v="3 years"/>
    <d v="2013-11-05T00:00:00"/>
    <d v="2016-11-05T00:00:00"/>
    <n v="1255"/>
    <n v="0"/>
    <n v="0"/>
    <m/>
    <m/>
    <m/>
    <m/>
    <n v="1255"/>
    <n v="1"/>
    <s v=""/>
    <n v="1255"/>
    <n v="55583.95"/>
    <n v="0"/>
    <n v="0"/>
    <n v="0"/>
    <s v=""/>
    <s v=""/>
    <s v=""/>
    <n v="55583.95"/>
    <n v="1255"/>
    <n v="-1255"/>
    <n v="0"/>
    <n v="0"/>
    <n v="44.29"/>
    <n v="0"/>
    <n v="0"/>
    <n v="0"/>
    <n v="46327.34"/>
    <n v="9256.61"/>
    <n v="-185.15071322"/>
    <n v="9071.4592867800002"/>
    <n v="55583.95"/>
    <n v="50.669051959890609"/>
    <n v="1097"/>
    <n v="55583.95"/>
    <n v="55583.95"/>
    <n v="0"/>
    <n v="2728.88"/>
    <n v="3018.309999999994"/>
    <n v="3026.57"/>
    <n v="482.85"/>
    <n v="46327.34"/>
    <n v="55583.94999999999"/>
    <n v="0"/>
    <m/>
    <n v="256.35000000000002"/>
    <n v="226.5"/>
    <n v="0"/>
    <n v="482.85"/>
    <n v="0"/>
    <n v="0"/>
    <n v="0"/>
    <n v="0"/>
    <n v="0"/>
    <n v="0"/>
    <n v="0"/>
    <n v="0"/>
    <n v="482.85"/>
  </r>
  <r>
    <n v="1516"/>
    <n v="10219"/>
    <s v="41583219HRSU"/>
    <s v="219H"/>
    <x v="11"/>
    <s v="13MIP - (RSU)"/>
    <n v="10265"/>
    <n v="10"/>
    <x v="5"/>
    <n v="9260"/>
    <x v="2"/>
    <n v="2000"/>
    <n v="0"/>
    <n v="0"/>
    <s v="41583219HRSU13MIP - (RSU)"/>
    <s v="MIP - (RSU)"/>
    <s v="MIP - (RSU) - 11/05/2013"/>
    <s v="3 years"/>
    <d v="2013-11-05T00:00:00"/>
    <d v="2016-11-05T00:00:00"/>
    <n v="1768"/>
    <n v="0"/>
    <n v="0"/>
    <m/>
    <m/>
    <m/>
    <m/>
    <n v="1768"/>
    <n v="1"/>
    <s v=""/>
    <n v="0"/>
    <n v="78304.72"/>
    <n v="0"/>
    <n v="0"/>
    <n v="0"/>
    <s v=""/>
    <s v=""/>
    <s v=""/>
    <n v="78304.72"/>
    <n v="1768"/>
    <n v="-1768"/>
    <n v="0"/>
    <n v="0"/>
    <n v="44.29"/>
    <n v="0"/>
    <n v="0"/>
    <n v="0"/>
    <n v="65239.17"/>
    <n v="13065.55"/>
    <n v="-261.33713109999997"/>
    <n v="12804.2128689"/>
    <n v="78304.72"/>
    <n v="71.380783956244301"/>
    <n v="1097"/>
    <n v="78304.72"/>
    <n v="78304.72"/>
    <n v="0"/>
    <n v="13065.55"/>
    <n v="0"/>
    <n v="0"/>
    <n v="0"/>
    <n v="65239.17"/>
    <n v="78304.72"/>
    <n v="0"/>
    <m/>
    <n v="0"/>
    <n v="0"/>
    <n v="0"/>
    <n v="0"/>
    <n v="0"/>
    <n v="0"/>
    <n v="0"/>
    <n v="0"/>
    <n v="0"/>
    <n v="0"/>
    <n v="0"/>
    <n v="0"/>
    <n v="0"/>
  </r>
  <r>
    <n v="1517"/>
    <n v="10366"/>
    <s v="41583366BRSU"/>
    <s v="366B"/>
    <x v="14"/>
    <s v="13MIP - (RSU)"/>
    <n v="10265"/>
    <n v="50"/>
    <x v="11"/>
    <n v="9260"/>
    <x v="2"/>
    <n v="9000"/>
    <n v="0"/>
    <n v="0"/>
    <s v="41583366BRSU13MIP - (RSU)"/>
    <s v="MIP - (RSU)"/>
    <s v="MIP - (RSU) - 11/05/2013"/>
    <s v="3 years"/>
    <d v="2013-11-05T00:00:00"/>
    <d v="2016-11-05T00:00:00"/>
    <n v="233"/>
    <n v="0"/>
    <n v="0"/>
    <m/>
    <m/>
    <m/>
    <m/>
    <n v="233"/>
    <n v="1"/>
    <s v=""/>
    <n v="0"/>
    <n v="10319.57"/>
    <n v="0"/>
    <n v="0"/>
    <n v="0"/>
    <s v=""/>
    <s v=""/>
    <s v=""/>
    <n v="10319.57"/>
    <n v="233"/>
    <n v="-233"/>
    <n v="0"/>
    <n v="0"/>
    <n v="44.29"/>
    <n v="0"/>
    <n v="0"/>
    <n v="0"/>
    <n v="8592.26"/>
    <n v="1727.31"/>
    <n v="-34.549654619999998"/>
    <n v="1692.76034538"/>
    <n v="10319.57"/>
    <n v="9.4070829535095708"/>
    <n v="1097"/>
    <n v="10319.57"/>
    <n v="10319.57"/>
    <n v="0"/>
    <n v="509.22"/>
    <n v="563.21999999999935"/>
    <n v="564.77"/>
    <n v="90.1"/>
    <n v="8592.26"/>
    <n v="10319.57"/>
    <n v="0"/>
    <m/>
    <n v="47.83"/>
    <n v="42.27"/>
    <n v="0"/>
    <n v="90.1"/>
    <n v="0"/>
    <n v="0"/>
    <n v="0"/>
    <n v="0"/>
    <n v="0"/>
    <n v="0"/>
    <n v="0"/>
    <n v="0"/>
    <n v="90.1"/>
  </r>
  <r>
    <n v="1518"/>
    <n v="10401"/>
    <s v="41583401SRSU"/>
    <s v="401S"/>
    <x v="19"/>
    <s v="13MIP - (RSU)"/>
    <n v="10265"/>
    <n v="10"/>
    <x v="14"/>
    <n v="9260"/>
    <x v="2"/>
    <n v="2000"/>
    <n v="0"/>
    <n v="0"/>
    <s v="41583401SRSU13MIP - (RSU)"/>
    <s v="MIP - (RSU)"/>
    <s v="MIP - (RSU) - 11/05/2013"/>
    <s v="3 years"/>
    <d v="2013-11-05T00:00:00"/>
    <d v="2016-11-05T00:00:00"/>
    <n v="276"/>
    <n v="0"/>
    <n v="0"/>
    <m/>
    <m/>
    <m/>
    <m/>
    <n v="276"/>
    <n v="1"/>
    <s v=""/>
    <n v="0"/>
    <n v="12224.039999999999"/>
    <n v="0"/>
    <n v="0"/>
    <n v="0"/>
    <s v=""/>
    <s v=""/>
    <s v=""/>
    <n v="12224.039999999999"/>
    <n v="276"/>
    <n v="-276"/>
    <n v="0"/>
    <n v="0"/>
    <n v="44.29"/>
    <n v="0"/>
    <n v="0"/>
    <n v="0"/>
    <n v="10186.700000000001"/>
    <n v="2037.34"/>
    <n v="-40.750874679999995"/>
    <n v="1996.58912532"/>
    <n v="12224.039999999999"/>
    <n v="11.143154056517774"/>
    <n v="1097"/>
    <n v="12224.039999999999"/>
    <n v="12224.039999999999"/>
    <n v="0"/>
    <n v="600.61"/>
    <n v="664.32000000000062"/>
    <n v="666.1400000000001"/>
    <n v="106.27000000000001"/>
    <n v="10186.700000000001"/>
    <n v="12224.04"/>
    <n v="0"/>
    <m/>
    <n v="56.42"/>
    <n v="49.85"/>
    <n v="0"/>
    <n v="106.27000000000001"/>
    <n v="0"/>
    <n v="0"/>
    <n v="0"/>
    <n v="0"/>
    <n v="0"/>
    <n v="0"/>
    <n v="0"/>
    <n v="0"/>
    <n v="106.27000000000001"/>
  </r>
  <r>
    <n v="1519"/>
    <n v="10418"/>
    <s v="41583418HRSU"/>
    <s v="418H"/>
    <x v="223"/>
    <s v="13MIP - (RSU)"/>
    <n v="10265"/>
    <n v="10"/>
    <x v="0"/>
    <n v="9260"/>
    <x v="2"/>
    <n v="2000"/>
    <n v="0"/>
    <n v="0"/>
    <s v="41583418HRSU13MIP - (RSU)"/>
    <s v="MIP - (RSU)"/>
    <s v="MIP - (RSU) - 11/05/2013"/>
    <s v="3 years"/>
    <d v="2013-11-05T00:00:00"/>
    <d v="2016-11-05T00:00:00"/>
    <n v="810"/>
    <n v="0"/>
    <n v="0"/>
    <m/>
    <m/>
    <m/>
    <m/>
    <n v="810"/>
    <n v="1"/>
    <s v=""/>
    <n v="0"/>
    <n v="35874.9"/>
    <n v="0"/>
    <n v="0"/>
    <n v="0"/>
    <s v=""/>
    <s v=""/>
    <s v=""/>
    <n v="35874.9"/>
    <n v="810"/>
    <n v="-810"/>
    <n v="0"/>
    <n v="0"/>
    <n v="44.29"/>
    <n v="0"/>
    <n v="0"/>
    <n v="0"/>
    <n v="29895.75"/>
    <n v="5979.15"/>
    <n v="-119.59495829999999"/>
    <n v="5859.5550416999995"/>
    <n v="35874.9"/>
    <n v="32.702734731084774"/>
    <n v="1097"/>
    <n v="35874.9"/>
    <n v="35874.9"/>
    <n v="0"/>
    <n v="5979.15"/>
    <n v="0"/>
    <n v="0"/>
    <n v="0"/>
    <n v="29895.75"/>
    <n v="35874.9"/>
    <n v="0"/>
    <m/>
    <n v="0"/>
    <n v="0"/>
    <n v="0"/>
    <n v="0"/>
    <n v="0"/>
    <n v="0"/>
    <n v="0"/>
    <n v="0"/>
    <n v="0"/>
    <n v="0"/>
    <n v="0"/>
    <n v="0"/>
    <n v="0"/>
  </r>
  <r>
    <n v="1520"/>
    <n v="10473"/>
    <s v="41583473GRSU"/>
    <s v="473G"/>
    <x v="22"/>
    <s v="13MIP - (RSU)"/>
    <n v="10265"/>
    <n v="60"/>
    <x v="17"/>
    <n v="9260"/>
    <x v="2"/>
    <n v="30000"/>
    <n v="0"/>
    <n v="0"/>
    <s v="41583473GRSU13MIP - (RSU)"/>
    <s v="MIP - (RSU)"/>
    <s v="MIP - (RSU) - 11/05/2013"/>
    <s v="3 years"/>
    <d v="2013-11-05T00:00:00"/>
    <d v="2016-11-05T00:00:00"/>
    <n v="1010"/>
    <n v="0"/>
    <n v="0"/>
    <m/>
    <m/>
    <m/>
    <m/>
    <n v="1010"/>
    <n v="1"/>
    <s v=""/>
    <n v="0"/>
    <n v="44732.9"/>
    <n v="0"/>
    <n v="0"/>
    <n v="0"/>
    <s v=""/>
    <s v=""/>
    <s v=""/>
    <n v="44732.9"/>
    <n v="1010"/>
    <n v="-1010"/>
    <n v="0"/>
    <n v="0"/>
    <n v="44.29"/>
    <n v="0"/>
    <n v="0"/>
    <n v="0"/>
    <n v="37292.18"/>
    <n v="7440.72"/>
    <n v="-148.82928143999999"/>
    <n v="7291.8907185600001"/>
    <n v="44732.9"/>
    <n v="40.777484047402005"/>
    <n v="1097"/>
    <n v="44732.9"/>
    <n v="44732.9"/>
    <n v="0"/>
    <n v="2193.5500000000002"/>
    <n v="2426.1999999999998"/>
    <n v="2820.9700000000003"/>
    <n v="0"/>
    <n v="37292.18"/>
    <n v="44732.9"/>
    <n v="0"/>
    <m/>
    <n v="0"/>
    <n v="0"/>
    <n v="0"/>
    <n v="0"/>
    <n v="0"/>
    <n v="0"/>
    <n v="0"/>
    <n v="0"/>
    <n v="0"/>
    <n v="0"/>
    <n v="0"/>
    <n v="0"/>
    <n v="0"/>
  </r>
  <r>
    <n v="1521"/>
    <n v="10537"/>
    <s v="4158337ElRSU"/>
    <s v="37El"/>
    <x v="23"/>
    <s v="13MIP - (RSU)"/>
    <n v="10265"/>
    <n v="30"/>
    <x v="18"/>
    <n v="9260"/>
    <x v="2"/>
    <n v="10000"/>
    <n v="0"/>
    <n v="0"/>
    <s v="4158337ElRSU13MIP - (RSU)"/>
    <s v="MIP - (RSU)"/>
    <s v="MIP - (RSU) - 11/05/2013"/>
    <s v="3 years"/>
    <d v="2013-11-05T00:00:00"/>
    <d v="2016-11-05T00:00:00"/>
    <n v="445"/>
    <n v="0"/>
    <n v="0"/>
    <m/>
    <m/>
    <m/>
    <m/>
    <n v="445"/>
    <n v="1"/>
    <s v=""/>
    <n v="0"/>
    <n v="19709.05"/>
    <n v="0"/>
    <n v="0"/>
    <n v="0"/>
    <s v=""/>
    <s v=""/>
    <s v=""/>
    <n v="19709.05"/>
    <n v="445"/>
    <n v="-445"/>
    <n v="0"/>
    <n v="0"/>
    <n v="44.29"/>
    <n v="0"/>
    <n v="0"/>
    <n v="0"/>
    <n v="16431.59"/>
    <n v="3277.46"/>
    <n v="-65.555754919999998"/>
    <n v="3211.9042450800002"/>
    <n v="19709.05"/>
    <n v="17.966317228805835"/>
    <n v="1097"/>
    <n v="19709.05"/>
    <n v="19709.05"/>
    <n v="0"/>
    <n v="966.21"/>
    <n v="1068.6800000000007"/>
    <n v="1071.6100000000001"/>
    <n v="170.96"/>
    <n v="16431.59"/>
    <n v="19709.050000000003"/>
    <n v="0"/>
    <m/>
    <n v="90.76"/>
    <n v="80.2"/>
    <n v="0"/>
    <n v="170.96"/>
    <n v="0"/>
    <n v="0"/>
    <n v="0"/>
    <n v="0"/>
    <n v="0"/>
    <n v="0"/>
    <n v="0"/>
    <n v="0"/>
    <n v="170.96"/>
  </r>
  <r>
    <n v="1522"/>
    <n v="10552"/>
    <s v="41583552BRSU"/>
    <s v="552B"/>
    <x v="24"/>
    <s v="13MIP - (RSU)"/>
    <n v="10265"/>
    <n v="30"/>
    <x v="19"/>
    <n v="9260"/>
    <x v="2"/>
    <n v="10000"/>
    <n v="0"/>
    <n v="0"/>
    <s v="41583552BRSU13MIP - (RSU)"/>
    <s v="MIP - (RSU)"/>
    <s v="MIP - (RSU) - 11/05/2013"/>
    <s v="3 years"/>
    <d v="2013-11-05T00:00:00"/>
    <d v="2016-11-05T00:00:00"/>
    <n v="662"/>
    <n v="0"/>
    <n v="0"/>
    <m/>
    <m/>
    <m/>
    <m/>
    <n v="662"/>
    <n v="1"/>
    <s v=""/>
    <n v="0"/>
    <n v="29319.98"/>
    <n v="0"/>
    <n v="0"/>
    <n v="0"/>
    <s v=""/>
    <s v=""/>
    <s v=""/>
    <n v="29319.98"/>
    <n v="662"/>
    <n v="-662"/>
    <n v="0"/>
    <n v="0"/>
    <n v="44.29"/>
    <n v="0"/>
    <n v="0"/>
    <n v="0"/>
    <n v="24448.080000000002"/>
    <n v="4871.8999999999996"/>
    <n v="-97.447743799999984"/>
    <n v="4774.4522561999993"/>
    <n v="29319.98"/>
    <n v="26.727420237010026"/>
    <n v="1097"/>
    <n v="29319.98"/>
    <n v="29319.98"/>
    <n v="0"/>
    <n v="4871.8999999999996"/>
    <n v="0"/>
    <n v="0"/>
    <n v="0"/>
    <n v="24448.080000000002"/>
    <n v="29319.980000000003"/>
    <n v="0"/>
    <m/>
    <n v="0"/>
    <n v="0"/>
    <n v="0"/>
    <n v="0"/>
    <n v="0"/>
    <n v="0"/>
    <n v="0"/>
    <n v="0"/>
    <n v="0"/>
    <n v="0"/>
    <n v="0"/>
    <n v="0"/>
    <n v="0"/>
  </r>
  <r>
    <n v="1523"/>
    <n v="10606"/>
    <s v="41583606ARSU"/>
    <s v="606A"/>
    <x v="26"/>
    <s v="13MIP - (RSU)"/>
    <n v="10265"/>
    <n v="10"/>
    <x v="21"/>
    <n v="9260"/>
    <x v="2"/>
    <n v="2000"/>
    <n v="0"/>
    <n v="0"/>
    <s v="41583606ARSU13MIP - (RSU)"/>
    <s v="MIP - (RSU)"/>
    <s v="MIP - (RSU) - 11/05/2013"/>
    <s v="3 years"/>
    <d v="2013-11-05T00:00:00"/>
    <d v="2016-11-05T00:00:00"/>
    <n v="3671"/>
    <n v="0"/>
    <n v="0"/>
    <m/>
    <m/>
    <m/>
    <m/>
    <n v="3671"/>
    <n v="1"/>
    <s v=""/>
    <n v="0"/>
    <n v="162588.59"/>
    <n v="0"/>
    <n v="0"/>
    <n v="0"/>
    <s v=""/>
    <s v=""/>
    <s v=""/>
    <n v="162588.59"/>
    <n v="3671"/>
    <n v="-3671"/>
    <n v="0"/>
    <n v="0"/>
    <n v="44.29"/>
    <n v="0"/>
    <n v="0"/>
    <n v="0"/>
    <n v="135483.10999999999"/>
    <n v="27105.48"/>
    <n v="-542.16381095999998"/>
    <n v="26563.316189040001"/>
    <n v="162588.59"/>
    <n v="148.21202370100272"/>
    <n v="1097"/>
    <n v="162588.59"/>
    <n v="162588.59"/>
    <n v="0"/>
    <n v="27105.48"/>
    <n v="0"/>
    <n v="0"/>
    <n v="0"/>
    <n v="135483.10999999999"/>
    <n v="162588.59"/>
    <n v="0"/>
    <m/>
    <n v="0"/>
    <n v="0"/>
    <n v="0"/>
    <n v="0"/>
    <n v="0"/>
    <n v="0"/>
    <n v="0"/>
    <n v="0"/>
    <n v="0"/>
    <n v="0"/>
    <n v="0"/>
    <n v="0"/>
    <n v="0"/>
  </r>
  <r>
    <n v="1524"/>
    <n v="10859"/>
    <s v="41583859CRSU"/>
    <s v="859C"/>
    <x v="29"/>
    <s v="13MIP - (RSU)"/>
    <n v="10265"/>
    <n v="10"/>
    <x v="12"/>
    <n v="9260"/>
    <x v="2"/>
    <n v="2000"/>
    <n v="0"/>
    <n v="0"/>
    <s v="41583859CRSU13MIP - (RSU)"/>
    <s v="MIP - (RSU)"/>
    <s v="MIP - (RSU) - 11/05/2013"/>
    <s v="3 years"/>
    <d v="2013-11-05T00:00:00"/>
    <d v="2016-11-05T00:00:00"/>
    <n v="1735"/>
    <n v="0"/>
    <n v="0"/>
    <m/>
    <m/>
    <m/>
    <m/>
    <n v="1735"/>
    <n v="1"/>
    <s v=""/>
    <n v="0"/>
    <n v="76843.149999999994"/>
    <n v="0"/>
    <n v="0"/>
    <n v="0"/>
    <s v=""/>
    <s v=""/>
    <s v=""/>
    <n v="76843.149999999994"/>
    <n v="1735"/>
    <n v="-1735"/>
    <n v="0"/>
    <n v="0"/>
    <n v="44.29"/>
    <n v="0"/>
    <n v="0"/>
    <n v="0"/>
    <n v="64043.34"/>
    <n v="12799.81"/>
    <n v="-256.02179961999997"/>
    <n v="12543.788200379999"/>
    <n v="76843.149999999994"/>
    <n v="70.048450319051952"/>
    <n v="1097"/>
    <n v="76843.149999999994"/>
    <n v="76843.149999999994"/>
    <n v="0"/>
    <n v="3773.43"/>
    <n v="4173.639999999994"/>
    <n v="4185.07"/>
    <n v="667.67000000000007"/>
    <n v="64043.34"/>
    <n v="76843.149999999994"/>
    <n v="0"/>
    <m/>
    <n v="354.48"/>
    <n v="313.19"/>
    <n v="0"/>
    <n v="667.67000000000007"/>
    <n v="0"/>
    <n v="0"/>
    <n v="0"/>
    <n v="0"/>
    <n v="0"/>
    <n v="0"/>
    <n v="0"/>
    <n v="0"/>
    <n v="667.67000000000007"/>
  </r>
  <r>
    <n v="1525"/>
    <n v="11128"/>
    <s v="41583128SRSU"/>
    <s v="128S"/>
    <x v="31"/>
    <s v="13MIP - (RSU)"/>
    <n v="10265"/>
    <n v="70"/>
    <x v="25"/>
    <n v="9260"/>
    <x v="2"/>
    <n v="170000"/>
    <n v="0"/>
    <n v="0"/>
    <s v="41583128SRSU13MIP - (RSU)"/>
    <s v="MIP - (RSU)"/>
    <s v="MIP - (RSU) - 11/05/2013"/>
    <s v="3 years"/>
    <d v="2013-11-05T00:00:00"/>
    <d v="2016-11-05T00:00:00"/>
    <n v="1313"/>
    <n v="0"/>
    <n v="0"/>
    <m/>
    <m/>
    <m/>
    <m/>
    <n v="1313"/>
    <n v="1"/>
    <s v=""/>
    <n v="0"/>
    <n v="58152.77"/>
    <n v="0"/>
    <n v="0"/>
    <n v="0"/>
    <s v=""/>
    <s v=""/>
    <s v=""/>
    <n v="58152.77"/>
    <n v="1313"/>
    <n v="-1313"/>
    <n v="0"/>
    <n v="0"/>
    <n v="44.29"/>
    <n v="0"/>
    <n v="0"/>
    <n v="0"/>
    <n v="48453.26"/>
    <n v="9699.51"/>
    <n v="-194.00959902"/>
    <n v="9505.5004009799995"/>
    <n v="58152.77"/>
    <n v="53.010729261622608"/>
    <n v="1097"/>
    <n v="58152.77"/>
    <n v="58152.77"/>
    <n v="0"/>
    <n v="9699.51"/>
    <n v="0"/>
    <n v="0"/>
    <n v="0"/>
    <n v="48453.26"/>
    <n v="58152.770000000004"/>
    <n v="0"/>
    <m/>
    <n v="0"/>
    <n v="0"/>
    <n v="0"/>
    <n v="0"/>
    <n v="0"/>
    <n v="0"/>
    <n v="0"/>
    <n v="0"/>
    <n v="0"/>
    <n v="0"/>
    <n v="0"/>
    <n v="0"/>
    <n v="0"/>
  </r>
  <r>
    <n v="1526"/>
    <n v="11197"/>
    <s v="41583197KRSU"/>
    <s v="197K"/>
    <x v="33"/>
    <s v="13MIP - (RSU)"/>
    <n v="10265"/>
    <n v="30"/>
    <x v="27"/>
    <n v="9260"/>
    <x v="2"/>
    <n v="10000"/>
    <n v="0"/>
    <n v="0"/>
    <s v="41583197KRSU13MIP - (RSU)"/>
    <s v="MIP - (RSU)"/>
    <s v="MIP - (RSU) - 11/05/2013"/>
    <s v="3 years"/>
    <d v="2013-11-05T00:00:00"/>
    <d v="2016-11-05T00:00:00"/>
    <n v="641"/>
    <n v="0"/>
    <n v="0"/>
    <m/>
    <m/>
    <m/>
    <m/>
    <n v="641"/>
    <n v="1"/>
    <s v=""/>
    <n v="0"/>
    <n v="28389.89"/>
    <n v="0"/>
    <n v="0"/>
    <n v="0"/>
    <s v=""/>
    <s v=""/>
    <s v=""/>
    <n v="28389.89"/>
    <n v="641"/>
    <n v="-641"/>
    <n v="0"/>
    <n v="0"/>
    <n v="44.29"/>
    <n v="0"/>
    <n v="0"/>
    <n v="0"/>
    <n v="23650.86"/>
    <n v="4739.03"/>
    <n v="-94.790078059999985"/>
    <n v="4644.2399219399995"/>
    <n v="28389.89"/>
    <n v="25.879571558796719"/>
    <n v="1097"/>
    <n v="28389.89"/>
    <n v="28389.89"/>
    <n v="0"/>
    <n v="4739.03"/>
    <n v="0"/>
    <n v="0"/>
    <n v="0"/>
    <n v="23650.86"/>
    <n v="28389.89"/>
    <n v="0"/>
    <m/>
    <n v="0"/>
    <n v="0"/>
    <n v="0"/>
    <n v="0"/>
    <n v="0"/>
    <n v="0"/>
    <n v="0"/>
    <n v="0"/>
    <n v="0"/>
    <n v="0"/>
    <n v="0"/>
    <n v="0"/>
    <n v="0"/>
  </r>
  <r>
    <n v="1527"/>
    <n v="11408"/>
    <s v="41583408MRSU"/>
    <s v="408M"/>
    <x v="41"/>
    <s v="13MIP - (RSU)"/>
    <n v="10265"/>
    <n v="20"/>
    <x v="34"/>
    <n v="9260"/>
    <x v="2"/>
    <n v="107000"/>
    <n v="0"/>
    <n v="0"/>
    <s v="41583408MRSU13MIP - (RSU)"/>
    <s v="MIP - (RSU)"/>
    <s v="MIP - (RSU) - 11/05/2013"/>
    <s v="3 years"/>
    <d v="2013-11-05T00:00:00"/>
    <d v="2016-11-05T00:00:00"/>
    <n v="1190"/>
    <n v="0"/>
    <n v="0"/>
    <m/>
    <m/>
    <m/>
    <m/>
    <n v="1190"/>
    <n v="1"/>
    <s v=""/>
    <n v="0"/>
    <n v="52705.1"/>
    <n v="0"/>
    <n v="0"/>
    <n v="0"/>
    <s v=""/>
    <s v=""/>
    <s v=""/>
    <n v="52705.1"/>
    <n v="1190"/>
    <n v="-1190"/>
    <n v="0"/>
    <n v="0"/>
    <n v="44.29"/>
    <n v="0"/>
    <n v="0"/>
    <n v="0"/>
    <n v="43935.68"/>
    <n v="8769.42"/>
    <n v="-175.40593884"/>
    <n v="8594.01406116"/>
    <n v="52705.1"/>
    <n v="48.044758432087512"/>
    <n v="1097"/>
    <n v="52705.1"/>
    <n v="52705.1"/>
    <n v="0"/>
    <n v="8769.42"/>
    <n v="0"/>
    <n v="0"/>
    <n v="0"/>
    <n v="43935.68"/>
    <n v="52705.1"/>
    <n v="0"/>
    <m/>
    <n v="0"/>
    <n v="0"/>
    <n v="0"/>
    <n v="0"/>
    <n v="0"/>
    <n v="0"/>
    <n v="0"/>
    <n v="0"/>
    <n v="0"/>
    <n v="0"/>
    <n v="0"/>
    <n v="0"/>
    <n v="0"/>
  </r>
  <r>
    <n v="1528"/>
    <n v="11461"/>
    <s v="41583461TRSU"/>
    <s v="461T"/>
    <x v="224"/>
    <s v="13MIP - (RSU)"/>
    <n v="10265"/>
    <n v="10"/>
    <x v="0"/>
    <n v="9260"/>
    <x v="2"/>
    <n v="2000"/>
    <n v="0"/>
    <n v="0"/>
    <s v="41583461TRSU13MIP - (RSU)"/>
    <s v="MIP - (RSU)"/>
    <s v="MIP - (RSU) - 11/05/2013"/>
    <s v="3 years"/>
    <d v="2013-11-05T00:00:00"/>
    <d v="2016-11-05T00:00:00"/>
    <n v="820"/>
    <n v="0"/>
    <n v="0"/>
    <m/>
    <m/>
    <m/>
    <m/>
    <n v="820"/>
    <n v="1"/>
    <s v=""/>
    <n v="0"/>
    <n v="36317.800000000003"/>
    <n v="0"/>
    <n v="0"/>
    <n v="0"/>
    <s v=""/>
    <s v=""/>
    <s v=""/>
    <n v="36317.800000000003"/>
    <n v="820"/>
    <n v="-820"/>
    <n v="0"/>
    <n v="0"/>
    <n v="44.29"/>
    <n v="0"/>
    <n v="0"/>
    <n v="0"/>
    <n v="30250.07"/>
    <n v="6067.73"/>
    <n v="-121.36673545999999"/>
    <n v="5946.3632645399994"/>
    <n v="36317.800000000003"/>
    <n v="33.10647219690064"/>
    <n v="1097"/>
    <n v="36317.800000000003"/>
    <n v="36317.800000000003"/>
    <n v="0"/>
    <n v="6067.73"/>
    <n v="0"/>
    <n v="0"/>
    <n v="0"/>
    <n v="30250.07"/>
    <n v="36317.800000000003"/>
    <n v="0"/>
    <m/>
    <n v="0"/>
    <n v="0"/>
    <n v="0"/>
    <n v="0"/>
    <n v="0"/>
    <n v="0"/>
    <n v="0"/>
    <n v="0"/>
    <n v="0"/>
    <n v="0"/>
    <n v="0"/>
    <n v="0"/>
    <n v="0"/>
  </r>
  <r>
    <n v="1529"/>
    <n v="11471"/>
    <s v="41583471BRSU"/>
    <s v="471B"/>
    <x v="42"/>
    <s v="13MIP - (RSU)"/>
    <n v="10265"/>
    <n v="70"/>
    <x v="16"/>
    <n v="9260"/>
    <x v="2"/>
    <n v="170000"/>
    <n v="0"/>
    <n v="0"/>
    <s v="41583471BRSU13MIP - (RSU)"/>
    <s v="MIP - (RSU)"/>
    <s v="MIP - (RSU) - 11/05/2013"/>
    <s v="3 years"/>
    <d v="2013-11-05T00:00:00"/>
    <d v="2016-11-05T00:00:00"/>
    <n v="511"/>
    <n v="0"/>
    <n v="0"/>
    <m/>
    <m/>
    <m/>
    <m/>
    <n v="511"/>
    <n v="1"/>
    <s v=""/>
    <n v="0"/>
    <n v="22632.19"/>
    <n v="0"/>
    <n v="0"/>
    <n v="0"/>
    <s v=""/>
    <s v=""/>
    <s v=""/>
    <n v="22632.19"/>
    <n v="511"/>
    <n v="-511"/>
    <n v="0"/>
    <n v="0"/>
    <n v="44.29"/>
    <n v="0"/>
    <n v="0"/>
    <n v="0"/>
    <n v="18867.54"/>
    <n v="3764.65"/>
    <n v="-75.300529299999994"/>
    <n v="3689.3494707"/>
    <n v="22632.19"/>
    <n v="20.630984503190518"/>
    <n v="1097"/>
    <n v="22632.19"/>
    <n v="22632.19"/>
    <n v="0"/>
    <n v="3764.65"/>
    <n v="0"/>
    <n v="0"/>
    <n v="0"/>
    <n v="18867.54"/>
    <n v="22632.190000000002"/>
    <n v="0"/>
    <m/>
    <n v="0"/>
    <n v="0"/>
    <n v="0"/>
    <n v="0"/>
    <n v="0"/>
    <n v="0"/>
    <n v="0"/>
    <n v="0"/>
    <n v="0"/>
    <n v="0"/>
    <n v="0"/>
    <n v="0"/>
    <n v="0"/>
  </r>
  <r>
    <n v="1530"/>
    <n v="11473"/>
    <s v="41583473HRSU"/>
    <s v="473H"/>
    <x v="43"/>
    <s v="13MIP - (RSU)"/>
    <n v="10265"/>
    <n v="20"/>
    <x v="35"/>
    <n v="9260"/>
    <x v="2"/>
    <n v="107000"/>
    <n v="0"/>
    <n v="0"/>
    <s v="41583473HRSU13MIP - (RSU)"/>
    <s v="MIP - (RSU)"/>
    <s v="MIP - (RSU) - 11/05/2013"/>
    <s v="3 years"/>
    <d v="2013-11-05T00:00:00"/>
    <d v="2016-11-05T00:00:00"/>
    <n v="548"/>
    <n v="0"/>
    <n v="0"/>
    <m/>
    <m/>
    <m/>
    <m/>
    <n v="548"/>
    <n v="1"/>
    <s v=""/>
    <n v="0"/>
    <n v="24270.92"/>
    <n v="0"/>
    <n v="0"/>
    <n v="0"/>
    <s v=""/>
    <s v=""/>
    <s v=""/>
    <n v="24270.92"/>
    <n v="548"/>
    <n v="-548"/>
    <n v="0"/>
    <n v="0"/>
    <n v="44.29"/>
    <n v="0"/>
    <n v="0"/>
    <n v="0"/>
    <n v="20240.53"/>
    <n v="4030.39"/>
    <n v="-80.615860779999991"/>
    <n v="3949.7741392200001"/>
    <n v="24270.92"/>
    <n v="22.124813126709206"/>
    <n v="1097"/>
    <n v="24270.92"/>
    <n v="24270.92"/>
    <n v="0"/>
    <n v="1188.17"/>
    <n v="2842.22"/>
    <n v="0"/>
    <n v="0"/>
    <n v="20240.53"/>
    <n v="24270.92"/>
    <n v="0"/>
    <m/>
    <n v="0"/>
    <n v="0"/>
    <n v="0"/>
    <n v="0"/>
    <n v="0"/>
    <n v="0"/>
    <n v="0"/>
    <n v="0"/>
    <n v="0"/>
    <n v="0"/>
    <n v="0"/>
    <n v="0"/>
    <n v="0"/>
  </r>
  <r>
    <n v="1531"/>
    <n v="11885"/>
    <s v="41583885YRSU"/>
    <s v="885Y"/>
    <x v="45"/>
    <s v="13MIP - (RSU)"/>
    <n v="10265"/>
    <n v="212"/>
    <x v="37"/>
    <n v="9260"/>
    <x v="2"/>
    <n v="824000"/>
    <n v="0"/>
    <n v="0"/>
    <s v="41583885YRSU13MIP - (RSU)"/>
    <s v="MIP - (RSU)"/>
    <s v="MIP - (RSU) - 11/05/2013"/>
    <s v="3 years"/>
    <d v="2013-11-05T00:00:00"/>
    <d v="2016-11-05T00:00:00"/>
    <n v="218"/>
    <n v="0"/>
    <n v="0"/>
    <m/>
    <m/>
    <m/>
    <m/>
    <n v="218"/>
    <n v="1"/>
    <s v=""/>
    <n v="218"/>
    <n v="9655.2199999999993"/>
    <n v="0"/>
    <n v="0"/>
    <n v="0"/>
    <s v=""/>
    <s v=""/>
    <s v=""/>
    <n v="9655.2199999999993"/>
    <n v="218"/>
    <n v="-218"/>
    <n v="0"/>
    <n v="0"/>
    <n v="44.29"/>
    <n v="0"/>
    <n v="0"/>
    <n v="0"/>
    <n v="8060.78"/>
    <n v="1594.44"/>
    <n v="-31.89198888"/>
    <n v="1562.54801112"/>
    <n v="9655.2199999999993"/>
    <n v="8.801476754785778"/>
    <n v="1097"/>
    <n v="9655.2199999999993"/>
    <n v="9655.2199999999993"/>
    <n v="0"/>
    <n v="1594.44"/>
    <n v="0"/>
    <n v="0"/>
    <n v="0"/>
    <n v="8060.78"/>
    <n v="9655.2199999999993"/>
    <n v="0"/>
    <m/>
    <n v="0"/>
    <n v="0"/>
    <n v="0"/>
    <n v="0"/>
    <n v="0"/>
    <n v="0"/>
    <n v="0"/>
    <n v="0"/>
    <n v="0"/>
    <n v="0"/>
    <n v="0"/>
    <n v="0"/>
    <n v="0"/>
  </r>
  <r>
    <n v="1532"/>
    <n v="11983"/>
    <s v="41583983SRSU"/>
    <s v="983S"/>
    <x v="49"/>
    <s v="13MIP - (RSU)"/>
    <n v="10265"/>
    <n v="50"/>
    <x v="41"/>
    <n v="9260"/>
    <x v="2"/>
    <n v="91000"/>
    <n v="0"/>
    <n v="0"/>
    <s v="41583983SRSU13MIP - (RSU)"/>
    <s v="MIP - (RSU)"/>
    <s v="MIP - (RSU) - 11/05/2013"/>
    <s v="3 years"/>
    <d v="2013-11-05T00:00:00"/>
    <d v="2016-11-05T00:00:00"/>
    <n v="877"/>
    <n v="0"/>
    <n v="0"/>
    <m/>
    <m/>
    <m/>
    <m/>
    <n v="877"/>
    <n v="1"/>
    <s v=""/>
    <n v="0"/>
    <n v="38842.33"/>
    <n v="0"/>
    <n v="0"/>
    <n v="0"/>
    <s v=""/>
    <s v=""/>
    <s v=""/>
    <n v="38842.33"/>
    <n v="877"/>
    <n v="-877"/>
    <n v="0"/>
    <n v="0"/>
    <n v="44.29"/>
    <n v="0"/>
    <n v="0"/>
    <n v="0"/>
    <n v="32375.99"/>
    <n v="6466.34"/>
    <n v="-129.33973268"/>
    <n v="6337.0002673199997"/>
    <n v="38842.33"/>
    <n v="35.407775752051052"/>
    <n v="1097"/>
    <n v="38842.33"/>
    <n v="38842.33"/>
    <n v="0"/>
    <n v="1906.3"/>
    <n v="4560.04"/>
    <n v="0"/>
    <n v="0"/>
    <n v="32375.99"/>
    <n v="38842.33"/>
    <n v="0"/>
    <m/>
    <n v="0"/>
    <n v="0"/>
    <n v="0"/>
    <n v="0"/>
    <n v="0"/>
    <n v="0"/>
    <n v="0"/>
    <n v="0"/>
    <n v="0"/>
    <n v="0"/>
    <n v="0"/>
    <n v="0"/>
    <n v="0"/>
  </r>
  <r>
    <n v="1533"/>
    <n v="12499"/>
    <s v="41583499SRSU"/>
    <s v="499S"/>
    <x v="56"/>
    <s v="13MIP - (RSU)"/>
    <n v="10265"/>
    <n v="10"/>
    <x v="48"/>
    <n v="9260"/>
    <x v="2"/>
    <n v="2000"/>
    <n v="0"/>
    <n v="0"/>
    <s v="41583499SRSU13MIP - (RSU)"/>
    <s v="MIP - (RSU)"/>
    <s v="MIP - (RSU) - 11/05/2013"/>
    <s v="3 years"/>
    <d v="2013-11-05T00:00:00"/>
    <d v="2016-11-05T00:00:00"/>
    <n v="7534"/>
    <n v="0"/>
    <n v="0"/>
    <m/>
    <m/>
    <m/>
    <m/>
    <n v="7534"/>
    <n v="1"/>
    <s v=""/>
    <n v="0"/>
    <n v="333680.86"/>
    <n v="0"/>
    <n v="0"/>
    <n v="0"/>
    <s v=""/>
    <s v=""/>
    <s v=""/>
    <n v="333680.86"/>
    <n v="7534"/>
    <n v="-7534"/>
    <n v="0"/>
    <n v="0"/>
    <n v="44.29"/>
    <n v="0"/>
    <n v="0"/>
    <n v="0"/>
    <n v="278052.62"/>
    <n v="55628.24"/>
    <n v="-1112.6760564799999"/>
    <n v="54515.563943519999"/>
    <n v="333680.86"/>
    <n v="304.17580674567"/>
    <n v="1097"/>
    <n v="333680.86"/>
    <n v="333680.86"/>
    <n v="0"/>
    <n v="16399.39"/>
    <n v="18138.729999999996"/>
    <n v="18188.419999999998"/>
    <n v="2901.7"/>
    <n v="278052.62"/>
    <n v="333680.86"/>
    <n v="0"/>
    <m/>
    <n v="1540.55"/>
    <n v="1361.15"/>
    <n v="0"/>
    <n v="2901.7"/>
    <n v="0"/>
    <n v="0"/>
    <n v="0"/>
    <n v="0"/>
    <n v="0"/>
    <n v="0"/>
    <n v="0"/>
    <n v="0"/>
    <n v="2901.7"/>
  </r>
  <r>
    <n v="1534"/>
    <n v="12665"/>
    <s v="41583665GRSU"/>
    <s v="665G"/>
    <x v="57"/>
    <s v="13MIP - (RSU)"/>
    <n v="10265"/>
    <n v="10"/>
    <x v="5"/>
    <n v="9260"/>
    <x v="2"/>
    <n v="2000"/>
    <n v="0"/>
    <n v="0"/>
    <s v="41583665GRSU13MIP - (RSU)"/>
    <s v="MIP - (RSU)"/>
    <s v="MIP - (RSU) - 11/05/2013"/>
    <s v="3 years"/>
    <d v="2013-11-05T00:00:00"/>
    <d v="2016-11-05T00:00:00"/>
    <n v="7858"/>
    <n v="0"/>
    <n v="0"/>
    <m/>
    <m/>
    <m/>
    <m/>
    <n v="7858"/>
    <n v="1"/>
    <s v=""/>
    <n v="0"/>
    <n v="348030.82"/>
    <n v="0"/>
    <n v="0"/>
    <n v="0"/>
    <s v=""/>
    <s v=""/>
    <s v=""/>
    <n v="348030.82"/>
    <n v="7858"/>
    <n v="-7858"/>
    <n v="0"/>
    <n v="0"/>
    <n v="44.29"/>
    <n v="0"/>
    <n v="0"/>
    <n v="0"/>
    <n v="290010.92"/>
    <n v="58019.9"/>
    <n v="-1160.5140397999999"/>
    <n v="56859.385960200001"/>
    <n v="348030.82"/>
    <n v="317.2569006381039"/>
    <n v="1097"/>
    <n v="348030.82"/>
    <n v="348030.82"/>
    <n v="0"/>
    <n v="58019.9"/>
    <n v="0"/>
    <n v="0"/>
    <n v="0"/>
    <n v="290010.92"/>
    <n v="348030.82"/>
    <n v="0"/>
    <m/>
    <n v="0"/>
    <n v="0"/>
    <n v="0"/>
    <n v="0"/>
    <n v="0"/>
    <n v="0"/>
    <n v="0"/>
    <n v="0"/>
    <n v="0"/>
    <n v="0"/>
    <n v="0"/>
    <n v="0"/>
    <n v="0"/>
  </r>
  <r>
    <n v="1535"/>
    <n v="13369"/>
    <s v="41583369KRSU"/>
    <s v="369K"/>
    <x v="64"/>
    <s v="13MIP - (RSU)"/>
    <n v="10265"/>
    <n v="10"/>
    <x v="53"/>
    <n v="9260"/>
    <x v="2"/>
    <n v="2000"/>
    <n v="0"/>
    <n v="0"/>
    <s v="41583369KRSU13MIP - (RSU)"/>
    <s v="MIP - (RSU)"/>
    <s v="MIP - (RSU) - 11/05/2013"/>
    <s v="3 years"/>
    <d v="2013-11-05T00:00:00"/>
    <d v="2016-11-05T00:00:00"/>
    <n v="2777"/>
    <n v="0"/>
    <n v="0"/>
    <m/>
    <m/>
    <m/>
    <m/>
    <n v="2777"/>
    <n v="1"/>
    <s v=""/>
    <n v="0"/>
    <n v="122993.33"/>
    <n v="0"/>
    <n v="0"/>
    <n v="0"/>
    <s v=""/>
    <s v=""/>
    <s v=""/>
    <n v="122993.33"/>
    <n v="2777"/>
    <n v="-2777"/>
    <n v="0"/>
    <n v="0"/>
    <n v="44.29"/>
    <n v="0"/>
    <n v="0"/>
    <n v="0"/>
    <n v="102487.06"/>
    <n v="20506.27"/>
    <n v="-410.16641254000001"/>
    <n v="20096.103587460002"/>
    <n v="122993.33"/>
    <n v="112.11789425706472"/>
    <n v="1097"/>
    <n v="122993.33"/>
    <n v="122993.33"/>
    <n v="0"/>
    <n v="20506.27"/>
    <n v="0"/>
    <n v="0"/>
    <n v="0"/>
    <n v="102487.06"/>
    <n v="122993.33"/>
    <n v="0"/>
    <m/>
    <n v="0"/>
    <n v="0"/>
    <n v="0"/>
    <n v="0"/>
    <n v="0"/>
    <n v="0"/>
    <n v="0"/>
    <n v="0"/>
    <n v="0"/>
    <n v="0"/>
    <n v="0"/>
    <n v="0"/>
    <n v="0"/>
  </r>
  <r>
    <n v="1536"/>
    <n v="13497"/>
    <s v="41583497GRSU"/>
    <s v="497G"/>
    <x v="69"/>
    <s v="13MIP - (RSU)"/>
    <n v="10265"/>
    <n v="10"/>
    <x v="58"/>
    <n v="9260"/>
    <x v="2"/>
    <n v="12000"/>
    <n v="0"/>
    <n v="0"/>
    <s v="41583497GRSU13MIP - (RSU)"/>
    <s v="MIP - (RSU)"/>
    <s v="MIP - (RSU) - 11/05/2013"/>
    <s v="3 years"/>
    <d v="2013-11-05T00:00:00"/>
    <d v="2016-11-05T00:00:00"/>
    <n v="1196"/>
    <n v="0"/>
    <n v="0"/>
    <m/>
    <m/>
    <m/>
    <m/>
    <n v="1196"/>
    <n v="1"/>
    <s v=""/>
    <n v="0"/>
    <n v="52970.84"/>
    <n v="0"/>
    <n v="0"/>
    <n v="0"/>
    <s v=""/>
    <s v=""/>
    <s v=""/>
    <n v="52970.84"/>
    <n v="1196"/>
    <n v="-1196"/>
    <n v="0"/>
    <n v="0"/>
    <n v="44.29"/>
    <n v="0"/>
    <n v="0"/>
    <n v="0"/>
    <n v="44157.13"/>
    <n v="8813.7099999999991"/>
    <n v="-176.29182741999998"/>
    <n v="8637.418172579999"/>
    <n v="52970.84"/>
    <n v="48.287000911577024"/>
    <n v="1097"/>
    <n v="52970.84"/>
    <n v="52970.84"/>
    <n v="0"/>
    <n v="8813.7099999999991"/>
    <n v="0"/>
    <n v="0"/>
    <n v="0"/>
    <n v="44157.13"/>
    <n v="52970.84"/>
    <n v="0"/>
    <m/>
    <n v="0"/>
    <n v="0"/>
    <n v="0"/>
    <n v="0"/>
    <n v="0"/>
    <n v="0"/>
    <n v="0"/>
    <n v="0"/>
    <n v="0"/>
    <n v="0"/>
    <n v="0"/>
    <n v="0"/>
    <n v="0"/>
  </r>
  <r>
    <n v="1537"/>
    <n v="14162"/>
    <s v="41583162RRSU"/>
    <s v="162R"/>
    <x v="76"/>
    <s v="13MIP - (RSU)"/>
    <n v="10265"/>
    <n v="80"/>
    <x v="63"/>
    <n v="9260"/>
    <x v="2"/>
    <n v="190000"/>
    <n v="0"/>
    <n v="0"/>
    <s v="41583162RRSU13MIP - (RSU)"/>
    <s v="MIP - (RSU)"/>
    <s v="MIP - (RSU) - 11/05/2013"/>
    <s v="3 years"/>
    <d v="2013-11-05T00:00:00"/>
    <d v="2016-11-05T00:00:00"/>
    <n v="424"/>
    <n v="0"/>
    <n v="0"/>
    <m/>
    <m/>
    <m/>
    <m/>
    <n v="424"/>
    <n v="1"/>
    <s v=""/>
    <n v="0"/>
    <n v="18778.96"/>
    <n v="0"/>
    <n v="0"/>
    <n v="0"/>
    <s v=""/>
    <s v=""/>
    <s v=""/>
    <n v="18778.96"/>
    <n v="424"/>
    <n v="-424"/>
    <n v="0"/>
    <n v="0"/>
    <n v="44.29"/>
    <n v="0"/>
    <n v="0"/>
    <n v="0"/>
    <n v="15634.37"/>
    <n v="3144.59"/>
    <n v="-62.898089179999999"/>
    <n v="3081.69191082"/>
    <n v="18778.96"/>
    <n v="17.118468550592524"/>
    <n v="1097"/>
    <n v="18778.96"/>
    <n v="18778.96"/>
    <n v="0"/>
    <n v="3144.59"/>
    <n v="0"/>
    <n v="0"/>
    <n v="0"/>
    <n v="15634.37"/>
    <n v="18778.96"/>
    <n v="0"/>
    <m/>
    <n v="0"/>
    <n v="0"/>
    <n v="0"/>
    <n v="0"/>
    <n v="0"/>
    <n v="0"/>
    <n v="0"/>
    <n v="0"/>
    <n v="0"/>
    <n v="0"/>
    <n v="0"/>
    <n v="0"/>
    <n v="0"/>
  </r>
  <r>
    <n v="1538"/>
    <n v="14237"/>
    <s v="41583237FRSU"/>
    <s v="237F"/>
    <x v="79"/>
    <s v="13MIP - (RSU)"/>
    <n v="10265"/>
    <n v="10"/>
    <x v="65"/>
    <n v="9260"/>
    <x v="2"/>
    <n v="2000"/>
    <n v="0"/>
    <n v="0"/>
    <s v="41583237FRSU13MIP - (RSU)"/>
    <s v="MIP - (RSU)"/>
    <s v="MIP - (RSU) - 11/05/2013"/>
    <s v="3 years"/>
    <d v="2013-11-05T00:00:00"/>
    <d v="2016-11-05T00:00:00"/>
    <n v="1912"/>
    <n v="0"/>
    <n v="0"/>
    <m/>
    <m/>
    <m/>
    <m/>
    <n v="1912"/>
    <n v="1"/>
    <s v=""/>
    <n v="0"/>
    <n v="84682.48"/>
    <n v="0"/>
    <n v="0"/>
    <n v="0"/>
    <s v=""/>
    <s v=""/>
    <s v=""/>
    <n v="84682.48"/>
    <n v="1912"/>
    <n v="-1912"/>
    <n v="0"/>
    <n v="0"/>
    <n v="44.29"/>
    <n v="0"/>
    <n v="0"/>
    <n v="0"/>
    <n v="70553.97"/>
    <n v="14128.51"/>
    <n v="-282.59845702000001"/>
    <n v="13845.91154298"/>
    <n v="84682.48"/>
    <n v="77.194603463992706"/>
    <n v="1097"/>
    <n v="84682.48"/>
    <n v="84682.48"/>
    <n v="0"/>
    <n v="4165.13"/>
    <n v="4606.8899999999958"/>
    <n v="4619.51"/>
    <n v="736.98"/>
    <n v="70553.97"/>
    <n v="84682.48"/>
    <n v="0"/>
    <m/>
    <n v="391.27"/>
    <n v="345.71"/>
    <n v="0"/>
    <n v="736.98"/>
    <n v="0"/>
    <n v="0"/>
    <n v="0"/>
    <n v="0"/>
    <n v="0"/>
    <n v="0"/>
    <n v="0"/>
    <n v="0"/>
    <n v="736.98"/>
  </r>
  <r>
    <n v="1539"/>
    <n v="14383"/>
    <s v="41583383KRSU"/>
    <s v="383K"/>
    <x v="83"/>
    <s v="13MIP - (RSU)"/>
    <n v="10265"/>
    <n v="80"/>
    <x v="68"/>
    <n v="9260"/>
    <x v="2"/>
    <n v="190000"/>
    <n v="0"/>
    <n v="0"/>
    <s v="41583383KRSU13MIP - (RSU)"/>
    <s v="MIP - (RSU)"/>
    <s v="MIP - (RSU) - 11/05/2013"/>
    <s v="3 years"/>
    <d v="2013-11-05T00:00:00"/>
    <d v="2016-11-05T00:00:00"/>
    <n v="1745"/>
    <n v="0"/>
    <n v="0"/>
    <m/>
    <m/>
    <m/>
    <m/>
    <n v="1745"/>
    <n v="1"/>
    <s v=""/>
    <n v="0"/>
    <n v="77286.05"/>
    <n v="0"/>
    <n v="0"/>
    <n v="0"/>
    <s v=""/>
    <s v=""/>
    <s v=""/>
    <n v="77286.05"/>
    <n v="1745"/>
    <n v="-1745"/>
    <n v="0"/>
    <n v="0"/>
    <n v="44.29"/>
    <n v="0"/>
    <n v="0"/>
    <n v="0"/>
    <n v="64397.66"/>
    <n v="12888.39"/>
    <n v="-257.79357677999997"/>
    <n v="12630.596423219999"/>
    <n v="77286.05"/>
    <n v="70.452187784867817"/>
    <n v="1097"/>
    <n v="77286.05"/>
    <n v="77286.05"/>
    <n v="0"/>
    <n v="3799.54"/>
    <n v="4202.5200000000004"/>
    <n v="4214.04"/>
    <n v="672.29"/>
    <n v="64397.66"/>
    <n v="77286.05"/>
    <n v="0"/>
    <m/>
    <n v="356.93"/>
    <n v="315.36"/>
    <n v="0"/>
    <n v="672.29"/>
    <n v="0"/>
    <n v="0"/>
    <n v="0"/>
    <n v="0"/>
    <n v="0"/>
    <n v="0"/>
    <n v="0"/>
    <n v="0"/>
    <n v="672.29"/>
  </r>
  <r>
    <n v="1540"/>
    <n v="14468"/>
    <s v="41583468RRSU"/>
    <s v="468R"/>
    <x v="84"/>
    <s v="13MIP - (RSU)"/>
    <n v="10265"/>
    <n v="80"/>
    <x v="69"/>
    <n v="9260"/>
    <x v="2"/>
    <n v="190000"/>
    <n v="0"/>
    <n v="0"/>
    <s v="41583468RRSU13MIP - (RSU)"/>
    <s v="MIP - (RSU)"/>
    <s v="MIP - (RSU) - 11/05/2013"/>
    <s v="3 years"/>
    <d v="2013-11-05T00:00:00"/>
    <d v="2016-11-05T00:00:00"/>
    <n v="1308"/>
    <n v="0"/>
    <n v="0"/>
    <m/>
    <m/>
    <m/>
    <m/>
    <n v="1308"/>
    <n v="1"/>
    <s v=""/>
    <n v="0"/>
    <n v="57931.32"/>
    <n v="0"/>
    <n v="0"/>
    <n v="0"/>
    <s v=""/>
    <s v=""/>
    <s v=""/>
    <n v="57931.32"/>
    <n v="1308"/>
    <n v="-1308"/>
    <n v="0"/>
    <n v="0"/>
    <n v="44.29"/>
    <n v="0"/>
    <n v="0"/>
    <n v="0"/>
    <n v="48276.1"/>
    <n v="9655.2199999999993"/>
    <n v="-193.12371043999997"/>
    <n v="9462.0962895599987"/>
    <n v="57931.32"/>
    <n v="52.808860528714675"/>
    <n v="1097"/>
    <n v="57931.32"/>
    <n v="57931.32"/>
    <n v="0"/>
    <n v="9655.2199999999993"/>
    <n v="0"/>
    <n v="0"/>
    <n v="0"/>
    <n v="48276.1"/>
    <n v="57931.32"/>
    <n v="0"/>
    <m/>
    <n v="0"/>
    <n v="0"/>
    <n v="0"/>
    <n v="0"/>
    <n v="0"/>
    <n v="0"/>
    <n v="0"/>
    <n v="0"/>
    <n v="0"/>
    <n v="0"/>
    <n v="0"/>
    <n v="0"/>
    <n v="0"/>
  </r>
  <r>
    <n v="1541"/>
    <n v="14482"/>
    <s v="41583482DRSU"/>
    <s v="482D"/>
    <x v="86"/>
    <s v="13MIP - (RSU)"/>
    <n v="10265"/>
    <n v="10"/>
    <x v="70"/>
    <n v="9260"/>
    <x v="2"/>
    <n v="12000"/>
    <n v="0"/>
    <n v="0"/>
    <s v="41583482DRSU13MIP - (RSU)"/>
    <s v="MIP - (RSU)"/>
    <s v="MIP - (RSU) - 11/05/2013"/>
    <s v="3 years"/>
    <d v="2013-11-05T00:00:00"/>
    <d v="2016-11-05T00:00:00"/>
    <n v="1422"/>
    <n v="0"/>
    <n v="0"/>
    <m/>
    <m/>
    <m/>
    <m/>
    <n v="1422"/>
    <n v="1"/>
    <s v=""/>
    <n v="0"/>
    <n v="62980.38"/>
    <n v="0"/>
    <n v="0"/>
    <n v="0"/>
    <s v=""/>
    <s v=""/>
    <s v=""/>
    <n v="62980.38"/>
    <n v="1422"/>
    <n v="-1422"/>
    <n v="0"/>
    <n v="0"/>
    <n v="44.29"/>
    <n v="0"/>
    <n v="0"/>
    <n v="0"/>
    <n v="52483.65"/>
    <n v="10496.73"/>
    <n v="-209.95559345999999"/>
    <n v="10286.77440654"/>
    <n v="62980.38"/>
    <n v="57.411467639015491"/>
    <n v="1097"/>
    <n v="62980.38"/>
    <n v="62980.38"/>
    <n v="0"/>
    <n v="3094.47"/>
    <n v="3422.680000000003"/>
    <n v="3432.05"/>
    <n v="547.53"/>
    <n v="52483.65"/>
    <n v="62980.380000000005"/>
    <n v="0"/>
    <m/>
    <n v="290.69"/>
    <n v="256.83999999999997"/>
    <n v="0"/>
    <n v="547.53"/>
    <n v="0"/>
    <n v="0"/>
    <n v="0"/>
    <n v="0"/>
    <n v="0"/>
    <n v="0"/>
    <n v="0"/>
    <n v="0"/>
    <n v="547.53"/>
  </r>
  <r>
    <n v="1542"/>
    <n v="14492"/>
    <s v="41583492YRSU"/>
    <s v="492Y"/>
    <x v="88"/>
    <s v="13MIP - (RSU)"/>
    <n v="10265"/>
    <n v="180"/>
    <x v="71"/>
    <n v="9260"/>
    <x v="2"/>
    <n v="700000"/>
    <n v="0"/>
    <n v="0"/>
    <s v="41583492YRSU13MIP - (RSU)"/>
    <s v="MIP - (RSU)"/>
    <s v="MIP - (RSU) - 11/05/2013"/>
    <s v="3 years"/>
    <d v="2013-11-05T00:00:00"/>
    <d v="2016-11-05T00:00:00"/>
    <n v="964"/>
    <n v="0"/>
    <n v="0"/>
    <m/>
    <m/>
    <m/>
    <m/>
    <n v="964"/>
    <n v="1"/>
    <s v=""/>
    <n v="0"/>
    <n v="42695.56"/>
    <n v="0"/>
    <n v="0"/>
    <n v="0"/>
    <s v=""/>
    <s v=""/>
    <s v=""/>
    <n v="42695.56"/>
    <n v="964"/>
    <n v="-964"/>
    <n v="0"/>
    <n v="0"/>
    <n v="44.29"/>
    <n v="0"/>
    <n v="0"/>
    <n v="0"/>
    <n v="35564.870000000003"/>
    <n v="7130.69"/>
    <n v="-142.62806137999999"/>
    <n v="6988.0619386199996"/>
    <n v="42695.56"/>
    <n v="38.920291704649038"/>
    <n v="1097"/>
    <n v="42695.56"/>
    <n v="42695.56"/>
    <n v="0"/>
    <n v="7130.69"/>
    <n v="0"/>
    <n v="0"/>
    <n v="0"/>
    <n v="35564.870000000003"/>
    <n v="42695.560000000005"/>
    <n v="0"/>
    <m/>
    <n v="0"/>
    <n v="0"/>
    <n v="0"/>
    <n v="0"/>
    <n v="0"/>
    <n v="0"/>
    <n v="0"/>
    <n v="0"/>
    <n v="0"/>
    <n v="0"/>
    <n v="0"/>
    <n v="0"/>
    <n v="0"/>
  </r>
  <r>
    <n v="1543"/>
    <n v="14593"/>
    <s v="41583593ERSU"/>
    <s v="593E"/>
    <x v="89"/>
    <s v="13MIP - (RSU)"/>
    <n v="10265"/>
    <n v="180"/>
    <x v="72"/>
    <n v="9260"/>
    <x v="2"/>
    <n v="700000"/>
    <n v="0"/>
    <n v="0"/>
    <s v="41583593ERSU13MIP - (RSU)"/>
    <s v="MIP - (RSU)"/>
    <s v="MIP - (RSU) - 11/05/2013"/>
    <s v="3 years"/>
    <d v="2013-11-05T00:00:00"/>
    <d v="2016-11-05T00:00:00"/>
    <n v="2875"/>
    <n v="0"/>
    <n v="0"/>
    <m/>
    <m/>
    <m/>
    <m/>
    <n v="2875"/>
    <n v="1"/>
    <s v=""/>
    <n v="0"/>
    <n v="127333.75"/>
    <n v="0"/>
    <n v="0"/>
    <n v="0"/>
    <s v=""/>
    <s v=""/>
    <s v=""/>
    <n v="127333.75"/>
    <n v="2875"/>
    <n v="-2875"/>
    <n v="0"/>
    <n v="0"/>
    <n v="44.29"/>
    <n v="0"/>
    <n v="0"/>
    <n v="0"/>
    <n v="106118.84"/>
    <n v="21214.91"/>
    <n v="-424.34062981999995"/>
    <n v="20790.569370180001"/>
    <n v="127333.75"/>
    <n v="116.07452142206016"/>
    <n v="1097"/>
    <n v="127333.75"/>
    <n v="127333.75"/>
    <n v="0"/>
    <n v="21214.91"/>
    <n v="0"/>
    <n v="0"/>
    <n v="0"/>
    <n v="106118.84"/>
    <n v="127333.75"/>
    <n v="0"/>
    <m/>
    <n v="0"/>
    <n v="0"/>
    <n v="0"/>
    <n v="0"/>
    <n v="0"/>
    <n v="0"/>
    <n v="0"/>
    <n v="0"/>
    <n v="0"/>
    <n v="0"/>
    <n v="0"/>
    <n v="0"/>
    <n v="0"/>
  </r>
  <r>
    <n v="1544"/>
    <n v="14712"/>
    <s v="41583712PRSU"/>
    <s v="712P"/>
    <x v="91"/>
    <s v="13MIP - (RSU)"/>
    <n v="10265"/>
    <n v="10"/>
    <x v="74"/>
    <n v="9260"/>
    <x v="2"/>
    <n v="2000"/>
    <n v="0"/>
    <n v="0"/>
    <s v="41583712PRSU13MIP - (RSU)"/>
    <s v="MIP - (RSU)"/>
    <s v="MIP - (RSU) - 11/05/2013"/>
    <s v="3 years"/>
    <d v="2013-11-05T00:00:00"/>
    <d v="2016-11-05T00:00:00"/>
    <n v="1351"/>
    <n v="0"/>
    <n v="0"/>
    <m/>
    <m/>
    <m/>
    <m/>
    <n v="1351"/>
    <n v="1"/>
    <s v=""/>
    <n v="0"/>
    <n v="59835.79"/>
    <n v="0"/>
    <n v="0"/>
    <n v="0"/>
    <s v=""/>
    <s v=""/>
    <s v=""/>
    <n v="59835.79"/>
    <n v="1351"/>
    <n v="-1351"/>
    <n v="0"/>
    <n v="0"/>
    <n v="44.29"/>
    <n v="0"/>
    <n v="0"/>
    <n v="0"/>
    <n v="49870.54"/>
    <n v="9965.25"/>
    <n v="-199.32493049999999"/>
    <n v="9765.9250694999992"/>
    <n v="59835.79"/>
    <n v="54.544931631722882"/>
    <n v="1097"/>
    <n v="59835.79"/>
    <n v="59835.79"/>
    <n v="0"/>
    <n v="2937.79"/>
    <n v="3249.3700000000035"/>
    <n v="3258.28"/>
    <n v="519.81000000000006"/>
    <n v="49870.54"/>
    <n v="59835.790000000008"/>
    <n v="0"/>
    <m/>
    <n v="275.97000000000003"/>
    <n v="243.84"/>
    <n v="0"/>
    <n v="519.81000000000006"/>
    <n v="0"/>
    <n v="0"/>
    <n v="0"/>
    <n v="0"/>
    <n v="0"/>
    <n v="0"/>
    <n v="0"/>
    <n v="0"/>
    <n v="519.81000000000006"/>
  </r>
  <r>
    <n v="1545"/>
    <n v="14951"/>
    <s v="41583951TRSU"/>
    <s v="951T"/>
    <x v="100"/>
    <s v="13MIP - (RSU)"/>
    <n v="10265"/>
    <n v="80"/>
    <x v="80"/>
    <n v="9260"/>
    <x v="2"/>
    <n v="190000"/>
    <n v="0"/>
    <n v="0"/>
    <s v="41583951TRSU13MIP - (RSU)"/>
    <s v="MIP - (RSU)"/>
    <s v="MIP - (RSU) - 11/05/2013"/>
    <s v="3 years"/>
    <d v="2013-11-05T00:00:00"/>
    <d v="2016-11-05T00:00:00"/>
    <n v="827"/>
    <n v="0"/>
    <n v="0"/>
    <m/>
    <m/>
    <m/>
    <m/>
    <n v="827"/>
    <n v="1"/>
    <s v=""/>
    <n v="0"/>
    <n v="36627.83"/>
    <n v="0"/>
    <n v="0"/>
    <n v="0"/>
    <s v=""/>
    <s v=""/>
    <s v=""/>
    <n v="36627.83"/>
    <n v="827"/>
    <n v="-827"/>
    <n v="0"/>
    <n v="0"/>
    <n v="44.29"/>
    <n v="0"/>
    <n v="0"/>
    <n v="0"/>
    <n v="30515.81"/>
    <n v="6112.02"/>
    <n v="-122.25262404"/>
    <n v="5989.7673759600002"/>
    <n v="36627.83"/>
    <n v="33.389088422971746"/>
    <n v="1097"/>
    <n v="36627.83"/>
    <n v="36627.83"/>
    <n v="0"/>
    <n v="1801.84"/>
    <n v="1992.9500000000003"/>
    <n v="2317.23"/>
    <n v="0"/>
    <n v="30515.81"/>
    <n v="36627.83"/>
    <n v="0"/>
    <m/>
    <n v="0"/>
    <n v="0"/>
    <n v="0"/>
    <n v="0"/>
    <n v="0"/>
    <n v="0"/>
    <n v="0"/>
    <n v="0"/>
    <n v="0"/>
    <n v="0"/>
    <n v="0"/>
    <n v="0"/>
    <n v="0"/>
  </r>
  <r>
    <n v="1546"/>
    <n v="14957"/>
    <s v="41583957RRSU"/>
    <s v="957R"/>
    <x v="101"/>
    <s v="13MIP - (RSU)"/>
    <n v="10265"/>
    <n v="80"/>
    <x v="81"/>
    <n v="9260"/>
    <x v="2"/>
    <n v="190000"/>
    <n v="0"/>
    <n v="0"/>
    <s v="41583957RRSU13MIP - (RSU)"/>
    <s v="MIP - (RSU)"/>
    <s v="MIP - (RSU) - 11/05/2013"/>
    <s v="3 years"/>
    <d v="2013-11-05T00:00:00"/>
    <d v="2016-11-05T00:00:00"/>
    <n v="557"/>
    <n v="0"/>
    <n v="0"/>
    <m/>
    <m/>
    <m/>
    <m/>
    <n v="557"/>
    <n v="1"/>
    <s v=""/>
    <n v="0"/>
    <n v="24669.53"/>
    <n v="0"/>
    <n v="0"/>
    <n v="0"/>
    <s v=""/>
    <s v=""/>
    <s v=""/>
    <n v="24669.53"/>
    <n v="557"/>
    <n v="-557"/>
    <n v="0"/>
    <n v="0"/>
    <n v="44.29"/>
    <n v="0"/>
    <n v="0"/>
    <n v="0"/>
    <n v="20550.560000000001"/>
    <n v="4118.97"/>
    <n v="-82.387637940000005"/>
    <n v="4036.5823620600004"/>
    <n v="24669.53"/>
    <n v="22.488176845943482"/>
    <n v="1097"/>
    <n v="24669.53"/>
    <n v="24669.53"/>
    <n v="0"/>
    <n v="1214.29"/>
    <n v="1343.070000000002"/>
    <n v="1346.7499999999998"/>
    <n v="214.86"/>
    <n v="20550.560000000001"/>
    <n v="24669.530000000002"/>
    <n v="0"/>
    <m/>
    <n v="114.07"/>
    <n v="100.79"/>
    <n v="0"/>
    <n v="214.86"/>
    <n v="0"/>
    <n v="0"/>
    <n v="0"/>
    <n v="0"/>
    <n v="0"/>
    <n v="0"/>
    <n v="0"/>
    <n v="0"/>
    <n v="214.86"/>
  </r>
  <r>
    <n v="1547"/>
    <n v="15070"/>
    <s v="4158370SlRSU"/>
    <s v="70Sl"/>
    <x v="104"/>
    <s v="13MIP - (RSU)"/>
    <n v="10265"/>
    <n v="80"/>
    <x v="84"/>
    <n v="9260"/>
    <x v="2"/>
    <n v="190000"/>
    <n v="0"/>
    <n v="0"/>
    <s v="4158370SlRSU13MIP - (RSU)"/>
    <s v="MIP - (RSU)"/>
    <s v="MIP - (RSU) - 11/05/2013"/>
    <s v="3 years"/>
    <d v="2013-11-05T00:00:00"/>
    <d v="2016-11-05T00:00:00"/>
    <n v="1061"/>
    <n v="0"/>
    <n v="0"/>
    <m/>
    <m/>
    <m/>
    <m/>
    <n v="1061"/>
    <n v="1"/>
    <s v=""/>
    <n v="0"/>
    <n v="46991.69"/>
    <n v="0"/>
    <n v="0"/>
    <n v="0"/>
    <s v=""/>
    <s v=""/>
    <s v=""/>
    <n v="46991.69"/>
    <n v="1061"/>
    <n v="-1061"/>
    <n v="0"/>
    <n v="0"/>
    <n v="44.29"/>
    <n v="0"/>
    <n v="0"/>
    <n v="0"/>
    <n v="39152.36"/>
    <n v="7839.33"/>
    <n v="-156.80227865999998"/>
    <n v="7682.5277213399995"/>
    <n v="46991.69"/>
    <n v="42.836545123062898"/>
    <n v="1097"/>
    <n v="46991.69"/>
    <n v="46991.69"/>
    <n v="0"/>
    <n v="2311.06"/>
    <n v="2556.1700000000028"/>
    <n v="2563.1799999999998"/>
    <n v="408.91999999999996"/>
    <n v="39152.36"/>
    <n v="46991.69"/>
    <n v="0"/>
    <m/>
    <n v="217.1"/>
    <n v="191.82"/>
    <n v="0"/>
    <n v="408.91999999999996"/>
    <n v="0"/>
    <n v="0"/>
    <n v="0"/>
    <n v="0"/>
    <n v="0"/>
    <n v="0"/>
    <n v="0"/>
    <n v="0"/>
    <n v="408.91999999999996"/>
  </r>
  <r>
    <n v="1548"/>
    <n v="15155"/>
    <s v="41583155CRSU"/>
    <s v="155C"/>
    <x v="225"/>
    <s v="13MIP - (RSU)"/>
    <n v="10265"/>
    <n v="10"/>
    <x v="0"/>
    <n v="9260"/>
    <x v="2"/>
    <n v="2000"/>
    <n v="0"/>
    <n v="0"/>
    <s v="41583155CRSU13MIP - (RSU)"/>
    <s v="MIP - (RSU)"/>
    <s v="MIP - (RSU) - 11/05/2013"/>
    <s v="3 years"/>
    <d v="2013-11-05T00:00:00"/>
    <d v="2016-11-05T00:00:00"/>
    <n v="1261"/>
    <n v="0"/>
    <n v="0"/>
    <m/>
    <m/>
    <m/>
    <m/>
    <n v="1261"/>
    <n v="1"/>
    <s v=""/>
    <n v="0"/>
    <n v="55849.69"/>
    <n v="0"/>
    <n v="0"/>
    <n v="0"/>
    <s v=""/>
    <s v=""/>
    <s v=""/>
    <n v="55849.69"/>
    <n v="1261"/>
    <n v="-1261"/>
    <n v="0"/>
    <n v="0"/>
    <n v="44.29"/>
    <n v="0"/>
    <n v="0"/>
    <n v="0"/>
    <n v="46548.79"/>
    <n v="9300.9"/>
    <n v="-186.03660179999997"/>
    <n v="9114.8633981999992"/>
    <n v="55849.69"/>
    <n v="50.911294439380129"/>
    <n v="1097"/>
    <n v="55849.69"/>
    <n v="55849.69"/>
    <n v="0"/>
    <n v="9300.9"/>
    <n v="0"/>
    <n v="0"/>
    <n v="0"/>
    <n v="46548.79"/>
    <n v="55849.69"/>
    <n v="0"/>
    <m/>
    <n v="0"/>
    <n v="0"/>
    <n v="0"/>
    <n v="0"/>
    <n v="0"/>
    <n v="0"/>
    <n v="0"/>
    <n v="0"/>
    <n v="0"/>
    <n v="0"/>
    <n v="0"/>
    <n v="0"/>
    <n v="0"/>
  </r>
  <r>
    <n v="1549"/>
    <n v="15207"/>
    <s v="41583207VRSU"/>
    <s v="207V"/>
    <x v="106"/>
    <s v="13MIP - (RSU)"/>
    <n v="10265"/>
    <n v="80"/>
    <x v="86"/>
    <n v="9260"/>
    <x v="2"/>
    <n v="190000"/>
    <n v="0"/>
    <n v="0"/>
    <s v="41583207VRSU13MIP - (RSU)"/>
    <s v="MIP - (RSU)"/>
    <s v="MIP - (RSU) - 11/05/2013"/>
    <s v="3 years"/>
    <d v="2013-11-05T00:00:00"/>
    <d v="2016-11-05T00:00:00"/>
    <n v="1158"/>
    <n v="0"/>
    <n v="0"/>
    <m/>
    <m/>
    <m/>
    <m/>
    <n v="1158"/>
    <n v="1"/>
    <s v=""/>
    <n v="0"/>
    <n v="51287.82"/>
    <n v="0"/>
    <n v="0"/>
    <n v="0"/>
    <s v=""/>
    <s v=""/>
    <s v=""/>
    <n v="51287.82"/>
    <n v="1158"/>
    <n v="-1158"/>
    <n v="0"/>
    <n v="0"/>
    <n v="44.29"/>
    <n v="0"/>
    <n v="0"/>
    <n v="0"/>
    <n v="42739.85"/>
    <n v="8547.9699999999993"/>
    <n v="-170.97649593999998"/>
    <n v="8376.9935040599994"/>
    <n v="51287.82"/>
    <n v="46.752798541476757"/>
    <n v="1097"/>
    <n v="51287.82"/>
    <n v="51287.82"/>
    <n v="0"/>
    <n v="8547.9699999999993"/>
    <n v="0"/>
    <n v="0"/>
    <n v="0"/>
    <n v="42739.85"/>
    <n v="51287.82"/>
    <n v="0"/>
    <m/>
    <n v="0"/>
    <n v="0"/>
    <n v="0"/>
    <n v="0"/>
    <n v="0"/>
    <n v="0"/>
    <n v="0"/>
    <n v="0"/>
    <n v="0"/>
    <n v="0"/>
    <n v="0"/>
    <n v="0"/>
    <n v="0"/>
  </r>
  <r>
    <n v="1550"/>
    <n v="15232"/>
    <s v="41583232WRSU"/>
    <s v="232W"/>
    <x v="107"/>
    <s v="13MIP - (RSU)"/>
    <n v="10265"/>
    <n v="80"/>
    <x v="87"/>
    <n v="9260"/>
    <x v="2"/>
    <n v="190000"/>
    <n v="0"/>
    <n v="0"/>
    <s v="41583232WRSU13MIP - (RSU)"/>
    <s v="MIP - (RSU)"/>
    <s v="MIP - (RSU) - 11/05/2013"/>
    <s v="3 years"/>
    <d v="2013-11-05T00:00:00"/>
    <d v="2016-11-05T00:00:00"/>
    <n v="1674"/>
    <n v="0"/>
    <n v="0"/>
    <m/>
    <m/>
    <m/>
    <m/>
    <n v="1674"/>
    <n v="1"/>
    <s v=""/>
    <n v="0"/>
    <n v="74141.459999999992"/>
    <n v="0"/>
    <n v="0"/>
    <n v="0"/>
    <s v=""/>
    <s v=""/>
    <s v=""/>
    <n v="74141.459999999992"/>
    <n v="1674"/>
    <n v="-1674"/>
    <n v="0"/>
    <n v="0"/>
    <n v="44.29"/>
    <n v="0"/>
    <n v="0"/>
    <n v="0"/>
    <n v="61784.55"/>
    <n v="12356.91"/>
    <n v="-247.16291381999997"/>
    <n v="12109.747086179999"/>
    <n v="74141.459999999992"/>
    <n v="67.585651777575194"/>
    <n v="1097"/>
    <n v="74141.459999999992"/>
    <n v="74141.459999999992"/>
    <n v="0"/>
    <n v="12356.91"/>
    <n v="0"/>
    <n v="0"/>
    <n v="0"/>
    <n v="61784.55"/>
    <n v="74141.460000000006"/>
    <n v="0"/>
    <m/>
    <n v="0"/>
    <n v="0"/>
    <n v="0"/>
    <n v="0"/>
    <n v="0"/>
    <n v="0"/>
    <n v="0"/>
    <n v="0"/>
    <n v="0"/>
    <n v="0"/>
    <n v="0"/>
    <n v="0"/>
    <n v="0"/>
  </r>
  <r>
    <n v="1551"/>
    <n v="15234"/>
    <s v="41583234DRSU"/>
    <s v="234D"/>
    <x v="108"/>
    <s v="13MIP - (RSU)"/>
    <n v="10265"/>
    <n v="80"/>
    <x v="88"/>
    <n v="9260"/>
    <x v="2"/>
    <n v="190000"/>
    <n v="0"/>
    <n v="0"/>
    <s v="41583234DRSU13MIP - (RSU)"/>
    <s v="MIP - (RSU)"/>
    <s v="MIP - (RSU) - 11/05/2013"/>
    <s v="3 years"/>
    <d v="2013-11-05T00:00:00"/>
    <d v="2016-11-05T00:00:00"/>
    <n v="1018"/>
    <n v="0"/>
    <n v="0"/>
    <m/>
    <m/>
    <m/>
    <m/>
    <n v="1018"/>
    <n v="1"/>
    <s v=""/>
    <n v="0"/>
    <n v="45087.22"/>
    <n v="0"/>
    <n v="0"/>
    <n v="0"/>
    <s v=""/>
    <s v=""/>
    <s v=""/>
    <n v="45087.22"/>
    <n v="1018"/>
    <n v="-1018"/>
    <n v="0"/>
    <n v="0"/>
    <n v="44.29"/>
    <n v="0"/>
    <n v="0"/>
    <n v="0"/>
    <n v="37557.919999999998"/>
    <n v="7529.3"/>
    <n v="-150.60105859999999"/>
    <n v="7378.6989414"/>
    <n v="45087.22"/>
    <n v="41.100474020054698"/>
    <n v="1097"/>
    <n v="45087.22"/>
    <n v="45087.22"/>
    <n v="0"/>
    <n v="2219.66"/>
    <n v="2455.0900000000015"/>
    <n v="2461.7999999999997"/>
    <n v="392.75"/>
    <n v="37557.919999999998"/>
    <n v="45087.22"/>
    <n v="0"/>
    <m/>
    <n v="208.52"/>
    <n v="184.23"/>
    <n v="0"/>
    <n v="392.75"/>
    <n v="0"/>
    <n v="0"/>
    <n v="0"/>
    <n v="0"/>
    <n v="0"/>
    <n v="0"/>
    <n v="0"/>
    <n v="0"/>
    <n v="392.75"/>
  </r>
  <r>
    <n v="1552"/>
    <n v="15304"/>
    <s v="41583304GRSU"/>
    <s v="304G"/>
    <x v="109"/>
    <s v="13MIP - (RSU)"/>
    <n v="10265"/>
    <n v="180"/>
    <x v="75"/>
    <n v="9260"/>
    <x v="2"/>
    <n v="700000"/>
    <n v="0"/>
    <n v="0"/>
    <s v="41583304GRSU13MIP - (RSU)"/>
    <s v="MIP - (RSU)"/>
    <s v="MIP - (RSU) - 11/05/2013"/>
    <s v="3 years"/>
    <d v="2013-11-05T00:00:00"/>
    <d v="2016-11-05T00:00:00"/>
    <n v="2856"/>
    <n v="0"/>
    <n v="0"/>
    <m/>
    <m/>
    <m/>
    <m/>
    <n v="2856"/>
    <n v="1"/>
    <s v=""/>
    <n v="0"/>
    <n v="126492.23999999999"/>
    <n v="0"/>
    <n v="0"/>
    <n v="0"/>
    <s v=""/>
    <s v=""/>
    <s v=""/>
    <n v="126492.23999999999"/>
    <n v="2856"/>
    <n v="-2856"/>
    <n v="0"/>
    <n v="0"/>
    <n v="44.29"/>
    <n v="0"/>
    <n v="0"/>
    <n v="0"/>
    <n v="105410.2"/>
    <n v="21082.04"/>
    <n v="-421.68296407999998"/>
    <n v="20660.357035920002"/>
    <n v="126492.23999999999"/>
    <n v="115.30742023701002"/>
    <n v="1097"/>
    <n v="126492.23999999999"/>
    <n v="126492.23999999999"/>
    <n v="0"/>
    <n v="21082.04"/>
    <n v="0"/>
    <n v="0"/>
    <n v="0"/>
    <n v="105410.2"/>
    <n v="126492.23999999999"/>
    <n v="0"/>
    <m/>
    <n v="0"/>
    <n v="0"/>
    <n v="0"/>
    <n v="0"/>
    <n v="0"/>
    <n v="0"/>
    <n v="0"/>
    <n v="0"/>
    <n v="0"/>
    <n v="0"/>
    <n v="0"/>
    <n v="0"/>
    <n v="0"/>
  </r>
  <r>
    <n v="1553"/>
    <n v="15319"/>
    <s v="41583319HRSU"/>
    <s v="319H"/>
    <x v="110"/>
    <s v="13MIP - (RSU)"/>
    <n v="10265"/>
    <n v="180"/>
    <x v="72"/>
    <n v="9260"/>
    <x v="2"/>
    <n v="700000"/>
    <n v="0"/>
    <n v="0"/>
    <s v="41583319HRSU13MIP - (RSU)"/>
    <s v="MIP - (RSU)"/>
    <s v="MIP - (RSU) - 11/05/2013"/>
    <s v="3 years"/>
    <d v="2013-11-05T00:00:00"/>
    <d v="2016-11-05T00:00:00"/>
    <n v="1723"/>
    <n v="0"/>
    <n v="0"/>
    <m/>
    <m/>
    <m/>
    <m/>
    <n v="1723"/>
    <n v="1"/>
    <s v=""/>
    <n v="0"/>
    <n v="76311.67"/>
    <n v="0"/>
    <n v="0"/>
    <n v="0"/>
    <s v=""/>
    <s v=""/>
    <s v=""/>
    <n v="76311.67"/>
    <n v="1723"/>
    <n v="-1723"/>
    <n v="0"/>
    <n v="0"/>
    <n v="44.29"/>
    <n v="0"/>
    <n v="0"/>
    <n v="0"/>
    <n v="63600.44"/>
    <n v="12711.23"/>
    <n v="-254.25002245999997"/>
    <n v="12456.979977539999"/>
    <n v="76311.67"/>
    <n v="69.563965360072928"/>
    <n v="1097"/>
    <n v="76311.67"/>
    <n v="76311.67"/>
    <n v="0"/>
    <n v="12711.23"/>
    <n v="0"/>
    <n v="0"/>
    <n v="0"/>
    <n v="63600.44"/>
    <n v="76311.67"/>
    <n v="0"/>
    <m/>
    <n v="0"/>
    <n v="0"/>
    <n v="0"/>
    <n v="0"/>
    <n v="0"/>
    <n v="0"/>
    <n v="0"/>
    <n v="0"/>
    <n v="0"/>
    <n v="0"/>
    <n v="0"/>
    <n v="0"/>
    <n v="0"/>
  </r>
  <r>
    <n v="1554"/>
    <n v="15388"/>
    <s v="41583388GRSU"/>
    <s v="388G"/>
    <x v="114"/>
    <s v="13MIP - (RSU)"/>
    <n v="10265"/>
    <n v="10"/>
    <x v="45"/>
    <n v="9260"/>
    <x v="2"/>
    <n v="2000"/>
    <n v="0"/>
    <n v="0"/>
    <s v="41583388GRSU13MIP - (RSU)"/>
    <s v="MIP - (RSU)"/>
    <s v="MIP - (RSU) - 11/05/2013"/>
    <s v="3 years"/>
    <d v="2013-11-05T00:00:00"/>
    <d v="2016-11-05T00:00:00"/>
    <n v="1474"/>
    <n v="0"/>
    <n v="0"/>
    <m/>
    <m/>
    <m/>
    <m/>
    <n v="1474"/>
    <n v="1"/>
    <s v=""/>
    <n v="0"/>
    <n v="65283.46"/>
    <n v="0"/>
    <n v="0"/>
    <n v="0"/>
    <s v=""/>
    <s v=""/>
    <s v=""/>
    <n v="65283.46"/>
    <n v="1474"/>
    <n v="-1474"/>
    <n v="0"/>
    <n v="0"/>
    <n v="44.29"/>
    <n v="0"/>
    <n v="0"/>
    <n v="0"/>
    <n v="54388.12"/>
    <n v="10895.34"/>
    <n v="-217.92859067999999"/>
    <n v="10677.411409320001"/>
    <n v="65283.46"/>
    <n v="59.510902461257977"/>
    <n v="1097"/>
    <n v="65283.46"/>
    <n v="65283.46"/>
    <n v="0"/>
    <n v="10895.34"/>
    <n v="0"/>
    <n v="0"/>
    <n v="0"/>
    <n v="54388.12"/>
    <n v="65283.460000000006"/>
    <n v="0"/>
    <m/>
    <n v="0"/>
    <n v="0"/>
    <n v="0"/>
    <n v="0"/>
    <n v="0"/>
    <n v="0"/>
    <n v="0"/>
    <n v="0"/>
    <n v="0"/>
    <n v="0"/>
    <n v="0"/>
    <n v="0"/>
    <n v="0"/>
  </r>
  <r>
    <n v="1555"/>
    <n v="15402"/>
    <s v="41583402ERSU"/>
    <s v="402E"/>
    <x v="115"/>
    <s v="13MIP - (RSU)"/>
    <n v="10265"/>
    <n v="180"/>
    <x v="75"/>
    <n v="9260"/>
    <x v="2"/>
    <n v="700000"/>
    <n v="0"/>
    <n v="0"/>
    <s v="41583402ERSU13MIP - (RSU)"/>
    <s v="MIP - (RSU)"/>
    <s v="MIP - (RSU) - 11/05/2013"/>
    <s v="3 years"/>
    <d v="2013-11-05T00:00:00"/>
    <d v="2016-11-05T00:00:00"/>
    <n v="283"/>
    <n v="0"/>
    <n v="0"/>
    <m/>
    <m/>
    <m/>
    <m/>
    <n v="283"/>
    <n v="1"/>
    <s v=""/>
    <n v="0"/>
    <n v="12534.07"/>
    <n v="0"/>
    <n v="0"/>
    <n v="0"/>
    <s v=""/>
    <s v=""/>
    <s v=""/>
    <n v="12534.07"/>
    <n v="283"/>
    <n v="-283"/>
    <n v="0"/>
    <n v="0"/>
    <n v="44.29"/>
    <n v="0"/>
    <n v="0"/>
    <n v="0"/>
    <n v="10452.44"/>
    <n v="2081.63"/>
    <n v="-41.636763260000002"/>
    <n v="2039.9932367400002"/>
    <n v="12534.07"/>
    <n v="11.425770282588879"/>
    <n v="1097"/>
    <n v="12534.07"/>
    <n v="12534.07"/>
    <n v="0"/>
    <n v="2081.63"/>
    <n v="0"/>
    <n v="0"/>
    <n v="0"/>
    <n v="10452.44"/>
    <n v="12534.07"/>
    <n v="0"/>
    <m/>
    <n v="0"/>
    <n v="0"/>
    <n v="0"/>
    <n v="0"/>
    <n v="0"/>
    <n v="0"/>
    <n v="0"/>
    <n v="0"/>
    <n v="0"/>
    <n v="0"/>
    <n v="0"/>
    <n v="0"/>
    <n v="0"/>
  </r>
  <r>
    <n v="1556"/>
    <n v="15507"/>
    <s v="41583507TRSU"/>
    <s v="507T"/>
    <x v="118"/>
    <s v="13MIP - (RSU)"/>
    <n v="10265"/>
    <n v="80"/>
    <x v="92"/>
    <n v="9260"/>
    <x v="2"/>
    <n v="190000"/>
    <n v="0"/>
    <n v="0"/>
    <s v="41583507TRSU13MIP - (RSU)"/>
    <s v="MIP - (RSU)"/>
    <s v="MIP - (RSU) - 11/05/2013"/>
    <s v="3 years"/>
    <d v="2013-11-05T00:00:00"/>
    <d v="2016-11-05T00:00:00"/>
    <n v="1589"/>
    <n v="0"/>
    <n v="0"/>
    <m/>
    <m/>
    <m/>
    <m/>
    <n v="1589"/>
    <n v="1"/>
    <s v=""/>
    <n v="0"/>
    <n v="70376.81"/>
    <n v="0"/>
    <n v="0"/>
    <n v="0"/>
    <s v=""/>
    <s v=""/>
    <s v=""/>
    <n v="70376.81"/>
    <n v="1589"/>
    <n v="-1589"/>
    <n v="0"/>
    <n v="0"/>
    <n v="44.29"/>
    <n v="0"/>
    <n v="0"/>
    <n v="0"/>
    <n v="58639.96"/>
    <n v="11736.85"/>
    <n v="-234.76047370000001"/>
    <n v="11502.0895263"/>
    <n v="70376.81"/>
    <n v="64.153883318140387"/>
    <n v="1097"/>
    <n v="70376.81"/>
    <n v="70376.81"/>
    <n v="0"/>
    <n v="11736.85"/>
    <n v="0"/>
    <n v="0"/>
    <n v="0"/>
    <n v="58639.96"/>
    <n v="70376.81"/>
    <n v="0"/>
    <m/>
    <n v="0"/>
    <n v="0"/>
    <n v="0"/>
    <n v="0"/>
    <n v="0"/>
    <n v="0"/>
    <n v="0"/>
    <n v="0"/>
    <n v="0"/>
    <n v="0"/>
    <n v="0"/>
    <n v="0"/>
    <n v="0"/>
  </r>
  <r>
    <n v="1557"/>
    <n v="15594"/>
    <s v="41583594RRSU"/>
    <s v="594R"/>
    <x v="226"/>
    <s v="13MIP - (RSU)"/>
    <n v="10265"/>
    <n v="10"/>
    <x v="0"/>
    <n v="9260"/>
    <x v="2"/>
    <n v="2000"/>
    <n v="0"/>
    <n v="0"/>
    <s v="41583594RRSU13MIP - (RSU)"/>
    <s v="MIP - (RSU)"/>
    <s v="MIP - (RSU) - 11/05/2013"/>
    <s v="3 years"/>
    <d v="2013-11-05T00:00:00"/>
    <d v="2016-11-05T00:00:00"/>
    <n v="299"/>
    <n v="0"/>
    <n v="0"/>
    <m/>
    <m/>
    <m/>
    <m/>
    <n v="299"/>
    <n v="1"/>
    <s v=""/>
    <n v="0"/>
    <n v="13242.71"/>
    <n v="0"/>
    <n v="0"/>
    <n v="0"/>
    <s v=""/>
    <s v=""/>
    <s v=""/>
    <n v="13242.71"/>
    <n v="299"/>
    <n v="-299"/>
    <n v="0"/>
    <n v="0"/>
    <n v="44.29"/>
    <n v="0"/>
    <n v="0"/>
    <n v="0"/>
    <n v="11028.21"/>
    <n v="2214.5"/>
    <n v="-44.294429000000001"/>
    <n v="2170.205571"/>
    <n v="13242.71"/>
    <n v="12.071750227894256"/>
    <n v="1097"/>
    <n v="13242.71"/>
    <n v="13242.71"/>
    <n v="0"/>
    <n v="2214.5"/>
    <n v="0"/>
    <n v="0"/>
    <n v="0"/>
    <n v="11028.21"/>
    <n v="13242.71"/>
    <n v="0"/>
    <m/>
    <n v="0"/>
    <n v="0"/>
    <n v="0"/>
    <n v="0"/>
    <n v="0"/>
    <n v="0"/>
    <n v="0"/>
    <n v="0"/>
    <n v="0"/>
    <n v="0"/>
    <n v="0"/>
    <n v="0"/>
    <n v="0"/>
  </r>
  <r>
    <n v="1558"/>
    <n v="15748"/>
    <s v="41583748HRSU"/>
    <s v="748H"/>
    <x v="123"/>
    <s v="13MIP - (RSU)"/>
    <n v="10265"/>
    <n v="60"/>
    <x v="96"/>
    <n v="9260"/>
    <x v="2"/>
    <n v="30000"/>
    <n v="0"/>
    <n v="0"/>
    <s v="41583748HRSU13MIP - (RSU)"/>
    <s v="MIP - (RSU)"/>
    <s v="MIP - (RSU) - 11/05/2013"/>
    <s v="3 years"/>
    <d v="2013-11-05T00:00:00"/>
    <d v="2016-11-05T00:00:00"/>
    <n v="509"/>
    <n v="0"/>
    <n v="0"/>
    <m/>
    <m/>
    <m/>
    <m/>
    <n v="509"/>
    <n v="1"/>
    <s v=""/>
    <n v="0"/>
    <n v="22543.61"/>
    <n v="0"/>
    <n v="0"/>
    <n v="0"/>
    <s v=""/>
    <s v=""/>
    <s v=""/>
    <n v="22543.61"/>
    <n v="509"/>
    <n v="-509"/>
    <n v="0"/>
    <n v="0"/>
    <n v="44.29"/>
    <n v="0"/>
    <n v="0"/>
    <n v="0"/>
    <n v="18778.96"/>
    <n v="3764.65"/>
    <n v="-75.300529299999994"/>
    <n v="3689.3494707"/>
    <n v="22543.61"/>
    <n v="20.550237010027349"/>
    <n v="1097"/>
    <n v="22543.61"/>
    <n v="22543.61"/>
    <n v="0"/>
    <n v="1109.83"/>
    <n v="1227.5399999999984"/>
    <n v="1230.9099999999999"/>
    <n v="196.37"/>
    <n v="18778.96"/>
    <n v="22543.609999999997"/>
    <n v="0"/>
    <m/>
    <n v="104.25"/>
    <n v="92.12"/>
    <n v="0"/>
    <n v="196.37"/>
    <n v="0"/>
    <n v="0"/>
    <n v="0"/>
    <n v="0"/>
    <n v="0"/>
    <n v="0"/>
    <n v="0"/>
    <n v="0"/>
    <n v="196.37"/>
  </r>
  <r>
    <n v="1559"/>
    <n v="16986"/>
    <s v="41583986ARSU"/>
    <s v="986A"/>
    <x v="131"/>
    <s v="13MIP - (RSU)"/>
    <n v="10265"/>
    <n v="10"/>
    <x v="101"/>
    <n v="9260"/>
    <x v="2"/>
    <n v="2000"/>
    <n v="0"/>
    <n v="0"/>
    <s v="41583986ARSU13MIP - (RSU)"/>
    <s v="MIP - (RSU)"/>
    <s v="MIP - (RSU) - 11/05/2013"/>
    <s v="3 years"/>
    <d v="2013-11-05T00:00:00"/>
    <d v="2016-11-05T00:00:00"/>
    <n v="838"/>
    <n v="0"/>
    <n v="0"/>
    <m/>
    <m/>
    <m/>
    <m/>
    <n v="838"/>
    <n v="1"/>
    <s v=""/>
    <n v="0"/>
    <n v="37115.019999999997"/>
    <n v="0"/>
    <n v="0"/>
    <n v="0"/>
    <s v=""/>
    <s v=""/>
    <s v=""/>
    <n v="37115.019999999997"/>
    <n v="838"/>
    <n v="-838"/>
    <n v="0"/>
    <n v="0"/>
    <n v="44.29"/>
    <n v="0"/>
    <n v="0"/>
    <n v="0"/>
    <n v="30914.42"/>
    <n v="6200.6"/>
    <n v="-124.0244012"/>
    <n v="6076.5755988000001"/>
    <n v="37115.019999999997"/>
    <n v="33.833199635369184"/>
    <n v="1097"/>
    <n v="37115.019999999997"/>
    <n v="37115.019999999997"/>
    <n v="0"/>
    <n v="1827.96"/>
    <n v="2021.8299999999981"/>
    <n v="2027.37"/>
    <n v="323.44"/>
    <n v="30914.42"/>
    <n v="37115.019999999997"/>
    <n v="0"/>
    <m/>
    <n v="171.72"/>
    <n v="151.72"/>
    <n v="0"/>
    <n v="323.44"/>
    <n v="0"/>
    <n v="0"/>
    <n v="0"/>
    <n v="0"/>
    <n v="0"/>
    <n v="0"/>
    <n v="0"/>
    <n v="0"/>
    <n v="323.44"/>
  </r>
  <r>
    <n v="1560"/>
    <n v="16987"/>
    <s v="41583987BRSU"/>
    <s v="987B"/>
    <x v="132"/>
    <s v="13MIP - (RSU)"/>
    <n v="10265"/>
    <n v="212"/>
    <x v="102"/>
    <n v="9260"/>
    <x v="2"/>
    <n v="821000"/>
    <n v="0"/>
    <n v="0"/>
    <s v="41583987BRSU13MIP - (RSU)"/>
    <s v="MIP - (RSU)"/>
    <s v="MIP - (RSU) - 11/05/2013"/>
    <s v="3 years"/>
    <d v="2013-11-05T00:00:00"/>
    <d v="2016-11-05T00:00:00"/>
    <n v="1967"/>
    <n v="0"/>
    <n v="0"/>
    <m/>
    <m/>
    <m/>
    <m/>
    <n v="1967"/>
    <n v="1"/>
    <s v=""/>
    <n v="1967"/>
    <n v="87118.43"/>
    <n v="0"/>
    <n v="0"/>
    <n v="0"/>
    <s v=""/>
    <s v=""/>
    <s v=""/>
    <n v="87118.43"/>
    <n v="1967"/>
    <n v="-1967"/>
    <n v="0"/>
    <n v="0"/>
    <n v="44.29"/>
    <n v="0"/>
    <n v="0"/>
    <n v="0"/>
    <n v="72591.31"/>
    <n v="14527.12"/>
    <n v="-290.57145423999998"/>
    <n v="14236.548545760001"/>
    <n v="87118.43"/>
    <n v="79.415159525979945"/>
    <n v="1097"/>
    <n v="87118.43"/>
    <n v="87118.43"/>
    <n v="0"/>
    <n v="14527.12"/>
    <n v="0"/>
    <n v="0"/>
    <n v="0"/>
    <n v="72591.31"/>
    <n v="87118.43"/>
    <n v="0"/>
    <m/>
    <n v="0"/>
    <n v="0"/>
    <n v="0"/>
    <n v="0"/>
    <n v="0"/>
    <n v="0"/>
    <n v="0"/>
    <n v="0"/>
    <n v="0"/>
    <n v="0"/>
    <n v="0"/>
    <n v="0"/>
    <n v="0"/>
  </r>
  <r>
    <n v="1561"/>
    <n v="16995"/>
    <s v="41583995BRSU"/>
    <s v="995B"/>
    <x v="133"/>
    <s v="13MIP - (RSU)"/>
    <n v="10265"/>
    <n v="10"/>
    <x v="101"/>
    <n v="9260"/>
    <x v="2"/>
    <n v="2000"/>
    <n v="0"/>
    <n v="0"/>
    <s v="41583995BRSU13MIP - (RSU)"/>
    <s v="MIP - (RSU)"/>
    <s v="MIP - (RSU) - 11/05/2013"/>
    <s v="3 years"/>
    <d v="2013-11-05T00:00:00"/>
    <d v="2016-11-05T00:00:00"/>
    <n v="5336"/>
    <n v="0"/>
    <n v="0"/>
    <m/>
    <m/>
    <m/>
    <m/>
    <n v="5336"/>
    <n v="1"/>
    <s v=""/>
    <n v="0"/>
    <n v="236331.44"/>
    <n v="0"/>
    <n v="0"/>
    <n v="0"/>
    <s v=""/>
    <s v=""/>
    <s v=""/>
    <n v="236331.44"/>
    <n v="5336"/>
    <n v="-5336"/>
    <n v="0"/>
    <n v="0"/>
    <n v="44.29"/>
    <n v="0"/>
    <n v="0"/>
    <n v="0"/>
    <n v="196957.63"/>
    <n v="39373.81"/>
    <n v="-787.55494761999989"/>
    <n v="38586.255052379995"/>
    <n v="236331.44"/>
    <n v="215.43431175934367"/>
    <n v="1097"/>
    <n v="236331.44"/>
    <n v="236331.44"/>
    <n v="0"/>
    <n v="11607.53"/>
    <n v="12838.640000000019"/>
    <n v="12873.810000000001"/>
    <n v="2053.83"/>
    <n v="196957.63"/>
    <n v="236331.44000000003"/>
    <n v="0"/>
    <m/>
    <n v="1090.4000000000001"/>
    <n v="963.43"/>
    <n v="0"/>
    <n v="2053.83"/>
    <n v="0"/>
    <n v="0"/>
    <n v="0"/>
    <n v="0"/>
    <n v="0"/>
    <n v="0"/>
    <n v="0"/>
    <n v="0"/>
    <n v="2053.83"/>
  </r>
  <r>
    <n v="1562"/>
    <n v="17010"/>
    <s v="4158310DaRSU"/>
    <s v="10Da"/>
    <x v="135"/>
    <s v="13MIP - (RSU)"/>
    <n v="10265"/>
    <n v="10"/>
    <x v="103"/>
    <n v="9260"/>
    <x v="2"/>
    <n v="2000"/>
    <n v="0"/>
    <n v="0"/>
    <s v="4158310DaRSU13MIP - (RSU)"/>
    <s v="MIP - (RSU)"/>
    <s v="MIP - (RSU) - 11/05/2013"/>
    <s v="3 years"/>
    <d v="2013-11-05T00:00:00"/>
    <d v="2016-11-05T00:00:00"/>
    <n v="1092"/>
    <n v="0"/>
    <n v="0"/>
    <m/>
    <m/>
    <m/>
    <m/>
    <n v="1092"/>
    <n v="1"/>
    <s v=""/>
    <n v="0"/>
    <n v="48364.68"/>
    <n v="0"/>
    <n v="0"/>
    <n v="0"/>
    <s v=""/>
    <s v=""/>
    <s v=""/>
    <n v="48364.68"/>
    <n v="1092"/>
    <n v="-1092"/>
    <n v="0"/>
    <n v="0"/>
    <n v="44.29"/>
    <n v="0"/>
    <n v="0"/>
    <n v="0"/>
    <n v="40303.9"/>
    <n v="8060.78"/>
    <n v="-161.23172155999998"/>
    <n v="7899.5482784400001"/>
    <n v="48364.68"/>
    <n v="44.088131267092066"/>
    <n v="1097"/>
    <n v="48364.68"/>
    <n v="48364.68"/>
    <n v="0"/>
    <n v="2376.35"/>
    <n v="2628.3800000000033"/>
    <n v="2635.58"/>
    <n v="420.47"/>
    <n v="40303.9"/>
    <n v="48364.680000000008"/>
    <n v="0"/>
    <m/>
    <n v="223.23"/>
    <n v="197.24"/>
    <n v="0"/>
    <n v="420.47"/>
    <n v="0"/>
    <n v="0"/>
    <n v="0"/>
    <n v="0"/>
    <n v="0"/>
    <n v="0"/>
    <n v="0"/>
    <n v="0"/>
    <n v="420.47"/>
  </r>
  <r>
    <n v="1563"/>
    <n v="17017"/>
    <s v="4158317ElRSU"/>
    <s v="17El"/>
    <x v="136"/>
    <s v="13MIP - (RSU)"/>
    <n v="10265"/>
    <n v="212"/>
    <x v="102"/>
    <n v="9260"/>
    <x v="2"/>
    <n v="824000"/>
    <n v="0"/>
    <n v="0"/>
    <s v="4158317ElRSU13MIP - (RSU)"/>
    <s v="MIP - (RSU)"/>
    <s v="MIP - (RSU) - 11/05/2013"/>
    <s v="3 years"/>
    <d v="2013-11-05T00:00:00"/>
    <d v="2016-11-05T00:00:00"/>
    <n v="766"/>
    <n v="0"/>
    <n v="0"/>
    <m/>
    <m/>
    <m/>
    <m/>
    <n v="766"/>
    <n v="1"/>
    <s v=""/>
    <n v="766"/>
    <n v="33926.14"/>
    <n v="0"/>
    <n v="0"/>
    <n v="0"/>
    <s v=""/>
    <s v=""/>
    <s v=""/>
    <n v="33926.14"/>
    <n v="766"/>
    <n v="-766"/>
    <n v="0"/>
    <n v="0"/>
    <n v="44.29"/>
    <n v="0"/>
    <n v="0"/>
    <n v="0"/>
    <n v="28257.02"/>
    <n v="5669.12"/>
    <n v="-113.39373823999999"/>
    <n v="5555.7262617599999"/>
    <n v="33926.14"/>
    <n v="30.926289881494984"/>
    <n v="1097"/>
    <n v="33926.14"/>
    <n v="33926.14"/>
    <n v="0"/>
    <n v="1671.28"/>
    <n v="1848.5300000000004"/>
    <n v="1853.6"/>
    <n v="295.71000000000004"/>
    <n v="28257.02"/>
    <n v="33926.14"/>
    <n v="0"/>
    <m/>
    <n v="156.99"/>
    <n v="138.72"/>
    <n v="0"/>
    <n v="295.71000000000004"/>
    <n v="0"/>
    <n v="0"/>
    <n v="0"/>
    <n v="0"/>
    <n v="0"/>
    <n v="0"/>
    <n v="0"/>
    <n v="0"/>
    <n v="295.71000000000004"/>
  </r>
  <r>
    <n v="1564"/>
    <n v="17042"/>
    <s v="4158342MaRSU"/>
    <s v="42Ma"/>
    <x v="140"/>
    <s v="13MIP - (RSU)"/>
    <n v="10265"/>
    <n v="10"/>
    <x v="106"/>
    <n v="9260"/>
    <x v="2"/>
    <n v="2000"/>
    <n v="0"/>
    <n v="0"/>
    <s v="4158342MaRSU13MIP - (RSU)"/>
    <s v="MIP - (RSU)"/>
    <s v="MIP - (RSU) - 11/05/2013"/>
    <s v="3 years"/>
    <d v="2013-11-05T00:00:00"/>
    <d v="2016-11-05T00:00:00"/>
    <n v="3790"/>
    <n v="0"/>
    <n v="0"/>
    <m/>
    <m/>
    <m/>
    <m/>
    <n v="3790"/>
    <n v="1"/>
    <s v=""/>
    <n v="0"/>
    <n v="167859.1"/>
    <n v="0"/>
    <n v="0"/>
    <n v="0"/>
    <s v=""/>
    <s v=""/>
    <s v=""/>
    <n v="167859.1"/>
    <n v="3790"/>
    <n v="-3790"/>
    <n v="0"/>
    <n v="0"/>
    <n v="44.29"/>
    <n v="0"/>
    <n v="0"/>
    <n v="0"/>
    <n v="139867.82"/>
    <n v="27991.279999999999"/>
    <n v="-559.88158255999997"/>
    <n v="27431.398417439999"/>
    <n v="167859.1"/>
    <n v="153.01649954421148"/>
    <n v="1097"/>
    <n v="167859.1"/>
    <n v="167859.1"/>
    <n v="0"/>
    <n v="8251.92"/>
    <n v="9127.1300000000047"/>
    <n v="9152.14"/>
    <n v="1460.09"/>
    <n v="139867.82"/>
    <n v="167859.1"/>
    <n v="0"/>
    <m/>
    <n v="775.18"/>
    <n v="684.91"/>
    <n v="0"/>
    <n v="1460.09"/>
    <n v="0"/>
    <n v="0"/>
    <n v="0"/>
    <n v="0"/>
    <n v="0"/>
    <n v="0"/>
    <n v="0"/>
    <n v="0"/>
    <n v="1460.09"/>
  </r>
  <r>
    <n v="1565"/>
    <n v="17058"/>
    <s v="4158358ReRSU"/>
    <s v="58Re"/>
    <x v="143"/>
    <s v="13MIP - (RSU)"/>
    <n v="10265"/>
    <n v="212"/>
    <x v="109"/>
    <n v="9260"/>
    <x v="2"/>
    <n v="821000"/>
    <n v="0"/>
    <n v="0"/>
    <s v="4158358ReRSU13MIP - (RSU)"/>
    <s v="MIP - (RSU)"/>
    <s v="MIP - (RSU) - 11/05/2013"/>
    <s v="3 years"/>
    <d v="2013-11-05T00:00:00"/>
    <d v="2016-11-05T00:00:00"/>
    <n v="337"/>
    <n v="0"/>
    <n v="0"/>
    <m/>
    <m/>
    <m/>
    <m/>
    <n v="337"/>
    <n v="1"/>
    <s v=""/>
    <n v="337"/>
    <n v="14925.73"/>
    <n v="0"/>
    <n v="0"/>
    <n v="0"/>
    <s v=""/>
    <s v=""/>
    <s v=""/>
    <n v="14925.73"/>
    <n v="337"/>
    <n v="-337"/>
    <n v="0"/>
    <n v="0"/>
    <n v="44.29"/>
    <n v="0"/>
    <n v="0"/>
    <n v="0"/>
    <n v="12445.49"/>
    <n v="2480.2399999999998"/>
    <n v="-49.609760479999991"/>
    <n v="2430.6302395199996"/>
    <n v="14925.73"/>
    <n v="13.605952597994531"/>
    <n v="1097"/>
    <n v="14925.73"/>
    <n v="14925.73"/>
    <n v="0"/>
    <n v="2480.2399999999998"/>
    <n v="0"/>
    <n v="0"/>
    <n v="0"/>
    <n v="12445.49"/>
    <n v="14925.73"/>
    <n v="0"/>
    <m/>
    <n v="0"/>
    <n v="0"/>
    <n v="0"/>
    <n v="0"/>
    <n v="0"/>
    <n v="0"/>
    <n v="0"/>
    <n v="0"/>
    <n v="0"/>
    <n v="0"/>
    <n v="0"/>
    <n v="0"/>
    <n v="0"/>
  </r>
  <r>
    <n v="1566"/>
    <n v="17130"/>
    <s v="41583130ERSU"/>
    <s v="130E"/>
    <x v="152"/>
    <s v="13MIP - (RSU)"/>
    <n v="10265"/>
    <n v="10"/>
    <x v="113"/>
    <n v="9260"/>
    <x v="2"/>
    <n v="2000"/>
    <n v="0"/>
    <n v="0"/>
    <s v="41583130ERSU13MIP - (RSU)"/>
    <s v="MIP - (RSU)"/>
    <s v="MIP - (RSU) - 11/05/2013"/>
    <s v="3 years"/>
    <d v="2013-11-05T00:00:00"/>
    <d v="2016-11-05T00:00:00"/>
    <n v="766"/>
    <n v="0"/>
    <n v="0"/>
    <m/>
    <m/>
    <m/>
    <m/>
    <n v="766"/>
    <n v="1"/>
    <s v=""/>
    <n v="0"/>
    <n v="33926.14"/>
    <n v="0"/>
    <n v="0"/>
    <n v="0"/>
    <s v=""/>
    <s v=""/>
    <s v=""/>
    <n v="33926.14"/>
    <n v="766"/>
    <n v="-766"/>
    <n v="0"/>
    <n v="0"/>
    <n v="44.29"/>
    <n v="0"/>
    <n v="0"/>
    <n v="0"/>
    <n v="28257.02"/>
    <n v="5669.12"/>
    <n v="-113.39373823999999"/>
    <n v="5555.7262617599999"/>
    <n v="33926.14"/>
    <n v="30.926289881494984"/>
    <n v="1097"/>
    <n v="33926.14"/>
    <n v="33926.14"/>
    <n v="0"/>
    <n v="1671.28"/>
    <n v="1848.5300000000004"/>
    <n v="1853.6"/>
    <n v="295.71000000000004"/>
    <n v="28257.02"/>
    <n v="33926.14"/>
    <n v="0"/>
    <m/>
    <n v="156.99"/>
    <n v="138.72"/>
    <n v="0"/>
    <n v="295.71000000000004"/>
    <n v="0"/>
    <n v="0"/>
    <n v="0"/>
    <n v="0"/>
    <n v="0"/>
    <n v="0"/>
    <n v="0"/>
    <n v="0"/>
    <n v="295.71000000000004"/>
  </r>
  <r>
    <n v="1567"/>
    <n v="17279"/>
    <s v="41583279CRSU"/>
    <s v="279C"/>
    <x v="154"/>
    <s v="13MIP - (RSU)"/>
    <n v="10265"/>
    <n v="10"/>
    <x v="115"/>
    <n v="9260"/>
    <x v="2"/>
    <n v="2000"/>
    <n v="0"/>
    <n v="0"/>
    <s v="41583279CRSU13MIP - (RSU)"/>
    <s v="MIP - (RSU)"/>
    <s v="MIP - (RSU) - 11/05/2013"/>
    <s v="3 years"/>
    <d v="2013-11-05T00:00:00"/>
    <d v="2016-11-05T00:00:00"/>
    <n v="7938"/>
    <n v="0"/>
    <n v="0"/>
    <m/>
    <m/>
    <m/>
    <m/>
    <n v="7938"/>
    <n v="1"/>
    <s v=""/>
    <n v="0"/>
    <n v="351574.02"/>
    <n v="0"/>
    <n v="0"/>
    <n v="0"/>
    <s v=""/>
    <s v=""/>
    <s v=""/>
    <n v="351574.02"/>
    <n v="7938"/>
    <n v="-7938"/>
    <n v="0"/>
    <n v="0"/>
    <n v="44.29"/>
    <n v="0"/>
    <n v="0"/>
    <n v="0"/>
    <n v="292978.34999999998"/>
    <n v="58595.67"/>
    <n v="-1172.03059134"/>
    <n v="57423.639408659998"/>
    <n v="351574.02"/>
    <n v="320.48680036463082"/>
    <n v="1097"/>
    <n v="351574.02"/>
    <n v="351574.02"/>
    <n v="0"/>
    <n v="58595.67"/>
    <n v="0"/>
    <n v="0"/>
    <n v="0"/>
    <n v="292978.34999999998"/>
    <n v="351574.01999999996"/>
    <n v="0"/>
    <m/>
    <n v="0"/>
    <n v="0"/>
    <n v="0"/>
    <n v="0"/>
    <n v="0"/>
    <n v="0"/>
    <n v="0"/>
    <n v="0"/>
    <n v="0"/>
    <n v="0"/>
    <n v="0"/>
    <n v="0"/>
    <n v="0"/>
  </r>
  <r>
    <n v="1568"/>
    <n v="17922"/>
    <s v="41583922GRSU"/>
    <s v="922G"/>
    <x v="160"/>
    <s v="13MIP - (RSU)"/>
    <n v="10265"/>
    <n v="10"/>
    <x v="1"/>
    <n v="9260"/>
    <x v="2"/>
    <n v="2000"/>
    <n v="0"/>
    <n v="0"/>
    <s v="41583922GRSU13MIP - (RSU)"/>
    <s v="MIP - (RSU)"/>
    <s v="MIP - (RSU) - 11/05/2013"/>
    <s v="3 years"/>
    <d v="2013-11-05T00:00:00"/>
    <d v="2016-11-05T00:00:00"/>
    <n v="5915"/>
    <n v="0"/>
    <n v="0"/>
    <m/>
    <m/>
    <m/>
    <m/>
    <n v="5915"/>
    <n v="1"/>
    <s v=""/>
    <n v="0"/>
    <n v="261975.35"/>
    <n v="0"/>
    <n v="0"/>
    <n v="0"/>
    <s v=""/>
    <s v=""/>
    <s v=""/>
    <n v="261975.35"/>
    <n v="5915"/>
    <n v="-5915"/>
    <n v="0"/>
    <n v="0"/>
    <n v="44.29"/>
    <n v="0"/>
    <n v="0"/>
    <n v="0"/>
    <n v="218305.41"/>
    <n v="43669.94"/>
    <n v="-873.48613988"/>
    <n v="42796.453860120004"/>
    <n v="261975.35"/>
    <n v="238.81071103008205"/>
    <n v="1097"/>
    <n v="261975.35"/>
    <n v="261975.35"/>
    <n v="0"/>
    <n v="43669.94"/>
    <n v="0"/>
    <n v="0"/>
    <n v="0"/>
    <n v="218305.41"/>
    <n v="261975.35"/>
    <n v="0"/>
    <m/>
    <n v="0"/>
    <n v="0"/>
    <n v="0"/>
    <n v="0"/>
    <n v="0"/>
    <n v="0"/>
    <n v="0"/>
    <n v="0"/>
    <n v="0"/>
    <n v="0"/>
    <n v="0"/>
    <n v="0"/>
    <n v="0"/>
  </r>
  <r>
    <n v="1569"/>
    <n v="18246"/>
    <s v="41583246HRSU"/>
    <s v="246H"/>
    <x v="164"/>
    <s v="13MIP - (RSU)"/>
    <n v="10265"/>
    <n v="10"/>
    <x v="119"/>
    <n v="9260"/>
    <x v="2"/>
    <n v="2000"/>
    <n v="0"/>
    <n v="0"/>
    <s v="41583246HRSU13MIP - (RSU)"/>
    <s v="MIP - (RSU)"/>
    <s v="MIP - (RSU) - 11/05/2013"/>
    <s v="3 years"/>
    <d v="2013-11-05T00:00:00"/>
    <d v="2016-11-05T00:00:00"/>
    <n v="7290"/>
    <n v="0"/>
    <n v="0"/>
    <m/>
    <m/>
    <m/>
    <m/>
    <n v="7290"/>
    <n v="1"/>
    <s v=""/>
    <n v="0"/>
    <n v="322874.09999999998"/>
    <n v="0"/>
    <n v="0"/>
    <n v="0"/>
    <s v=""/>
    <s v=""/>
    <s v=""/>
    <n v="322874.09999999998"/>
    <n v="7290"/>
    <n v="-7290"/>
    <n v="0"/>
    <n v="0"/>
    <n v="44.29"/>
    <n v="0"/>
    <n v="0"/>
    <n v="0"/>
    <n v="269061.75"/>
    <n v="53812.35"/>
    <n v="-1076.3546246999999"/>
    <n v="52735.995375300001"/>
    <n v="322874.09999999998"/>
    <n v="294.32461257976297"/>
    <n v="1097"/>
    <n v="322874.09999999998"/>
    <n v="322874.09999999998"/>
    <n v="0"/>
    <n v="15864.06"/>
    <n v="37948.289999999994"/>
    <n v="0"/>
    <n v="0"/>
    <n v="269061.75"/>
    <n v="322874.09999999998"/>
    <n v="0"/>
    <m/>
    <n v="0"/>
    <n v="0"/>
    <n v="0"/>
    <n v="0"/>
    <n v="0"/>
    <n v="0"/>
    <n v="0"/>
    <n v="0"/>
    <n v="0"/>
    <n v="0"/>
    <n v="0"/>
    <n v="0"/>
    <n v="0"/>
  </r>
  <r>
    <n v="1570"/>
    <n v="18547"/>
    <s v="41583547MRSU"/>
    <s v="547M"/>
    <x v="167"/>
    <s v="13MIP - (RSU)"/>
    <n v="10265"/>
    <n v="10"/>
    <x v="120"/>
    <n v="9260"/>
    <x v="2"/>
    <n v="2000"/>
    <n v="0"/>
    <n v="0"/>
    <s v="41583547MRSU13MIP - (RSU)"/>
    <s v="MIP - (RSU)"/>
    <s v="MIP - (RSU) - 11/05/2013"/>
    <s v="3 years"/>
    <d v="2013-11-05T00:00:00"/>
    <d v="2016-11-05T00:00:00"/>
    <n v="805"/>
    <n v="0"/>
    <n v="0"/>
    <m/>
    <m/>
    <m/>
    <m/>
    <n v="805"/>
    <n v="1"/>
    <s v=""/>
    <n v="0"/>
    <n v="35653.449999999997"/>
    <n v="0"/>
    <n v="0"/>
    <n v="0"/>
    <s v=""/>
    <s v=""/>
    <s v=""/>
    <n v="35653.449999999997"/>
    <n v="805"/>
    <n v="-805"/>
    <n v="0"/>
    <n v="0"/>
    <n v="44.29"/>
    <n v="0"/>
    <n v="0"/>
    <n v="0"/>
    <n v="29718.59"/>
    <n v="5934.86"/>
    <n v="-118.70906971999999"/>
    <n v="5816.1509302799996"/>
    <n v="35653.449999999997"/>
    <n v="32.500865998176842"/>
    <n v="1097"/>
    <n v="35653.449999999997"/>
    <n v="35653.449999999997"/>
    <n v="0"/>
    <n v="1749.62"/>
    <n v="1935.1799999999994"/>
    <n v="1940.48"/>
    <n v="309.58000000000004"/>
    <n v="29718.59"/>
    <n v="35653.449999999997"/>
    <n v="0"/>
    <m/>
    <n v="164.36"/>
    <n v="145.22"/>
    <n v="0"/>
    <n v="309.58000000000004"/>
    <n v="0"/>
    <n v="0"/>
    <n v="0"/>
    <n v="0"/>
    <n v="0"/>
    <n v="0"/>
    <n v="0"/>
    <n v="0"/>
    <n v="309.58000000000004"/>
  </r>
  <r>
    <n v="1571"/>
    <n v="18912"/>
    <s v="41583912SRSU"/>
    <s v="912S"/>
    <x v="176"/>
    <s v="13MIP - (RSU)"/>
    <n v="10265"/>
    <n v="10"/>
    <x v="126"/>
    <n v="9260"/>
    <x v="2"/>
    <n v="2000"/>
    <n v="0"/>
    <n v="0"/>
    <s v="41583912SRSU13MIP - (RSU)"/>
    <s v="MIP - (RSU)"/>
    <s v="MIP - (RSU) - 11/05/2013"/>
    <s v="3 years"/>
    <d v="2013-11-05T00:00:00"/>
    <d v="2016-11-05T00:00:00"/>
    <n v="781"/>
    <n v="0"/>
    <n v="0"/>
    <m/>
    <m/>
    <m/>
    <m/>
    <n v="781"/>
    <n v="1"/>
    <s v=""/>
    <n v="0"/>
    <n v="34590.49"/>
    <n v="0"/>
    <n v="0"/>
    <n v="0"/>
    <s v=""/>
    <s v=""/>
    <s v=""/>
    <n v="34590.49"/>
    <n v="781"/>
    <n v="-781"/>
    <n v="0"/>
    <n v="0"/>
    <n v="44.29"/>
    <n v="0"/>
    <n v="0"/>
    <n v="0"/>
    <n v="28832.79"/>
    <n v="5757.7"/>
    <n v="-115.16551539999999"/>
    <n v="5642.5344845999998"/>
    <n v="34590.49"/>
    <n v="31.531896080218775"/>
    <n v="1097"/>
    <n v="34590.49"/>
    <n v="34590.49"/>
    <n v="0"/>
    <n v="5757.7"/>
    <n v="0"/>
    <n v="0"/>
    <n v="0"/>
    <n v="28832.79"/>
    <n v="34590.49"/>
    <n v="0"/>
    <m/>
    <n v="0"/>
    <n v="0"/>
    <n v="0"/>
    <n v="0"/>
    <n v="0"/>
    <n v="0"/>
    <n v="0"/>
    <n v="0"/>
    <n v="0"/>
    <n v="0"/>
    <n v="0"/>
    <n v="0"/>
    <n v="0"/>
  </r>
  <r>
    <n v="1572"/>
    <n v="19149"/>
    <s v="41583149HRSU"/>
    <s v="149H"/>
    <x v="180"/>
    <s v="13MIP - (RSU)"/>
    <n v="10265"/>
    <n v="80"/>
    <x v="129"/>
    <n v="9260"/>
    <x v="2"/>
    <n v="190000"/>
    <n v="0"/>
    <n v="0"/>
    <s v="41583149HRSU13MIP - (RSU)"/>
    <s v="MIP - (RSU)"/>
    <s v="MIP - (RSU) - 11/05/2013"/>
    <s v="3 years"/>
    <d v="2013-11-05T00:00:00"/>
    <d v="2016-11-05T00:00:00"/>
    <n v="1519"/>
    <n v="0"/>
    <n v="0"/>
    <m/>
    <m/>
    <m/>
    <m/>
    <n v="1519"/>
    <n v="1"/>
    <s v=""/>
    <n v="0"/>
    <n v="67276.509999999995"/>
    <n v="0"/>
    <n v="0"/>
    <n v="0"/>
    <s v=""/>
    <s v=""/>
    <s v=""/>
    <n v="67276.509999999995"/>
    <n v="1519"/>
    <n v="-1519"/>
    <n v="0"/>
    <n v="0"/>
    <n v="44.29"/>
    <n v="0"/>
    <n v="0"/>
    <n v="0"/>
    <n v="56071.14"/>
    <n v="11205.37"/>
    <n v="-224.12981074000001"/>
    <n v="10981.240189260001"/>
    <n v="67276.509999999995"/>
    <n v="61.327721057429351"/>
    <n v="1097"/>
    <n v="67276.509999999995"/>
    <n v="67276.509999999995"/>
    <n v="0"/>
    <n v="11205.37"/>
    <n v="0"/>
    <n v="0"/>
    <n v="0"/>
    <n v="56071.14"/>
    <n v="67276.509999999995"/>
    <n v="0"/>
    <m/>
    <n v="0"/>
    <n v="0"/>
    <n v="0"/>
    <n v="0"/>
    <n v="0"/>
    <n v="0"/>
    <n v="0"/>
    <n v="0"/>
    <n v="0"/>
    <n v="0"/>
    <n v="0"/>
    <n v="0"/>
    <n v="0"/>
  </r>
  <r>
    <n v="1573"/>
    <n v="10005"/>
    <s v="419475McERSU"/>
    <s v="5McE"/>
    <x v="0"/>
    <s v="14MIP - (RSU)"/>
    <n v="10265"/>
    <n v="10"/>
    <x v="0"/>
    <n v="9260"/>
    <x v="2"/>
    <n v="2000"/>
    <n v="0"/>
    <n v="0"/>
    <s v="419475McERSU14MIP - (RSU)"/>
    <s v="MIP - (RSU)"/>
    <s v="MIP - (RSU) - 11/04/2014"/>
    <s v="3 years"/>
    <d v="2014-11-04T00:00:00"/>
    <d v="2017-11-04T00:00:00"/>
    <n v="894"/>
    <n v="0"/>
    <n v="0"/>
    <m/>
    <m/>
    <m/>
    <m/>
    <n v="894"/>
    <n v="1"/>
    <s v=""/>
    <n v="0"/>
    <n v="47873.7"/>
    <n v="0"/>
    <n v="0"/>
    <n v="0"/>
    <s v=""/>
    <s v=""/>
    <s v=""/>
    <n v="47873.7"/>
    <n v="894"/>
    <n v="0"/>
    <n v="0"/>
    <n v="894"/>
    <n v="53.55"/>
    <n v="47873.7"/>
    <n v="-957.56974739999987"/>
    <n v="46916.1302526"/>
    <n v="39894.75"/>
    <n v="7978.95"/>
    <n v="-159.5949579"/>
    <n v="7819.3550421"/>
    <n v="47873.7"/>
    <n v="43.640565177757516"/>
    <n v="1097"/>
    <n v="47873.7"/>
    <n v="47873.7"/>
    <n v="0"/>
    <n v="0"/>
    <n v="7978.95"/>
    <n v="0"/>
    <n v="0"/>
    <n v="39894.75"/>
    <n v="47873.7"/>
    <n v="0"/>
    <m/>
    <n v="0"/>
    <n v="0"/>
    <n v="0"/>
    <n v="0"/>
    <n v="0"/>
    <n v="0"/>
    <n v="0"/>
    <n v="0"/>
    <n v="0"/>
    <n v="0"/>
    <n v="0"/>
    <n v="0"/>
    <n v="0"/>
  </r>
  <r>
    <n v="1574"/>
    <n v="10070"/>
    <s v="4194770HaRSU"/>
    <s v="70Ha"/>
    <x v="3"/>
    <s v="14MIP - (RSU)"/>
    <n v="10265"/>
    <n v="20"/>
    <x v="3"/>
    <n v="9260"/>
    <x v="2"/>
    <n v="107000"/>
    <n v="0"/>
    <n v="0"/>
    <s v="4194770HaRSU14MIP - (RSU)"/>
    <s v="MIP - (RSU)"/>
    <s v="MIP - (RSU) - 11/04/2014"/>
    <s v="3 years"/>
    <d v="2014-11-04T00:00:00"/>
    <d v="2017-11-04T00:00:00"/>
    <n v="4480"/>
    <n v="0"/>
    <n v="0"/>
    <m/>
    <m/>
    <m/>
    <m/>
    <n v="4480"/>
    <n v="1"/>
    <s v=""/>
    <n v="0"/>
    <n v="239904"/>
    <n v="0"/>
    <n v="0"/>
    <n v="0"/>
    <s v=""/>
    <s v=""/>
    <s v=""/>
    <n v="239904"/>
    <n v="4480"/>
    <n v="0"/>
    <n v="0"/>
    <n v="4480"/>
    <n v="53.55"/>
    <n v="239904"/>
    <n v="-4798.559808"/>
    <n v="235105.44019200001"/>
    <n v="199902.15"/>
    <n v="40001.85"/>
    <n v="-800.11700369999994"/>
    <n v="39201.732996300001"/>
    <n v="239904"/>
    <n v="218.69097538742022"/>
    <n v="1097"/>
    <n v="239904"/>
    <n v="239904"/>
    <n v="0"/>
    <n v="0"/>
    <n v="40001.85"/>
    <n v="0"/>
    <n v="0"/>
    <n v="199902.15"/>
    <n v="239904"/>
    <n v="0"/>
    <m/>
    <n v="0"/>
    <n v="0"/>
    <n v="0"/>
    <n v="0"/>
    <n v="0"/>
    <n v="0"/>
    <n v="0"/>
    <n v="0"/>
    <n v="0"/>
    <n v="0"/>
    <n v="0"/>
    <n v="0"/>
    <n v="0"/>
  </r>
  <r>
    <n v="1575"/>
    <n v="10105"/>
    <s v="41947105ARSU"/>
    <s v="105A"/>
    <x v="5"/>
    <s v="14MIP - (RSU)"/>
    <n v="10265"/>
    <n v="10"/>
    <x v="5"/>
    <n v="9260"/>
    <x v="2"/>
    <n v="2000"/>
    <n v="0"/>
    <n v="0"/>
    <s v="41947105ARSU14MIP - (RSU)"/>
    <s v="MIP - (RSU)"/>
    <s v="MIP - (RSU) - 11/04/2014"/>
    <s v="3 years"/>
    <d v="2014-11-04T00:00:00"/>
    <d v="2017-11-04T00:00:00"/>
    <n v="2250"/>
    <n v="0"/>
    <n v="0"/>
    <m/>
    <m/>
    <m/>
    <m/>
    <n v="2250"/>
    <n v="1"/>
    <s v=""/>
    <n v="0"/>
    <n v="120487.5"/>
    <n v="0"/>
    <n v="0"/>
    <n v="0"/>
    <s v=""/>
    <s v=""/>
    <s v=""/>
    <n v="120487.5"/>
    <n v="2250"/>
    <n v="0"/>
    <n v="0"/>
    <n v="2250"/>
    <n v="53.55"/>
    <n v="120487.5"/>
    <n v="-2409.9909749999997"/>
    <n v="118077.50902500001"/>
    <n v="100406.25"/>
    <n v="20081.25"/>
    <n v="-401.66516249999995"/>
    <n v="19679.584837499999"/>
    <n v="120487.5"/>
    <n v="109.83363719234275"/>
    <n v="1097"/>
    <n v="120487.5"/>
    <n v="120487.5"/>
    <n v="0"/>
    <n v="0"/>
    <n v="20081.25"/>
    <n v="0"/>
    <n v="0"/>
    <n v="100406.25"/>
    <n v="120487.5"/>
    <n v="0"/>
    <m/>
    <n v="0"/>
    <n v="0"/>
    <n v="0"/>
    <n v="0"/>
    <n v="0"/>
    <n v="0"/>
    <n v="0"/>
    <n v="0"/>
    <n v="0"/>
    <n v="0"/>
    <n v="0"/>
    <n v="0"/>
    <n v="0"/>
  </r>
  <r>
    <n v="1576"/>
    <n v="10106"/>
    <s v="41947106GRSU"/>
    <s v="106G"/>
    <x v="6"/>
    <s v="14MIP - (RSU)"/>
    <n v="10265"/>
    <n v="30"/>
    <x v="6"/>
    <n v="9260"/>
    <x v="2"/>
    <n v="10000"/>
    <n v="0"/>
    <n v="0"/>
    <s v="41947106GRSU14MIP - (RSU)"/>
    <s v="MIP - (RSU)"/>
    <s v="MIP - (RSU) - 11/04/2014"/>
    <s v="3 years"/>
    <d v="2014-11-04T00:00:00"/>
    <d v="2017-11-04T00:00:00"/>
    <n v="291"/>
    <n v="0"/>
    <n v="0"/>
    <m/>
    <m/>
    <m/>
    <m/>
    <n v="291"/>
    <n v="1"/>
    <s v=""/>
    <n v="0"/>
    <n v="15583.05"/>
    <n v="0"/>
    <n v="0"/>
    <n v="0"/>
    <s v=""/>
    <s v=""/>
    <s v=""/>
    <n v="15583.05"/>
    <n v="291"/>
    <n v="0"/>
    <n v="0"/>
    <n v="291"/>
    <n v="53.55"/>
    <n v="15583.05"/>
    <n v="-311.69216609999995"/>
    <n v="15271.3578339"/>
    <n v="12959.1"/>
    <n v="2623.95"/>
    <n v="-52.484247899999993"/>
    <n v="2571.4657520999999"/>
    <n v="2571.4657520999999"/>
    <n v="2.344089108568824"/>
    <n v="970"/>
    <n v="2273.77"/>
    <n v="15232.87"/>
    <n v="297.69575209999994"/>
    <n v="0"/>
    <n v="775.89000000000033"/>
    <n v="857.93999999999994"/>
    <n v="639.94000000000005"/>
    <n v="12959.1"/>
    <n v="15232.87"/>
    <n v="0"/>
    <m/>
    <n v="72.67"/>
    <n v="70.319999999999993"/>
    <n v="72.67"/>
    <n v="215.66000000000003"/>
    <n v="72.66"/>
    <n v="65.64"/>
    <n v="72.66"/>
    <n v="210.96"/>
    <n v="70.33"/>
    <n v="72.66"/>
    <n v="70.33"/>
    <n v="213.32"/>
    <n v="639.94000000000005"/>
  </r>
  <r>
    <n v="1577"/>
    <n v="10137"/>
    <s v="41947137WRSU"/>
    <s v="137W"/>
    <x v="222"/>
    <s v="14MIP - (RSU)"/>
    <n v="10265"/>
    <n v="10"/>
    <x v="0"/>
    <n v="9260"/>
    <x v="2"/>
    <n v="2000"/>
    <n v="0"/>
    <n v="0"/>
    <s v="41947137WRSU14MIP - (RSU)"/>
    <s v="MIP - (RSU)"/>
    <s v="MIP - (RSU) - 11/04/2014"/>
    <s v="3 years"/>
    <d v="2014-11-04T00:00:00"/>
    <d v="2017-11-04T00:00:00"/>
    <n v="689"/>
    <n v="0"/>
    <n v="0"/>
    <m/>
    <m/>
    <m/>
    <m/>
    <n v="689"/>
    <n v="1"/>
    <s v=""/>
    <n v="0"/>
    <n v="36895.949999999997"/>
    <n v="0"/>
    <n v="0"/>
    <n v="0"/>
    <s v=""/>
    <s v=""/>
    <s v=""/>
    <n v="36895.949999999997"/>
    <n v="689"/>
    <n v="-689"/>
    <n v="0"/>
    <n v="0"/>
    <n v="53.55"/>
    <n v="0"/>
    <n v="0"/>
    <n v="0"/>
    <n v="30737.7"/>
    <n v="6158.25"/>
    <n v="-123.17731649999999"/>
    <n v="6035.0726834999996"/>
    <n v="36895.949999999997"/>
    <n v="33.633500455788514"/>
    <n v="1097"/>
    <n v="36895.949999999997"/>
    <n v="36895.949999999997"/>
    <n v="0"/>
    <n v="0"/>
    <n v="6158.25"/>
    <n v="0"/>
    <n v="0"/>
    <n v="30737.7"/>
    <n v="36895.949999999997"/>
    <n v="0"/>
    <m/>
    <n v="0"/>
    <n v="0"/>
    <n v="0"/>
    <n v="0"/>
    <n v="0"/>
    <n v="0"/>
    <n v="0"/>
    <n v="0"/>
    <n v="0"/>
    <n v="0"/>
    <n v="0"/>
    <n v="0"/>
    <n v="0"/>
  </r>
  <r>
    <n v="1578"/>
    <n v="10219"/>
    <s v="41947219HRSU"/>
    <s v="219H"/>
    <x v="11"/>
    <s v="14MIP - (RSU)"/>
    <n v="10265"/>
    <n v="10"/>
    <x v="5"/>
    <n v="9260"/>
    <x v="2"/>
    <n v="2000"/>
    <n v="0"/>
    <n v="0"/>
    <s v="41947219HRSU14MIP - (RSU)"/>
    <s v="MIP - (RSU)"/>
    <s v="MIP - (RSU) - 11/04/2014"/>
    <s v="3 years"/>
    <d v="2014-11-04T00:00:00"/>
    <d v="2017-11-04T00:00:00"/>
    <n v="1707"/>
    <n v="0"/>
    <n v="0"/>
    <m/>
    <m/>
    <m/>
    <m/>
    <n v="1707"/>
    <n v="1"/>
    <s v=""/>
    <n v="0"/>
    <n v="91409.849999999991"/>
    <n v="0"/>
    <n v="0"/>
    <n v="0"/>
    <s v=""/>
    <s v=""/>
    <s v=""/>
    <n v="91409.849999999991"/>
    <n v="1707"/>
    <n v="0"/>
    <n v="0"/>
    <n v="1707"/>
    <n v="53.55"/>
    <n v="91409.849999999991"/>
    <n v="-1828.3798196999996"/>
    <n v="89581.470180299992"/>
    <n v="76148.100000000006"/>
    <n v="15261.75"/>
    <n v="-305.26552349999997"/>
    <n v="14956.4844765"/>
    <n v="91409.849999999991"/>
    <n v="83.327119416590691"/>
    <n v="1097"/>
    <n v="91409.849999999991"/>
    <n v="91409.849999999991"/>
    <n v="0"/>
    <n v="0"/>
    <n v="15261.75"/>
    <n v="0"/>
    <n v="0"/>
    <n v="76148.100000000006"/>
    <n v="91409.85"/>
    <n v="0"/>
    <m/>
    <n v="0"/>
    <n v="0"/>
    <n v="0"/>
    <n v="0"/>
    <n v="0"/>
    <n v="0"/>
    <n v="0"/>
    <n v="0"/>
    <n v="0"/>
    <n v="0"/>
    <n v="0"/>
    <n v="0"/>
    <n v="0"/>
  </r>
  <r>
    <n v="1579"/>
    <n v="10366"/>
    <s v="41947366BRSU"/>
    <s v="366B"/>
    <x v="14"/>
    <s v="14MIP - (RSU)"/>
    <n v="10265"/>
    <n v="50"/>
    <x v="11"/>
    <n v="9260"/>
    <x v="2"/>
    <n v="9000"/>
    <n v="0"/>
    <n v="0"/>
    <s v="41947366BRSU14MIP - (RSU)"/>
    <s v="MIP - (RSU)"/>
    <s v="MIP - (RSU) - 11/04/2014"/>
    <s v="3 years"/>
    <d v="2014-11-04T00:00:00"/>
    <d v="2017-11-04T00:00:00"/>
    <n v="227"/>
    <n v="0"/>
    <n v="0"/>
    <m/>
    <m/>
    <m/>
    <m/>
    <n v="227"/>
    <n v="1"/>
    <s v=""/>
    <n v="0"/>
    <n v="12155.849999999999"/>
    <n v="0"/>
    <n v="0"/>
    <n v="0"/>
    <s v=""/>
    <s v=""/>
    <s v=""/>
    <n v="12155.849999999999"/>
    <n v="227"/>
    <n v="0"/>
    <n v="0"/>
    <n v="227"/>
    <n v="53.55"/>
    <n v="12155.849999999999"/>
    <n v="-243.14131169999996"/>
    <n v="11912.708688299999"/>
    <n v="10120.950000000001"/>
    <n v="2034.9"/>
    <n v="-40.702069799999997"/>
    <n v="1994.1979302000002"/>
    <n v="12155.849999999999"/>
    <n v="11.0809936189608"/>
    <n v="1097"/>
    <n v="12155.849999999999"/>
    <n v="12155.849999999999"/>
    <n v="0"/>
    <n v="0"/>
    <n v="601.71000000000083"/>
    <n v="665.33999999999992"/>
    <n v="767.85"/>
    <n v="10120.950000000001"/>
    <n v="12155.850000000002"/>
    <n v="0"/>
    <m/>
    <n v="56.36"/>
    <n v="54.53"/>
    <n v="56.36"/>
    <n v="167.25"/>
    <n v="56.35"/>
    <n v="50.9"/>
    <n v="56.35"/>
    <n v="163.6"/>
    <n v="437"/>
    <n v="0"/>
    <n v="0"/>
    <n v="437"/>
    <n v="767.85"/>
  </r>
  <r>
    <n v="1580"/>
    <n v="10401"/>
    <s v="41947401SRSU"/>
    <s v="401S"/>
    <x v="19"/>
    <s v="14MIP - (RSU)"/>
    <n v="10265"/>
    <n v="10"/>
    <x v="14"/>
    <n v="9260"/>
    <x v="2"/>
    <n v="2000"/>
    <n v="0"/>
    <n v="0"/>
    <s v="41947401SRSU14MIP - (RSU)"/>
    <s v="MIP - (RSU)"/>
    <s v="MIP - (RSU) - 11/04/2014"/>
    <s v="3 years"/>
    <d v="2014-11-04T00:00:00"/>
    <d v="2017-11-04T00:00:00"/>
    <n v="272"/>
    <n v="0"/>
    <n v="0"/>
    <m/>
    <m/>
    <m/>
    <m/>
    <n v="272"/>
    <n v="1"/>
    <s v=""/>
    <n v="0"/>
    <n v="14565.599999999999"/>
    <n v="0"/>
    <n v="0"/>
    <n v="0"/>
    <s v=""/>
    <s v=""/>
    <s v=""/>
    <n v="14565.599999999999"/>
    <n v="272"/>
    <n v="0"/>
    <n v="0"/>
    <n v="272"/>
    <n v="53.55"/>
    <n v="14565.599999999999"/>
    <n v="-291.34113119999995"/>
    <n v="14274.258868799998"/>
    <n v="12102.3"/>
    <n v="2463.3000000000002"/>
    <n v="-49.270926600000003"/>
    <n v="2414.0290734"/>
    <n v="2414.0290734"/>
    <n v="2.2005734488605286"/>
    <n v="970"/>
    <n v="2134.56"/>
    <n v="14236.859999999999"/>
    <n v="279.46907340000007"/>
    <n v="0"/>
    <n v="728.38999999999874"/>
    <n v="805.41000000000008"/>
    <n v="600.76"/>
    <n v="12102.3"/>
    <n v="14236.859999999997"/>
    <n v="0"/>
    <m/>
    <n v="68.22"/>
    <n v="66.010000000000005"/>
    <n v="68.22"/>
    <n v="202.45000000000002"/>
    <n v="68.22"/>
    <n v="61.62"/>
    <n v="68.209999999999994"/>
    <n v="198.05"/>
    <n v="66.02"/>
    <n v="68.22"/>
    <n v="66.02"/>
    <n v="200.26"/>
    <n v="600.76"/>
  </r>
  <r>
    <n v="1581"/>
    <n v="10418"/>
    <s v="41947418HRSU"/>
    <s v="418H"/>
    <x v="223"/>
    <s v="14MIP - (RSU)"/>
    <n v="10265"/>
    <n v="10"/>
    <x v="0"/>
    <n v="9260"/>
    <x v="2"/>
    <n v="2000"/>
    <n v="0"/>
    <n v="0"/>
    <s v="41947418HRSU14MIP - (RSU)"/>
    <s v="MIP - (RSU)"/>
    <s v="MIP - (RSU) - 11/04/2014"/>
    <s v="3 years"/>
    <d v="2014-11-04T00:00:00"/>
    <d v="2017-11-04T00:00:00"/>
    <n v="339"/>
    <n v="0"/>
    <n v="0"/>
    <m/>
    <m/>
    <m/>
    <m/>
    <n v="339"/>
    <n v="1"/>
    <s v=""/>
    <n v="0"/>
    <n v="18153.45"/>
    <n v="0"/>
    <n v="0"/>
    <n v="0"/>
    <s v=""/>
    <s v=""/>
    <s v=""/>
    <n v="18153.45"/>
    <n v="339"/>
    <n v="0"/>
    <n v="0"/>
    <n v="339"/>
    <n v="53.55"/>
    <n v="18153.45"/>
    <n v="-363.10530690000002"/>
    <n v="17790.3446931"/>
    <n v="15101.1"/>
    <n v="3052.35"/>
    <n v="-61.053104699999992"/>
    <n v="2991.2968953"/>
    <n v="18153.45"/>
    <n v="16.54826800364631"/>
    <n v="1097"/>
    <n v="18153.45"/>
    <n v="18153.45"/>
    <n v="0"/>
    <n v="0"/>
    <n v="3052.35"/>
    <n v="0"/>
    <n v="0"/>
    <n v="15101.1"/>
    <n v="18153.45"/>
    <n v="0"/>
    <m/>
    <n v="0"/>
    <n v="0"/>
    <n v="0"/>
    <n v="0"/>
    <n v="0"/>
    <n v="0"/>
    <n v="0"/>
    <n v="0"/>
    <n v="0"/>
    <n v="0"/>
    <n v="0"/>
    <n v="0"/>
    <n v="0"/>
  </r>
  <r>
    <n v="1582"/>
    <n v="10552"/>
    <s v="41947552BRSU"/>
    <s v="552B"/>
    <x v="24"/>
    <s v="14MIP - (RSU)"/>
    <n v="10265"/>
    <n v="30"/>
    <x v="19"/>
    <n v="9260"/>
    <x v="2"/>
    <n v="10000"/>
    <n v="0"/>
    <n v="0"/>
    <s v="41947552BRSU14MIP - (RSU)"/>
    <s v="MIP - (RSU)"/>
    <s v="MIP - (RSU) - 11/04/2014"/>
    <s v="3 years"/>
    <d v="2014-11-04T00:00:00"/>
    <d v="2017-11-04T00:00:00"/>
    <n v="320"/>
    <n v="0"/>
    <n v="0"/>
    <m/>
    <m/>
    <m/>
    <m/>
    <n v="320"/>
    <n v="1"/>
    <s v=""/>
    <n v="0"/>
    <n v="17136"/>
    <n v="0"/>
    <n v="0"/>
    <n v="0"/>
    <s v=""/>
    <s v=""/>
    <s v=""/>
    <n v="17136"/>
    <n v="320"/>
    <n v="0"/>
    <n v="0"/>
    <n v="320"/>
    <n v="53.55"/>
    <n v="17136"/>
    <n v="-342.75427199999996"/>
    <n v="16793.245728000002"/>
    <n v="14244.3"/>
    <n v="2891.7"/>
    <n v="-57.839783399999995"/>
    <n v="2833.8602165999996"/>
    <n v="17136"/>
    <n v="15.620783956244303"/>
    <n v="1097"/>
    <n v="17136"/>
    <n v="17136"/>
    <n v="0"/>
    <n v="0"/>
    <n v="2891.7"/>
    <n v="0"/>
    <n v="0"/>
    <n v="14244.3"/>
    <n v="17136"/>
    <n v="0"/>
    <m/>
    <n v="0"/>
    <n v="0"/>
    <n v="0"/>
    <n v="0"/>
    <n v="0"/>
    <n v="0"/>
    <n v="0"/>
    <n v="0"/>
    <n v="0"/>
    <n v="0"/>
    <n v="0"/>
    <n v="0"/>
    <n v="0"/>
  </r>
  <r>
    <n v="1583"/>
    <n v="10606"/>
    <s v="41947606ARSU"/>
    <s v="606A"/>
    <x v="26"/>
    <s v="14MIP - (RSU)"/>
    <n v="10265"/>
    <n v="10"/>
    <x v="21"/>
    <n v="9260"/>
    <x v="2"/>
    <n v="2000"/>
    <n v="0"/>
    <n v="0"/>
    <s v="41947606ARSU14MIP - (RSU)"/>
    <s v="MIP - (RSU)"/>
    <s v="MIP - (RSU) - 11/04/2014"/>
    <s v="3 years"/>
    <d v="2014-11-04T00:00:00"/>
    <d v="2017-11-04T00:00:00"/>
    <n v="3544"/>
    <n v="0"/>
    <n v="0"/>
    <m/>
    <m/>
    <m/>
    <m/>
    <n v="3544"/>
    <n v="1"/>
    <s v=""/>
    <n v="0"/>
    <n v="189781.19999999998"/>
    <n v="0"/>
    <n v="0"/>
    <n v="0"/>
    <s v=""/>
    <s v=""/>
    <s v=""/>
    <n v="189781.19999999998"/>
    <n v="3544"/>
    <n v="0"/>
    <n v="0"/>
    <n v="3544"/>
    <n v="53.55"/>
    <n v="189781.19999999998"/>
    <n v="-3796.0035623999993"/>
    <n v="185985.19643759998"/>
    <n v="158133.15"/>
    <n v="31648.05"/>
    <n v="-633.0242960999999"/>
    <n v="31015.025703899999"/>
    <n v="189781.19999999998"/>
    <n v="173.00018231540562"/>
    <n v="1097"/>
    <n v="189781.19999999998"/>
    <n v="189781.19999999998"/>
    <n v="0"/>
    <n v="0"/>
    <n v="31648.05"/>
    <n v="0"/>
    <n v="0"/>
    <n v="158133.15"/>
    <n v="189781.19999999998"/>
    <n v="0"/>
    <m/>
    <n v="0"/>
    <n v="0"/>
    <n v="0"/>
    <n v="0"/>
    <n v="0"/>
    <n v="0"/>
    <n v="0"/>
    <n v="0"/>
    <n v="0"/>
    <n v="0"/>
    <n v="0"/>
    <n v="0"/>
    <n v="0"/>
  </r>
  <r>
    <n v="1584"/>
    <n v="10859"/>
    <s v="41947859CRSU"/>
    <s v="859C"/>
    <x v="29"/>
    <s v="14MIP - (RSU)"/>
    <n v="10265"/>
    <n v="10"/>
    <x v="12"/>
    <n v="9260"/>
    <x v="2"/>
    <n v="2000"/>
    <n v="0"/>
    <n v="0"/>
    <s v="41947859CRSU14MIP - (RSU)"/>
    <s v="MIP - (RSU)"/>
    <s v="MIP - (RSU) - 11/04/2014"/>
    <s v="3 years"/>
    <d v="2014-11-04T00:00:00"/>
    <d v="2017-11-04T00:00:00"/>
    <n v="2244"/>
    <n v="0"/>
    <n v="0"/>
    <m/>
    <m/>
    <m/>
    <m/>
    <n v="2244"/>
    <n v="1"/>
    <s v=""/>
    <n v="0"/>
    <n v="120166.2"/>
    <n v="0"/>
    <n v="0"/>
    <n v="0"/>
    <s v=""/>
    <s v=""/>
    <s v=""/>
    <n v="120166.2"/>
    <n v="2244"/>
    <n v="0"/>
    <n v="0"/>
    <n v="2244"/>
    <n v="53.55"/>
    <n v="120166.2"/>
    <n v="-2403.5643323999998"/>
    <n v="117762.6356676"/>
    <n v="100138.5"/>
    <n v="20027.7"/>
    <n v="-400.5940554"/>
    <n v="19627.1059446"/>
    <n v="19627.1059446"/>
    <n v="17.891618910300821"/>
    <n v="970"/>
    <n v="17354.87"/>
    <n v="117493.37"/>
    <n v="2272.2359446000009"/>
    <n v="0"/>
    <n v="5922.1299999999937"/>
    <n v="6548.329999999999"/>
    <n v="4884.41"/>
    <n v="100138.5"/>
    <n v="117493.37"/>
    <n v="0"/>
    <m/>
    <n v="554.64"/>
    <n v="536.75"/>
    <n v="554.64"/>
    <n v="1646.0299999999997"/>
    <n v="554.64"/>
    <n v="500.96"/>
    <n v="554.64"/>
    <n v="1610.2399999999998"/>
    <n v="536.75"/>
    <n v="554.64"/>
    <n v="536.75"/>
    <n v="1628.1399999999999"/>
    <n v="4884.41"/>
  </r>
  <r>
    <n v="1585"/>
    <n v="11128"/>
    <s v="41947128SRSU"/>
    <s v="128S"/>
    <x v="31"/>
    <s v="14MIP - (RSU)"/>
    <n v="10265"/>
    <n v="70"/>
    <x v="25"/>
    <n v="9260"/>
    <x v="2"/>
    <n v="170000"/>
    <n v="0"/>
    <n v="0"/>
    <s v="41947128SRSU14MIP - (RSU)"/>
    <s v="MIP - (RSU)"/>
    <s v="MIP - (RSU) - 11/04/2014"/>
    <s v="3 years"/>
    <d v="2014-11-04T00:00:00"/>
    <d v="2017-11-04T00:00:00"/>
    <n v="1268"/>
    <n v="0"/>
    <n v="0"/>
    <m/>
    <m/>
    <m/>
    <m/>
    <n v="1268"/>
    <n v="1"/>
    <s v=""/>
    <n v="0"/>
    <n v="67901.399999999994"/>
    <n v="0"/>
    <n v="0"/>
    <n v="0"/>
    <s v=""/>
    <s v=""/>
    <s v=""/>
    <n v="67901.399999999994"/>
    <n v="1268"/>
    <n v="0"/>
    <n v="0"/>
    <n v="1268"/>
    <n v="53.55"/>
    <n v="67901.399999999994"/>
    <n v="-1358.1638027999998"/>
    <n v="66543.236197199993"/>
    <n v="56548.800000000003"/>
    <n v="11352.6"/>
    <n v="-227.07470519999998"/>
    <n v="11125.5252948"/>
    <n v="67901.399999999994"/>
    <n v="61.897356426618046"/>
    <n v="1097"/>
    <n v="67901.399999999994"/>
    <n v="67901.399999999994"/>
    <n v="0"/>
    <n v="0"/>
    <n v="11352.6"/>
    <n v="0"/>
    <n v="0"/>
    <n v="56548.800000000003"/>
    <n v="67901.400000000009"/>
    <n v="0"/>
    <m/>
    <n v="0"/>
    <n v="0"/>
    <n v="0"/>
    <n v="0"/>
    <n v="0"/>
    <n v="0"/>
    <n v="0"/>
    <n v="0"/>
    <n v="0"/>
    <n v="0"/>
    <n v="0"/>
    <n v="0"/>
    <n v="0"/>
  </r>
  <r>
    <n v="1586"/>
    <n v="11197"/>
    <s v="41947197KRSU"/>
    <s v="197K"/>
    <x v="33"/>
    <s v="14MIP - (RSU)"/>
    <n v="10265"/>
    <n v="30"/>
    <x v="27"/>
    <n v="9260"/>
    <x v="2"/>
    <n v="10000"/>
    <n v="0"/>
    <n v="0"/>
    <s v="41947197KRSU14MIP - (RSU)"/>
    <s v="MIP - (RSU)"/>
    <s v="MIP - (RSU) - 11/04/2014"/>
    <s v="3 years"/>
    <d v="2014-11-04T00:00:00"/>
    <d v="2017-11-04T00:00:00"/>
    <n v="594"/>
    <n v="0"/>
    <n v="0"/>
    <m/>
    <m/>
    <m/>
    <m/>
    <n v="594"/>
    <n v="1"/>
    <s v=""/>
    <n v="0"/>
    <n v="31808.699999999997"/>
    <n v="0"/>
    <n v="0"/>
    <n v="0"/>
    <s v=""/>
    <s v=""/>
    <s v=""/>
    <n v="31808.699999999997"/>
    <n v="594"/>
    <n v="0"/>
    <n v="0"/>
    <n v="594"/>
    <n v="53.55"/>
    <n v="31808.699999999997"/>
    <n v="-636.23761739999986"/>
    <n v="31172.462382599999"/>
    <n v="26507.25"/>
    <n v="5301.45"/>
    <n v="-106.03960289999999"/>
    <n v="5195.4103970999995"/>
    <n v="31808.699999999997"/>
    <n v="28.996080218778484"/>
    <n v="1097"/>
    <n v="31808.699999999997"/>
    <n v="31808.699999999997"/>
    <n v="0"/>
    <n v="0"/>
    <n v="5301.45"/>
    <n v="0"/>
    <n v="0"/>
    <n v="26507.25"/>
    <n v="31808.7"/>
    <n v="0"/>
    <m/>
    <n v="0"/>
    <n v="0"/>
    <n v="0"/>
    <n v="0"/>
    <n v="0"/>
    <n v="0"/>
    <n v="0"/>
    <n v="0"/>
    <n v="0"/>
    <n v="0"/>
    <n v="0"/>
    <n v="0"/>
    <n v="0"/>
  </r>
  <r>
    <n v="1587"/>
    <n v="11408"/>
    <s v="41947408MRSU"/>
    <s v="408M"/>
    <x v="41"/>
    <s v="14MIP - (RSU)"/>
    <n v="10265"/>
    <n v="20"/>
    <x v="34"/>
    <n v="9260"/>
    <x v="2"/>
    <n v="107000"/>
    <n v="0"/>
    <n v="0"/>
    <s v="41947408MRSU14MIP - (RSU)"/>
    <s v="MIP - (RSU)"/>
    <s v="MIP - (RSU) - 11/04/2014"/>
    <s v="3 years"/>
    <d v="2014-11-04T00:00:00"/>
    <d v="2017-11-04T00:00:00"/>
    <n v="1144"/>
    <n v="0"/>
    <n v="0"/>
    <m/>
    <m/>
    <m/>
    <m/>
    <n v="1144"/>
    <n v="1"/>
    <s v=""/>
    <n v="0"/>
    <n v="61261.2"/>
    <n v="0"/>
    <n v="0"/>
    <n v="0"/>
    <s v=""/>
    <s v=""/>
    <s v=""/>
    <n v="61261.2"/>
    <n v="1144"/>
    <n v="0"/>
    <n v="0"/>
    <n v="1144"/>
    <n v="53.55"/>
    <n v="61261.2"/>
    <n v="-1225.3465223999999"/>
    <n v="60035.853477599994"/>
    <n v="51033.15"/>
    <n v="10228.049999999999"/>
    <n v="-204.58145609999997"/>
    <n v="10023.468543899999"/>
    <n v="61261.2"/>
    <n v="55.844302643573378"/>
    <n v="1097"/>
    <n v="61261.2"/>
    <n v="61261.2"/>
    <n v="0"/>
    <n v="0"/>
    <n v="10228.049999999999"/>
    <n v="0"/>
    <n v="0"/>
    <n v="51033.15"/>
    <n v="61261.2"/>
    <n v="0"/>
    <m/>
    <n v="0"/>
    <n v="0"/>
    <n v="0"/>
    <n v="0"/>
    <n v="0"/>
    <n v="0"/>
    <n v="0"/>
    <n v="0"/>
    <n v="0"/>
    <n v="0"/>
    <n v="0"/>
    <n v="0"/>
    <n v="0"/>
  </r>
  <r>
    <n v="1588"/>
    <n v="11471"/>
    <s v="41947471BRSU"/>
    <s v="471B"/>
    <x v="42"/>
    <s v="14MIP - (RSU)"/>
    <n v="10265"/>
    <n v="70"/>
    <x v="16"/>
    <n v="9260"/>
    <x v="2"/>
    <n v="170000"/>
    <n v="0"/>
    <n v="0"/>
    <s v="41947471BRSU14MIP - (RSU)"/>
    <s v="MIP - (RSU)"/>
    <s v="MIP - (RSU) - 11/04/2014"/>
    <s v="3 years"/>
    <d v="2014-11-04T00:00:00"/>
    <d v="2017-11-04T00:00:00"/>
    <n v="250"/>
    <n v="0"/>
    <n v="0"/>
    <m/>
    <m/>
    <m/>
    <m/>
    <n v="250"/>
    <n v="1"/>
    <s v=""/>
    <n v="0"/>
    <n v="13387.5"/>
    <n v="0"/>
    <n v="0"/>
    <n v="0"/>
    <s v=""/>
    <s v=""/>
    <s v=""/>
    <n v="13387.5"/>
    <n v="250"/>
    <n v="0"/>
    <n v="0"/>
    <n v="250"/>
    <n v="53.55"/>
    <n v="13387.5"/>
    <n v="-267.77677499999999"/>
    <n v="13119.723225"/>
    <n v="11138.4"/>
    <n v="2249.1"/>
    <n v="-44.986498199999993"/>
    <n v="2204.1135018"/>
    <n v="13387.5"/>
    <n v="12.203737465815861"/>
    <n v="1097"/>
    <n v="13387.5"/>
    <n v="13387.5"/>
    <n v="0"/>
    <n v="0"/>
    <n v="2249.1"/>
    <n v="0"/>
    <n v="0"/>
    <n v="11138.4"/>
    <n v="13387.5"/>
    <n v="0"/>
    <m/>
    <n v="0"/>
    <n v="0"/>
    <n v="0"/>
    <n v="0"/>
    <n v="0"/>
    <n v="0"/>
    <n v="0"/>
    <n v="0"/>
    <n v="0"/>
    <n v="0"/>
    <n v="0"/>
    <n v="0"/>
    <n v="0"/>
  </r>
  <r>
    <n v="1589"/>
    <n v="11473"/>
    <s v="41947473HRSU"/>
    <s v="473H"/>
    <x v="43"/>
    <s v="14MIP - (RSU)"/>
    <n v="10265"/>
    <n v="20"/>
    <x v="35"/>
    <n v="9260"/>
    <x v="2"/>
    <n v="107000"/>
    <n v="0"/>
    <n v="0"/>
    <s v="41947473HRSU14MIP - (RSU)"/>
    <s v="MIP - (RSU)"/>
    <s v="MIP - (RSU) - 11/04/2014"/>
    <s v="3 years"/>
    <d v="2014-11-04T00:00:00"/>
    <d v="2017-11-04T00:00:00"/>
    <n v="1059"/>
    <n v="0"/>
    <n v="0"/>
    <m/>
    <m/>
    <m/>
    <m/>
    <n v="1059"/>
    <n v="1"/>
    <s v=""/>
    <n v="0"/>
    <n v="56709.45"/>
    <n v="0"/>
    <n v="0"/>
    <n v="0"/>
    <s v=""/>
    <s v=""/>
    <s v=""/>
    <n v="56709.45"/>
    <n v="1059"/>
    <n v="0"/>
    <n v="0"/>
    <n v="1059"/>
    <n v="53.55"/>
    <n v="56709.45"/>
    <n v="-1134.3024188999998"/>
    <n v="55575.147581099998"/>
    <n v="47231.1"/>
    <n v="9478.35"/>
    <n v="-189.5859567"/>
    <n v="9288.7640432999997"/>
    <n v="56709.45"/>
    <n v="51.695031905195989"/>
    <n v="1097"/>
    <n v="56709.45"/>
    <n v="56709.45"/>
    <n v="0"/>
    <n v="0"/>
    <n v="9478.35"/>
    <n v="0"/>
    <n v="0"/>
    <n v="47231.1"/>
    <n v="56709.45"/>
    <n v="0"/>
    <m/>
    <n v="0"/>
    <n v="0"/>
    <n v="0"/>
    <n v="0"/>
    <n v="0"/>
    <n v="0"/>
    <n v="0"/>
    <n v="0"/>
    <n v="0"/>
    <n v="0"/>
    <n v="0"/>
    <n v="0"/>
    <n v="0"/>
  </r>
  <r>
    <n v="1590"/>
    <n v="11885"/>
    <s v="41947885YRSU"/>
    <s v="885Y"/>
    <x v="45"/>
    <s v="14MIP - (RSU)"/>
    <n v="10265"/>
    <n v="212"/>
    <x v="37"/>
    <n v="9260"/>
    <x v="2"/>
    <n v="824000"/>
    <n v="0"/>
    <n v="0"/>
    <s v="41947885YRSU14MIP - (RSU)"/>
    <s v="MIP - (RSU)"/>
    <s v="MIP - (RSU) - 11/04/2014"/>
    <s v="3 years"/>
    <d v="2014-11-04T00:00:00"/>
    <d v="2017-11-04T00:00:00"/>
    <n v="212"/>
    <n v="0"/>
    <n v="0"/>
    <m/>
    <m/>
    <m/>
    <m/>
    <n v="212"/>
    <n v="1"/>
    <s v=""/>
    <n v="212"/>
    <n v="11352.599999999999"/>
    <n v="0"/>
    <n v="0"/>
    <n v="0"/>
    <s v=""/>
    <s v=""/>
    <s v=""/>
    <n v="11352.599999999999"/>
    <n v="212"/>
    <n v="-212"/>
    <n v="0"/>
    <n v="0"/>
    <n v="53.55"/>
    <n v="0"/>
    <n v="0"/>
    <n v="0"/>
    <n v="9424.7999999999993"/>
    <n v="1927.8"/>
    <n v="-38.559855599999999"/>
    <n v="1889.2401444"/>
    <n v="11352.599999999999"/>
    <n v="10.34876937101185"/>
    <n v="1097"/>
    <n v="11352.599999999999"/>
    <n v="11352.599999999999"/>
    <n v="0"/>
    <n v="0"/>
    <n v="1927.8"/>
    <n v="0"/>
    <n v="0"/>
    <n v="9424.7999999999993"/>
    <n v="11352.599999999999"/>
    <n v="0"/>
    <m/>
    <n v="0"/>
    <n v="0"/>
    <n v="0"/>
    <n v="0"/>
    <n v="0"/>
    <n v="0"/>
    <n v="0"/>
    <n v="0"/>
    <n v="0"/>
    <n v="0"/>
    <n v="0"/>
    <n v="0"/>
    <n v="0"/>
  </r>
  <r>
    <n v="1591"/>
    <n v="11899"/>
    <s v="41947899ERSU"/>
    <s v="899E"/>
    <x v="47"/>
    <s v="14MIP - (RSU)"/>
    <n v="10265"/>
    <n v="50"/>
    <x v="39"/>
    <n v="9260"/>
    <x v="2"/>
    <n v="91000"/>
    <n v="0"/>
    <n v="0"/>
    <s v="41947899ERSU14MIP - (RSU)"/>
    <s v="MIP - (RSU)"/>
    <s v="MIP - (RSU) - 11/04/2014"/>
    <s v="3 years"/>
    <d v="2014-11-04T00:00:00"/>
    <d v="2017-11-04T00:00:00"/>
    <n v="1182"/>
    <n v="0"/>
    <n v="0"/>
    <m/>
    <m/>
    <m/>
    <m/>
    <n v="1182"/>
    <n v="1"/>
    <s v=""/>
    <n v="0"/>
    <n v="63296.1"/>
    <n v="0"/>
    <n v="0"/>
    <n v="0"/>
    <s v=""/>
    <s v=""/>
    <s v=""/>
    <n v="63296.1"/>
    <n v="1182"/>
    <n v="0"/>
    <n v="0"/>
    <n v="1182"/>
    <n v="53.55"/>
    <n v="63296.1"/>
    <n v="-1266.0485921999998"/>
    <n v="62030.051407799998"/>
    <n v="52746.75"/>
    <n v="10549.35"/>
    <n v="-211.00809870000001"/>
    <n v="10338.3419013"/>
    <n v="63296.1"/>
    <n v="57.699270738377393"/>
    <n v="1097"/>
    <n v="63296.1"/>
    <n v="63296.1"/>
    <n v="0"/>
    <n v="0"/>
    <n v="10549.35"/>
    <n v="0"/>
    <n v="0"/>
    <n v="52746.75"/>
    <n v="63296.1"/>
    <n v="0"/>
    <m/>
    <n v="0"/>
    <n v="0"/>
    <n v="0"/>
    <n v="0"/>
    <n v="0"/>
    <n v="0"/>
    <n v="0"/>
    <n v="0"/>
    <n v="0"/>
    <n v="0"/>
    <n v="0"/>
    <n v="0"/>
    <n v="0"/>
  </r>
  <r>
    <n v="1592"/>
    <n v="11994"/>
    <s v="41947994CRSU"/>
    <s v="994C"/>
    <x v="50"/>
    <s v="14MIP - (RSU)"/>
    <n v="10265"/>
    <n v="50"/>
    <x v="42"/>
    <n v="9260"/>
    <x v="2"/>
    <n v="91000"/>
    <n v="0"/>
    <n v="0"/>
    <s v="41947994CRSU14MIP - (RSU)"/>
    <s v="MIP - (RSU)"/>
    <s v="MIP - (RSU) - 11/04/2014"/>
    <s v="3 years"/>
    <d v="2014-11-04T00:00:00"/>
    <d v="2017-11-04T00:00:00"/>
    <n v="1142"/>
    <n v="0"/>
    <n v="0"/>
    <m/>
    <m/>
    <m/>
    <m/>
    <n v="1142"/>
    <n v="1"/>
    <s v=""/>
    <n v="0"/>
    <n v="61154.1"/>
    <n v="0"/>
    <n v="0"/>
    <n v="0"/>
    <s v=""/>
    <s v=""/>
    <s v=""/>
    <n v="61154.1"/>
    <n v="1142"/>
    <n v="0"/>
    <n v="0"/>
    <n v="1142"/>
    <n v="53.55"/>
    <n v="61154.1"/>
    <n v="-1223.2043082"/>
    <n v="59930.895691799997"/>
    <n v="50926.05"/>
    <n v="10228.049999999999"/>
    <n v="-204.58145609999997"/>
    <n v="10023.468543899999"/>
    <n v="61154.1"/>
    <n v="55.746672743846851"/>
    <n v="1097"/>
    <n v="61154.1"/>
    <n v="61154.1"/>
    <n v="0"/>
    <n v="0"/>
    <n v="10228.049999999999"/>
    <n v="0"/>
    <n v="0"/>
    <n v="50926.05"/>
    <n v="61154.100000000006"/>
    <n v="0"/>
    <m/>
    <n v="0"/>
    <n v="0"/>
    <n v="0"/>
    <n v="0"/>
    <n v="0"/>
    <n v="0"/>
    <n v="0"/>
    <n v="0"/>
    <n v="0"/>
    <n v="0"/>
    <n v="0"/>
    <n v="0"/>
    <n v="0"/>
  </r>
  <r>
    <n v="1593"/>
    <n v="12499"/>
    <s v="41947499SRSU"/>
    <s v="499S"/>
    <x v="56"/>
    <s v="14MIP - (RSU)"/>
    <n v="10265"/>
    <n v="10"/>
    <x v="48"/>
    <n v="9260"/>
    <x v="2"/>
    <n v="2000"/>
    <n v="0"/>
    <n v="0"/>
    <s v="41947499SRSU14MIP - (RSU)"/>
    <s v="MIP - (RSU)"/>
    <s v="MIP - (RSU) - 11/04/2014"/>
    <s v="3 years"/>
    <d v="2014-11-04T00:00:00"/>
    <d v="2017-11-04T00:00:00"/>
    <n v="7274"/>
    <n v="0"/>
    <n v="0"/>
    <m/>
    <m/>
    <m/>
    <m/>
    <n v="7274"/>
    <n v="1"/>
    <n v="0"/>
    <n v="7274"/>
    <n v="389522.69999999995"/>
    <n v="0"/>
    <n v="0"/>
    <n v="0"/>
    <s v=""/>
    <s v=""/>
    <s v=""/>
    <n v="389522.69999999995"/>
    <n v="7274"/>
    <n v="0"/>
    <n v="0"/>
    <n v="7274"/>
    <n v="53.55"/>
    <n v="389522.69999999995"/>
    <n v="-7791.2330453999984"/>
    <n v="381731.46695459995"/>
    <n v="324566.55"/>
    <n v="64956.15"/>
    <n v="-1299.2529122999999"/>
    <n v="63656.897087700003"/>
    <n v="389522.69999999995"/>
    <n v="355.07994530537826"/>
    <n v="1097"/>
    <n v="389522.69999999995"/>
    <n v="389522.69999999995"/>
    <n v="0"/>
    <n v="0"/>
    <n v="19207.320000000014"/>
    <n v="21238.309999999998"/>
    <n v="24510.519999999935"/>
    <n v="324566.55"/>
    <n v="389522.69999999995"/>
    <n v="0"/>
    <m/>
    <n v="1798.87"/>
    <n v="1740.85"/>
    <n v="20970.799999999934"/>
    <n v="24510.519999999935"/>
    <n v="0"/>
    <n v="0"/>
    <n v="0"/>
    <n v="0"/>
    <n v="0"/>
    <n v="0"/>
    <n v="0"/>
    <n v="0"/>
    <n v="24510.519999999935"/>
  </r>
  <r>
    <n v="1594"/>
    <n v="12665"/>
    <s v="41947665GRSU"/>
    <s v="665G"/>
    <x v="57"/>
    <s v="14MIP - (RSU)"/>
    <n v="10265"/>
    <n v="10"/>
    <x v="5"/>
    <n v="9260"/>
    <x v="2"/>
    <n v="2000"/>
    <n v="0"/>
    <n v="0"/>
    <s v="41947665GRSU14MIP - (RSU)"/>
    <s v="MIP - (RSU)"/>
    <s v="MIP - (RSU) - 11/04/2014"/>
    <s v="3 years"/>
    <d v="2014-11-04T00:00:00"/>
    <d v="2017-11-04T00:00:00"/>
    <n v="7586"/>
    <n v="0"/>
    <n v="0"/>
    <m/>
    <m/>
    <m/>
    <m/>
    <n v="7586"/>
    <n v="1"/>
    <s v=""/>
    <n v="0"/>
    <n v="406230.3"/>
    <n v="0"/>
    <n v="0"/>
    <n v="0"/>
    <s v=""/>
    <s v=""/>
    <s v=""/>
    <n v="406230.3"/>
    <n v="7586"/>
    <n v="0"/>
    <n v="0"/>
    <n v="7586"/>
    <n v="53.55"/>
    <n v="406230.3"/>
    <n v="-8125.418460599999"/>
    <n v="398104.88153939997"/>
    <n v="338489.55"/>
    <n v="67740.75"/>
    <n v="-1354.9504815"/>
    <n v="66385.799518500004"/>
    <n v="406230.3"/>
    <n v="370.31020966271649"/>
    <n v="1097"/>
    <n v="406230.3"/>
    <n v="406230.3"/>
    <n v="0"/>
    <n v="0"/>
    <n v="67740.75"/>
    <n v="0"/>
    <n v="0"/>
    <n v="338489.55"/>
    <n v="406230.3"/>
    <n v="0"/>
    <m/>
    <n v="0"/>
    <n v="0"/>
    <n v="0"/>
    <n v="0"/>
    <n v="0"/>
    <n v="0"/>
    <n v="0"/>
    <n v="0"/>
    <n v="0"/>
    <n v="0"/>
    <n v="0"/>
    <n v="0"/>
    <n v="0"/>
  </r>
  <r>
    <n v="1595"/>
    <n v="13369"/>
    <s v="41947369KRSU"/>
    <s v="369K"/>
    <x v="64"/>
    <s v="14MIP - (RSU)"/>
    <n v="10265"/>
    <n v="10"/>
    <x v="53"/>
    <n v="9260"/>
    <x v="2"/>
    <n v="2000"/>
    <n v="0"/>
    <n v="0"/>
    <s v="41947369KRSU14MIP - (RSU)"/>
    <s v="MIP - (RSU)"/>
    <s v="MIP - (RSU) - 11/04/2014"/>
    <s v="3 years"/>
    <d v="2014-11-04T00:00:00"/>
    <d v="2017-11-04T00:00:00"/>
    <n v="2681"/>
    <n v="0"/>
    <n v="0"/>
    <m/>
    <m/>
    <m/>
    <m/>
    <n v="2681"/>
    <n v="1"/>
    <s v=""/>
    <n v="0"/>
    <n v="143567.54999999999"/>
    <n v="0"/>
    <n v="0"/>
    <n v="0"/>
    <s v=""/>
    <s v=""/>
    <s v=""/>
    <n v="143567.54999999999"/>
    <n v="2681"/>
    <n v="0"/>
    <n v="0"/>
    <n v="2681"/>
    <n v="53.55"/>
    <n v="143567.54999999999"/>
    <n v="-2871.6381350999995"/>
    <n v="140695.9118649"/>
    <n v="119630.7"/>
    <n v="23936.85"/>
    <n v="-478.78487369999993"/>
    <n v="23458.0651263"/>
    <n v="143567.54999999999"/>
    <n v="130.87288058340928"/>
    <n v="1097"/>
    <n v="143567.54999999999"/>
    <n v="143567.54999999999"/>
    <n v="0"/>
    <n v="0"/>
    <n v="23936.85"/>
    <n v="0"/>
    <n v="0"/>
    <n v="119630.7"/>
    <n v="143567.54999999999"/>
    <n v="0"/>
    <m/>
    <n v="0"/>
    <n v="0"/>
    <n v="0"/>
    <n v="0"/>
    <n v="0"/>
    <n v="0"/>
    <n v="0"/>
    <n v="0"/>
    <n v="0"/>
    <n v="0"/>
    <n v="0"/>
    <n v="0"/>
    <n v="0"/>
  </r>
  <r>
    <n v="1596"/>
    <n v="13401"/>
    <s v="41947401QRSU"/>
    <s v="401Q"/>
    <x v="65"/>
    <s v="14MIP - (RSU)"/>
    <n v="10265"/>
    <n v="10"/>
    <x v="54"/>
    <n v="9260"/>
    <x v="2"/>
    <n v="2000"/>
    <n v="0"/>
    <n v="0"/>
    <s v="41947401QRSU14MIP - (RSU)"/>
    <s v="MIP - (RSU)"/>
    <s v="MIP - (RSU) - 11/04/2014"/>
    <s v="3 years"/>
    <d v="2014-11-04T00:00:00"/>
    <d v="2017-11-04T00:00:00"/>
    <n v="401"/>
    <n v="0"/>
    <n v="0"/>
    <m/>
    <m/>
    <m/>
    <m/>
    <n v="401"/>
    <n v="1"/>
    <s v=""/>
    <n v="0"/>
    <n v="21473.55"/>
    <n v="0"/>
    <n v="0"/>
    <n v="0"/>
    <s v=""/>
    <s v=""/>
    <s v=""/>
    <n v="21473.55"/>
    <n v="401"/>
    <n v="0"/>
    <n v="0"/>
    <n v="401"/>
    <n v="53.55"/>
    <n v="21473.55"/>
    <n v="-429.51394709999994"/>
    <n v="21044.036052899999"/>
    <n v="17885.7"/>
    <n v="3587.85"/>
    <n v="-71.764175699999996"/>
    <n v="3516.0858242999998"/>
    <n v="21473.55"/>
    <n v="19.57479489516864"/>
    <n v="1097"/>
    <n v="21473.55"/>
    <n v="21473.55"/>
    <n v="0"/>
    <n v="0"/>
    <n v="3587.85"/>
    <n v="0"/>
    <n v="0"/>
    <n v="17885.7"/>
    <n v="21473.55"/>
    <n v="0"/>
    <m/>
    <n v="0"/>
    <n v="0"/>
    <n v="0"/>
    <n v="0"/>
    <n v="0"/>
    <n v="0"/>
    <n v="0"/>
    <n v="0"/>
    <n v="0"/>
    <n v="0"/>
    <n v="0"/>
    <n v="0"/>
    <n v="0"/>
  </r>
  <r>
    <n v="1597"/>
    <n v="13497"/>
    <s v="41947497GRSU"/>
    <s v="497G"/>
    <x v="69"/>
    <s v="14MIP - (RSU)"/>
    <n v="10265"/>
    <n v="10"/>
    <x v="58"/>
    <n v="9260"/>
    <x v="2"/>
    <n v="12000"/>
    <n v="0"/>
    <n v="0"/>
    <s v="41947497GRSU14MIP - (RSU)"/>
    <s v="MIP - (RSU)"/>
    <s v="MIP - (RSU) - 11/04/2014"/>
    <s v="3 years"/>
    <d v="2014-11-04T00:00:00"/>
    <d v="2017-11-04T00:00:00"/>
    <n v="1167"/>
    <n v="0"/>
    <n v="0"/>
    <m/>
    <m/>
    <m/>
    <m/>
    <n v="1167"/>
    <n v="1"/>
    <s v=""/>
    <n v="0"/>
    <n v="62492.85"/>
    <n v="0"/>
    <n v="0"/>
    <n v="0"/>
    <s v=""/>
    <s v=""/>
    <s v=""/>
    <n v="62492.85"/>
    <n v="1167"/>
    <n v="0"/>
    <n v="0"/>
    <n v="1167"/>
    <n v="53.55"/>
    <n v="62492.85"/>
    <n v="-1249.9819857"/>
    <n v="61242.868014300002"/>
    <n v="52050.6"/>
    <n v="10442.25"/>
    <n v="-208.86588449999999"/>
    <n v="10233.384115500001"/>
    <n v="62492.85"/>
    <n v="56.967046490428437"/>
    <n v="1097"/>
    <n v="62492.85"/>
    <n v="62492.85"/>
    <n v="0"/>
    <n v="0"/>
    <n v="10442.25"/>
    <n v="0"/>
    <n v="0"/>
    <n v="52050.6"/>
    <n v="62492.85"/>
    <n v="0"/>
    <m/>
    <n v="0"/>
    <n v="0"/>
    <n v="0"/>
    <n v="0"/>
    <n v="0"/>
    <n v="0"/>
    <n v="0"/>
    <n v="0"/>
    <n v="0"/>
    <n v="0"/>
    <n v="0"/>
    <n v="0"/>
    <n v="0"/>
  </r>
  <r>
    <n v="1598"/>
    <n v="14162"/>
    <s v="41947162RRSU"/>
    <s v="162R"/>
    <x v="76"/>
    <s v="14MIP - (RSU)"/>
    <n v="10265"/>
    <n v="80"/>
    <x v="63"/>
    <n v="9260"/>
    <x v="2"/>
    <n v="190000"/>
    <n v="0"/>
    <n v="0"/>
    <s v="41947162RRSU14MIP - (RSU)"/>
    <s v="MIP - (RSU)"/>
    <s v="MIP - (RSU) - 11/04/2014"/>
    <s v="3 years"/>
    <d v="2014-11-04T00:00:00"/>
    <d v="2017-11-04T00:00:00"/>
    <n v="410"/>
    <n v="0"/>
    <n v="0"/>
    <m/>
    <m/>
    <m/>
    <m/>
    <n v="410"/>
    <n v="1"/>
    <s v=""/>
    <n v="0"/>
    <n v="21955.5"/>
    <n v="0"/>
    <n v="0"/>
    <n v="0"/>
    <s v=""/>
    <s v=""/>
    <s v=""/>
    <n v="21955.5"/>
    <n v="410"/>
    <n v="0"/>
    <n v="0"/>
    <n v="410"/>
    <n v="53.55"/>
    <n v="21955.5"/>
    <n v="-439.15391099999999"/>
    <n v="21516.346088999999"/>
    <n v="18260.55"/>
    <n v="3694.95"/>
    <n v="-73.906389899999994"/>
    <n v="3621.0436101"/>
    <n v="21955.5"/>
    <n v="20.014129443938014"/>
    <n v="1097"/>
    <n v="21955.5"/>
    <n v="21955.5"/>
    <n v="0"/>
    <n v="0"/>
    <n v="3694.95"/>
    <n v="0"/>
    <n v="0"/>
    <n v="18260.55"/>
    <n v="21955.5"/>
    <n v="0"/>
    <m/>
    <n v="0"/>
    <n v="0"/>
    <n v="0"/>
    <n v="0"/>
    <n v="0"/>
    <n v="0"/>
    <n v="0"/>
    <n v="0"/>
    <n v="0"/>
    <n v="0"/>
    <n v="0"/>
    <n v="0"/>
    <n v="0"/>
  </r>
  <r>
    <n v="1599"/>
    <n v="14383"/>
    <s v="41947383KRSU"/>
    <s v="383K"/>
    <x v="83"/>
    <s v="14MIP - (RSU)"/>
    <n v="10265"/>
    <n v="80"/>
    <x v="68"/>
    <n v="9260"/>
    <x v="2"/>
    <n v="190000"/>
    <n v="0"/>
    <n v="0"/>
    <s v="41947383KRSU14MIP - (RSU)"/>
    <s v="MIP - (RSU)"/>
    <s v="MIP - (RSU) - 11/04/2014"/>
    <s v="3 years"/>
    <d v="2014-11-04T00:00:00"/>
    <d v="2017-11-04T00:00:00"/>
    <n v="1720"/>
    <n v="0"/>
    <n v="0"/>
    <m/>
    <m/>
    <m/>
    <m/>
    <n v="1720"/>
    <n v="1"/>
    <s v=""/>
    <n v="0"/>
    <n v="92106"/>
    <n v="0"/>
    <n v="0"/>
    <n v="0"/>
    <s v=""/>
    <s v=""/>
    <s v=""/>
    <n v="92106"/>
    <n v="1720"/>
    <n v="0"/>
    <n v="0"/>
    <n v="1720"/>
    <n v="53.55"/>
    <n v="92106"/>
    <n v="-1842.304212"/>
    <n v="90263.695787999997"/>
    <n v="76737.149999999994"/>
    <n v="15368.85"/>
    <n v="-307.40773769999998"/>
    <n v="15061.442262300001"/>
    <n v="15061.442262300001"/>
    <n v="13.729664778760256"/>
    <n v="970"/>
    <n v="13317.77"/>
    <n v="90054.92"/>
    <n v="1743.6722623000005"/>
    <n v="0"/>
    <n v="4544.5199999999995"/>
    <n v="5025.0600000000004"/>
    <n v="3748.19"/>
    <n v="76737.149999999994"/>
    <n v="90054.92"/>
    <n v="0"/>
    <m/>
    <n v="425.62"/>
    <n v="411.89"/>
    <n v="425.62"/>
    <n v="1263.1300000000001"/>
    <n v="425.62"/>
    <n v="384.43"/>
    <n v="425.62"/>
    <n v="1235.67"/>
    <n v="411.89"/>
    <n v="425.61"/>
    <n v="411.89"/>
    <n v="1249.3899999999999"/>
    <n v="3748.19"/>
  </r>
  <r>
    <n v="1600"/>
    <n v="14468"/>
    <s v="41947468RRSU"/>
    <s v="468R"/>
    <x v="84"/>
    <s v="14MIP - (RSU)"/>
    <n v="10265"/>
    <n v="80"/>
    <x v="69"/>
    <n v="9260"/>
    <x v="2"/>
    <n v="190000"/>
    <n v="0"/>
    <n v="0"/>
    <s v="41947468RRSU14MIP - (RSU)"/>
    <s v="MIP - (RSU)"/>
    <s v="MIP - (RSU) - 11/04/2014"/>
    <s v="3 years"/>
    <d v="2014-11-04T00:00:00"/>
    <d v="2017-11-04T00:00:00"/>
    <n v="1598"/>
    <n v="0"/>
    <n v="0"/>
    <m/>
    <m/>
    <m/>
    <m/>
    <n v="1598"/>
    <n v="1"/>
    <s v=""/>
    <n v="0"/>
    <n v="85572.9"/>
    <n v="0"/>
    <n v="0"/>
    <n v="0"/>
    <s v=""/>
    <s v=""/>
    <s v=""/>
    <n v="85572.9"/>
    <n v="1598"/>
    <n v="0"/>
    <n v="0"/>
    <n v="1598"/>
    <n v="53.55"/>
    <n v="85572.9"/>
    <n v="-1711.6291457999998"/>
    <n v="83861.270854199989"/>
    <n v="71275.05"/>
    <n v="14297.85"/>
    <n v="-285.98559569999998"/>
    <n v="14011.8644043"/>
    <n v="85572.9"/>
    <n v="78.006289881494979"/>
    <n v="1097"/>
    <n v="85572.9"/>
    <n v="85572.9"/>
    <n v="0"/>
    <n v="0"/>
    <n v="14297.85"/>
    <n v="0"/>
    <n v="0"/>
    <n v="71275.05"/>
    <n v="85572.900000000009"/>
    <n v="0"/>
    <m/>
    <n v="0"/>
    <n v="0"/>
    <n v="0"/>
    <n v="0"/>
    <n v="0"/>
    <n v="0"/>
    <n v="0"/>
    <n v="0"/>
    <n v="0"/>
    <n v="0"/>
    <n v="0"/>
    <n v="0"/>
    <n v="0"/>
  </r>
  <r>
    <n v="1601"/>
    <n v="14482"/>
    <s v="41947482DRSU"/>
    <s v="482D"/>
    <x v="86"/>
    <s v="14MIP - (RSU)"/>
    <n v="10265"/>
    <n v="10"/>
    <x v="70"/>
    <n v="9260"/>
    <x v="2"/>
    <n v="12000"/>
    <n v="0"/>
    <n v="0"/>
    <s v="41947482DRSU14MIP - (RSU)"/>
    <s v="MIP - (RSU)"/>
    <s v="MIP - (RSU) - 11/04/2014"/>
    <s v="3 years"/>
    <d v="2014-11-04T00:00:00"/>
    <d v="2017-11-04T00:00:00"/>
    <n v="1443"/>
    <n v="0"/>
    <n v="0"/>
    <m/>
    <m/>
    <m/>
    <m/>
    <n v="1443"/>
    <n v="1"/>
    <s v=""/>
    <n v="0"/>
    <n v="77272.649999999994"/>
    <n v="0"/>
    <n v="0"/>
    <n v="0"/>
    <s v=""/>
    <s v=""/>
    <s v=""/>
    <n v="77272.649999999994"/>
    <n v="1443"/>
    <n v="0"/>
    <n v="0"/>
    <n v="1443"/>
    <n v="53.55"/>
    <n v="77272.649999999994"/>
    <n v="-1545.6075452999999"/>
    <n v="75727.0424547"/>
    <n v="64367.1"/>
    <n v="12905.55"/>
    <n v="-258.13681109999999"/>
    <n v="12647.4131889"/>
    <n v="12647.4131889"/>
    <n v="11.529091329899726"/>
    <n v="970"/>
    <n v="11183.22"/>
    <n v="75550.319999999992"/>
    <n v="1464.1931889000007"/>
    <n v="0"/>
    <n v="3816.1299999999969"/>
    <n v="4219.6499999999996"/>
    <n v="3147.44"/>
    <n v="64367.1"/>
    <n v="75550.319999999992"/>
    <n v="0"/>
    <m/>
    <n v="357.4"/>
    <n v="345.87"/>
    <n v="357.4"/>
    <n v="1060.67"/>
    <n v="357.4"/>
    <n v="322.82"/>
    <n v="357.4"/>
    <n v="1037.6199999999999"/>
    <n v="345.87"/>
    <n v="357.41"/>
    <n v="345.87"/>
    <n v="1049.1500000000001"/>
    <n v="3147.44"/>
  </r>
  <r>
    <n v="1602"/>
    <n v="14492"/>
    <s v="41947492YRSU"/>
    <s v="492Y"/>
    <x v="88"/>
    <s v="14MIP - (RSU)"/>
    <n v="10265"/>
    <n v="180"/>
    <x v="71"/>
    <n v="9260"/>
    <x v="2"/>
    <n v="700000"/>
    <n v="0"/>
    <n v="0"/>
    <s v="41947492YRSU14MIP - (RSU)"/>
    <s v="MIP - (RSU)"/>
    <s v="MIP - (RSU) - 11/04/2014"/>
    <s v="3 years"/>
    <d v="2014-11-04T00:00:00"/>
    <d v="2017-11-04T00:00:00"/>
    <n v="930"/>
    <n v="0"/>
    <n v="0"/>
    <m/>
    <m/>
    <m/>
    <m/>
    <n v="930"/>
    <n v="1"/>
    <s v=""/>
    <n v="0"/>
    <n v="49801.5"/>
    <n v="0"/>
    <n v="0"/>
    <n v="0"/>
    <s v=""/>
    <s v=""/>
    <s v=""/>
    <n v="49801.5"/>
    <n v="930"/>
    <n v="0"/>
    <n v="0"/>
    <n v="930"/>
    <n v="53.55"/>
    <n v="49801.5"/>
    <n v="-996.12960299999997"/>
    <n v="48805.370396999999"/>
    <n v="41501.25"/>
    <n v="8300.25"/>
    <n v="-166.02160050000001"/>
    <n v="8134.2283994999998"/>
    <n v="49801.5"/>
    <n v="45.397903372835003"/>
    <n v="1097"/>
    <n v="49801.5"/>
    <n v="49801.5"/>
    <n v="0"/>
    <n v="0"/>
    <n v="8300.25"/>
    <n v="0"/>
    <n v="0"/>
    <n v="41501.25"/>
    <n v="49801.5"/>
    <n v="0"/>
    <m/>
    <n v="0"/>
    <n v="0"/>
    <n v="0"/>
    <n v="0"/>
    <n v="0"/>
    <n v="0"/>
    <n v="0"/>
    <n v="0"/>
    <n v="0"/>
    <n v="0"/>
    <n v="0"/>
    <n v="0"/>
    <n v="0"/>
  </r>
  <r>
    <n v="1603"/>
    <n v="14593"/>
    <s v="41947593ERSU"/>
    <s v="593E"/>
    <x v="89"/>
    <s v="14MIP - (RSU)"/>
    <n v="10265"/>
    <n v="180"/>
    <x v="72"/>
    <n v="9260"/>
    <x v="2"/>
    <n v="700000"/>
    <n v="0"/>
    <n v="0"/>
    <s v="41947593ERSU14MIP - (RSU)"/>
    <s v="MIP - (RSU)"/>
    <s v="MIP - (RSU) - 11/04/2014"/>
    <s v="3 years"/>
    <d v="2014-11-04T00:00:00"/>
    <d v="2017-11-04T00:00:00"/>
    <n v="2776"/>
    <n v="0"/>
    <n v="0"/>
    <m/>
    <m/>
    <m/>
    <m/>
    <n v="2776"/>
    <n v="1"/>
    <s v=""/>
    <n v="0"/>
    <n v="148654.79999999999"/>
    <n v="0"/>
    <n v="0"/>
    <n v="0"/>
    <s v=""/>
    <s v=""/>
    <s v=""/>
    <n v="148654.79999999999"/>
    <n v="2776"/>
    <n v="0"/>
    <n v="0"/>
    <n v="2776"/>
    <n v="53.55"/>
    <n v="148654.79999999999"/>
    <n v="-2973.3933095999996"/>
    <n v="145681.40669039998"/>
    <n v="123861.15"/>
    <n v="24793.65"/>
    <n v="-495.92258729999998"/>
    <n v="24297.727412700002"/>
    <n v="148654.79999999999"/>
    <n v="135.5103008204193"/>
    <n v="1097"/>
    <n v="148654.79999999999"/>
    <n v="148654.79999999999"/>
    <n v="0"/>
    <n v="0"/>
    <n v="24793.65"/>
    <n v="0"/>
    <n v="0"/>
    <n v="123861.15"/>
    <n v="148654.79999999999"/>
    <n v="0"/>
    <m/>
    <n v="0"/>
    <n v="0"/>
    <n v="0"/>
    <n v="0"/>
    <n v="0"/>
    <n v="0"/>
    <n v="0"/>
    <n v="0"/>
    <n v="0"/>
    <n v="0"/>
    <n v="0"/>
    <n v="0"/>
    <n v="0"/>
  </r>
  <r>
    <n v="1604"/>
    <n v="14712"/>
    <s v="41947712PRSU"/>
    <s v="712P"/>
    <x v="91"/>
    <s v="14MIP - (RSU)"/>
    <n v="10265"/>
    <n v="10"/>
    <x v="74"/>
    <n v="9260"/>
    <x v="2"/>
    <n v="2000"/>
    <n v="0"/>
    <n v="0"/>
    <s v="41947712PRSU14MIP - (RSU)"/>
    <s v="MIP - (RSU)"/>
    <s v="MIP - (RSU) - 11/04/2014"/>
    <s v="3 years"/>
    <d v="2014-11-04T00:00:00"/>
    <d v="2017-11-04T00:00:00"/>
    <n v="1302"/>
    <n v="0"/>
    <n v="0"/>
    <m/>
    <m/>
    <m/>
    <m/>
    <n v="1302"/>
    <n v="1"/>
    <s v=""/>
    <n v="0"/>
    <n v="69722.099999999991"/>
    <n v="0"/>
    <n v="0"/>
    <n v="0"/>
    <s v=""/>
    <s v=""/>
    <s v=""/>
    <n v="69722.099999999991"/>
    <n v="1302"/>
    <n v="0"/>
    <n v="0"/>
    <n v="1302"/>
    <n v="53.55"/>
    <n v="69722.099999999991"/>
    <n v="-1394.5814441999999"/>
    <n v="68327.518555799994"/>
    <n v="58101.75"/>
    <n v="11620.35"/>
    <n v="-232.43024069999998"/>
    <n v="11387.919759300001"/>
    <n v="69722.099999999991"/>
    <n v="63.557064721968999"/>
    <n v="1097"/>
    <n v="69722.099999999991"/>
    <n v="69722.099999999991"/>
    <n v="0"/>
    <n v="0"/>
    <n v="3436.1"/>
    <n v="3799.4300000000003"/>
    <n v="4384.82"/>
    <n v="58101.75"/>
    <n v="69722.100000000006"/>
    <n v="0"/>
    <m/>
    <n v="321.81"/>
    <n v="311.43"/>
    <n v="321.81"/>
    <n v="955.05"/>
    <n v="321.81"/>
    <n v="290.67"/>
    <n v="321.81"/>
    <n v="934.29"/>
    <n v="311.43"/>
    <n v="2184.0500000000002"/>
    <n v="0"/>
    <n v="2495.48"/>
    <n v="4384.82"/>
  </r>
  <r>
    <n v="1605"/>
    <n v="14951"/>
    <s v="41947951TRSU"/>
    <s v="951T"/>
    <x v="100"/>
    <s v="14MIP - (RSU)"/>
    <n v="10265"/>
    <n v="80"/>
    <x v="80"/>
    <n v="9260"/>
    <x v="2"/>
    <n v="190000"/>
    <n v="0"/>
    <n v="0"/>
    <s v="41947951TRSU14MIP - (RSU)"/>
    <s v="MIP - (RSU)"/>
    <s v="MIP - (RSU) - 11/04/2014"/>
    <s v="3 years"/>
    <d v="2014-11-04T00:00:00"/>
    <d v="2017-11-04T00:00:00"/>
    <n v="533"/>
    <n v="0"/>
    <n v="0"/>
    <m/>
    <m/>
    <m/>
    <m/>
    <n v="533"/>
    <n v="1"/>
    <s v=""/>
    <n v="0"/>
    <n v="28542.149999999998"/>
    <n v="0"/>
    <n v="0"/>
    <n v="0"/>
    <s v=""/>
    <s v=""/>
    <s v=""/>
    <n v="28542.149999999998"/>
    <n v="533"/>
    <n v="0"/>
    <n v="0"/>
    <n v="533"/>
    <n v="53.55"/>
    <n v="28542.149999999998"/>
    <n v="-570.90008429999989"/>
    <n v="27971.249915699998"/>
    <n v="23776.2"/>
    <n v="4765.95"/>
    <n v="-95.328531899999987"/>
    <n v="4670.6214681000001"/>
    <n v="28542.149999999998"/>
    <n v="26.018368277119414"/>
    <n v="1097"/>
    <n v="28542.149999999998"/>
    <n v="28542.149999999998"/>
    <n v="0"/>
    <n v="0"/>
    <n v="1409.2800000000011"/>
    <n v="3356.67"/>
    <n v="0"/>
    <n v="23776.2"/>
    <n v="28542.15"/>
    <n v="0"/>
    <m/>
    <n v="0"/>
    <n v="0"/>
    <n v="0"/>
    <n v="0"/>
    <n v="0"/>
    <n v="0"/>
    <n v="0"/>
    <n v="0"/>
    <n v="0"/>
    <n v="0"/>
    <n v="0"/>
    <n v="0"/>
    <n v="0"/>
  </r>
  <r>
    <n v="1606"/>
    <n v="14957"/>
    <s v="41947957RRSU"/>
    <s v="957R"/>
    <x v="101"/>
    <s v="14MIP - (RSU)"/>
    <n v="10265"/>
    <n v="80"/>
    <x v="81"/>
    <n v="9260"/>
    <x v="2"/>
    <n v="190000"/>
    <n v="0"/>
    <n v="0"/>
    <s v="41947957RRSU14MIP - (RSU)"/>
    <s v="MIP - (RSU)"/>
    <s v="MIP - (RSU) - 11/04/2014"/>
    <s v="3 years"/>
    <d v="2014-11-04T00:00:00"/>
    <d v="2017-11-04T00:00:00"/>
    <n v="555"/>
    <n v="0"/>
    <n v="0"/>
    <m/>
    <m/>
    <m/>
    <m/>
    <n v="555"/>
    <n v="1"/>
    <s v=""/>
    <n v="0"/>
    <n v="29720.25"/>
    <n v="0"/>
    <n v="0"/>
    <n v="0"/>
    <s v=""/>
    <s v=""/>
    <s v=""/>
    <n v="29720.25"/>
    <n v="555"/>
    <n v="0"/>
    <n v="0"/>
    <n v="555"/>
    <n v="53.55"/>
    <n v="29720.25"/>
    <n v="-594.46444050000002"/>
    <n v="29125.7855595"/>
    <n v="24740.1"/>
    <n v="4980.1499999999996"/>
    <n v="-99.612960299999983"/>
    <n v="4880.5370396999997"/>
    <n v="4880.5370396999997"/>
    <n v="4.4489854509571556"/>
    <n v="970"/>
    <n v="4315.5200000000004"/>
    <n v="29055.62"/>
    <n v="565.01703969999926"/>
    <n v="0"/>
    <n v="1472.6099999999997"/>
    <n v="1628.33"/>
    <n v="1214.58"/>
    <n v="24740.1"/>
    <n v="29055.62"/>
    <n v="0"/>
    <m/>
    <n v="137.91999999999999"/>
    <n v="133.47"/>
    <n v="137.91999999999999"/>
    <n v="409.30999999999995"/>
    <n v="137.91999999999999"/>
    <n v="124.57"/>
    <n v="137.91999999999999"/>
    <n v="400.40999999999997"/>
    <n v="133.47"/>
    <n v="137.91999999999999"/>
    <n v="133.47"/>
    <n v="404.86"/>
    <n v="1214.58"/>
  </r>
  <r>
    <n v="1607"/>
    <n v="15070"/>
    <s v="4194770SlRSU"/>
    <s v="70Sl"/>
    <x v="104"/>
    <s v="14MIP - (RSU)"/>
    <n v="10265"/>
    <n v="80"/>
    <x v="84"/>
    <n v="9260"/>
    <x v="2"/>
    <n v="190000"/>
    <n v="0"/>
    <n v="0"/>
    <s v="4194770SlRSU14MIP - (RSU)"/>
    <s v="MIP - (RSU)"/>
    <s v="MIP - (RSU) - 11/04/2014"/>
    <s v="3 years"/>
    <d v="2014-11-04T00:00:00"/>
    <d v="2017-11-04T00:00:00"/>
    <n v="524"/>
    <n v="0"/>
    <n v="0"/>
    <m/>
    <m/>
    <m/>
    <m/>
    <n v="524"/>
    <n v="1"/>
    <s v=""/>
    <n v="0"/>
    <n v="28060.199999999997"/>
    <n v="0"/>
    <n v="0"/>
    <n v="0"/>
    <s v=""/>
    <s v=""/>
    <s v=""/>
    <n v="28060.199999999997"/>
    <n v="524"/>
    <n v="0"/>
    <n v="0"/>
    <n v="524"/>
    <n v="53.55"/>
    <n v="28060.199999999997"/>
    <n v="-561.26012039999989"/>
    <n v="27498.939879599999"/>
    <n v="23347.8"/>
    <n v="4712.3999999999996"/>
    <n v="-94.257424799999981"/>
    <n v="4618.1425751999996"/>
    <n v="4618.1425751999996"/>
    <n v="4.2097926847766631"/>
    <n v="970"/>
    <n v="4083.5"/>
    <n v="27431.3"/>
    <n v="534.64257519999956"/>
    <n v="0"/>
    <n v="1393.4400000000003"/>
    <n v="1540.79"/>
    <n v="1149.27"/>
    <n v="23347.8"/>
    <n v="27431.3"/>
    <n v="0"/>
    <m/>
    <n v="130.5"/>
    <n v="126.29"/>
    <n v="130.51"/>
    <n v="387.3"/>
    <n v="130.5"/>
    <n v="117.87"/>
    <n v="130.51"/>
    <n v="378.88"/>
    <n v="126.29"/>
    <n v="130.51"/>
    <n v="126.29"/>
    <n v="383.09000000000003"/>
    <n v="1149.27"/>
  </r>
  <r>
    <n v="1608"/>
    <n v="15155"/>
    <s v="41947155CRSU"/>
    <s v="155C"/>
    <x v="225"/>
    <s v="14MIP - (RSU)"/>
    <n v="10265"/>
    <n v="10"/>
    <x v="0"/>
    <n v="9260"/>
    <x v="2"/>
    <n v="2000"/>
    <n v="0"/>
    <n v="0"/>
    <s v="41947155CRSU14MIP - (RSU)"/>
    <s v="MIP - (RSU)"/>
    <s v="MIP - (RSU) - 11/04/2014"/>
    <s v="3 years"/>
    <d v="2014-11-04T00:00:00"/>
    <d v="2017-11-04T00:00:00"/>
    <n v="609"/>
    <n v="0"/>
    <n v="0"/>
    <m/>
    <m/>
    <m/>
    <m/>
    <n v="609"/>
    <n v="1"/>
    <s v=""/>
    <n v="0"/>
    <n v="32611.949999999997"/>
    <n v="0"/>
    <n v="0"/>
    <n v="0"/>
    <s v=""/>
    <s v=""/>
    <s v=""/>
    <n v="32611.949999999997"/>
    <n v="609"/>
    <n v="0"/>
    <n v="0"/>
    <n v="609"/>
    <n v="53.55"/>
    <n v="32611.949999999997"/>
    <n v="-652.3042238999999"/>
    <n v="31959.645776099998"/>
    <n v="27149.85"/>
    <n v="5462.1"/>
    <n v="-109.2529242"/>
    <n v="5352.8470758000003"/>
    <n v="32611.949999999997"/>
    <n v="29.728304466727437"/>
    <n v="1097"/>
    <n v="32611.949999999997"/>
    <n v="32611.949999999997"/>
    <n v="0"/>
    <n v="0"/>
    <n v="5462.1"/>
    <n v="0"/>
    <n v="0"/>
    <n v="27149.85"/>
    <n v="32611.949999999997"/>
    <n v="0"/>
    <m/>
    <n v="0"/>
    <n v="0"/>
    <n v="0"/>
    <n v="0"/>
    <n v="0"/>
    <n v="0"/>
    <n v="0"/>
    <n v="0"/>
    <n v="0"/>
    <n v="0"/>
    <n v="0"/>
    <n v="0"/>
    <n v="0"/>
  </r>
  <r>
    <n v="1609"/>
    <n v="15207"/>
    <s v="41947207VRSU"/>
    <s v="207V"/>
    <x v="106"/>
    <s v="14MIP - (RSU)"/>
    <n v="10265"/>
    <n v="80"/>
    <x v="86"/>
    <n v="9260"/>
    <x v="2"/>
    <n v="190000"/>
    <n v="0"/>
    <n v="0"/>
    <s v="41947207VRSU14MIP - (RSU)"/>
    <s v="MIP - (RSU)"/>
    <s v="MIP - (RSU) - 11/04/2014"/>
    <s v="3 years"/>
    <d v="2014-11-04T00:00:00"/>
    <d v="2017-11-04T00:00:00"/>
    <n v="1116"/>
    <n v="0"/>
    <n v="0"/>
    <m/>
    <m/>
    <m/>
    <m/>
    <n v="1116"/>
    <n v="1"/>
    <s v=""/>
    <n v="0"/>
    <n v="59761.799999999996"/>
    <n v="0"/>
    <n v="0"/>
    <n v="0"/>
    <s v=""/>
    <s v=""/>
    <s v=""/>
    <n v="59761.799999999996"/>
    <n v="1116"/>
    <n v="0"/>
    <n v="0"/>
    <n v="1116"/>
    <n v="53.55"/>
    <n v="59761.799999999996"/>
    <n v="-1195.3555235999997"/>
    <n v="58566.444476399993"/>
    <n v="49801.5"/>
    <n v="9960.2999999999993"/>
    <n v="-199.22592059999997"/>
    <n v="9761.0740793999994"/>
    <n v="59761.799999999996"/>
    <n v="54.477484047402001"/>
    <n v="1097"/>
    <n v="59761.799999999996"/>
    <n v="59761.799999999996"/>
    <n v="0"/>
    <n v="0"/>
    <n v="9960.2999999999993"/>
    <n v="0"/>
    <n v="0"/>
    <n v="49801.5"/>
    <n v="59761.8"/>
    <n v="0"/>
    <m/>
    <n v="0"/>
    <n v="0"/>
    <n v="0"/>
    <n v="0"/>
    <n v="0"/>
    <n v="0"/>
    <n v="0"/>
    <n v="0"/>
    <n v="0"/>
    <n v="0"/>
    <n v="0"/>
    <n v="0"/>
    <n v="0"/>
  </r>
  <r>
    <n v="1610"/>
    <n v="15232"/>
    <s v="41947232WRSU"/>
    <s v="232W"/>
    <x v="107"/>
    <s v="14MIP - (RSU)"/>
    <n v="10265"/>
    <n v="80"/>
    <x v="87"/>
    <n v="9260"/>
    <x v="2"/>
    <n v="190000"/>
    <n v="0"/>
    <n v="0"/>
    <s v="41947232WRSU14MIP - (RSU)"/>
    <s v="MIP - (RSU)"/>
    <s v="MIP - (RSU) - 11/04/2014"/>
    <s v="3 years"/>
    <d v="2014-11-04T00:00:00"/>
    <d v="2017-11-04T00:00:00"/>
    <n v="1616"/>
    <n v="0"/>
    <n v="0"/>
    <m/>
    <m/>
    <m/>
    <m/>
    <n v="1616"/>
    <n v="1"/>
    <s v=""/>
    <n v="0"/>
    <n v="86536.799999999988"/>
    <n v="0"/>
    <n v="0"/>
    <n v="0"/>
    <s v=""/>
    <s v=""/>
    <s v=""/>
    <n v="86536.799999999988"/>
    <n v="1616"/>
    <n v="0"/>
    <n v="0"/>
    <n v="1616"/>
    <n v="53.55"/>
    <n v="86536.799999999988"/>
    <n v="-1730.9090735999996"/>
    <n v="84805.890926399996"/>
    <n v="72078.3"/>
    <n v="14458.5"/>
    <n v="-289.19891699999999"/>
    <n v="14169.301083"/>
    <n v="86536.799999999988"/>
    <n v="78.884958979033712"/>
    <n v="1097"/>
    <n v="86536.799999999988"/>
    <n v="86536.799999999988"/>
    <n v="0"/>
    <n v="0"/>
    <n v="14458.5"/>
    <n v="0"/>
    <n v="0"/>
    <n v="72078.3"/>
    <n v="86536.8"/>
    <n v="0"/>
    <m/>
    <n v="0"/>
    <n v="0"/>
    <n v="0"/>
    <n v="0"/>
    <n v="0"/>
    <n v="0"/>
    <n v="0"/>
    <n v="0"/>
    <n v="0"/>
    <n v="0"/>
    <n v="0"/>
    <n v="0"/>
    <n v="0"/>
  </r>
  <r>
    <n v="1611"/>
    <n v="15234"/>
    <s v="41947234DRSU"/>
    <s v="234D"/>
    <x v="108"/>
    <s v="14MIP - (RSU)"/>
    <n v="10265"/>
    <n v="80"/>
    <x v="88"/>
    <n v="9260"/>
    <x v="2"/>
    <n v="190000"/>
    <n v="0"/>
    <n v="0"/>
    <s v="41947234DRSU14MIP - (RSU)"/>
    <s v="MIP - (RSU)"/>
    <s v="MIP - (RSU) - 11/04/2014"/>
    <s v="3 years"/>
    <d v="2014-11-04T00:00:00"/>
    <d v="2017-11-04T00:00:00"/>
    <n v="993"/>
    <n v="0"/>
    <n v="0"/>
    <m/>
    <m/>
    <m/>
    <m/>
    <n v="993"/>
    <n v="1"/>
    <s v=""/>
    <n v="0"/>
    <n v="53175.149999999994"/>
    <n v="0"/>
    <n v="0"/>
    <n v="0"/>
    <s v=""/>
    <s v=""/>
    <s v=""/>
    <n v="53175.149999999994"/>
    <n v="993"/>
    <n v="0"/>
    <n v="0"/>
    <n v="993"/>
    <n v="53.55"/>
    <n v="53175.149999999994"/>
    <n v="-1063.6093502999997"/>
    <n v="52111.540649699993"/>
    <n v="44285.85"/>
    <n v="8889.2999999999993"/>
    <n v="-177.80377859999999"/>
    <n v="8711.4962213999988"/>
    <n v="8711.4962213999988"/>
    <n v="7.9411998371923413"/>
    <n v="970"/>
    <n v="7702.96"/>
    <n v="51988.81"/>
    <n v="1008.5362213999988"/>
    <n v="0"/>
    <n v="2628.5400000000018"/>
    <n v="2906.48"/>
    <n v="2167.94"/>
    <n v="44285.85"/>
    <n v="51988.81"/>
    <n v="0"/>
    <m/>
    <n v="246.17"/>
    <n v="238.24"/>
    <n v="246.18"/>
    <n v="730.58999999999992"/>
    <n v="246.17"/>
    <n v="222.36"/>
    <n v="246.17"/>
    <n v="714.69999999999993"/>
    <n v="238.24"/>
    <n v="246.18"/>
    <n v="238.23"/>
    <n v="722.65"/>
    <n v="2167.94"/>
  </r>
  <r>
    <n v="1612"/>
    <n v="15304"/>
    <s v="41947304GRSU"/>
    <s v="304G"/>
    <x v="109"/>
    <s v="14MIP - (RSU)"/>
    <n v="10265"/>
    <n v="180"/>
    <x v="75"/>
    <n v="9260"/>
    <x v="2"/>
    <n v="700000"/>
    <n v="0"/>
    <n v="0"/>
    <s v="41947304GRSU14MIP - (RSU)"/>
    <s v="MIP - (RSU)"/>
    <s v="MIP - (RSU) - 11/04/2014"/>
    <s v="3 years"/>
    <d v="2014-11-04T00:00:00"/>
    <d v="2017-11-04T00:00:00"/>
    <n v="2788"/>
    <n v="0"/>
    <n v="0"/>
    <m/>
    <m/>
    <m/>
    <m/>
    <n v="2788"/>
    <n v="1"/>
    <s v=""/>
    <n v="0"/>
    <n v="149297.4"/>
    <n v="0"/>
    <n v="0"/>
    <n v="0"/>
    <s v=""/>
    <s v=""/>
    <s v=""/>
    <n v="149297.4"/>
    <n v="2788"/>
    <n v="0"/>
    <n v="0"/>
    <n v="2788"/>
    <n v="53.55"/>
    <n v="149297.4"/>
    <n v="-2986.2465947999999"/>
    <n v="146311.15340519999"/>
    <n v="124396.65"/>
    <n v="24900.75"/>
    <n v="-498.06480149999999"/>
    <n v="24402.685198499999"/>
    <n v="149297.4"/>
    <n v="136.09608021877847"/>
    <n v="1097"/>
    <n v="149297.4"/>
    <n v="149297.4"/>
    <n v="0"/>
    <n v="0"/>
    <n v="24900.75"/>
    <n v="0"/>
    <n v="0"/>
    <n v="124396.65"/>
    <n v="149297.4"/>
    <n v="0"/>
    <m/>
    <n v="0"/>
    <n v="0"/>
    <n v="0"/>
    <n v="0"/>
    <n v="0"/>
    <n v="0"/>
    <n v="0"/>
    <n v="0"/>
    <n v="0"/>
    <n v="0"/>
    <n v="0"/>
    <n v="0"/>
    <n v="0"/>
  </r>
  <r>
    <n v="1613"/>
    <n v="15319"/>
    <s v="41947319HRSU"/>
    <s v="319H"/>
    <x v="110"/>
    <s v="14MIP - (RSU)"/>
    <n v="10265"/>
    <n v="180"/>
    <x v="72"/>
    <n v="9260"/>
    <x v="2"/>
    <n v="700000"/>
    <n v="0"/>
    <n v="0"/>
    <s v="41947319HRSU14MIP - (RSU)"/>
    <s v="MIP - (RSU)"/>
    <s v="MIP - (RSU) - 11/04/2014"/>
    <s v="3 years"/>
    <d v="2014-11-04T00:00:00"/>
    <d v="2017-11-04T00:00:00"/>
    <n v="1664"/>
    <n v="0"/>
    <n v="0"/>
    <m/>
    <m/>
    <m/>
    <m/>
    <n v="1664"/>
    <n v="1"/>
    <s v=""/>
    <n v="0"/>
    <n v="89107.199999999997"/>
    <n v="0"/>
    <n v="0"/>
    <n v="0"/>
    <s v=""/>
    <s v=""/>
    <s v=""/>
    <n v="89107.199999999997"/>
    <n v="1664"/>
    <n v="0"/>
    <n v="0"/>
    <n v="1664"/>
    <n v="53.55"/>
    <n v="89107.199999999997"/>
    <n v="-1782.3222143999999"/>
    <n v="87324.877785599994"/>
    <n v="74220.3"/>
    <n v="14886.9"/>
    <n v="-297.76777379999999"/>
    <n v="14589.132226199999"/>
    <n v="89107.199999999997"/>
    <n v="81.228076572470371"/>
    <n v="1097"/>
    <n v="89107.199999999997"/>
    <n v="89107.199999999997"/>
    <n v="0"/>
    <n v="0"/>
    <n v="14886.9"/>
    <n v="0"/>
    <n v="0"/>
    <n v="74220.3"/>
    <n v="89107.199999999997"/>
    <n v="0"/>
    <m/>
    <n v="0"/>
    <n v="0"/>
    <n v="0"/>
    <n v="0"/>
    <n v="0"/>
    <n v="0"/>
    <n v="0"/>
    <n v="0"/>
    <n v="0"/>
    <n v="0"/>
    <n v="0"/>
    <n v="0"/>
    <n v="0"/>
  </r>
  <r>
    <n v="1614"/>
    <n v="15365"/>
    <s v="41947365PRSU"/>
    <s v="365P"/>
    <x v="112"/>
    <s v="14MIP - (RSU)"/>
    <n v="10265"/>
    <n v="10"/>
    <x v="90"/>
    <n v="9260"/>
    <x v="2"/>
    <n v="2000"/>
    <n v="0"/>
    <n v="0"/>
    <s v="41947365PRSU14MIP - (RSU)"/>
    <s v="MIP - (RSU)"/>
    <s v="MIP - (RSU) - 11/04/2014"/>
    <s v="3 years"/>
    <d v="2014-11-04T00:00:00"/>
    <d v="2017-11-04T00:00:00"/>
    <n v="664"/>
    <n v="0"/>
    <n v="0"/>
    <m/>
    <m/>
    <m/>
    <m/>
    <n v="664"/>
    <n v="1"/>
    <s v=""/>
    <n v="0"/>
    <n v="35557.199999999997"/>
    <n v="0"/>
    <n v="0"/>
    <n v="0"/>
    <s v=""/>
    <s v=""/>
    <s v=""/>
    <n v="35557.199999999997"/>
    <n v="664"/>
    <n v="0"/>
    <n v="0"/>
    <n v="664"/>
    <n v="53.55"/>
    <n v="35557.199999999997"/>
    <n v="-711.21511439999995"/>
    <n v="34845.984885599995"/>
    <n v="29613.15"/>
    <n v="5944.05"/>
    <n v="-118.89288809999999"/>
    <n v="5825.1571119"/>
    <n v="5825.1571119"/>
    <n v="5.3100794092069279"/>
    <n v="970"/>
    <n v="5150.78"/>
    <n v="34763.93"/>
    <n v="674.37711190000027"/>
    <n v="0"/>
    <n v="1757.6400000000026"/>
    <n v="1943.49"/>
    <n v="1449.65"/>
    <n v="29613.15"/>
    <n v="34763.930000000008"/>
    <n v="0"/>
    <m/>
    <n v="164.61"/>
    <n v="159.30000000000001"/>
    <n v="164.61"/>
    <n v="488.52000000000004"/>
    <n v="164.62"/>
    <n v="148.68"/>
    <n v="164.61"/>
    <n v="477.91"/>
    <n v="159.30000000000001"/>
    <n v="164.61"/>
    <n v="159.31"/>
    <n v="483.22"/>
    <n v="1449.65"/>
  </r>
  <r>
    <n v="1615"/>
    <n v="15388"/>
    <s v="41947388GRSU"/>
    <s v="388G"/>
    <x v="114"/>
    <s v="14MIP - (RSU)"/>
    <n v="10265"/>
    <n v="10"/>
    <x v="45"/>
    <n v="9260"/>
    <x v="2"/>
    <n v="2000"/>
    <n v="0"/>
    <n v="0"/>
    <s v="41947388GRSU14MIP - (RSU)"/>
    <s v="MIP - (RSU)"/>
    <s v="MIP - (RSU) - 11/04/2014"/>
    <s v="3 years"/>
    <d v="2014-11-04T00:00:00"/>
    <d v="2017-11-04T00:00:00"/>
    <n v="1430"/>
    <n v="0"/>
    <n v="0"/>
    <m/>
    <m/>
    <m/>
    <m/>
    <n v="1430"/>
    <n v="1"/>
    <s v=""/>
    <n v="0"/>
    <n v="76576.5"/>
    <n v="0"/>
    <n v="0"/>
    <n v="0"/>
    <s v=""/>
    <s v=""/>
    <s v=""/>
    <n v="76576.5"/>
    <n v="1430"/>
    <n v="0"/>
    <n v="0"/>
    <n v="1430"/>
    <n v="53.55"/>
    <n v="76576.5"/>
    <n v="-1531.6831529999999"/>
    <n v="75044.816846999995"/>
    <n v="63778.05"/>
    <n v="12798.45"/>
    <n v="-255.9945969"/>
    <n v="12542.455403100001"/>
    <n v="76576.5"/>
    <n v="69.805378304466728"/>
    <n v="1097"/>
    <n v="76576.5"/>
    <n v="76576.5"/>
    <n v="0"/>
    <n v="0"/>
    <n v="12798.45"/>
    <n v="0"/>
    <n v="0"/>
    <n v="63778.05"/>
    <n v="76576.5"/>
    <n v="0"/>
    <m/>
    <n v="0"/>
    <n v="0"/>
    <n v="0"/>
    <n v="0"/>
    <n v="0"/>
    <n v="0"/>
    <n v="0"/>
    <n v="0"/>
    <n v="0"/>
    <n v="0"/>
    <n v="0"/>
    <n v="0"/>
    <n v="0"/>
  </r>
  <r>
    <n v="1616"/>
    <n v="15507"/>
    <s v="41947507TRSU"/>
    <s v="507T"/>
    <x v="118"/>
    <s v="14MIP - (RSU)"/>
    <n v="10265"/>
    <n v="80"/>
    <x v="92"/>
    <n v="9260"/>
    <x v="2"/>
    <n v="190000"/>
    <n v="0"/>
    <n v="0"/>
    <s v="41947507TRSU14MIP - (RSU)"/>
    <s v="MIP - (RSU)"/>
    <s v="MIP - (RSU) - 11/04/2014"/>
    <s v="3 years"/>
    <d v="2014-11-04T00:00:00"/>
    <d v="2017-11-04T00:00:00"/>
    <n v="1534"/>
    <n v="0"/>
    <n v="0"/>
    <m/>
    <m/>
    <m/>
    <m/>
    <n v="1534"/>
    <n v="1"/>
    <s v=""/>
    <n v="0"/>
    <n v="82145.7"/>
    <n v="0"/>
    <n v="0"/>
    <n v="0"/>
    <s v=""/>
    <s v=""/>
    <s v=""/>
    <n v="82145.7"/>
    <n v="1534"/>
    <n v="0"/>
    <n v="0"/>
    <n v="1534"/>
    <n v="53.55"/>
    <n v="82145.7"/>
    <n v="-1643.0782913999999"/>
    <n v="80502.621708599996"/>
    <n v="68436.899999999994"/>
    <n v="13708.8"/>
    <n v="-274.20341759999997"/>
    <n v="13434.5965824"/>
    <n v="82145.7"/>
    <n v="74.882133090246128"/>
    <n v="1097"/>
    <n v="82145.7"/>
    <n v="82145.7"/>
    <n v="0"/>
    <n v="0"/>
    <n v="13708.8"/>
    <n v="0"/>
    <n v="0"/>
    <n v="68436.899999999994"/>
    <n v="82145.7"/>
    <n v="0"/>
    <m/>
    <n v="0"/>
    <n v="0"/>
    <n v="0"/>
    <n v="0"/>
    <n v="0"/>
    <n v="0"/>
    <n v="0"/>
    <n v="0"/>
    <n v="0"/>
    <n v="0"/>
    <n v="0"/>
    <n v="0"/>
    <n v="0"/>
  </r>
  <r>
    <n v="1617"/>
    <n v="15748"/>
    <s v="41947748HRSU"/>
    <s v="748H"/>
    <x v="123"/>
    <s v="14MIP - (RSU)"/>
    <n v="10265"/>
    <n v="60"/>
    <x v="96"/>
    <n v="9260"/>
    <x v="2"/>
    <n v="30000"/>
    <n v="0"/>
    <n v="0"/>
    <s v="41947748HRSU14MIP - (RSU)"/>
    <s v="MIP - (RSU)"/>
    <s v="MIP - (RSU) - 11/04/2014"/>
    <s v="3 years"/>
    <d v="2014-11-04T00:00:00"/>
    <d v="2017-11-04T00:00:00"/>
    <n v="496"/>
    <n v="0"/>
    <n v="0"/>
    <m/>
    <m/>
    <m/>
    <m/>
    <n v="496"/>
    <n v="1"/>
    <s v=""/>
    <n v="0"/>
    <n v="26560.799999999999"/>
    <n v="0"/>
    <n v="0"/>
    <n v="0"/>
    <s v=""/>
    <s v=""/>
    <s v=""/>
    <n v="26560.799999999999"/>
    <n v="496"/>
    <n v="0"/>
    <n v="0"/>
    <n v="496"/>
    <n v="53.55"/>
    <n v="26560.799999999999"/>
    <n v="-531.26912159999995"/>
    <n v="26029.530878400001"/>
    <n v="22116.15"/>
    <n v="4444.6499999999996"/>
    <n v="-88.901889299999993"/>
    <n v="4355.7481106999994"/>
    <n v="4355.7481106999994"/>
    <n v="3.9705999185961707"/>
    <n v="970"/>
    <n v="3851.48"/>
    <n v="25967.63"/>
    <n v="504.2681106999994"/>
    <n v="0"/>
    <n v="1314.2700000000009"/>
    <n v="1453.24"/>
    <n v="1083.97"/>
    <n v="22116.15"/>
    <n v="25967.630000000005"/>
    <n v="0"/>
    <m/>
    <n v="123.09"/>
    <n v="119.11"/>
    <n v="123.09"/>
    <n v="365.28999999999996"/>
    <n v="123.09"/>
    <n v="111.18"/>
    <n v="123.09"/>
    <n v="357.36"/>
    <n v="119.12"/>
    <n v="123.08"/>
    <n v="119.12"/>
    <n v="361.32"/>
    <n v="1083.97"/>
  </r>
  <r>
    <n v="1618"/>
    <n v="16986"/>
    <s v="41947986ARSU"/>
    <s v="986A"/>
    <x v="131"/>
    <s v="14MIP - (RSU)"/>
    <n v="10265"/>
    <n v="10"/>
    <x v="101"/>
    <n v="9260"/>
    <x v="2"/>
    <n v="2000"/>
    <n v="0"/>
    <n v="0"/>
    <s v="41947986ARSU14MIP - (RSU)"/>
    <s v="MIP - (RSU)"/>
    <s v="MIP - (RSU) - 11/04/2014"/>
    <s v="3 years"/>
    <d v="2014-11-04T00:00:00"/>
    <d v="2017-11-04T00:00:00"/>
    <n v="405"/>
    <n v="0"/>
    <n v="0"/>
    <m/>
    <m/>
    <m/>
    <m/>
    <n v="405"/>
    <n v="1"/>
    <s v=""/>
    <n v="0"/>
    <n v="21687.75"/>
    <n v="0"/>
    <n v="0"/>
    <n v="0"/>
    <s v=""/>
    <s v=""/>
    <s v=""/>
    <n v="21687.75"/>
    <n v="405"/>
    <n v="0"/>
    <n v="0"/>
    <n v="405"/>
    <n v="53.55"/>
    <n v="21687.75"/>
    <n v="-433.79837549999996"/>
    <n v="21253.951624500001"/>
    <n v="18046.349999999999"/>
    <n v="3641.4"/>
    <n v="-72.835282800000002"/>
    <n v="3568.5647171999999"/>
    <n v="3568.5647171999999"/>
    <n v="3.2530216200546946"/>
    <n v="970"/>
    <n v="3155.43"/>
    <n v="21201.78"/>
    <n v="413.13471720000007"/>
    <n v="0"/>
    <n v="1076.75"/>
    <n v="1190.6099999999999"/>
    <n v="888.06999999999994"/>
    <n v="18046.349999999999"/>
    <n v="21201.78"/>
    <n v="0"/>
    <m/>
    <n v="100.84"/>
    <n v="97.59"/>
    <n v="100.84"/>
    <n v="299.27"/>
    <n v="100.85"/>
    <n v="91.08"/>
    <n v="100.85"/>
    <n v="292.77999999999997"/>
    <n v="97.59"/>
    <n v="100.84"/>
    <n v="97.59"/>
    <n v="296.02"/>
    <n v="888.06999999999994"/>
  </r>
  <r>
    <n v="1619"/>
    <n v="16987"/>
    <s v="41947987BRSU"/>
    <s v="987B"/>
    <x v="132"/>
    <s v="14MIP - (RSU)"/>
    <n v="10265"/>
    <n v="212"/>
    <x v="102"/>
    <n v="9260"/>
    <x v="2"/>
    <n v="821000"/>
    <n v="0"/>
    <n v="0"/>
    <s v="41947987BRSU14MIP - (RSU)"/>
    <s v="MIP - (RSU)"/>
    <s v="MIP - (RSU) - 11/04/2014"/>
    <s v="3 years"/>
    <d v="2014-11-04T00:00:00"/>
    <d v="2017-11-04T00:00:00"/>
    <n v="1265"/>
    <n v="0"/>
    <n v="0"/>
    <m/>
    <m/>
    <m/>
    <m/>
    <n v="1265"/>
    <n v="1"/>
    <s v=""/>
    <n v="1265"/>
    <n v="67740.75"/>
    <n v="0"/>
    <n v="0"/>
    <n v="0"/>
    <s v=""/>
    <s v=""/>
    <s v=""/>
    <n v="67740.75"/>
    <n v="1265"/>
    <n v="-1265"/>
    <n v="0"/>
    <n v="0"/>
    <n v="53.55"/>
    <n v="0"/>
    <n v="0"/>
    <n v="0"/>
    <n v="56441.7"/>
    <n v="11299.05"/>
    <n v="-226.00359809999998"/>
    <n v="11073.046401899999"/>
    <n v="67740.75"/>
    <n v="61.750911577028262"/>
    <n v="1097"/>
    <n v="67740.75"/>
    <n v="67740.75"/>
    <n v="0"/>
    <n v="0"/>
    <n v="11299.05"/>
    <n v="0"/>
    <n v="0"/>
    <n v="56441.7"/>
    <n v="67740.75"/>
    <n v="0"/>
    <m/>
    <n v="0"/>
    <n v="0"/>
    <n v="0"/>
    <n v="0"/>
    <n v="0"/>
    <n v="0"/>
    <n v="0"/>
    <n v="0"/>
    <n v="0"/>
    <n v="0"/>
    <n v="0"/>
    <n v="0"/>
    <n v="0"/>
  </r>
  <r>
    <n v="1620"/>
    <n v="16995"/>
    <s v="41947995BRSU"/>
    <s v="995B"/>
    <x v="133"/>
    <s v="14MIP - (RSU)"/>
    <n v="10265"/>
    <n v="10"/>
    <x v="101"/>
    <n v="9260"/>
    <x v="2"/>
    <n v="2000"/>
    <n v="0"/>
    <n v="0"/>
    <s v="41947995BRSU14MIP - (RSU)"/>
    <s v="MIP - (RSU)"/>
    <s v="MIP - (RSU) - 11/04/2014"/>
    <s v="3 years"/>
    <d v="2014-11-04T00:00:00"/>
    <d v="2017-11-04T00:00:00"/>
    <n v="5108"/>
    <n v="0"/>
    <n v="0"/>
    <m/>
    <m/>
    <m/>
    <m/>
    <n v="5108"/>
    <n v="1"/>
    <s v=""/>
    <n v="0"/>
    <n v="273533.39999999997"/>
    <n v="0"/>
    <n v="0"/>
    <n v="0"/>
    <s v=""/>
    <s v=""/>
    <s v=""/>
    <n v="273533.39999999997"/>
    <n v="5108"/>
    <n v="0"/>
    <n v="0"/>
    <n v="5108"/>
    <n v="53.55"/>
    <n v="273533.39999999997"/>
    <n v="-5471.2150667999986"/>
    <n v="268062.18493319995"/>
    <n v="227908.8"/>
    <n v="45624.6"/>
    <n v="-912.58324919999995"/>
    <n v="44712.016750800001"/>
    <n v="44712.016750800001"/>
    <n v="40.75844735715588"/>
    <n v="970"/>
    <n v="39535.69"/>
    <n v="267444.49"/>
    <n v="5176.326750799999"/>
    <n v="0"/>
    <n v="13491.049999999992"/>
    <n v="14917.59"/>
    <n v="11127.050000000001"/>
    <n v="227908.8"/>
    <n v="267444.49"/>
    <n v="0"/>
    <m/>
    <n v="1263.51"/>
    <n v="1222.75"/>
    <n v="1263.51"/>
    <n v="3749.7700000000004"/>
    <n v="1263.52"/>
    <n v="1141.23"/>
    <n v="1263.52"/>
    <n v="3668.27"/>
    <n v="1222.75"/>
    <n v="1263.51"/>
    <n v="1222.75"/>
    <n v="3709.01"/>
    <n v="11127.050000000001"/>
  </r>
  <r>
    <n v="1621"/>
    <n v="16997"/>
    <s v="41947997BRSU"/>
    <s v="997B"/>
    <x v="134"/>
    <s v="14MIP - (RSU)"/>
    <n v="10265"/>
    <n v="10"/>
    <x v="5"/>
    <n v="9260"/>
    <x v="2"/>
    <n v="2000"/>
    <n v="0"/>
    <n v="0"/>
    <s v="41947997BRSU14MIP - (RSU)"/>
    <s v="MIP - (RSU)"/>
    <s v="MIP - (RSU) - 11/04/2014"/>
    <s v="3 years"/>
    <d v="2014-11-04T00:00:00"/>
    <d v="2017-11-04T00:00:00"/>
    <n v="572"/>
    <n v="0"/>
    <n v="0"/>
    <m/>
    <m/>
    <m/>
    <m/>
    <n v="572"/>
    <n v="1"/>
    <s v=""/>
    <n v="0"/>
    <n v="30630.6"/>
    <n v="0"/>
    <n v="0"/>
    <n v="0"/>
    <s v=""/>
    <s v=""/>
    <s v=""/>
    <n v="30630.6"/>
    <n v="572"/>
    <n v="0"/>
    <n v="-572"/>
    <n v="0"/>
    <n v="53.55"/>
    <n v="0"/>
    <n v="0"/>
    <n v="0"/>
    <n v="0"/>
    <n v="0"/>
    <n v="0"/>
    <n v="0"/>
    <n v="0"/>
    <n v="0"/>
    <n v="1097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</r>
  <r>
    <n v="1622"/>
    <n v="17010"/>
    <s v="4194710DaRSU"/>
    <s v="10Da"/>
    <x v="135"/>
    <s v="14MIP - (RSU)"/>
    <n v="10265"/>
    <n v="10"/>
    <x v="103"/>
    <n v="9260"/>
    <x v="2"/>
    <n v="2000"/>
    <n v="0"/>
    <n v="0"/>
    <s v="4194710DaRSU14MIP - (RSU)"/>
    <s v="MIP - (RSU)"/>
    <s v="MIP - (RSU) - 11/04/2014"/>
    <s v="3 years"/>
    <d v="2014-11-04T00:00:00"/>
    <d v="2017-11-04T00:00:00"/>
    <n v="1176"/>
    <n v="0"/>
    <n v="0"/>
    <m/>
    <m/>
    <m/>
    <m/>
    <n v="1176"/>
    <n v="1"/>
    <s v=""/>
    <n v="0"/>
    <n v="62974.799999999996"/>
    <n v="0"/>
    <n v="0"/>
    <n v="0"/>
    <s v=""/>
    <s v=""/>
    <s v=""/>
    <n v="62974.799999999996"/>
    <n v="1176"/>
    <n v="0"/>
    <n v="0"/>
    <n v="1176"/>
    <n v="53.55"/>
    <n v="62974.799999999996"/>
    <n v="-1259.6219495999999"/>
    <n v="61715.178050399998"/>
    <n v="52479"/>
    <n v="10495.8"/>
    <n v="-209.93699159999997"/>
    <n v="10285.8630084"/>
    <n v="10285.8630084"/>
    <n v="9.3763564342752961"/>
    <n v="970"/>
    <n v="9095.07"/>
    <n v="61574.07"/>
    <n v="1190.7930084"/>
    <n v="0"/>
    <n v="3103.5700000000011"/>
    <n v="3431.75"/>
    <n v="2559.75"/>
    <n v="52479"/>
    <n v="61574.07"/>
    <n v="0"/>
    <m/>
    <n v="290.67"/>
    <n v="281.29000000000002"/>
    <n v="290.67"/>
    <n v="862.63000000000011"/>
    <n v="290.66000000000003"/>
    <n v="262.54000000000002"/>
    <n v="290.67"/>
    <n v="843.87000000000012"/>
    <n v="281.29000000000002"/>
    <n v="290.67"/>
    <n v="281.29000000000002"/>
    <n v="853.25"/>
    <n v="2559.75"/>
  </r>
  <r>
    <n v="1623"/>
    <n v="17017"/>
    <s v="4194717ElRSU"/>
    <s v="17El"/>
    <x v="136"/>
    <s v="14MIP - (RSU)"/>
    <n v="10265"/>
    <n v="212"/>
    <x v="102"/>
    <n v="9260"/>
    <x v="2"/>
    <n v="824000"/>
    <n v="0"/>
    <n v="0"/>
    <s v="4194717ElRSU14MIP - (RSU)"/>
    <s v="MIP - (RSU)"/>
    <s v="MIP - (RSU) - 11/04/2014"/>
    <s v="3 years"/>
    <d v="2014-11-04T00:00:00"/>
    <d v="2017-11-04T00:00:00"/>
    <n v="738"/>
    <n v="0"/>
    <n v="0"/>
    <m/>
    <m/>
    <m/>
    <m/>
    <n v="738"/>
    <n v="1"/>
    <s v=""/>
    <n v="738"/>
    <n v="39519.9"/>
    <n v="0"/>
    <n v="0"/>
    <n v="0"/>
    <s v=""/>
    <s v=""/>
    <s v=""/>
    <n v="39519.9"/>
    <n v="738"/>
    <n v="-738"/>
    <n v="0"/>
    <n v="0"/>
    <n v="53.55"/>
    <n v="0"/>
    <n v="0"/>
    <n v="0"/>
    <n v="32933.25"/>
    <n v="6586.65"/>
    <n v="-131.74617329999998"/>
    <n v="6454.9038266999996"/>
    <n v="39519.9"/>
    <n v="36.025432999088423"/>
    <n v="1097"/>
    <n v="39519.9"/>
    <n v="39519.9"/>
    <n v="0"/>
    <n v="0"/>
    <n v="1947.6500000000026"/>
    <n v="2153.6"/>
    <n v="2485.3999999999978"/>
    <n v="32933.25"/>
    <n v="39519.9"/>
    <n v="0"/>
    <m/>
    <n v="182.41"/>
    <n v="176.52"/>
    <n v="2126.4699999999975"/>
    <n v="2485.3999999999974"/>
    <n v="0"/>
    <n v="0"/>
    <n v="0"/>
    <n v="0"/>
    <n v="0"/>
    <n v="0"/>
    <n v="0"/>
    <n v="0"/>
    <n v="2485.3999999999974"/>
  </r>
  <r>
    <n v="1624"/>
    <n v="17041"/>
    <s v="4194741LiRSU"/>
    <s v="41Li"/>
    <x v="139"/>
    <s v="14MIP - (RSU)"/>
    <n v="10265"/>
    <n v="212"/>
    <x v="105"/>
    <n v="9260"/>
    <x v="2"/>
    <n v="824000"/>
    <n v="0"/>
    <n v="0"/>
    <s v="4194741LiRSU14MIP - (RSU)"/>
    <s v="MIP - (RSU)"/>
    <s v="MIP - (RSU) - 11/04/2014"/>
    <s v="3 years"/>
    <d v="2014-11-04T00:00:00"/>
    <d v="2017-11-04T00:00:00"/>
    <n v="336"/>
    <n v="0"/>
    <n v="0"/>
    <m/>
    <m/>
    <m/>
    <m/>
    <n v="336"/>
    <n v="1"/>
    <s v=""/>
    <n v="336"/>
    <n v="17992.8"/>
    <n v="0"/>
    <n v="0"/>
    <n v="0"/>
    <s v=""/>
    <s v=""/>
    <s v=""/>
    <n v="17992.8"/>
    <n v="336"/>
    <n v="-336"/>
    <n v="0"/>
    <n v="0"/>
    <n v="53.55"/>
    <n v="0"/>
    <n v="0"/>
    <n v="0"/>
    <n v="14994"/>
    <n v="2998.8"/>
    <n v="-59.9819976"/>
    <n v="2938.8180024000003"/>
    <n v="17992.8"/>
    <n v="16.401823154056515"/>
    <n v="1097"/>
    <n v="17992.8"/>
    <n v="17992.8"/>
    <n v="0"/>
    <n v="0"/>
    <n v="886.73999999999978"/>
    <n v="980.49"/>
    <n v="1131.5699999999986"/>
    <n v="14994"/>
    <n v="17992.8"/>
    <n v="0"/>
    <m/>
    <n v="83.05"/>
    <n v="80.37"/>
    <n v="968.1499999999985"/>
    <n v="1131.5699999999986"/>
    <n v="0"/>
    <n v="0"/>
    <n v="0"/>
    <n v="0"/>
    <n v="0"/>
    <n v="0"/>
    <n v="0"/>
    <n v="0"/>
    <n v="1131.5699999999986"/>
  </r>
  <r>
    <n v="1625"/>
    <n v="17042"/>
    <s v="4194742MaRSU"/>
    <s v="42Ma"/>
    <x v="140"/>
    <s v="14MIP - (RSU)"/>
    <n v="10265"/>
    <n v="10"/>
    <x v="106"/>
    <n v="9260"/>
    <x v="2"/>
    <n v="2000"/>
    <n v="0"/>
    <n v="0"/>
    <s v="4194742MaRSU14MIP - (RSU)"/>
    <s v="MIP - (RSU)"/>
    <s v="MIP - (RSU) - 11/04/2014"/>
    <s v="3 years"/>
    <d v="2014-11-04T00:00:00"/>
    <d v="2017-11-04T00:00:00"/>
    <n v="3657"/>
    <n v="0"/>
    <n v="0"/>
    <m/>
    <m/>
    <m/>
    <m/>
    <n v="3657"/>
    <n v="1"/>
    <s v=""/>
    <n v="0"/>
    <n v="195832.34999999998"/>
    <n v="0"/>
    <n v="0"/>
    <n v="0"/>
    <s v=""/>
    <s v=""/>
    <s v=""/>
    <n v="195832.34999999998"/>
    <n v="3657"/>
    <n v="0"/>
    <n v="0"/>
    <n v="3657"/>
    <n v="53.55"/>
    <n v="195832.34999999998"/>
    <n v="-3917.0386646999991"/>
    <n v="191915.31133529998"/>
    <n v="163166.85"/>
    <n v="32665.5"/>
    <n v="-653.37533099999996"/>
    <n v="32012.124669000001"/>
    <n v="32012.124669000001"/>
    <n v="29.181517474020055"/>
    <n v="970"/>
    <n v="28306.07"/>
    <n v="191472.92"/>
    <n v="3706.054669000001"/>
    <n v="0"/>
    <n v="9659.0799999999981"/>
    <n v="10680.44"/>
    <n v="7966.5500000000011"/>
    <n v="163166.85"/>
    <n v="191472.92"/>
    <n v="0"/>
    <m/>
    <n v="904.62"/>
    <n v="875.45"/>
    <n v="904.63"/>
    <n v="2684.7000000000003"/>
    <n v="904.62"/>
    <n v="817.09"/>
    <n v="904.62"/>
    <n v="2626.33"/>
    <n v="875.45"/>
    <n v="904.63"/>
    <n v="875.44"/>
    <n v="2655.52"/>
    <n v="7966.5500000000011"/>
  </r>
  <r>
    <n v="1626"/>
    <n v="17057"/>
    <s v="4194757RaRSU"/>
    <s v="57Ra"/>
    <x v="142"/>
    <s v="14MIP - (RSU)"/>
    <n v="10265"/>
    <n v="212"/>
    <x v="108"/>
    <n v="9260"/>
    <x v="2"/>
    <n v="821000"/>
    <n v="0"/>
    <n v="0"/>
    <s v="4194757RaRSU14MIP - (RSU)"/>
    <s v="MIP - (RSU)"/>
    <s v="MIP - (RSU) - 11/04/2014"/>
    <s v="3 years"/>
    <d v="2014-11-04T00:00:00"/>
    <d v="2017-11-04T00:00:00"/>
    <n v="639"/>
    <n v="0"/>
    <n v="0"/>
    <m/>
    <m/>
    <m/>
    <m/>
    <n v="639"/>
    <n v="1"/>
    <s v=""/>
    <n v="639"/>
    <n v="34218.449999999997"/>
    <n v="0"/>
    <n v="0"/>
    <n v="0"/>
    <s v=""/>
    <s v=""/>
    <s v=""/>
    <n v="34218.449999999997"/>
    <n v="639"/>
    <n v="-639"/>
    <n v="0"/>
    <n v="0"/>
    <n v="53.55"/>
    <n v="0"/>
    <n v="0"/>
    <n v="0"/>
    <n v="28488.6"/>
    <n v="5729.85"/>
    <n v="-114.6084597"/>
    <n v="5615.2415403000005"/>
    <n v="34218.449999999997"/>
    <n v="31.192752962625338"/>
    <n v="1097"/>
    <n v="34218.449999999997"/>
    <n v="34218.449999999997"/>
    <n v="0"/>
    <n v="0"/>
    <n v="5729.85"/>
    <n v="0"/>
    <n v="0"/>
    <n v="28488.6"/>
    <n v="34218.449999999997"/>
    <n v="0"/>
    <m/>
    <n v="0"/>
    <n v="0"/>
    <n v="0"/>
    <n v="0"/>
    <n v="0"/>
    <n v="0"/>
    <n v="0"/>
    <n v="0"/>
    <n v="0"/>
    <n v="0"/>
    <n v="0"/>
    <n v="0"/>
    <n v="0"/>
  </r>
  <r>
    <n v="1627"/>
    <n v="17084"/>
    <s v="4194784ViRSU"/>
    <s v="84Vi"/>
    <x v="149"/>
    <s v="14MIP - (RSU)"/>
    <n v="10265"/>
    <n v="212"/>
    <x v="102"/>
    <n v="9260"/>
    <x v="2"/>
    <n v="821000"/>
    <n v="0"/>
    <n v="0"/>
    <s v="4194784ViRSU14MIP - (RSU)"/>
    <s v="MIP - (RSU)"/>
    <s v="MIP - (RSU) - 11/04/2014"/>
    <s v="3 years"/>
    <d v="2014-11-04T00:00:00"/>
    <d v="2017-11-04T00:00:00"/>
    <n v="393"/>
    <n v="0"/>
    <n v="0"/>
    <m/>
    <m/>
    <m/>
    <m/>
    <n v="393"/>
    <n v="1"/>
    <s v=""/>
    <n v="393"/>
    <n v="21045.149999999998"/>
    <n v="0"/>
    <n v="0"/>
    <n v="0"/>
    <s v=""/>
    <s v=""/>
    <s v=""/>
    <n v="21045.149999999998"/>
    <n v="393"/>
    <n v="-393"/>
    <n v="0"/>
    <n v="0"/>
    <n v="53.55"/>
    <n v="0"/>
    <n v="0"/>
    <n v="0"/>
    <n v="17510.849999999999"/>
    <n v="3534.3"/>
    <n v="-70.693068600000004"/>
    <n v="3463.6069314000001"/>
    <n v="21045.149999999998"/>
    <n v="19.18427529626253"/>
    <n v="1097"/>
    <n v="21045.149999999998"/>
    <n v="21045.149999999998"/>
    <n v="0"/>
    <n v="0"/>
    <n v="1045.079999999999"/>
    <n v="1155.5899999999999"/>
    <n v="1333.6299999999999"/>
    <n v="17510.849999999999"/>
    <n v="21045.149999999998"/>
    <n v="0"/>
    <m/>
    <n v="97.88"/>
    <n v="94.72"/>
    <n v="1141.0299999999997"/>
    <n v="1333.6299999999997"/>
    <n v="0"/>
    <n v="0"/>
    <n v="0"/>
    <n v="0"/>
    <n v="0"/>
    <n v="0"/>
    <n v="0"/>
    <n v="0"/>
    <n v="1333.6299999999997"/>
  </r>
  <r>
    <n v="1628"/>
    <n v="17089"/>
    <s v="4194789WeRSU"/>
    <s v="89We"/>
    <x v="150"/>
    <s v="14MIP - (RSU)"/>
    <n v="10265"/>
    <n v="212"/>
    <x v="112"/>
    <n v="9260"/>
    <x v="2"/>
    <n v="824000"/>
    <n v="0"/>
    <n v="0"/>
    <s v="4194789WeRSU14MIP - (RSU)"/>
    <s v="MIP - (RSU)"/>
    <s v="MIP - (RSU) - 11/04/2014"/>
    <s v="3 years"/>
    <d v="2014-11-04T00:00:00"/>
    <d v="2017-11-04T00:00:00"/>
    <n v="417"/>
    <n v="0"/>
    <n v="0"/>
    <m/>
    <m/>
    <m/>
    <m/>
    <n v="417"/>
    <n v="1"/>
    <s v=""/>
    <n v="417"/>
    <n v="22330.35"/>
    <n v="0"/>
    <n v="0"/>
    <n v="0"/>
    <s v=""/>
    <s v=""/>
    <s v=""/>
    <n v="22330.35"/>
    <n v="417"/>
    <n v="-417"/>
    <n v="0"/>
    <n v="0"/>
    <n v="53.55"/>
    <n v="0"/>
    <n v="0"/>
    <n v="0"/>
    <n v="18581.849999999999"/>
    <n v="3748.5"/>
    <n v="-74.977497"/>
    <n v="3673.5225030000001"/>
    <n v="22330.35"/>
    <n v="20.355834092980857"/>
    <n v="1097"/>
    <n v="22330.35"/>
    <n v="22330.35"/>
    <n v="0"/>
    <n v="0"/>
    <n v="1108.4199999999996"/>
    <n v="1225.6199999999999"/>
    <n v="1414.4600000000009"/>
    <n v="18581.849999999999"/>
    <n v="22330.35"/>
    <n v="0"/>
    <m/>
    <n v="103.81"/>
    <n v="100.46"/>
    <n v="1210.190000000001"/>
    <n v="1414.4600000000009"/>
    <n v="0"/>
    <n v="0"/>
    <n v="0"/>
    <n v="0"/>
    <n v="0"/>
    <n v="0"/>
    <n v="0"/>
    <n v="0"/>
    <n v="1414.4600000000009"/>
  </r>
  <r>
    <n v="1629"/>
    <n v="17130"/>
    <s v="41947130ERSU"/>
    <s v="130E"/>
    <x v="152"/>
    <s v="14MIP - (RSU)"/>
    <n v="10265"/>
    <n v="10"/>
    <x v="113"/>
    <n v="9260"/>
    <x v="2"/>
    <n v="2000"/>
    <n v="0"/>
    <n v="0"/>
    <s v="41947130ERSU14MIP - (RSU)"/>
    <s v="MIP - (RSU)"/>
    <s v="MIP - (RSU) - 11/04/2014"/>
    <s v="3 years"/>
    <d v="2014-11-04T00:00:00"/>
    <d v="2017-11-04T00:00:00"/>
    <n v="754"/>
    <n v="0"/>
    <n v="0"/>
    <m/>
    <m/>
    <m/>
    <m/>
    <n v="754"/>
    <n v="1"/>
    <s v=""/>
    <n v="0"/>
    <n v="40376.699999999997"/>
    <n v="0"/>
    <n v="0"/>
    <n v="0"/>
    <s v=""/>
    <s v=""/>
    <s v=""/>
    <n v="40376.699999999997"/>
    <n v="754"/>
    <n v="0"/>
    <n v="0"/>
    <n v="754"/>
    <n v="53.55"/>
    <n v="40376.699999999997"/>
    <n v="-807.61475339999993"/>
    <n v="39569.0852466"/>
    <n v="33629.4"/>
    <n v="6747.3"/>
    <n v="-134.9594946"/>
    <n v="6612.3405054000004"/>
    <n v="6612.3405054000004"/>
    <n v="6.0276577077484053"/>
    <n v="970"/>
    <n v="5846.83"/>
    <n v="39476.230000000003"/>
    <n v="765.51050540000051"/>
    <n v="0"/>
    <n v="1995.1500000000015"/>
    <n v="2206.13"/>
    <n v="1645.5500000000002"/>
    <n v="33629.4"/>
    <n v="39476.230000000003"/>
    <n v="0"/>
    <m/>
    <n v="186.85"/>
    <n v="180.83"/>
    <n v="186.86"/>
    <n v="554.54"/>
    <n v="186.86"/>
    <n v="168.77"/>
    <n v="186.86"/>
    <n v="542.49"/>
    <n v="180.83"/>
    <n v="186.86"/>
    <n v="180.83"/>
    <n v="548.5200000000001"/>
    <n v="1645.5500000000002"/>
  </r>
  <r>
    <n v="1630"/>
    <n v="17279"/>
    <s v="41947279CRSU"/>
    <s v="279C"/>
    <x v="154"/>
    <s v="14MIP - (RSU)"/>
    <n v="10265"/>
    <n v="10"/>
    <x v="115"/>
    <n v="9260"/>
    <x v="2"/>
    <n v="2000"/>
    <n v="0"/>
    <n v="0"/>
    <s v="41947279CRSU14MIP - (RSU)"/>
    <s v="MIP - (RSU)"/>
    <s v="MIP - (RSU) - 11/04/2014"/>
    <s v="3 years"/>
    <d v="2014-11-04T00:00:00"/>
    <d v="2017-11-04T00:00:00"/>
    <n v="7769"/>
    <n v="0"/>
    <n v="0"/>
    <m/>
    <m/>
    <m/>
    <m/>
    <n v="7769"/>
    <n v="1"/>
    <s v=""/>
    <n v="0"/>
    <n v="416029.94999999995"/>
    <n v="0"/>
    <n v="0"/>
    <n v="0"/>
    <s v=""/>
    <s v=""/>
    <s v=""/>
    <n v="416029.94999999995"/>
    <n v="7769"/>
    <n v="0"/>
    <n v="0"/>
    <n v="7769"/>
    <n v="53.55"/>
    <n v="416029.94999999995"/>
    <n v="-8321.4310598999982"/>
    <n v="407708.51894009998"/>
    <n v="346682.7"/>
    <n v="69347.25"/>
    <n v="-1387.0836944999999"/>
    <n v="67960.166305499995"/>
    <n v="416029.94999999995"/>
    <n v="379.24334548769366"/>
    <n v="1097"/>
    <n v="416029.94999999995"/>
    <n v="416029.94999999995"/>
    <n v="0"/>
    <n v="0"/>
    <n v="69347.25"/>
    <n v="0"/>
    <n v="0"/>
    <n v="346682.7"/>
    <n v="416029.95"/>
    <n v="0"/>
    <m/>
    <n v="0"/>
    <n v="0"/>
    <n v="0"/>
    <n v="0"/>
    <n v="0"/>
    <n v="0"/>
    <n v="0"/>
    <n v="0"/>
    <n v="0"/>
    <n v="0"/>
    <n v="0"/>
    <n v="0"/>
    <n v="0"/>
  </r>
  <r>
    <n v="1631"/>
    <n v="18246"/>
    <s v="41947246HRSU"/>
    <s v="246H"/>
    <x v="164"/>
    <s v="14MIP - (RSU)"/>
    <n v="10265"/>
    <n v="10"/>
    <x v="119"/>
    <n v="9260"/>
    <x v="2"/>
    <n v="2000"/>
    <n v="0"/>
    <n v="0"/>
    <s v="41947246HRSU14MIP - (RSU)"/>
    <s v="MIP - (RSU)"/>
    <s v="MIP - (RSU) - 11/04/2014"/>
    <s v="3 years"/>
    <d v="2014-11-04T00:00:00"/>
    <d v="2017-11-04T00:00:00"/>
    <n v="7038"/>
    <n v="0"/>
    <n v="0"/>
    <m/>
    <m/>
    <m/>
    <m/>
    <n v="7038"/>
    <n v="1"/>
    <s v=""/>
    <n v="0"/>
    <n v="376884.89999999997"/>
    <n v="0"/>
    <n v="0"/>
    <n v="0"/>
    <s v=""/>
    <s v=""/>
    <s v=""/>
    <n v="376884.89999999997"/>
    <n v="7038"/>
    <n v="0"/>
    <n v="0"/>
    <n v="7038"/>
    <n v="53.55"/>
    <n v="376884.89999999997"/>
    <n v="-7538.4517697999991"/>
    <n v="369346.44823019998"/>
    <n v="314070.75"/>
    <n v="62814.15"/>
    <n v="-1256.4086282999999"/>
    <n v="61557.741371700002"/>
    <n v="376884.89999999997"/>
    <n v="343.5596171376481"/>
    <n v="1097"/>
    <n v="376884.89999999997"/>
    <n v="376884.89999999997"/>
    <n v="0"/>
    <n v="0"/>
    <n v="62814.15"/>
    <n v="0"/>
    <n v="0"/>
    <n v="314070.75"/>
    <n v="376884.9"/>
    <n v="0"/>
    <m/>
    <n v="0"/>
    <n v="0"/>
    <n v="0"/>
    <n v="0"/>
    <n v="0"/>
    <n v="0"/>
    <n v="0"/>
    <n v="0"/>
    <n v="0"/>
    <n v="0"/>
    <n v="0"/>
    <n v="0"/>
    <n v="0"/>
  </r>
  <r>
    <n v="1632"/>
    <n v="18547"/>
    <s v="41947547MRSU"/>
    <s v="547M"/>
    <x v="167"/>
    <s v="14MIP - (RSU)"/>
    <n v="10265"/>
    <n v="10"/>
    <x v="120"/>
    <n v="9260"/>
    <x v="2"/>
    <n v="2000"/>
    <n v="0"/>
    <n v="0"/>
    <s v="41947547MRSU14MIP - (RSU)"/>
    <s v="MIP - (RSU)"/>
    <s v="MIP - (RSU) - 11/04/2014"/>
    <s v="3 years"/>
    <d v="2014-11-04T00:00:00"/>
    <d v="2017-11-04T00:00:00"/>
    <n v="782"/>
    <n v="0"/>
    <n v="0"/>
    <m/>
    <m/>
    <m/>
    <m/>
    <n v="782"/>
    <n v="1"/>
    <s v=""/>
    <n v="0"/>
    <n v="41876.1"/>
    <n v="0"/>
    <n v="0"/>
    <n v="0"/>
    <s v=""/>
    <s v=""/>
    <s v=""/>
    <n v="41876.1"/>
    <n v="782"/>
    <n v="0"/>
    <n v="0"/>
    <n v="782"/>
    <n v="53.55"/>
    <n v="41876.1"/>
    <n v="-837.60575219999998"/>
    <n v="41038.494247800001"/>
    <n v="34861.050000000003"/>
    <n v="7015.05"/>
    <n v="-140.3150301"/>
    <n v="6874.7349699000006"/>
    <n v="6874.7349699000006"/>
    <n v="6.2668504739288977"/>
    <n v="970"/>
    <n v="6078.84"/>
    <n v="40939.89"/>
    <n v="795.89496990000043"/>
    <n v="0"/>
    <n v="2074.3300000000063"/>
    <n v="2293.66"/>
    <n v="1710.85"/>
    <n v="34861.050000000003"/>
    <n v="40939.890000000007"/>
    <n v="0"/>
    <m/>
    <n v="194.28"/>
    <n v="188"/>
    <n v="194.28"/>
    <n v="576.55999999999995"/>
    <n v="194.27"/>
    <n v="175.47"/>
    <n v="194.27"/>
    <n v="564.01"/>
    <n v="188.01"/>
    <n v="194.27"/>
    <n v="188"/>
    <n v="570.28"/>
    <n v="1710.85"/>
  </r>
  <r>
    <n v="1633"/>
    <n v="18912"/>
    <s v="41947912SRSU"/>
    <s v="912S"/>
    <x v="176"/>
    <s v="14MIP - (RSU)"/>
    <n v="10265"/>
    <n v="10"/>
    <x v="126"/>
    <n v="9260"/>
    <x v="2"/>
    <n v="2000"/>
    <n v="0"/>
    <n v="0"/>
    <s v="41947912SRSU14MIP - (RSU)"/>
    <s v="MIP - (RSU)"/>
    <s v="MIP - (RSU) - 11/04/2014"/>
    <s v="3 years"/>
    <d v="2014-11-04T00:00:00"/>
    <d v="2017-11-04T00:00:00"/>
    <n v="754"/>
    <n v="0"/>
    <n v="0"/>
    <m/>
    <m/>
    <m/>
    <m/>
    <n v="754"/>
    <n v="1"/>
    <s v=""/>
    <n v="0"/>
    <n v="40376.699999999997"/>
    <n v="0"/>
    <n v="0"/>
    <n v="0"/>
    <s v=""/>
    <s v=""/>
    <s v=""/>
    <n v="40376.699999999997"/>
    <n v="754"/>
    <n v="0"/>
    <n v="0"/>
    <n v="754"/>
    <n v="53.55"/>
    <n v="40376.699999999997"/>
    <n v="-807.61475339999993"/>
    <n v="39569.0852466"/>
    <n v="33629.4"/>
    <n v="6747.3"/>
    <n v="-134.9594946"/>
    <n v="6612.3405054000004"/>
    <n v="40376.699999999997"/>
    <n v="36.806472196900636"/>
    <n v="1097"/>
    <n v="40376.699999999997"/>
    <n v="40376.699999999997"/>
    <n v="0"/>
    <n v="0"/>
    <n v="6747.3"/>
    <n v="0"/>
    <n v="0"/>
    <n v="33629.4"/>
    <n v="40376.700000000004"/>
    <n v="0"/>
    <m/>
    <n v="0"/>
    <n v="0"/>
    <n v="0"/>
    <n v="0"/>
    <n v="0"/>
    <n v="0"/>
    <n v="0"/>
    <n v="0"/>
    <n v="0"/>
    <n v="0"/>
    <n v="0"/>
    <n v="0"/>
    <n v="0"/>
  </r>
  <r>
    <n v="1634"/>
    <n v="19149"/>
    <s v="41947149HRSU"/>
    <s v="149H"/>
    <x v="180"/>
    <s v="14MIP - (RSU)"/>
    <n v="10265"/>
    <n v="80"/>
    <x v="129"/>
    <n v="9260"/>
    <x v="2"/>
    <n v="190000"/>
    <n v="0"/>
    <n v="0"/>
    <s v="41947149HRSU14MIP - (RSU)"/>
    <s v="MIP - (RSU)"/>
    <s v="MIP - (RSU) - 11/04/2014"/>
    <s v="3 years"/>
    <d v="2014-11-04T00:00:00"/>
    <d v="2017-11-04T00:00:00"/>
    <n v="1467"/>
    <n v="0"/>
    <n v="0"/>
    <m/>
    <m/>
    <m/>
    <m/>
    <n v="1467"/>
    <n v="1"/>
    <s v=""/>
    <n v="0"/>
    <n v="78557.849999999991"/>
    <n v="0"/>
    <n v="0"/>
    <n v="0"/>
    <s v=""/>
    <s v=""/>
    <s v=""/>
    <n v="78557.849999999991"/>
    <n v="1467"/>
    <n v="0"/>
    <n v="0"/>
    <n v="1467"/>
    <n v="53.55"/>
    <n v="78557.849999999991"/>
    <n v="-1571.3141156999998"/>
    <n v="76986.535884299985"/>
    <n v="65438.1"/>
    <n v="13119.75"/>
    <n v="-262.42123950000001"/>
    <n v="12857.3287605"/>
    <n v="78557.849999999991"/>
    <n v="71.611531449407465"/>
    <n v="1097"/>
    <n v="78557.849999999991"/>
    <n v="78557.849999999991"/>
    <n v="0"/>
    <n v="0"/>
    <n v="13119.75"/>
    <n v="0"/>
    <n v="0"/>
    <n v="65438.1"/>
    <n v="78557.850000000006"/>
    <n v="0"/>
    <m/>
    <n v="0"/>
    <n v="0"/>
    <n v="0"/>
    <n v="0"/>
    <n v="0"/>
    <n v="0"/>
    <n v="0"/>
    <n v="0"/>
    <n v="0"/>
    <n v="0"/>
    <n v="0"/>
    <n v="0"/>
    <n v="0"/>
  </r>
  <r>
    <n v="1635"/>
    <n v="10005"/>
    <s v="423125McERSU"/>
    <s v="5McE"/>
    <x v="0"/>
    <s v="15MIP - (RSU)"/>
    <n v="10265"/>
    <n v="10"/>
    <x v="0"/>
    <n v="9260"/>
    <x v="2"/>
    <n v="2000"/>
    <n v="0"/>
    <n v="0"/>
    <s v="423125McERSU15MIP - (RSU)"/>
    <s v="MIP - (RSU)"/>
    <s v="MIP - (RSU) - 11/04/2015"/>
    <s v="3 years"/>
    <d v="2015-11-04T00:00:00"/>
    <d v="2018-11-04T00:00:00"/>
    <n v="656"/>
    <n v="0"/>
    <n v="0"/>
    <m/>
    <m/>
    <m/>
    <m/>
    <n v="656"/>
    <n v="1"/>
    <s v=""/>
    <n v="0"/>
    <n v="41531.360000000001"/>
    <n v="0"/>
    <n v="0"/>
    <n v="0"/>
    <s v=""/>
    <s v=""/>
    <s v=""/>
    <n v="41531.360000000001"/>
    <n v="656"/>
    <n v="0"/>
    <n v="0"/>
    <n v="656"/>
    <n v="63.31"/>
    <n v="41531.360000000001"/>
    <n v="-830.71026271999995"/>
    <n v="40700.64973728"/>
    <n v="34567.26"/>
    <n v="6964.1"/>
    <n v="-139.29592819999999"/>
    <n v="6824.8040718000002"/>
    <n v="41531.360000000001"/>
    <n v="37.859033728350049"/>
    <n v="1097"/>
    <n v="41531.360000000001"/>
    <n v="41531.360000000001"/>
    <n v="0"/>
    <n v="0"/>
    <n v="0"/>
    <n v="6964.1"/>
    <n v="0"/>
    <n v="34567.26"/>
    <n v="41531.360000000001"/>
    <n v="0"/>
    <m/>
    <n v="0"/>
    <n v="0"/>
    <n v="0"/>
    <n v="0"/>
    <n v="0"/>
    <n v="0"/>
    <n v="0"/>
    <n v="0"/>
    <n v="0"/>
    <n v="0"/>
    <n v="0"/>
    <n v="0"/>
    <n v="0"/>
  </r>
  <r>
    <n v="1636"/>
    <n v="10070"/>
    <s v="4231270HaRSU"/>
    <s v="70Ha"/>
    <x v="3"/>
    <s v="15MIP - (RSU)"/>
    <n v="10265"/>
    <n v="20"/>
    <x v="3"/>
    <n v="9260"/>
    <x v="2"/>
    <n v="107000"/>
    <n v="0"/>
    <n v="0"/>
    <s v="4231270HaRSU15MIP - (RSU)"/>
    <s v="MIP - (RSU)"/>
    <s v="MIP - (RSU) - 11/04/2015"/>
    <s v="3 years"/>
    <d v="2015-11-04T00:00:00"/>
    <d v="2018-11-04T00:00:00"/>
    <n v="3282"/>
    <n v="0"/>
    <n v="0"/>
    <m/>
    <m/>
    <m/>
    <m/>
    <n v="3282"/>
    <n v="1"/>
    <s v=""/>
    <n v="0"/>
    <n v="207783.42"/>
    <n v="0"/>
    <n v="0"/>
    <n v="0"/>
    <s v=""/>
    <s v=""/>
    <s v=""/>
    <n v="207783.42"/>
    <n v="3282"/>
    <n v="0"/>
    <n v="0"/>
    <n v="3282"/>
    <n v="63.31"/>
    <n v="207783.42"/>
    <n v="-4156.0839668400004"/>
    <n v="203627.33603316001"/>
    <n v="173152.85"/>
    <n v="34630.57"/>
    <n v="-692.68066113999998"/>
    <n v="33937.889338859997"/>
    <n v="207783.42"/>
    <n v="189.41059252506838"/>
    <n v="1097"/>
    <n v="207783.42"/>
    <n v="207783.42"/>
    <n v="0"/>
    <n v="0"/>
    <n v="0"/>
    <n v="34630.57"/>
    <n v="0"/>
    <n v="173152.85"/>
    <n v="207783.42"/>
    <n v="0"/>
    <m/>
    <n v="0"/>
    <n v="0"/>
    <n v="0"/>
    <n v="0"/>
    <n v="0"/>
    <n v="0"/>
    <n v="0"/>
    <n v="0"/>
    <n v="0"/>
    <n v="0"/>
    <n v="0"/>
    <n v="0"/>
    <n v="0"/>
  </r>
  <r>
    <n v="1637"/>
    <n v="10105"/>
    <s v="42312105ARSU"/>
    <s v="105A"/>
    <x v="5"/>
    <s v="15MIP - (RSU)"/>
    <n v="10265"/>
    <n v="10"/>
    <x v="5"/>
    <n v="9260"/>
    <x v="2"/>
    <n v="2000"/>
    <n v="0"/>
    <n v="0"/>
    <s v="42312105ARSU15MIP - (RSU)"/>
    <s v="MIP - (RSU)"/>
    <s v="MIP - (RSU) - 11/04/2015"/>
    <s v="3 years"/>
    <d v="2015-11-04T00:00:00"/>
    <d v="2018-11-04T00:00:00"/>
    <n v="1665"/>
    <n v="0"/>
    <n v="0"/>
    <m/>
    <m/>
    <m/>
    <m/>
    <n v="1665"/>
    <n v="1"/>
    <s v=""/>
    <n v="0"/>
    <n v="105411.15000000001"/>
    <n v="0"/>
    <n v="0"/>
    <n v="0"/>
    <s v=""/>
    <s v=""/>
    <s v=""/>
    <n v="105411.15000000001"/>
    <n v="1665"/>
    <n v="0"/>
    <n v="0"/>
    <n v="1665"/>
    <n v="63.31"/>
    <n v="105411.15000000001"/>
    <n v="-2108.4338223"/>
    <n v="103302.71617770001"/>
    <n v="87810.97"/>
    <n v="17600.18"/>
    <n v="-352.03880035999998"/>
    <n v="17248.141199640002"/>
    <n v="105411.15000000001"/>
    <n v="96.090382862351873"/>
    <n v="1097"/>
    <n v="105411.15000000001"/>
    <n v="105411.15000000001"/>
    <n v="0"/>
    <n v="0"/>
    <n v="0"/>
    <n v="17600.18"/>
    <n v="0"/>
    <n v="87810.97"/>
    <n v="105411.15"/>
    <n v="0"/>
    <m/>
    <n v="0"/>
    <n v="0"/>
    <n v="0"/>
    <n v="0"/>
    <n v="0"/>
    <n v="0"/>
    <n v="0"/>
    <n v="0"/>
    <n v="0"/>
    <n v="0"/>
    <n v="0"/>
    <n v="0"/>
    <n v="0"/>
  </r>
  <r>
    <n v="1638"/>
    <n v="10106"/>
    <s v="42312106GRSU"/>
    <s v="106G"/>
    <x v="6"/>
    <s v="15MIP - (RSU)"/>
    <n v="10265"/>
    <n v="30"/>
    <x v="6"/>
    <n v="9260"/>
    <x v="2"/>
    <n v="10000"/>
    <n v="0"/>
    <n v="0"/>
    <s v="42312106GRSU15MIP - (RSU)"/>
    <s v="MIP - (RSU)"/>
    <s v="MIP - (RSU) - 11/04/2015"/>
    <s v="3 years"/>
    <d v="2015-11-04T00:00:00"/>
    <d v="2018-11-04T00:00:00"/>
    <n v="213"/>
    <n v="0"/>
    <n v="0"/>
    <m/>
    <m/>
    <m/>
    <m/>
    <n v="213"/>
    <n v="1"/>
    <s v=""/>
    <n v="0"/>
    <n v="13485.03"/>
    <n v="0"/>
    <n v="0"/>
    <n v="0"/>
    <s v=""/>
    <s v=""/>
    <s v=""/>
    <n v="13485.03"/>
    <n v="213"/>
    <n v="0"/>
    <n v="0"/>
    <n v="213"/>
    <n v="63.31"/>
    <n v="13485.03"/>
    <n v="-269.72757006000001"/>
    <n v="13215.30242994"/>
    <n v="11205.87"/>
    <n v="2279.16"/>
    <n v="-45.587758319999992"/>
    <n v="2233.5722416799999"/>
    <n v="2233.5722416799999"/>
    <n v="2.0360731464721971"/>
    <n v="605"/>
    <n v="1231.82"/>
    <n v="12437.69"/>
    <n v="1001.75224168"/>
    <n v="0"/>
    <n v="0"/>
    <n v="675.98"/>
    <n v="555.83999999999992"/>
    <n v="11205.87"/>
    <n v="12437.69"/>
    <n v="0"/>
    <m/>
    <n v="63.11"/>
    <n v="61.09"/>
    <n v="63.12"/>
    <n v="187.32"/>
    <n v="63.11"/>
    <n v="57.01"/>
    <n v="63.12"/>
    <n v="183.24"/>
    <n v="61.08"/>
    <n v="63.12"/>
    <n v="61.08"/>
    <n v="185.27999999999997"/>
    <n v="555.83999999999992"/>
  </r>
  <r>
    <n v="1639"/>
    <n v="10153"/>
    <s v="42312153PRSU"/>
    <s v="153P"/>
    <x v="9"/>
    <s v="15MIP - (RSU)"/>
    <n v="10265"/>
    <n v="212"/>
    <x v="8"/>
    <n v="9260"/>
    <x v="2"/>
    <n v="821000"/>
    <n v="0"/>
    <n v="0"/>
    <s v="42312153PRSU15MIP - (RSU)"/>
    <s v="MIP - (RSU)"/>
    <s v="MIP - (RSU) - 11/04/2015"/>
    <s v="3 years"/>
    <d v="2015-11-04T00:00:00"/>
    <d v="2018-11-04T00:00:00"/>
    <n v="447"/>
    <n v="0"/>
    <n v="0"/>
    <m/>
    <m/>
    <m/>
    <m/>
    <n v="447"/>
    <n v="1"/>
    <s v=""/>
    <n v="447"/>
    <n v="28299.57"/>
    <n v="0"/>
    <n v="0"/>
    <n v="0"/>
    <s v=""/>
    <s v=""/>
    <s v=""/>
    <n v="28299.57"/>
    <n v="447"/>
    <n v="-447"/>
    <n v="0"/>
    <n v="0"/>
    <n v="63.31"/>
    <n v="0"/>
    <n v="0"/>
    <n v="0"/>
    <n v="23551.32"/>
    <n v="4748.25"/>
    <n v="-94.974496500000001"/>
    <n v="4653.2755035"/>
    <n v="28299.57"/>
    <n v="25.797237921604374"/>
    <n v="1097"/>
    <n v="28299.57"/>
    <n v="28299.57"/>
    <n v="0"/>
    <n v="0"/>
    <n v="0"/>
    <n v="1408.28"/>
    <n v="3339.9700000000012"/>
    <n v="23551.32"/>
    <n v="28299.57"/>
    <n v="0"/>
    <m/>
    <n v="131.5"/>
    <n v="127.25"/>
    <n v="3081.2200000000012"/>
    <n v="3339.9700000000012"/>
    <n v="0"/>
    <n v="0"/>
    <n v="0"/>
    <n v="0"/>
    <n v="0"/>
    <n v="0"/>
    <n v="0"/>
    <n v="0"/>
    <n v="3339.9700000000012"/>
  </r>
  <r>
    <n v="1640"/>
    <n v="10219"/>
    <s v="42312219HRSU"/>
    <s v="219H"/>
    <x v="11"/>
    <s v="15MIP - (RSU)"/>
    <n v="10265"/>
    <n v="10"/>
    <x v="5"/>
    <n v="9260"/>
    <x v="2"/>
    <n v="2000"/>
    <n v="0"/>
    <n v="0"/>
    <s v="42312219HRSU15MIP - (RSU)"/>
    <s v="MIP - (RSU)"/>
    <s v="MIP - (RSU) - 11/04/2015"/>
    <s v="3 years"/>
    <d v="2015-11-04T00:00:00"/>
    <d v="2018-11-04T00:00:00"/>
    <n v="1108"/>
    <n v="0"/>
    <n v="0"/>
    <m/>
    <m/>
    <m/>
    <m/>
    <n v="1108"/>
    <n v="1"/>
    <s v=""/>
    <n v="0"/>
    <n v="70147.48"/>
    <n v="0"/>
    <n v="0"/>
    <n v="0"/>
    <s v=""/>
    <s v=""/>
    <s v=""/>
    <n v="70147.48"/>
    <n v="1108"/>
    <n v="0"/>
    <n v="0"/>
    <n v="1108"/>
    <n v="63.31"/>
    <n v="70147.48"/>
    <n v="-1403.0898949599998"/>
    <n v="68744.390105040002"/>
    <n v="58435.13"/>
    <n v="11712.35"/>
    <n v="-234.27042470000001"/>
    <n v="11478.0795753"/>
    <n v="70147.48"/>
    <n v="63.944831358249772"/>
    <n v="1097"/>
    <n v="70147.48"/>
    <n v="70147.48"/>
    <n v="0"/>
    <n v="0"/>
    <n v="0"/>
    <n v="11712.35"/>
    <n v="0"/>
    <n v="58435.13"/>
    <n v="70147.48"/>
    <n v="0"/>
    <m/>
    <n v="0"/>
    <n v="0"/>
    <n v="0"/>
    <n v="0"/>
    <n v="0"/>
    <n v="0"/>
    <n v="0"/>
    <n v="0"/>
    <n v="0"/>
    <n v="0"/>
    <n v="0"/>
    <n v="0"/>
    <n v="0"/>
  </r>
  <r>
    <n v="1641"/>
    <n v="10239"/>
    <s v="42312239FRSU"/>
    <s v="239F"/>
    <x v="12"/>
    <s v="15MIP - (RSU)"/>
    <n v="10265"/>
    <n v="180"/>
    <x v="9"/>
    <n v="9260"/>
    <x v="2"/>
    <n v="700000"/>
    <n v="0"/>
    <n v="0"/>
    <s v="42312239FRSU15MIP - (RSU)"/>
    <s v="MIP - (RSU)"/>
    <s v="MIP - (RSU) - 11/04/2015"/>
    <s v="3 years"/>
    <d v="2015-11-04T00:00:00"/>
    <d v="2018-11-04T00:00:00"/>
    <n v="951"/>
    <n v="0"/>
    <n v="0"/>
    <m/>
    <m/>
    <m/>
    <m/>
    <n v="951"/>
    <n v="1"/>
    <s v=""/>
    <n v="0"/>
    <n v="60207.810000000005"/>
    <n v="0"/>
    <n v="0"/>
    <n v="0"/>
    <s v=""/>
    <s v=""/>
    <s v=""/>
    <n v="60207.810000000005"/>
    <n v="951"/>
    <n v="0"/>
    <n v="0"/>
    <n v="951"/>
    <n v="63.31"/>
    <n v="60207.810000000005"/>
    <n v="-1204.27661562"/>
    <n v="59003.533384380004"/>
    <n v="50141.52"/>
    <n v="10066.290000000001"/>
    <n v="-201.34593258000001"/>
    <n v="9864.9440674200014"/>
    <n v="60207.810000000005"/>
    <n v="54.884056517775754"/>
    <n v="1097"/>
    <n v="60207.810000000005"/>
    <n v="60207.810000000005"/>
    <n v="0"/>
    <n v="0"/>
    <n v="0"/>
    <n v="2985.5599999999995"/>
    <n v="7080.7300000000005"/>
    <n v="50141.52"/>
    <n v="60207.81"/>
    <n v="0"/>
    <m/>
    <n v="278.77"/>
    <n v="269.77999999999997"/>
    <n v="278.77999999999997"/>
    <n v="827.32999999999993"/>
    <n v="278.77"/>
    <n v="251.79"/>
    <n v="278.77999999999997"/>
    <n v="809.33999999999992"/>
    <n v="5444.06"/>
    <n v="0"/>
    <n v="0"/>
    <n v="5444.06"/>
    <n v="7080.7300000000005"/>
  </r>
  <r>
    <n v="1642"/>
    <n v="10366"/>
    <s v="42312366BRSU"/>
    <s v="366B"/>
    <x v="14"/>
    <s v="15MIP - (RSU)"/>
    <n v="10265"/>
    <n v="50"/>
    <x v="11"/>
    <n v="9260"/>
    <x v="2"/>
    <n v="9000"/>
    <n v="0"/>
    <n v="0"/>
    <s v="42312366BRSU15MIP - (RSU)"/>
    <s v="MIP - (RSU)"/>
    <s v="MIP - (RSU) - 11/04/2015"/>
    <s v="3 years"/>
    <d v="2015-11-04T00:00:00"/>
    <d v="2018-11-04T00:00:00"/>
    <n v="168"/>
    <n v="0"/>
    <n v="0"/>
    <m/>
    <m/>
    <m/>
    <m/>
    <n v="168"/>
    <n v="1"/>
    <s v=""/>
    <n v="0"/>
    <n v="10636.08"/>
    <n v="0"/>
    <n v="0"/>
    <n v="0"/>
    <s v=""/>
    <s v=""/>
    <s v=""/>
    <n v="10636.08"/>
    <n v="168"/>
    <n v="0"/>
    <n v="0"/>
    <n v="168"/>
    <n v="63.31"/>
    <n v="10636.08"/>
    <n v="-212.74287215999999"/>
    <n v="10423.337127839999"/>
    <n v="8863.4"/>
    <n v="1772.68"/>
    <n v="-35.457145359999998"/>
    <n v="1737.2228546400002"/>
    <n v="10636.08"/>
    <n v="9.6956061987237927"/>
    <n v="1097"/>
    <n v="10636.08"/>
    <n v="10636.08"/>
    <n v="0"/>
    <n v="0"/>
    <n v="0"/>
    <n v="525.76"/>
    <n v="1246.92"/>
    <n v="8863.4"/>
    <n v="10636.08"/>
    <n v="0"/>
    <m/>
    <n v="49.09"/>
    <n v="47.51"/>
    <n v="49.09"/>
    <n v="145.69"/>
    <n v="49.09"/>
    <n v="44.34"/>
    <n v="49.1"/>
    <n v="142.53"/>
    <n v="958.7"/>
    <n v="0"/>
    <n v="0"/>
    <n v="958.7"/>
    <n v="1246.92"/>
  </r>
  <r>
    <n v="1643"/>
    <n v="10401"/>
    <s v="42312401SRSU"/>
    <s v="401S"/>
    <x v="19"/>
    <s v="15MIP - (RSU)"/>
    <n v="10265"/>
    <n v="10"/>
    <x v="14"/>
    <n v="9260"/>
    <x v="2"/>
    <n v="2000"/>
    <n v="0"/>
    <n v="0"/>
    <s v="42312401SRSU15MIP - (RSU)"/>
    <s v="MIP - (RSU)"/>
    <s v="MIP - (RSU) - 11/04/2015"/>
    <s v="3 years"/>
    <d v="2015-11-04T00:00:00"/>
    <d v="2018-11-04T00:00:00"/>
    <n v="200"/>
    <n v="0"/>
    <n v="0"/>
    <m/>
    <m/>
    <m/>
    <m/>
    <n v="200"/>
    <n v="1"/>
    <s v=""/>
    <n v="0"/>
    <n v="12662"/>
    <n v="0"/>
    <n v="0"/>
    <n v="0"/>
    <s v=""/>
    <s v=""/>
    <s v=""/>
    <n v="12662"/>
    <n v="200"/>
    <n v="0"/>
    <n v="0"/>
    <n v="200"/>
    <n v="63.31"/>
    <n v="12662"/>
    <n v="-253.26532399999999"/>
    <n v="12408.734676"/>
    <n v="10509.46"/>
    <n v="2152.54"/>
    <n v="-43.055105079999997"/>
    <n v="2109.48489492"/>
    <n v="2109.48489492"/>
    <n v="1.9229579716681859"/>
    <n v="605"/>
    <n v="1163.3900000000001"/>
    <n v="11672.849999999999"/>
    <n v="946.09489491999989"/>
    <n v="0"/>
    <n v="0"/>
    <n v="638.41999999999996"/>
    <n v="524.97"/>
    <n v="10509.46"/>
    <n v="11672.849999999999"/>
    <n v="0"/>
    <m/>
    <n v="59.61"/>
    <n v="57.69"/>
    <n v="59.61"/>
    <n v="176.91"/>
    <n v="59.62"/>
    <n v="53.84"/>
    <n v="59.61"/>
    <n v="173.07"/>
    <n v="57.69"/>
    <n v="59.61"/>
    <n v="57.69"/>
    <n v="174.99"/>
    <n v="524.97"/>
  </r>
  <r>
    <n v="1644"/>
    <n v="10552"/>
    <s v="42312552BRSU"/>
    <s v="552B"/>
    <x v="24"/>
    <s v="15MIP - (RSU)"/>
    <n v="10265"/>
    <n v="30"/>
    <x v="19"/>
    <n v="9260"/>
    <x v="2"/>
    <n v="10000"/>
    <n v="0"/>
    <n v="0"/>
    <s v="42312552BRSU15MIP - (RSU)"/>
    <s v="MIP - (RSU)"/>
    <s v="MIP - (RSU) - 11/04/2015"/>
    <s v="3 years"/>
    <d v="2015-11-04T00:00:00"/>
    <d v="2018-11-04T00:00:00"/>
    <n v="465"/>
    <n v="0"/>
    <n v="0"/>
    <m/>
    <m/>
    <m/>
    <m/>
    <n v="465"/>
    <n v="1"/>
    <s v=""/>
    <n v="0"/>
    <n v="29439.15"/>
    <n v="0"/>
    <n v="0"/>
    <n v="0"/>
    <s v=""/>
    <s v=""/>
    <s v=""/>
    <n v="29439.15"/>
    <n v="465"/>
    <n v="0"/>
    <n v="0"/>
    <n v="465"/>
    <n v="63.31"/>
    <n v="29439.15"/>
    <n v="-588.84187829999996"/>
    <n v="28850.3081217"/>
    <n v="24500.97"/>
    <n v="4938.18"/>
    <n v="-98.773476360000004"/>
    <n v="4839.4065236400002"/>
    <n v="29439.15"/>
    <n v="26.83605287146764"/>
    <n v="1097"/>
    <n v="29439.15"/>
    <n v="29439.15"/>
    <n v="0"/>
    <n v="0"/>
    <n v="0"/>
    <n v="4938.18"/>
    <n v="0"/>
    <n v="24500.97"/>
    <n v="29439.15"/>
    <n v="0"/>
    <m/>
    <n v="0"/>
    <n v="0"/>
    <n v="0"/>
    <n v="0"/>
    <n v="0"/>
    <n v="0"/>
    <n v="0"/>
    <n v="0"/>
    <n v="0"/>
    <n v="0"/>
    <n v="0"/>
    <n v="0"/>
    <n v="0"/>
  </r>
  <r>
    <n v="1645"/>
    <n v="10606"/>
    <s v="42312606ARSU"/>
    <s v="606A"/>
    <x v="26"/>
    <s v="15MIP - (RSU)"/>
    <n v="10265"/>
    <n v="10"/>
    <x v="21"/>
    <n v="9260"/>
    <x v="2"/>
    <n v="2000"/>
    <n v="0"/>
    <n v="0"/>
    <s v="42312606ARSU15MIP - (RSU)"/>
    <s v="MIP - (RSU)"/>
    <s v="MIP - (RSU) - 11/04/2015"/>
    <s v="3 years"/>
    <d v="2015-11-04T00:00:00"/>
    <d v="2018-11-04T00:00:00"/>
    <n v="2597"/>
    <n v="0"/>
    <n v="0"/>
    <m/>
    <m/>
    <m/>
    <m/>
    <n v="2597"/>
    <n v="1"/>
    <s v=""/>
    <n v="0"/>
    <n v="164416.07"/>
    <n v="0"/>
    <n v="0"/>
    <n v="0"/>
    <s v=""/>
    <s v=""/>
    <s v=""/>
    <n v="164416.07"/>
    <n v="2597"/>
    <n v="0"/>
    <n v="0"/>
    <n v="2597"/>
    <n v="63.31"/>
    <n v="164416.07"/>
    <n v="-3288.6502321399998"/>
    <n v="161127.41976786"/>
    <n v="137002.84"/>
    <n v="27413.23"/>
    <n v="-548.31942645999993"/>
    <n v="26864.910573540001"/>
    <n v="164416.07"/>
    <n v="149.87791248860529"/>
    <n v="1097"/>
    <n v="164416.07"/>
    <n v="164416.07"/>
    <n v="0"/>
    <n v="0"/>
    <n v="0"/>
    <n v="27413.23"/>
    <n v="0"/>
    <n v="137002.84"/>
    <n v="164416.07"/>
    <n v="0"/>
    <m/>
    <n v="0"/>
    <n v="0"/>
    <n v="0"/>
    <n v="0"/>
    <n v="0"/>
    <n v="0"/>
    <n v="0"/>
    <n v="0"/>
    <n v="0"/>
    <n v="0"/>
    <n v="0"/>
    <n v="0"/>
    <n v="0"/>
  </r>
  <r>
    <n v="1646"/>
    <n v="10859"/>
    <s v="42312859CRSU"/>
    <s v="859C"/>
    <x v="29"/>
    <s v="15MIP - (RSU)"/>
    <n v="10265"/>
    <n v="10"/>
    <x v="12"/>
    <n v="9260"/>
    <x v="2"/>
    <n v="2000"/>
    <n v="0"/>
    <n v="0"/>
    <s v="42312859CRSU15MIP - (RSU)"/>
    <s v="MIP - (RSU)"/>
    <s v="MIP - (RSU) - 11/04/2015"/>
    <s v="3 years"/>
    <d v="2015-11-04T00:00:00"/>
    <d v="2018-11-04T00:00:00"/>
    <n v="1644"/>
    <n v="0"/>
    <n v="0"/>
    <m/>
    <m/>
    <m/>
    <m/>
    <n v="1644"/>
    <n v="1"/>
    <s v=""/>
    <n v="0"/>
    <n v="104081.64"/>
    <n v="0"/>
    <n v="0"/>
    <n v="0"/>
    <s v=""/>
    <s v=""/>
    <s v=""/>
    <n v="104081.64"/>
    <n v="1644"/>
    <n v="0"/>
    <n v="0"/>
    <n v="1644"/>
    <n v="63.31"/>
    <n v="104081.64"/>
    <n v="-2081.8409632799999"/>
    <n v="101999.79903672"/>
    <n v="86734.7"/>
    <n v="17346.939999999999"/>
    <n v="-346.97349387999998"/>
    <n v="16999.966506119999"/>
    <n v="16999.966506119999"/>
    <n v="15.496778948149498"/>
    <n v="605"/>
    <n v="9375.5499999999993"/>
    <n v="96110.25"/>
    <n v="7624.4165061200001"/>
    <n v="0"/>
    <n v="0"/>
    <n v="5144.93"/>
    <n v="4230.62"/>
    <n v="86734.7"/>
    <n v="96110.25"/>
    <n v="0"/>
    <m/>
    <n v="480.4"/>
    <n v="464.9"/>
    <n v="480.4"/>
    <n v="1425.6999999999998"/>
    <n v="480.4"/>
    <n v="433.91"/>
    <n v="480.4"/>
    <n v="1394.71"/>
    <n v="464.91"/>
    <n v="480.4"/>
    <n v="464.9"/>
    <n v="1410.21"/>
    <n v="4230.62"/>
  </r>
  <r>
    <n v="1647"/>
    <n v="11128"/>
    <s v="42312128SRSU"/>
    <s v="128S"/>
    <x v="31"/>
    <s v="15MIP - (RSU)"/>
    <n v="10265"/>
    <n v="70"/>
    <x v="25"/>
    <n v="9260"/>
    <x v="2"/>
    <n v="170000"/>
    <n v="0"/>
    <n v="0"/>
    <s v="42312128SRSU15MIP - (RSU)"/>
    <s v="MIP - (RSU)"/>
    <s v="MIP - (RSU) - 11/04/2015"/>
    <s v="3 years"/>
    <d v="2015-11-04T00:00:00"/>
    <d v="2018-11-04T00:00:00"/>
    <n v="929"/>
    <n v="0"/>
    <n v="0"/>
    <m/>
    <m/>
    <m/>
    <m/>
    <n v="929"/>
    <n v="1"/>
    <s v=""/>
    <n v="0"/>
    <n v="58814.990000000005"/>
    <n v="0"/>
    <n v="0"/>
    <n v="0"/>
    <s v=""/>
    <s v=""/>
    <s v=""/>
    <n v="58814.990000000005"/>
    <n v="929"/>
    <n v="0"/>
    <n v="0"/>
    <n v="929"/>
    <n v="63.31"/>
    <n v="58814.990000000005"/>
    <n v="-1176.41742998"/>
    <n v="57638.572570020006"/>
    <n v="49001.94"/>
    <n v="9813.0499999999993"/>
    <n v="-196.28062609999998"/>
    <n v="9616.7693738999988"/>
    <n v="58814.990000000005"/>
    <n v="53.614393801276215"/>
    <n v="1097"/>
    <n v="58814.990000000005"/>
    <n v="58814.990000000005"/>
    <n v="0"/>
    <n v="0"/>
    <n v="0"/>
    <n v="9813.0499999999993"/>
    <n v="0"/>
    <n v="49001.94"/>
    <n v="58814.990000000005"/>
    <n v="0"/>
    <m/>
    <n v="0"/>
    <n v="0"/>
    <n v="0"/>
    <n v="0"/>
    <n v="0"/>
    <n v="0"/>
    <n v="0"/>
    <n v="0"/>
    <n v="0"/>
    <n v="0"/>
    <n v="0"/>
    <n v="0"/>
    <n v="0"/>
  </r>
  <r>
    <n v="1648"/>
    <n v="11197"/>
    <s v="42312197KRSU"/>
    <s v="197K"/>
    <x v="33"/>
    <s v="15MIP - (RSU)"/>
    <n v="10265"/>
    <n v="30"/>
    <x v="27"/>
    <n v="9260"/>
    <x v="2"/>
    <n v="10000"/>
    <n v="0"/>
    <n v="0"/>
    <s v="42312197KRSU15MIP - (RSU)"/>
    <s v="MIP - (RSU)"/>
    <s v="MIP - (RSU) - 11/04/2015"/>
    <s v="3 years"/>
    <d v="2015-11-04T00:00:00"/>
    <d v="2018-11-04T00:00:00"/>
    <n v="216"/>
    <n v="0"/>
    <n v="0"/>
    <m/>
    <m/>
    <m/>
    <m/>
    <n v="216"/>
    <n v="1"/>
    <s v=""/>
    <n v="0"/>
    <n v="13674.960000000001"/>
    <n v="0"/>
    <n v="0"/>
    <n v="0"/>
    <s v=""/>
    <s v=""/>
    <s v=""/>
    <n v="13674.960000000001"/>
    <n v="216"/>
    <n v="0"/>
    <n v="0"/>
    <n v="216"/>
    <n v="63.31"/>
    <n v="13674.960000000001"/>
    <n v="-273.52654991999998"/>
    <n v="13401.433450080001"/>
    <n v="11395.8"/>
    <n v="2279.16"/>
    <n v="-45.587758319999992"/>
    <n v="2233.5722416799999"/>
    <n v="13674.960000000001"/>
    <n v="12.465779398359162"/>
    <n v="1097"/>
    <n v="13674.960000000001"/>
    <n v="13674.960000000001"/>
    <n v="0"/>
    <n v="0"/>
    <n v="0"/>
    <n v="2279.16"/>
    <n v="0"/>
    <n v="11395.8"/>
    <n v="13674.96"/>
    <n v="0"/>
    <m/>
    <n v="0"/>
    <n v="0"/>
    <n v="0"/>
    <n v="0"/>
    <n v="0"/>
    <n v="0"/>
    <n v="0"/>
    <n v="0"/>
    <n v="0"/>
    <n v="0"/>
    <n v="0"/>
    <n v="0"/>
    <n v="0"/>
  </r>
  <r>
    <n v="1649"/>
    <n v="11408"/>
    <s v="42312408MRSU"/>
    <s v="408M"/>
    <x v="41"/>
    <s v="15MIP - (RSU)"/>
    <n v="10265"/>
    <n v="20"/>
    <x v="34"/>
    <n v="9260"/>
    <x v="2"/>
    <n v="107000"/>
    <n v="0"/>
    <n v="0"/>
    <s v="42312408MRSU15MIP - (RSU)"/>
    <s v="MIP - (RSU)"/>
    <s v="MIP - (RSU) - 11/04/2015"/>
    <s v="3 years"/>
    <d v="2015-11-04T00:00:00"/>
    <d v="2018-11-04T00:00:00"/>
    <n v="834"/>
    <n v="0"/>
    <n v="0"/>
    <m/>
    <m/>
    <m/>
    <m/>
    <n v="834"/>
    <n v="1"/>
    <s v=""/>
    <n v="0"/>
    <n v="52800.54"/>
    <n v="0"/>
    <n v="0"/>
    <n v="0"/>
    <s v=""/>
    <s v=""/>
    <s v=""/>
    <n v="52800.54"/>
    <n v="834"/>
    <n v="0"/>
    <n v="0"/>
    <n v="834"/>
    <n v="63.31"/>
    <n v="52800.54"/>
    <n v="-1056.1164010800001"/>
    <n v="51744.423598920002"/>
    <n v="44000.45"/>
    <n v="8800.09"/>
    <n v="-176.01940017999999"/>
    <n v="8624.070599820001"/>
    <n v="52800.54"/>
    <n v="48.131759343664541"/>
    <n v="1097"/>
    <n v="52800.54"/>
    <n v="52800.54"/>
    <n v="0"/>
    <n v="0"/>
    <n v="0"/>
    <n v="8800.09"/>
    <n v="0"/>
    <n v="44000.45"/>
    <n v="52800.539999999994"/>
    <n v="0"/>
    <m/>
    <n v="0"/>
    <n v="0"/>
    <n v="0"/>
    <n v="0"/>
    <n v="0"/>
    <n v="0"/>
    <n v="0"/>
    <n v="0"/>
    <n v="0"/>
    <n v="0"/>
    <n v="0"/>
    <n v="0"/>
    <n v="0"/>
  </r>
  <r>
    <n v="1650"/>
    <n v="11473"/>
    <s v="42312473HRSU"/>
    <s v="473H"/>
    <x v="43"/>
    <s v="15MIP - (RSU)"/>
    <n v="10265"/>
    <n v="20"/>
    <x v="35"/>
    <n v="9260"/>
    <x v="2"/>
    <n v="107000"/>
    <n v="0"/>
    <n v="0"/>
    <s v="42312473HRSU15MIP - (RSU)"/>
    <s v="MIP - (RSU)"/>
    <s v="MIP - (RSU) - 11/04/2015"/>
    <s v="3 years"/>
    <d v="2015-11-04T00:00:00"/>
    <d v="2018-11-04T00:00:00"/>
    <n v="776"/>
    <n v="0"/>
    <n v="0"/>
    <m/>
    <m/>
    <m/>
    <m/>
    <n v="776"/>
    <n v="1"/>
    <s v=""/>
    <n v="0"/>
    <n v="49128.560000000005"/>
    <n v="0"/>
    <n v="0"/>
    <n v="0"/>
    <s v=""/>
    <s v=""/>
    <s v=""/>
    <n v="49128.560000000005"/>
    <n v="776"/>
    <n v="0"/>
    <n v="0"/>
    <n v="776"/>
    <n v="63.31"/>
    <n v="49128.560000000005"/>
    <n v="-982.66945712000006"/>
    <n v="48145.890542880006"/>
    <n v="40898.26"/>
    <n v="8230.2999999999993"/>
    <n v="-164.62246059999998"/>
    <n v="8065.6775393999997"/>
    <n v="49128.560000000005"/>
    <n v="44.78446672743847"/>
    <n v="1097"/>
    <n v="49128.560000000005"/>
    <n v="49128.560000000005"/>
    <n v="0"/>
    <n v="0"/>
    <n v="0"/>
    <n v="8230.2999999999993"/>
    <n v="0"/>
    <n v="40898.26"/>
    <n v="49128.56"/>
    <n v="0"/>
    <m/>
    <n v="0"/>
    <n v="0"/>
    <n v="0"/>
    <n v="0"/>
    <n v="0"/>
    <n v="0"/>
    <n v="0"/>
    <n v="0"/>
    <n v="0"/>
    <n v="0"/>
    <n v="0"/>
    <n v="0"/>
    <n v="0"/>
  </r>
  <r>
    <n v="1651"/>
    <n v="11885"/>
    <s v="42312885YRSU"/>
    <s v="885Y"/>
    <x v="45"/>
    <s v="15MIP - (RSU)"/>
    <n v="10265"/>
    <n v="212"/>
    <x v="37"/>
    <n v="9260"/>
    <x v="2"/>
    <n v="824000"/>
    <n v="0"/>
    <n v="0"/>
    <s v="42312885YRSU15MIP - (RSU)"/>
    <s v="MIP - (RSU)"/>
    <s v="MIP - (RSU) - 11/04/2015"/>
    <s v="3 years"/>
    <d v="2015-11-04T00:00:00"/>
    <d v="2018-11-04T00:00:00"/>
    <n v="155"/>
    <n v="0"/>
    <n v="0"/>
    <m/>
    <m/>
    <m/>
    <m/>
    <n v="155"/>
    <n v="1"/>
    <s v=""/>
    <n v="155"/>
    <n v="9813.0500000000011"/>
    <n v="0"/>
    <n v="0"/>
    <n v="0"/>
    <s v=""/>
    <s v=""/>
    <s v=""/>
    <n v="9813.0500000000011"/>
    <n v="155"/>
    <n v="-155"/>
    <n v="0"/>
    <n v="0"/>
    <n v="63.31"/>
    <n v="0"/>
    <n v="0"/>
    <n v="0"/>
    <n v="8166.99"/>
    <n v="1646.06"/>
    <n v="-32.924492119999996"/>
    <n v="1613.13550788"/>
    <n v="9813.0500000000011"/>
    <n v="8.9453509571558811"/>
    <n v="1097"/>
    <n v="9813.0500000000011"/>
    <n v="9813.0500000000011"/>
    <n v="0"/>
    <n v="0"/>
    <n v="0"/>
    <n v="1646.06"/>
    <n v="0"/>
    <n v="8166.99"/>
    <n v="9813.0499999999993"/>
    <n v="0"/>
    <m/>
    <n v="0"/>
    <n v="0"/>
    <n v="0"/>
    <n v="0"/>
    <n v="0"/>
    <n v="0"/>
    <n v="0"/>
    <n v="0"/>
    <n v="0"/>
    <n v="0"/>
    <n v="0"/>
    <n v="0"/>
    <n v="0"/>
  </r>
  <r>
    <n v="1652"/>
    <n v="11899"/>
    <s v="42312899ERSU"/>
    <s v="899E"/>
    <x v="47"/>
    <s v="15MIP - (RSU)"/>
    <n v="10265"/>
    <n v="50"/>
    <x v="39"/>
    <n v="9260"/>
    <x v="2"/>
    <n v="91000"/>
    <n v="0"/>
    <n v="0"/>
    <s v="42312899ERSU15MIP - (RSU)"/>
    <s v="MIP - (RSU)"/>
    <s v="MIP - (RSU) - 11/04/2015"/>
    <s v="3 years"/>
    <d v="2015-11-04T00:00:00"/>
    <d v="2018-11-04T00:00:00"/>
    <n v="858"/>
    <n v="0"/>
    <n v="0"/>
    <m/>
    <m/>
    <m/>
    <m/>
    <n v="858"/>
    <n v="1"/>
    <s v=""/>
    <n v="0"/>
    <n v="54319.98"/>
    <n v="0"/>
    <n v="0"/>
    <n v="0"/>
    <s v=""/>
    <s v=""/>
    <s v=""/>
    <n v="54319.98"/>
    <n v="858"/>
    <n v="0"/>
    <n v="0"/>
    <n v="858"/>
    <n v="63.31"/>
    <n v="54319.98"/>
    <n v="-1086.5082399600001"/>
    <n v="53233.471760040004"/>
    <n v="45266.65"/>
    <n v="9053.33"/>
    <n v="-181.08470665999999"/>
    <n v="8872.24529334"/>
    <n v="54319.98"/>
    <n v="49.516845943482224"/>
    <n v="1097"/>
    <n v="54319.98"/>
    <n v="54319.98"/>
    <n v="0"/>
    <n v="0"/>
    <n v="0"/>
    <n v="9053.33"/>
    <n v="0"/>
    <n v="45266.65"/>
    <n v="54319.98"/>
    <n v="0"/>
    <m/>
    <n v="0"/>
    <n v="0"/>
    <n v="0"/>
    <n v="0"/>
    <n v="0"/>
    <n v="0"/>
    <n v="0"/>
    <n v="0"/>
    <n v="0"/>
    <n v="0"/>
    <n v="0"/>
    <n v="0"/>
    <n v="0"/>
  </r>
  <r>
    <n v="1653"/>
    <n v="11983"/>
    <s v="42312983SRSU"/>
    <s v="983S"/>
    <x v="49"/>
    <s v="15MIP - (RSU)"/>
    <n v="10265"/>
    <n v="50"/>
    <x v="41"/>
    <n v="9260"/>
    <x v="2"/>
    <n v="91000"/>
    <n v="0"/>
    <n v="0"/>
    <s v="42312983SRSU15MIP - (RSU)"/>
    <s v="MIP - (RSU)"/>
    <s v="MIP - (RSU) - 11/04/2015"/>
    <s v="3 years"/>
    <d v="2015-11-04T00:00:00"/>
    <d v="2018-11-04T00:00:00"/>
    <n v="621"/>
    <n v="0"/>
    <n v="0"/>
    <m/>
    <m/>
    <m/>
    <m/>
    <n v="621"/>
    <n v="1"/>
    <s v=""/>
    <n v="0"/>
    <n v="39315.51"/>
    <n v="0"/>
    <n v="0"/>
    <n v="0"/>
    <s v=""/>
    <s v=""/>
    <s v=""/>
    <n v="39315.51"/>
    <n v="621"/>
    <n v="0"/>
    <n v="0"/>
    <n v="621"/>
    <n v="63.31"/>
    <n v="39315.51"/>
    <n v="-786.38883102"/>
    <n v="38529.121168980004"/>
    <n v="32731.27"/>
    <n v="6584.24"/>
    <n v="-131.69796847999999"/>
    <n v="6452.5420315199999"/>
    <n v="39315.51"/>
    <n v="35.839115770282589"/>
    <n v="1097"/>
    <n v="39315.51"/>
    <n v="39315.51"/>
    <n v="0"/>
    <n v="0"/>
    <n v="0"/>
    <n v="6584.24"/>
    <n v="0"/>
    <n v="32731.27"/>
    <n v="39315.51"/>
    <n v="0"/>
    <m/>
    <n v="0"/>
    <n v="0"/>
    <n v="0"/>
    <n v="0"/>
    <n v="0"/>
    <n v="0"/>
    <n v="0"/>
    <n v="0"/>
    <n v="0"/>
    <n v="0"/>
    <n v="0"/>
    <n v="0"/>
    <n v="0"/>
  </r>
  <r>
    <n v="1654"/>
    <n v="12499"/>
    <s v="42312499SRSU"/>
    <s v="499S"/>
    <x v="56"/>
    <s v="15MIP - (RSU)"/>
    <n v="10265"/>
    <n v="10"/>
    <x v="48"/>
    <n v="9260"/>
    <x v="2"/>
    <n v="2000"/>
    <n v="0"/>
    <n v="0"/>
    <s v="42312499SRSU15MIP - (RSU)"/>
    <s v="MIP - (RSU)"/>
    <s v="MIP - (RSU) - 11/04/2015"/>
    <s v="3 years"/>
    <d v="2015-11-04T00:00:00"/>
    <d v="2018-11-04T00:00:00"/>
    <n v="5330"/>
    <n v="0"/>
    <n v="0"/>
    <m/>
    <m/>
    <m/>
    <m/>
    <n v="5330"/>
    <n v="1"/>
    <n v="0"/>
    <n v="5330"/>
    <n v="337442.3"/>
    <n v="0"/>
    <n v="0"/>
    <n v="0"/>
    <s v=""/>
    <s v=""/>
    <s v=""/>
    <n v="337442.3"/>
    <n v="5330"/>
    <n v="0"/>
    <n v="0"/>
    <n v="5330"/>
    <n v="63.31"/>
    <n v="337442.3"/>
    <n v="-6749.5208845999996"/>
    <n v="330692.77911539999"/>
    <n v="281159.71000000002"/>
    <n v="56282.59"/>
    <n v="-1125.7643651799999"/>
    <n v="55156.825634819994"/>
    <n v="337442.3"/>
    <n v="307.60464904284413"/>
    <n v="1097"/>
    <n v="337442.3"/>
    <n v="337442.3"/>
    <n v="0"/>
    <n v="0"/>
    <n v="0"/>
    <n v="16692.86"/>
    <n v="39589.729999999945"/>
    <n v="281159.71000000002"/>
    <n v="337442.3"/>
    <n v="0"/>
    <m/>
    <n v="1558.67"/>
    <n v="1508.39"/>
    <n v="36522.66999999994"/>
    <n v="39589.729999999938"/>
    <n v="0"/>
    <n v="0"/>
    <n v="0"/>
    <n v="0"/>
    <n v="0"/>
    <n v="0"/>
    <n v="0"/>
    <n v="0"/>
    <n v="39589.729999999938"/>
  </r>
  <r>
    <n v="1655"/>
    <n v="12665"/>
    <s v="42312665GRSU"/>
    <s v="665G"/>
    <x v="57"/>
    <s v="15MIP - (RSU)"/>
    <n v="10265"/>
    <n v="10"/>
    <x v="5"/>
    <n v="9260"/>
    <x v="2"/>
    <n v="2000"/>
    <n v="0"/>
    <n v="0"/>
    <s v="42312665GRSU15MIP - (RSU)"/>
    <s v="MIP - (RSU)"/>
    <s v="MIP - (RSU) - 11/04/2015"/>
    <s v="3 years"/>
    <d v="2015-11-04T00:00:00"/>
    <d v="2018-11-04T00:00:00"/>
    <n v="5559"/>
    <n v="0"/>
    <n v="0"/>
    <m/>
    <m/>
    <m/>
    <m/>
    <n v="5559"/>
    <n v="1"/>
    <s v=""/>
    <n v="0"/>
    <n v="351940.29000000004"/>
    <n v="0"/>
    <n v="0"/>
    <n v="0"/>
    <s v=""/>
    <s v=""/>
    <s v=""/>
    <n v="351940.29000000004"/>
    <n v="5559"/>
    <n v="0"/>
    <n v="0"/>
    <n v="5559"/>
    <n v="63.31"/>
    <n v="351940.29000000004"/>
    <n v="-7039.5096805800003"/>
    <n v="344900.78031942004"/>
    <n v="293251.92"/>
    <n v="58688.37"/>
    <n v="-1173.88477674"/>
    <n v="57514.485223260002"/>
    <n v="351940.29000000004"/>
    <n v="320.82068368277123"/>
    <n v="1097"/>
    <n v="351940.29000000004"/>
    <n v="351940.29000000004"/>
    <n v="0"/>
    <n v="0"/>
    <n v="0"/>
    <n v="58688.37"/>
    <n v="0"/>
    <n v="293251.92"/>
    <n v="351940.29"/>
    <n v="0"/>
    <m/>
    <n v="0"/>
    <n v="0"/>
    <n v="0"/>
    <n v="0"/>
    <n v="0"/>
    <n v="0"/>
    <n v="0"/>
    <n v="0"/>
    <n v="0"/>
    <n v="0"/>
    <n v="0"/>
    <n v="0"/>
    <n v="0"/>
  </r>
  <r>
    <n v="1656"/>
    <n v="13369"/>
    <s v="42312369KRSU"/>
    <s v="369K"/>
    <x v="64"/>
    <s v="15MIP - (RSU)"/>
    <n v="10265"/>
    <n v="10"/>
    <x v="53"/>
    <n v="9260"/>
    <x v="2"/>
    <n v="2000"/>
    <n v="0"/>
    <n v="0"/>
    <s v="42312369KRSU15MIP - (RSU)"/>
    <s v="MIP - (RSU)"/>
    <s v="MIP - (RSU) - 11/04/2015"/>
    <s v="3 years"/>
    <d v="2015-11-04T00:00:00"/>
    <d v="2018-11-04T00:00:00"/>
    <n v="2244"/>
    <n v="0"/>
    <n v="0"/>
    <m/>
    <m/>
    <m/>
    <m/>
    <n v="2244"/>
    <n v="1"/>
    <s v=""/>
    <n v="0"/>
    <n v="142067.64000000001"/>
    <n v="0"/>
    <n v="0"/>
    <n v="0"/>
    <s v=""/>
    <s v=""/>
    <s v=""/>
    <n v="142067.64000000001"/>
    <n v="2244"/>
    <n v="0"/>
    <n v="0"/>
    <n v="2244"/>
    <n v="63.31"/>
    <n v="142067.64000000001"/>
    <n v="-2841.6369352800002"/>
    <n v="139226.00306472002"/>
    <n v="118389.7"/>
    <n v="23677.94"/>
    <n v="-473.60615587999996"/>
    <n v="23204.333844119999"/>
    <n v="142067.64000000001"/>
    <n v="129.50559708295353"/>
    <n v="1097"/>
    <n v="142067.64000000001"/>
    <n v="142067.64000000001"/>
    <n v="0"/>
    <n v="0"/>
    <n v="0"/>
    <n v="23677.94"/>
    <n v="0"/>
    <n v="118389.7"/>
    <n v="142067.63999999998"/>
    <n v="0"/>
    <m/>
    <n v="0"/>
    <n v="0"/>
    <n v="0"/>
    <n v="0"/>
    <n v="0"/>
    <n v="0"/>
    <n v="0"/>
    <n v="0"/>
    <n v="0"/>
    <n v="0"/>
    <n v="0"/>
    <n v="0"/>
    <n v="0"/>
  </r>
  <r>
    <n v="1657"/>
    <n v="13497"/>
    <s v="42312497GRSU"/>
    <s v="497G"/>
    <x v="69"/>
    <s v="15MIP - (RSU)"/>
    <n v="10265"/>
    <n v="10"/>
    <x v="58"/>
    <n v="9260"/>
    <x v="2"/>
    <n v="12000"/>
    <n v="0"/>
    <n v="0"/>
    <s v="42312497GRSU15MIP - (RSU)"/>
    <s v="MIP - (RSU)"/>
    <s v="MIP - (RSU) - 11/04/2015"/>
    <s v="3 years"/>
    <d v="2015-11-04T00:00:00"/>
    <d v="2018-11-04T00:00:00"/>
    <n v="856"/>
    <n v="0"/>
    <n v="0"/>
    <m/>
    <m/>
    <m/>
    <m/>
    <n v="856"/>
    <n v="1"/>
    <s v=""/>
    <n v="0"/>
    <n v="54193.36"/>
    <n v="0"/>
    <n v="0"/>
    <n v="0"/>
    <s v=""/>
    <s v=""/>
    <s v=""/>
    <n v="54193.36"/>
    <n v="856"/>
    <n v="0"/>
    <n v="0"/>
    <n v="856"/>
    <n v="63.31"/>
    <n v="54193.36"/>
    <n v="-1083.9755867199999"/>
    <n v="53109.38441328"/>
    <n v="45140.03"/>
    <n v="9053.33"/>
    <n v="-181.08470665999999"/>
    <n v="8872.24529334"/>
    <n v="54193.36"/>
    <n v="49.401422060164087"/>
    <n v="1097"/>
    <n v="54193.36"/>
    <n v="54193.36"/>
    <n v="0"/>
    <n v="0"/>
    <n v="0"/>
    <n v="9053.33"/>
    <n v="0"/>
    <n v="45140.03"/>
    <n v="54193.36"/>
    <n v="0"/>
    <m/>
    <n v="0"/>
    <n v="0"/>
    <n v="0"/>
    <n v="0"/>
    <n v="0"/>
    <n v="0"/>
    <n v="0"/>
    <n v="0"/>
    <n v="0"/>
    <n v="0"/>
    <n v="0"/>
    <n v="0"/>
    <n v="0"/>
  </r>
  <r>
    <n v="1658"/>
    <n v="14162"/>
    <s v="42312162RRSU"/>
    <s v="162R"/>
    <x v="76"/>
    <s v="15MIP - (RSU)"/>
    <n v="10265"/>
    <n v="80"/>
    <x v="63"/>
    <n v="9260"/>
    <x v="2"/>
    <n v="190000"/>
    <n v="0"/>
    <n v="0"/>
    <s v="42312162RRSU15MIP - (RSU)"/>
    <s v="MIP - (RSU)"/>
    <s v="MIP - (RSU) - 11/04/2015"/>
    <s v="3 years"/>
    <d v="2015-11-04T00:00:00"/>
    <d v="2018-11-04T00:00:00"/>
    <n v="300"/>
    <n v="0"/>
    <n v="0"/>
    <m/>
    <m/>
    <m/>
    <m/>
    <n v="300"/>
    <n v="1"/>
    <s v=""/>
    <n v="0"/>
    <n v="18993"/>
    <n v="0"/>
    <n v="0"/>
    <n v="0"/>
    <s v=""/>
    <s v=""/>
    <s v=""/>
    <n v="18993"/>
    <n v="300"/>
    <n v="0"/>
    <n v="0"/>
    <n v="300"/>
    <n v="63.31"/>
    <n v="18993"/>
    <n v="-379.897986"/>
    <n v="18613.102014"/>
    <n v="15827.5"/>
    <n v="3165.5"/>
    <n v="-63.316330999999998"/>
    <n v="3102.183669"/>
    <n v="18993"/>
    <n v="17.313582497721058"/>
    <n v="1097"/>
    <n v="18993"/>
    <n v="18993"/>
    <n v="0"/>
    <n v="0"/>
    <n v="0"/>
    <n v="3165.5"/>
    <n v="0"/>
    <n v="15827.5"/>
    <n v="18993"/>
    <n v="0"/>
    <m/>
    <n v="0"/>
    <n v="0"/>
    <n v="0"/>
    <n v="0"/>
    <n v="0"/>
    <n v="0"/>
    <n v="0"/>
    <n v="0"/>
    <n v="0"/>
    <n v="0"/>
    <n v="0"/>
    <n v="0"/>
    <n v="0"/>
  </r>
  <r>
    <n v="1659"/>
    <n v="14370"/>
    <s v="42312370SRSU"/>
    <s v="370S"/>
    <x v="82"/>
    <s v="15MIP - (RSU)"/>
    <n v="10265"/>
    <n v="10"/>
    <x v="67"/>
    <n v="9260"/>
    <x v="2"/>
    <n v="2000"/>
    <n v="0"/>
    <n v="0"/>
    <s v="42312370SRSU15MIP - (RSU)"/>
    <s v="MIP - (RSU)"/>
    <s v="MIP - (RSU) - 11/04/2015"/>
    <s v="3 years"/>
    <d v="2015-11-04T00:00:00"/>
    <d v="2018-11-04T00:00:00"/>
    <n v="244"/>
    <n v="0"/>
    <n v="0"/>
    <m/>
    <m/>
    <m/>
    <m/>
    <n v="244"/>
    <n v="1"/>
    <s v=""/>
    <n v="0"/>
    <n v="15447.640000000001"/>
    <n v="0"/>
    <n v="0"/>
    <n v="0"/>
    <s v=""/>
    <s v=""/>
    <s v=""/>
    <n v="15447.640000000001"/>
    <n v="244"/>
    <n v="0"/>
    <n v="0"/>
    <n v="244"/>
    <n v="63.31"/>
    <n v="15447.640000000001"/>
    <n v="-308.98369528000001"/>
    <n v="15138.656304720002"/>
    <n v="12851.93"/>
    <n v="2595.71"/>
    <n v="-51.919391419999997"/>
    <n v="2543.79060858"/>
    <n v="2543.79060858"/>
    <n v="2.3188610834822243"/>
    <n v="605"/>
    <n v="1402.91"/>
    <n v="14254.84"/>
    <n v="1140.8806085799999"/>
    <n v="0"/>
    <n v="0"/>
    <n v="769.8599999999999"/>
    <n v="633.04999999999995"/>
    <n v="12851.93"/>
    <n v="14254.84"/>
    <n v="0"/>
    <m/>
    <n v="71.89"/>
    <n v="69.56"/>
    <n v="71.89"/>
    <n v="213.33999999999997"/>
    <n v="71.88"/>
    <n v="64.930000000000007"/>
    <n v="71.88"/>
    <n v="208.69"/>
    <n v="69.569999999999993"/>
    <n v="71.89"/>
    <n v="69.56"/>
    <n v="211.01999999999998"/>
    <n v="633.04999999999995"/>
  </r>
  <r>
    <n v="1660"/>
    <n v="14383"/>
    <s v="42312383KRSU"/>
    <s v="383K"/>
    <x v="83"/>
    <s v="15MIP - (RSU)"/>
    <n v="10265"/>
    <n v="80"/>
    <x v="68"/>
    <n v="9260"/>
    <x v="2"/>
    <n v="190000"/>
    <n v="0"/>
    <n v="0"/>
    <s v="42312383KRSU15MIP - (RSU)"/>
    <s v="MIP - (RSU)"/>
    <s v="MIP - (RSU) - 11/04/2015"/>
    <s v="3 years"/>
    <d v="2015-11-04T00:00:00"/>
    <d v="2018-11-04T00:00:00"/>
    <n v="1517"/>
    <n v="0"/>
    <n v="0"/>
    <m/>
    <m/>
    <m/>
    <m/>
    <n v="1517"/>
    <n v="1"/>
    <s v=""/>
    <n v="0"/>
    <n v="96041.27"/>
    <n v="0"/>
    <n v="0"/>
    <n v="0"/>
    <s v=""/>
    <s v=""/>
    <s v=""/>
    <n v="96041.27"/>
    <n v="1517"/>
    <n v="0"/>
    <n v="0"/>
    <n v="1517"/>
    <n v="63.31"/>
    <n v="96041.27"/>
    <n v="-1921.0174825399999"/>
    <n v="94120.252517460001"/>
    <n v="80023.839999999997"/>
    <n v="16017.43"/>
    <n v="-320.38063485999999"/>
    <n v="15697.049365140001"/>
    <n v="15697.049365140001"/>
    <n v="14.309069612707384"/>
    <n v="605"/>
    <n v="8656.99"/>
    <n v="88680.83"/>
    <n v="7040.0593651400013"/>
    <n v="0"/>
    <n v="0"/>
    <n v="4750.6099999999988"/>
    <n v="3906.38"/>
    <n v="80023.839999999997"/>
    <n v="88680.829999999987"/>
    <n v="0"/>
    <m/>
    <n v="443.58"/>
    <n v="429.27"/>
    <n v="443.59"/>
    <n v="1316.4399999999998"/>
    <n v="443.58"/>
    <n v="400.65"/>
    <n v="443.58"/>
    <n v="1287.81"/>
    <n v="429.27"/>
    <n v="443.59"/>
    <n v="429.27"/>
    <n v="1302.1299999999999"/>
    <n v="3906.38"/>
  </r>
  <r>
    <n v="1661"/>
    <n v="14468"/>
    <s v="42312468RRSU"/>
    <s v="468R"/>
    <x v="84"/>
    <s v="15MIP - (RSU)"/>
    <n v="10265"/>
    <n v="80"/>
    <x v="69"/>
    <n v="9260"/>
    <x v="2"/>
    <n v="190000"/>
    <n v="0"/>
    <n v="0"/>
    <s v="42312468RRSU15MIP - (RSU)"/>
    <s v="MIP - (RSU)"/>
    <s v="MIP - (RSU) - 11/04/2015"/>
    <s v="3 years"/>
    <d v="2015-11-04T00:00:00"/>
    <d v="2018-11-04T00:00:00"/>
    <n v="1234"/>
    <n v="0"/>
    <n v="0"/>
    <m/>
    <m/>
    <m/>
    <m/>
    <n v="1234"/>
    <n v="1"/>
    <s v=""/>
    <n v="0"/>
    <n v="78124.540000000008"/>
    <n v="0"/>
    <n v="0"/>
    <n v="0"/>
    <s v=""/>
    <s v=""/>
    <s v=""/>
    <n v="78124.540000000008"/>
    <n v="1234"/>
    <n v="0"/>
    <n v="0"/>
    <n v="1234"/>
    <n v="63.31"/>
    <n v="78124.540000000008"/>
    <n v="-1562.64704908"/>
    <n v="76561.89295092001"/>
    <n v="65082.68"/>
    <n v="13041.86"/>
    <n v="-260.86328371999997"/>
    <n v="12780.99671628"/>
    <n v="78124.540000000008"/>
    <n v="71.216536007292618"/>
    <n v="1097"/>
    <n v="78124.540000000008"/>
    <n v="78124.540000000008"/>
    <n v="0"/>
    <n v="0"/>
    <n v="0"/>
    <n v="13041.86"/>
    <n v="0"/>
    <n v="65082.68"/>
    <n v="78124.540000000008"/>
    <n v="0"/>
    <m/>
    <n v="0"/>
    <n v="0"/>
    <n v="0"/>
    <n v="0"/>
    <n v="0"/>
    <n v="0"/>
    <n v="0"/>
    <n v="0"/>
    <n v="0"/>
    <n v="0"/>
    <n v="0"/>
    <n v="0"/>
    <n v="0"/>
  </r>
  <r>
    <n v="1662"/>
    <n v="14482"/>
    <s v="42312482DRSU"/>
    <s v="482D"/>
    <x v="86"/>
    <s v="15MIP - (RSU)"/>
    <n v="10265"/>
    <n v="10"/>
    <x v="70"/>
    <n v="9260"/>
    <x v="2"/>
    <n v="12000"/>
    <n v="0"/>
    <n v="0"/>
    <s v="42312482DRSU15MIP - (RSU)"/>
    <s v="MIP - (RSU)"/>
    <s v="MIP - (RSU) - 11/04/2015"/>
    <s v="3 years"/>
    <d v="2015-11-04T00:00:00"/>
    <d v="2018-11-04T00:00:00"/>
    <n v="1121"/>
    <n v="0"/>
    <n v="0"/>
    <m/>
    <m/>
    <m/>
    <m/>
    <n v="1121"/>
    <n v="1"/>
    <s v=""/>
    <n v="0"/>
    <n v="70970.510000000009"/>
    <n v="0"/>
    <n v="0"/>
    <n v="0"/>
    <s v=""/>
    <s v=""/>
    <s v=""/>
    <n v="70970.510000000009"/>
    <n v="1121"/>
    <n v="0"/>
    <n v="0"/>
    <n v="1121"/>
    <n v="63.31"/>
    <n v="70970.510000000009"/>
    <n v="-1419.5521410200001"/>
    <n v="69550.957858980008"/>
    <n v="59131.54"/>
    <n v="11838.97"/>
    <n v="-236.80307793999998"/>
    <n v="11602.16692206"/>
    <n v="11602.16692206"/>
    <n v="10.576268844175022"/>
    <n v="605"/>
    <n v="6398.64"/>
    <n v="65530.18"/>
    <n v="5203.5269220599994"/>
    <n v="0"/>
    <n v="0"/>
    <n v="3511.32"/>
    <n v="2887.32"/>
    <n v="59131.54"/>
    <n v="65530.18"/>
    <n v="0"/>
    <m/>
    <n v="327.87"/>
    <n v="317.27999999999997"/>
    <n v="327.87"/>
    <n v="973.02"/>
    <n v="327.86"/>
    <n v="296.14"/>
    <n v="327.86"/>
    <n v="951.86"/>
    <n v="317.29000000000002"/>
    <n v="327.86"/>
    <n v="317.29000000000002"/>
    <n v="962.44"/>
    <n v="2887.32"/>
  </r>
  <r>
    <n v="1663"/>
    <n v="14492"/>
    <s v="42312492YRSU"/>
    <s v="492Y"/>
    <x v="88"/>
    <s v="15MIP - (RSU)"/>
    <n v="10265"/>
    <n v="180"/>
    <x v="71"/>
    <n v="9260"/>
    <x v="2"/>
    <n v="700000"/>
    <n v="0"/>
    <n v="0"/>
    <s v="42312492YRSU15MIP - (RSU)"/>
    <s v="MIP - (RSU)"/>
    <s v="MIP - (RSU) - 11/04/2015"/>
    <s v="3 years"/>
    <d v="2015-11-04T00:00:00"/>
    <d v="2018-11-04T00:00:00"/>
    <n v="686"/>
    <n v="0"/>
    <n v="0"/>
    <m/>
    <m/>
    <m/>
    <m/>
    <n v="686"/>
    <n v="1"/>
    <s v=""/>
    <n v="0"/>
    <n v="43430.66"/>
    <n v="0"/>
    <n v="0"/>
    <n v="0"/>
    <s v=""/>
    <s v=""/>
    <s v=""/>
    <n v="43430.66"/>
    <n v="686"/>
    <n v="0"/>
    <n v="0"/>
    <n v="686"/>
    <n v="63.31"/>
    <n v="43430.66"/>
    <n v="-868.70006132000003"/>
    <n v="42561.959938680004"/>
    <n v="36150.01"/>
    <n v="7280.65"/>
    <n v="-145.6275613"/>
    <n v="7135.0224386999998"/>
    <n v="43430.66"/>
    <n v="39.590391978122156"/>
    <n v="1097"/>
    <n v="43430.66"/>
    <n v="43430.66"/>
    <n v="0"/>
    <n v="0"/>
    <n v="0"/>
    <n v="7280.65"/>
    <n v="0"/>
    <n v="36150.01"/>
    <n v="43430.66"/>
    <n v="0"/>
    <m/>
    <n v="0"/>
    <n v="0"/>
    <n v="0"/>
    <n v="0"/>
    <n v="0"/>
    <n v="0"/>
    <n v="0"/>
    <n v="0"/>
    <n v="0"/>
    <n v="0"/>
    <n v="0"/>
    <n v="0"/>
    <n v="0"/>
  </r>
  <r>
    <n v="1664"/>
    <n v="14593"/>
    <s v="42312593ERSU"/>
    <s v="593E"/>
    <x v="89"/>
    <s v="15MIP - (RSU)"/>
    <n v="10265"/>
    <n v="180"/>
    <x v="72"/>
    <n v="9260"/>
    <x v="2"/>
    <n v="700000"/>
    <n v="0"/>
    <n v="0"/>
    <s v="42312593ERSU15MIP - (RSU)"/>
    <s v="MIP - (RSU)"/>
    <s v="MIP - (RSU) - 11/04/2015"/>
    <s v="3 years"/>
    <d v="2015-11-04T00:00:00"/>
    <d v="2018-11-04T00:00:00"/>
    <n v="2034"/>
    <n v="0"/>
    <n v="0"/>
    <m/>
    <m/>
    <m/>
    <m/>
    <n v="2034"/>
    <n v="1"/>
    <s v=""/>
    <n v="0"/>
    <n v="128772.54000000001"/>
    <n v="0"/>
    <n v="0"/>
    <n v="0"/>
    <s v=""/>
    <s v=""/>
    <s v=""/>
    <n v="128772.54000000001"/>
    <n v="2034"/>
    <n v="0"/>
    <n v="0"/>
    <n v="2034"/>
    <n v="63.31"/>
    <n v="128772.54000000001"/>
    <n v="-2575.7083450800001"/>
    <n v="126196.83165492001"/>
    <n v="107310.45"/>
    <n v="21462.09"/>
    <n v="-429.28472417999996"/>
    <n v="21032.805275819999"/>
    <n v="128772.54000000001"/>
    <n v="117.38608933454877"/>
    <n v="1097"/>
    <n v="128772.54000000001"/>
    <n v="128772.54000000001"/>
    <n v="0"/>
    <n v="0"/>
    <n v="0"/>
    <n v="21462.09"/>
    <n v="0"/>
    <n v="107310.45"/>
    <n v="128772.54"/>
    <n v="0"/>
    <m/>
    <n v="0"/>
    <n v="0"/>
    <n v="0"/>
    <n v="0"/>
    <n v="0"/>
    <n v="0"/>
    <n v="0"/>
    <n v="0"/>
    <n v="0"/>
    <n v="0"/>
    <n v="0"/>
    <n v="0"/>
    <n v="0"/>
  </r>
  <r>
    <n v="1665"/>
    <n v="14712"/>
    <s v="42312712PRSU"/>
    <s v="712P"/>
    <x v="91"/>
    <s v="15MIP - (RSU)"/>
    <n v="10265"/>
    <n v="10"/>
    <x v="74"/>
    <n v="9260"/>
    <x v="2"/>
    <n v="2000"/>
    <n v="0"/>
    <n v="0"/>
    <s v="42312712PRSU15MIP - (RSU)"/>
    <s v="MIP - (RSU)"/>
    <s v="MIP - (RSU) - 11/04/2015"/>
    <s v="3 years"/>
    <d v="2015-11-04T00:00:00"/>
    <d v="2018-11-04T00:00:00"/>
    <n v="956"/>
    <n v="0"/>
    <n v="0"/>
    <m/>
    <m/>
    <m/>
    <m/>
    <n v="956"/>
    <n v="1"/>
    <s v=""/>
    <n v="0"/>
    <n v="60524.36"/>
    <n v="0"/>
    <n v="0"/>
    <n v="0"/>
    <s v=""/>
    <s v=""/>
    <s v=""/>
    <n v="60524.36"/>
    <n v="956"/>
    <n v="0"/>
    <n v="0"/>
    <n v="956"/>
    <n v="63.31"/>
    <n v="60524.36"/>
    <n v="-1210.6082487199999"/>
    <n v="59313.751751280004"/>
    <n v="50394.76"/>
    <n v="10129.6"/>
    <n v="-202.61225919999998"/>
    <n v="9926.9877408000011"/>
    <n v="60524.36"/>
    <n v="55.172616226071106"/>
    <n v="1097"/>
    <n v="60524.36"/>
    <n v="60524.36"/>
    <n v="0"/>
    <n v="0"/>
    <n v="0"/>
    <n v="3004.34"/>
    <n v="7125.26"/>
    <n v="50394.76"/>
    <n v="60524.36"/>
    <n v="0"/>
    <m/>
    <n v="280.52"/>
    <n v="271.48"/>
    <n v="280.52999999999997"/>
    <n v="832.53"/>
    <n v="280.52"/>
    <n v="253.38"/>
    <n v="280.52999999999997"/>
    <n v="814.43"/>
    <n v="271.47000000000003"/>
    <n v="5206.83"/>
    <n v="0"/>
    <n v="5478.3"/>
    <n v="7125.26"/>
  </r>
  <r>
    <n v="1666"/>
    <n v="14938"/>
    <s v="42312938SRSU"/>
    <s v="938S"/>
    <x v="99"/>
    <s v="15MIP - (RSU)"/>
    <n v="10265"/>
    <n v="180"/>
    <x v="75"/>
    <n v="9260"/>
    <x v="2"/>
    <n v="700000"/>
    <n v="0"/>
    <n v="0"/>
    <s v="42312938SRSU15MIP - (RSU)"/>
    <s v="MIP - (RSU)"/>
    <s v="MIP - (RSU) - 11/04/2015"/>
    <s v="3 years"/>
    <d v="2015-11-04T00:00:00"/>
    <d v="2018-11-04T00:00:00"/>
    <n v="666"/>
    <n v="0"/>
    <n v="0"/>
    <m/>
    <m/>
    <m/>
    <m/>
    <n v="666"/>
    <n v="1"/>
    <s v=""/>
    <n v="0"/>
    <n v="42164.46"/>
    <n v="0"/>
    <n v="0"/>
    <n v="0"/>
    <s v=""/>
    <s v=""/>
    <s v=""/>
    <n v="42164.46"/>
    <n v="666"/>
    <n v="0"/>
    <n v="0"/>
    <n v="666"/>
    <n v="63.31"/>
    <n v="42164.46"/>
    <n v="-843.3735289199999"/>
    <n v="41321.086471080002"/>
    <n v="35137.050000000003"/>
    <n v="7027.41"/>
    <n v="-140.56225481999999"/>
    <n v="6886.8477451799999"/>
    <n v="42164.46"/>
    <n v="38.436153144940747"/>
    <n v="1097"/>
    <n v="42164.46"/>
    <n v="42164.46"/>
    <n v="0"/>
    <n v="0"/>
    <n v="0"/>
    <n v="7027.41"/>
    <n v="0"/>
    <n v="35137.050000000003"/>
    <n v="42164.460000000006"/>
    <n v="0"/>
    <m/>
    <n v="0"/>
    <n v="0"/>
    <n v="0"/>
    <n v="0"/>
    <n v="0"/>
    <n v="0"/>
    <n v="0"/>
    <n v="0"/>
    <n v="0"/>
    <n v="0"/>
    <n v="0"/>
    <n v="0"/>
    <n v="0"/>
  </r>
  <r>
    <n v="1667"/>
    <n v="14951"/>
    <s v="42312951TRSU"/>
    <s v="951T"/>
    <x v="100"/>
    <s v="15MIP - (RSU)"/>
    <n v="10265"/>
    <n v="80"/>
    <x v="80"/>
    <n v="9260"/>
    <x v="2"/>
    <n v="190000"/>
    <n v="0"/>
    <n v="0"/>
    <s v="42312951TRSU15MIP - (RSU)"/>
    <s v="MIP - (RSU)"/>
    <s v="MIP - (RSU) - 11/04/2015"/>
    <s v="3 years"/>
    <d v="2015-11-04T00:00:00"/>
    <d v="2018-11-04T00:00:00"/>
    <n v="196"/>
    <n v="0"/>
    <n v="0"/>
    <m/>
    <m/>
    <m/>
    <m/>
    <n v="196"/>
    <n v="1"/>
    <s v=""/>
    <n v="0"/>
    <n v="12408.76"/>
    <n v="0"/>
    <n v="0"/>
    <n v="0"/>
    <s v=""/>
    <s v=""/>
    <s v=""/>
    <n v="12408.76"/>
    <n v="196"/>
    <n v="0"/>
    <n v="0"/>
    <n v="196"/>
    <n v="63.31"/>
    <n v="12408.76"/>
    <n v="-248.20001751999999"/>
    <n v="12160.559982480001"/>
    <n v="10319.530000000001"/>
    <n v="2089.23"/>
    <n v="-41.788778459999996"/>
    <n v="2047.44122154"/>
    <n v="12408.76"/>
    <n v="11.311540565177758"/>
    <n v="1097"/>
    <n v="12408.76"/>
    <n v="12408.76"/>
    <n v="0"/>
    <n v="0"/>
    <n v="0"/>
    <n v="2089.23"/>
    <n v="0"/>
    <n v="10319.530000000001"/>
    <n v="12408.76"/>
    <n v="0"/>
    <m/>
    <n v="0"/>
    <n v="0"/>
    <n v="0"/>
    <n v="0"/>
    <n v="0"/>
    <n v="0"/>
    <n v="0"/>
    <n v="0"/>
    <n v="0"/>
    <n v="0"/>
    <n v="0"/>
    <n v="0"/>
    <n v="0"/>
  </r>
  <r>
    <n v="1668"/>
    <n v="14957"/>
    <s v="42312957RRSU"/>
    <s v="957R"/>
    <x v="101"/>
    <s v="15MIP - (RSU)"/>
    <n v="10265"/>
    <n v="80"/>
    <x v="81"/>
    <n v="9260"/>
    <x v="2"/>
    <n v="190000"/>
    <n v="0"/>
    <n v="0"/>
    <s v="42312957RRSU15MIP - (RSU)"/>
    <s v="MIP - (RSU)"/>
    <s v="MIP - (RSU) - 11/04/2015"/>
    <s v="3 years"/>
    <d v="2015-11-04T00:00:00"/>
    <d v="2018-11-04T00:00:00"/>
    <n v="407"/>
    <n v="0"/>
    <n v="0"/>
    <m/>
    <m/>
    <m/>
    <m/>
    <n v="407"/>
    <n v="1"/>
    <s v=""/>
    <n v="0"/>
    <n v="25767.170000000002"/>
    <n v="0"/>
    <n v="0"/>
    <n v="0"/>
    <s v=""/>
    <s v=""/>
    <s v=""/>
    <n v="25767.170000000002"/>
    <n v="407"/>
    <n v="0"/>
    <n v="0"/>
    <n v="407"/>
    <n v="63.31"/>
    <n v="25767.170000000002"/>
    <n v="-515.39493433999996"/>
    <n v="25251.775065660004"/>
    <n v="21462.09"/>
    <n v="4305.08"/>
    <n v="-86.110210159999994"/>
    <n v="4218.96978984"/>
    <n v="4218.96978984"/>
    <n v="3.8459159433363719"/>
    <n v="605"/>
    <n v="2326.7800000000002"/>
    <n v="23788.87"/>
    <n v="1892.1897898399998"/>
    <n v="0"/>
    <n v="0"/>
    <n v="1276.8399999999999"/>
    <n v="1049.94"/>
    <n v="21462.09"/>
    <n v="23788.87"/>
    <n v="0"/>
    <m/>
    <n v="119.23"/>
    <n v="115.37"/>
    <n v="119.23"/>
    <n v="353.83000000000004"/>
    <n v="119.22"/>
    <n v="107.69"/>
    <n v="119.22"/>
    <n v="346.13"/>
    <n v="115.38"/>
    <n v="119.22"/>
    <n v="115.38"/>
    <n v="349.98"/>
    <n v="1049.94"/>
  </r>
  <r>
    <n v="1669"/>
    <n v="15070"/>
    <s v="4231270SlRSU"/>
    <s v="70Sl"/>
    <x v="104"/>
    <s v="15MIP - (RSU)"/>
    <n v="10265"/>
    <n v="80"/>
    <x v="84"/>
    <n v="9260"/>
    <x v="2"/>
    <n v="190000"/>
    <n v="0"/>
    <n v="0"/>
    <s v="4231270SlRSU15MIP - (RSU)"/>
    <s v="MIP - (RSU)"/>
    <s v="MIP - (RSU) - 11/04/2015"/>
    <s v="3 years"/>
    <d v="2015-11-04T00:00:00"/>
    <d v="2018-11-04T00:00:00"/>
    <n v="384"/>
    <n v="0"/>
    <n v="0"/>
    <m/>
    <m/>
    <m/>
    <m/>
    <n v="384"/>
    <n v="1"/>
    <s v=""/>
    <n v="0"/>
    <n v="24311.040000000001"/>
    <n v="0"/>
    <n v="0"/>
    <n v="0"/>
    <s v=""/>
    <s v=""/>
    <s v=""/>
    <n v="24311.040000000001"/>
    <n v="384"/>
    <n v="0"/>
    <n v="0"/>
    <n v="384"/>
    <n v="63.31"/>
    <n v="24311.040000000001"/>
    <n v="-486.26942207999997"/>
    <n v="23824.770577920001"/>
    <n v="20259.2"/>
    <n v="4051.84"/>
    <n v="-81.044903680000004"/>
    <n v="3970.7950963200001"/>
    <n v="3970.7950963200001"/>
    <n v="3.6196855937283501"/>
    <n v="605"/>
    <n v="2189.91"/>
    <n v="22449.11"/>
    <n v="1780.8850963200002"/>
    <n v="0"/>
    <n v="0"/>
    <n v="1201.7399999999998"/>
    <n v="988.17"/>
    <n v="20259.2"/>
    <n v="22449.11"/>
    <n v="0"/>
    <m/>
    <n v="112.21"/>
    <n v="108.59"/>
    <n v="112.21"/>
    <n v="333.01"/>
    <n v="112.21"/>
    <n v="101.35"/>
    <n v="112.21"/>
    <n v="325.77"/>
    <n v="108.59"/>
    <n v="112.21"/>
    <n v="108.59"/>
    <n v="329.39"/>
    <n v="988.17"/>
  </r>
  <r>
    <n v="1670"/>
    <n v="15207"/>
    <s v="42312207VRSU"/>
    <s v="207V"/>
    <x v="106"/>
    <s v="15MIP - (RSU)"/>
    <n v="10265"/>
    <n v="80"/>
    <x v="86"/>
    <n v="9260"/>
    <x v="2"/>
    <n v="190000"/>
    <n v="0"/>
    <n v="0"/>
    <s v="42312207VRSU15MIP - (RSU)"/>
    <s v="MIP - (RSU)"/>
    <s v="MIP - (RSU) - 11/04/2015"/>
    <s v="3 years"/>
    <d v="2015-11-04T00:00:00"/>
    <d v="2018-11-04T00:00:00"/>
    <n v="704"/>
    <n v="0"/>
    <n v="0"/>
    <m/>
    <m/>
    <m/>
    <m/>
    <n v="704"/>
    <n v="1"/>
    <s v=""/>
    <n v="0"/>
    <n v="44570.240000000005"/>
    <n v="0"/>
    <n v="0"/>
    <n v="0"/>
    <s v=""/>
    <s v=""/>
    <s v=""/>
    <n v="44570.240000000005"/>
    <n v="704"/>
    <n v="0"/>
    <n v="0"/>
    <n v="704"/>
    <n v="63.31"/>
    <n v="44570.240000000005"/>
    <n v="-891.49394048000011"/>
    <n v="43678.746059520003"/>
    <n v="37099.660000000003"/>
    <n v="7470.58"/>
    <n v="-149.42654116"/>
    <n v="7321.15345884"/>
    <n v="44570.240000000005"/>
    <n v="40.629206927985422"/>
    <n v="1097"/>
    <n v="44570.240000000005"/>
    <n v="44570.240000000005"/>
    <n v="0"/>
    <n v="0"/>
    <n v="0"/>
    <n v="7470.58"/>
    <n v="0"/>
    <n v="37099.660000000003"/>
    <n v="44570.240000000005"/>
    <n v="0"/>
    <m/>
    <n v="0"/>
    <n v="0"/>
    <n v="0"/>
    <n v="0"/>
    <n v="0"/>
    <n v="0"/>
    <n v="0"/>
    <n v="0"/>
    <n v="0"/>
    <n v="0"/>
    <n v="0"/>
    <n v="0"/>
    <n v="0"/>
  </r>
  <r>
    <n v="1671"/>
    <n v="15232"/>
    <s v="42312232WRSU"/>
    <s v="232W"/>
    <x v="107"/>
    <s v="15MIP - (RSU)"/>
    <n v="10265"/>
    <n v="80"/>
    <x v="87"/>
    <n v="9260"/>
    <x v="2"/>
    <n v="190000"/>
    <n v="0"/>
    <n v="0"/>
    <s v="42312232WRSU15MIP - (RSU)"/>
    <s v="MIP - (RSU)"/>
    <s v="MIP - (RSU) - 11/04/2015"/>
    <s v="3 years"/>
    <d v="2015-11-04T00:00:00"/>
    <d v="2018-11-04T00:00:00"/>
    <n v="1185"/>
    <n v="0"/>
    <n v="0"/>
    <m/>
    <m/>
    <m/>
    <m/>
    <n v="1185"/>
    <n v="1"/>
    <s v=""/>
    <n v="0"/>
    <n v="75022.350000000006"/>
    <n v="0"/>
    <n v="0"/>
    <n v="0"/>
    <s v=""/>
    <s v=""/>
    <s v=""/>
    <n v="75022.350000000006"/>
    <n v="1185"/>
    <n v="0"/>
    <n v="0"/>
    <n v="1185"/>
    <n v="63.31"/>
    <n v="75022.350000000006"/>
    <n v="-1500.5970447"/>
    <n v="73521.752955300006"/>
    <n v="62486.97"/>
    <n v="12535.38"/>
    <n v="-250.73267075999996"/>
    <n v="12284.647329239999"/>
    <n v="75022.350000000006"/>
    <n v="68.388650865998187"/>
    <n v="1097"/>
    <n v="75022.350000000006"/>
    <n v="75022.350000000006"/>
    <n v="0"/>
    <n v="0"/>
    <n v="0"/>
    <n v="12535.38"/>
    <n v="0"/>
    <n v="62486.97"/>
    <n v="75022.350000000006"/>
    <n v="0"/>
    <m/>
    <n v="0"/>
    <n v="0"/>
    <n v="0"/>
    <n v="0"/>
    <n v="0"/>
    <n v="0"/>
    <n v="0"/>
    <n v="0"/>
    <n v="0"/>
    <n v="0"/>
    <n v="0"/>
    <n v="0"/>
    <n v="0"/>
  </r>
  <r>
    <n v="1672"/>
    <n v="15234"/>
    <s v="42312234DRSU"/>
    <s v="234D"/>
    <x v="108"/>
    <s v="15MIP - (RSU)"/>
    <n v="10265"/>
    <n v="80"/>
    <x v="88"/>
    <n v="9260"/>
    <x v="2"/>
    <n v="190000"/>
    <n v="0"/>
    <n v="0"/>
    <s v="42312234DRSU15MIP - (RSU)"/>
    <s v="MIP - (RSU)"/>
    <s v="MIP - (RSU) - 11/04/2015"/>
    <s v="3 years"/>
    <d v="2015-11-04T00:00:00"/>
    <d v="2018-11-04T00:00:00"/>
    <n v="728"/>
    <n v="0"/>
    <n v="0"/>
    <m/>
    <m/>
    <m/>
    <m/>
    <n v="728"/>
    <n v="1"/>
    <s v=""/>
    <n v="0"/>
    <n v="46089.68"/>
    <n v="0"/>
    <n v="0"/>
    <n v="0"/>
    <s v=""/>
    <s v=""/>
    <s v=""/>
    <n v="46089.68"/>
    <n v="728"/>
    <n v="0"/>
    <n v="0"/>
    <n v="728"/>
    <n v="63.31"/>
    <n v="46089.68"/>
    <n v="-921.8857793599999"/>
    <n v="45167.794220640004"/>
    <n v="38365.86"/>
    <n v="7723.82"/>
    <n v="-154.49184763999997"/>
    <n v="7569.3281523599999"/>
    <n v="7569.3281523599999"/>
    <n v="6.9000256630446675"/>
    <n v="605"/>
    <n v="4174.5200000000004"/>
    <n v="42540.380000000005"/>
    <n v="3394.8081523599994"/>
    <n v="0"/>
    <n v="0"/>
    <n v="2290.8099999999995"/>
    <n v="1883.71"/>
    <n v="38365.86"/>
    <n v="42540.38"/>
    <n v="0"/>
    <m/>
    <n v="213.9"/>
    <n v="207"/>
    <n v="213.9"/>
    <n v="634.79999999999995"/>
    <n v="213.9"/>
    <n v="193.2"/>
    <n v="213.9"/>
    <n v="621"/>
    <n v="207"/>
    <n v="213.9"/>
    <n v="207.01"/>
    <n v="627.91"/>
    <n v="1883.71"/>
  </r>
  <r>
    <n v="1673"/>
    <n v="15304"/>
    <s v="42312304GRSU"/>
    <s v="304G"/>
    <x v="109"/>
    <s v="15MIP - (RSU)"/>
    <n v="10265"/>
    <n v="180"/>
    <x v="75"/>
    <n v="9260"/>
    <x v="2"/>
    <n v="700000"/>
    <n v="0"/>
    <n v="0"/>
    <s v="42312304GRSU15MIP - (RSU)"/>
    <s v="MIP - (RSU)"/>
    <s v="MIP - (RSU) - 11/04/2015"/>
    <s v="3 years"/>
    <d v="2015-11-04T00:00:00"/>
    <d v="2018-11-04T00:00:00"/>
    <n v="2153"/>
    <n v="0"/>
    <n v="0"/>
    <m/>
    <m/>
    <m/>
    <m/>
    <n v="2153"/>
    <n v="1"/>
    <s v=""/>
    <n v="0"/>
    <n v="136306.43"/>
    <n v="0"/>
    <n v="0"/>
    <n v="0"/>
    <s v=""/>
    <s v=""/>
    <s v=""/>
    <n v="136306.43"/>
    <n v="2153"/>
    <n v="0"/>
    <n v="0"/>
    <n v="2153"/>
    <n v="63.31"/>
    <n v="136306.43"/>
    <n v="-2726.4012128599998"/>
    <n v="133580.02878714001"/>
    <n v="113578.14"/>
    <n v="22728.29"/>
    <n v="-454.61125657999997"/>
    <n v="22273.678743420001"/>
    <n v="136306.43"/>
    <n v="124.25381039197812"/>
    <n v="1097"/>
    <n v="136306.43"/>
    <n v="136306.43"/>
    <n v="0"/>
    <n v="0"/>
    <n v="0"/>
    <n v="22728.29"/>
    <n v="0"/>
    <n v="113578.14"/>
    <n v="136306.43"/>
    <n v="0"/>
    <m/>
    <n v="0"/>
    <n v="0"/>
    <n v="0"/>
    <n v="0"/>
    <n v="0"/>
    <n v="0"/>
    <n v="0"/>
    <n v="0"/>
    <n v="0"/>
    <n v="0"/>
    <n v="0"/>
    <n v="0"/>
    <n v="0"/>
  </r>
  <r>
    <n v="1674"/>
    <n v="15319"/>
    <s v="42312319HRSU"/>
    <s v="319H"/>
    <x v="110"/>
    <s v="15MIP - (RSU)"/>
    <n v="10265"/>
    <n v="180"/>
    <x v="72"/>
    <n v="9260"/>
    <x v="2"/>
    <n v="700000"/>
    <n v="0"/>
    <n v="0"/>
    <s v="42312319HRSU15MIP - (RSU)"/>
    <s v="MIP - (RSU)"/>
    <s v="MIP - (RSU) - 11/04/2015"/>
    <s v="3 years"/>
    <d v="2015-11-04T00:00:00"/>
    <d v="2018-11-04T00:00:00"/>
    <n v="1220"/>
    <n v="0"/>
    <n v="0"/>
    <m/>
    <m/>
    <m/>
    <m/>
    <n v="1220"/>
    <n v="1"/>
    <s v=""/>
    <n v="0"/>
    <n v="77238.2"/>
    <n v="0"/>
    <n v="0"/>
    <n v="0"/>
    <s v=""/>
    <s v=""/>
    <s v=""/>
    <n v="77238.2"/>
    <n v="1220"/>
    <n v="0"/>
    <n v="0"/>
    <n v="1220"/>
    <n v="63.31"/>
    <n v="77238.2"/>
    <n v="-1544.9184763999999"/>
    <n v="75693.281523600002"/>
    <n v="64322.96"/>
    <n v="12915.24"/>
    <n v="-258.33063047999997"/>
    <n v="12656.909369519999"/>
    <n v="77238.2"/>
    <n v="70.408568824065625"/>
    <n v="1097"/>
    <n v="77238.2"/>
    <n v="77238.2"/>
    <n v="0"/>
    <n v="0"/>
    <n v="0"/>
    <n v="12915.24"/>
    <n v="0"/>
    <n v="64322.96"/>
    <n v="77238.2"/>
    <n v="0"/>
    <m/>
    <n v="0"/>
    <n v="0"/>
    <n v="0"/>
    <n v="0"/>
    <n v="0"/>
    <n v="0"/>
    <n v="0"/>
    <n v="0"/>
    <n v="0"/>
    <n v="0"/>
    <n v="0"/>
    <n v="0"/>
    <n v="0"/>
  </r>
  <r>
    <n v="1675"/>
    <n v="15331"/>
    <s v="42312331FRSU"/>
    <s v="331F"/>
    <x v="111"/>
    <s v="15MIP - (RSU)"/>
    <n v="10265"/>
    <n v="10"/>
    <x v="89"/>
    <n v="9260"/>
    <x v="2"/>
    <n v="2000"/>
    <n v="0"/>
    <n v="0"/>
    <s v="42312331FRSU15MIP - (RSU)"/>
    <s v="MIP - (RSU)"/>
    <s v="MIP - (RSU) - 11/04/2015"/>
    <s v="3 years"/>
    <d v="2015-11-04T00:00:00"/>
    <d v="2018-11-04T00:00:00"/>
    <n v="1130"/>
    <n v="0"/>
    <n v="0"/>
    <m/>
    <m/>
    <m/>
    <m/>
    <n v="1130"/>
    <n v="1"/>
    <s v=""/>
    <n v="0"/>
    <n v="71540.3"/>
    <n v="0"/>
    <n v="0"/>
    <n v="0"/>
    <s v=""/>
    <s v=""/>
    <s v=""/>
    <n v="71540.3"/>
    <n v="1130"/>
    <n v="0"/>
    <n v="0"/>
    <n v="1130"/>
    <n v="63.31"/>
    <n v="71540.3"/>
    <n v="-1430.9490805999999"/>
    <n v="70109.350919400007"/>
    <n v="59574.71"/>
    <n v="11965.59"/>
    <n v="-239.33573117999998"/>
    <n v="11726.254268820001"/>
    <n v="71540.3"/>
    <n v="65.214494074749325"/>
    <n v="1097"/>
    <n v="71540.3"/>
    <n v="71540.3"/>
    <n v="0"/>
    <n v="0"/>
    <n v="0"/>
    <n v="11965.59"/>
    <n v="0"/>
    <n v="59574.71"/>
    <n v="71540.3"/>
    <n v="0"/>
    <m/>
    <n v="0"/>
    <n v="0"/>
    <n v="0"/>
    <n v="0"/>
    <n v="0"/>
    <n v="0"/>
    <n v="0"/>
    <n v="0"/>
    <n v="0"/>
    <n v="0"/>
    <n v="0"/>
    <n v="0"/>
    <n v="0"/>
  </r>
  <r>
    <n v="1676"/>
    <n v="15365"/>
    <s v="42312365PRSU"/>
    <s v="365P"/>
    <x v="112"/>
    <s v="15MIP - (RSU)"/>
    <n v="10265"/>
    <n v="10"/>
    <x v="90"/>
    <n v="9260"/>
    <x v="2"/>
    <n v="2000"/>
    <n v="0"/>
    <n v="0"/>
    <s v="42312365PRSU15MIP - (RSU)"/>
    <s v="MIP - (RSU)"/>
    <s v="MIP - (RSU) - 11/04/2015"/>
    <s v="3 years"/>
    <d v="2015-11-04T00:00:00"/>
    <d v="2018-11-04T00:00:00"/>
    <n v="1130"/>
    <n v="0"/>
    <n v="0"/>
    <m/>
    <m/>
    <m/>
    <m/>
    <n v="1130"/>
    <n v="1"/>
    <s v=""/>
    <n v="0"/>
    <n v="71540.3"/>
    <n v="0"/>
    <n v="0"/>
    <n v="0"/>
    <s v=""/>
    <s v=""/>
    <s v=""/>
    <n v="71540.3"/>
    <n v="1130"/>
    <n v="0"/>
    <n v="0"/>
    <n v="1130"/>
    <n v="63.31"/>
    <n v="71540.3"/>
    <n v="-1430.9490805999999"/>
    <n v="70109.350919400007"/>
    <n v="59574.71"/>
    <n v="11965.59"/>
    <n v="-239.33573117999998"/>
    <n v="11726.254268820001"/>
    <n v="11726.254268820001"/>
    <n v="10.689384018979034"/>
    <n v="605"/>
    <n v="6467.08"/>
    <n v="66041.789999999994"/>
    <n v="5259.1742688200011"/>
    <n v="0"/>
    <n v="0"/>
    <n v="3548.88"/>
    <n v="2918.2"/>
    <n v="59574.71"/>
    <n v="66041.789999999994"/>
    <n v="0"/>
    <m/>
    <n v="331.37"/>
    <n v="320.68"/>
    <n v="331.37"/>
    <n v="983.42"/>
    <n v="331.37"/>
    <n v="299.3"/>
    <n v="331.37"/>
    <n v="962.04000000000008"/>
    <n v="320.68"/>
    <n v="331.38"/>
    <n v="320.68"/>
    <n v="972.74"/>
    <n v="2918.2"/>
  </r>
  <r>
    <n v="1677"/>
    <n v="15388"/>
    <s v="42312388GRSU"/>
    <s v="388G"/>
    <x v="114"/>
    <s v="15MIP - (RSU)"/>
    <n v="10265"/>
    <n v="10"/>
    <x v="45"/>
    <n v="9260"/>
    <x v="2"/>
    <n v="2000"/>
    <n v="0"/>
    <n v="0"/>
    <s v="42312388GRSU15MIP - (RSU)"/>
    <s v="MIP - (RSU)"/>
    <s v="MIP - (RSU) - 11/04/2015"/>
    <s v="3 years"/>
    <d v="2015-11-04T00:00:00"/>
    <d v="2018-11-04T00:00:00"/>
    <n v="1034"/>
    <n v="0"/>
    <n v="0"/>
    <m/>
    <m/>
    <m/>
    <m/>
    <n v="1034"/>
    <n v="1"/>
    <s v=""/>
    <n v="0"/>
    <n v="65462.54"/>
    <n v="0"/>
    <n v="0"/>
    <n v="0"/>
    <s v=""/>
    <s v=""/>
    <s v=""/>
    <n v="65462.54"/>
    <n v="1034"/>
    <n v="0"/>
    <n v="0"/>
    <n v="1034"/>
    <n v="63.31"/>
    <n v="65462.54"/>
    <n v="-1309.38172508"/>
    <n v="64153.158274920002"/>
    <n v="54509.91"/>
    <n v="10952.63"/>
    <n v="-219.07450525999997"/>
    <n v="10733.55549474"/>
    <n v="65462.54"/>
    <n v="59.674147675478579"/>
    <n v="1097"/>
    <n v="65462.54"/>
    <n v="65462.54"/>
    <n v="0"/>
    <n v="0"/>
    <n v="0"/>
    <n v="10952.63"/>
    <n v="0"/>
    <n v="54509.91"/>
    <n v="65462.54"/>
    <n v="0"/>
    <m/>
    <n v="0"/>
    <n v="0"/>
    <n v="0"/>
    <n v="0"/>
    <n v="0"/>
    <n v="0"/>
    <n v="0"/>
    <n v="0"/>
    <n v="0"/>
    <n v="0"/>
    <n v="0"/>
    <n v="0"/>
    <n v="0"/>
  </r>
  <r>
    <n v="1678"/>
    <n v="15416"/>
    <s v="42312416WRSU"/>
    <s v="416W"/>
    <x v="116"/>
    <s v="15MIP - (RSU)"/>
    <n v="10265"/>
    <n v="80"/>
    <x v="63"/>
    <n v="9260"/>
    <x v="2"/>
    <n v="190000"/>
    <n v="0"/>
    <n v="0"/>
    <s v="42312416WRSU15MIP - (RSU)"/>
    <s v="MIP - (RSU)"/>
    <s v="MIP - (RSU) - 11/04/2015"/>
    <s v="3 years"/>
    <d v="2015-11-04T00:00:00"/>
    <d v="2018-11-04T00:00:00"/>
    <n v="359"/>
    <n v="0"/>
    <n v="0"/>
    <m/>
    <m/>
    <m/>
    <m/>
    <n v="359"/>
    <n v="1"/>
    <s v=""/>
    <n v="0"/>
    <n v="22728.29"/>
    <n v="0"/>
    <n v="0"/>
    <n v="0"/>
    <s v=""/>
    <s v=""/>
    <s v=""/>
    <n v="22728.29"/>
    <n v="359"/>
    <n v="0"/>
    <n v="0"/>
    <n v="359"/>
    <n v="63.31"/>
    <n v="22728.29"/>
    <n v="-454.61125657999997"/>
    <n v="22273.678743420001"/>
    <n v="18929.689999999999"/>
    <n v="3798.6"/>
    <n v="-75.979597200000001"/>
    <n v="3722.6204027999997"/>
    <n v="3722.6204027999997"/>
    <n v="3.3934552441203278"/>
    <n v="605"/>
    <n v="2053.04"/>
    <n v="20982.73"/>
    <n v="1669.5804027999998"/>
    <n v="0"/>
    <n v="0"/>
    <n v="1126.6300000000001"/>
    <n v="926.40999999999985"/>
    <n v="18929.689999999999"/>
    <n v="20982.73"/>
    <n v="0"/>
    <m/>
    <n v="105.19"/>
    <n v="101.81"/>
    <n v="105.2"/>
    <n v="312.2"/>
    <n v="105.19"/>
    <n v="95.02"/>
    <n v="105.2"/>
    <n v="305.40999999999997"/>
    <n v="101.8"/>
    <n v="105.2"/>
    <n v="101.8"/>
    <n v="308.8"/>
    <n v="926.40999999999985"/>
  </r>
  <r>
    <n v="1679"/>
    <n v="15507"/>
    <s v="42312507TRSU"/>
    <s v="507T"/>
    <x v="118"/>
    <s v="15MIP - (RSU)"/>
    <n v="10265"/>
    <n v="80"/>
    <x v="92"/>
    <n v="9260"/>
    <x v="2"/>
    <n v="190000"/>
    <n v="0"/>
    <n v="0"/>
    <s v="42312507TRSU15MIP - (RSU)"/>
    <s v="MIP - (RSU)"/>
    <s v="MIP - (RSU) - 11/04/2015"/>
    <s v="3 years"/>
    <d v="2015-11-04T00:00:00"/>
    <d v="2018-11-04T00:00:00"/>
    <n v="1125"/>
    <n v="0"/>
    <n v="0"/>
    <m/>
    <m/>
    <m/>
    <m/>
    <n v="1125"/>
    <n v="1"/>
    <s v=""/>
    <n v="0"/>
    <n v="71223.75"/>
    <n v="0"/>
    <n v="0"/>
    <n v="0"/>
    <s v=""/>
    <s v=""/>
    <s v=""/>
    <n v="71223.75"/>
    <n v="1125"/>
    <n v="0"/>
    <n v="0"/>
    <n v="1125"/>
    <n v="63.31"/>
    <n v="71223.75"/>
    <n v="-1424.6174475"/>
    <n v="69799.132552499999"/>
    <n v="59321.47"/>
    <n v="11902.28"/>
    <n v="-238.06940456000001"/>
    <n v="11664.210595440001"/>
    <n v="71223.75"/>
    <n v="64.925934366453959"/>
    <n v="1097"/>
    <n v="71223.75"/>
    <n v="71223.75"/>
    <n v="0"/>
    <n v="0"/>
    <n v="0"/>
    <n v="11902.28"/>
    <n v="0"/>
    <n v="59321.47"/>
    <n v="71223.75"/>
    <n v="0"/>
    <m/>
    <n v="0"/>
    <n v="0"/>
    <n v="0"/>
    <n v="0"/>
    <n v="0"/>
    <n v="0"/>
    <n v="0"/>
    <n v="0"/>
    <n v="0"/>
    <n v="0"/>
    <n v="0"/>
    <n v="0"/>
    <n v="0"/>
  </r>
  <r>
    <n v="1680"/>
    <n v="15748"/>
    <s v="42312748HRSU"/>
    <s v="748H"/>
    <x v="123"/>
    <s v="15MIP - (RSU)"/>
    <n v="10265"/>
    <n v="60"/>
    <x v="96"/>
    <n v="9260"/>
    <x v="2"/>
    <n v="30000"/>
    <n v="0"/>
    <n v="0"/>
    <s v="42312748HRSU15MIP - (RSU)"/>
    <s v="MIP - (RSU)"/>
    <s v="MIP - (RSU) - 11/04/2015"/>
    <s v="3 years"/>
    <d v="2015-11-04T00:00:00"/>
    <d v="2018-11-04T00:00:00"/>
    <n v="730"/>
    <n v="0"/>
    <n v="0"/>
    <m/>
    <m/>
    <m/>
    <m/>
    <n v="730"/>
    <n v="1"/>
    <s v=""/>
    <n v="0"/>
    <n v="46216.3"/>
    <n v="0"/>
    <n v="0"/>
    <n v="0"/>
    <s v=""/>
    <s v=""/>
    <s v=""/>
    <n v="46216.3"/>
    <n v="730"/>
    <n v="0"/>
    <n v="0"/>
    <n v="730"/>
    <n v="63.31"/>
    <n v="46216.3"/>
    <n v="-924.41843259999996"/>
    <n v="45291.8815674"/>
    <n v="38492.480000000003"/>
    <n v="7723.82"/>
    <n v="-154.49184763999997"/>
    <n v="7569.3281523599999"/>
    <n v="7569.3281523599999"/>
    <n v="6.9000256630446675"/>
    <n v="605"/>
    <n v="4174.5200000000004"/>
    <n v="42667"/>
    <n v="3394.8081523599994"/>
    <n v="0"/>
    <n v="0"/>
    <n v="2290.8099999999995"/>
    <n v="1883.71"/>
    <n v="38492.480000000003"/>
    <n v="42667"/>
    <n v="0"/>
    <m/>
    <n v="213.9"/>
    <n v="207"/>
    <n v="213.9"/>
    <n v="634.79999999999995"/>
    <n v="213.9"/>
    <n v="193.2"/>
    <n v="213.9"/>
    <n v="621"/>
    <n v="207"/>
    <n v="213.9"/>
    <n v="207.01"/>
    <n v="627.91"/>
    <n v="1883.71"/>
  </r>
  <r>
    <n v="1681"/>
    <n v="16986"/>
    <s v="42312986ARSU"/>
    <s v="986A"/>
    <x v="131"/>
    <s v="15MIP - (RSU)"/>
    <n v="10265"/>
    <n v="10"/>
    <x v="101"/>
    <n v="9260"/>
    <x v="2"/>
    <n v="2000"/>
    <n v="0"/>
    <n v="0"/>
    <s v="42312986ARSU15MIP - (RSU)"/>
    <s v="MIP - (RSU)"/>
    <s v="MIP - (RSU) - 11/04/2015"/>
    <s v="3 years"/>
    <d v="2015-11-04T00:00:00"/>
    <d v="2018-11-04T00:00:00"/>
    <n v="593"/>
    <n v="0"/>
    <n v="0"/>
    <m/>
    <m/>
    <m/>
    <m/>
    <n v="593"/>
    <n v="1"/>
    <s v=""/>
    <n v="0"/>
    <n v="37542.83"/>
    <n v="0"/>
    <n v="0"/>
    <n v="0"/>
    <s v=""/>
    <s v=""/>
    <s v=""/>
    <n v="37542.83"/>
    <n v="593"/>
    <n v="0"/>
    <n v="0"/>
    <n v="593"/>
    <n v="63.31"/>
    <n v="37542.83"/>
    <n v="-750.93168565999997"/>
    <n v="36791.898314340004"/>
    <n v="31275.14"/>
    <n v="6267.69"/>
    <n v="-125.36633537999998"/>
    <n v="6142.3236646199994"/>
    <n v="6142.3236646199994"/>
    <n v="5.5992011527985408"/>
    <n v="605"/>
    <n v="3387.52"/>
    <n v="34662.659999999996"/>
    <n v="2754.8036646199994"/>
    <n v="0"/>
    <n v="0"/>
    <n v="1858.9299999999998"/>
    <n v="1528.5900000000001"/>
    <n v="31275.14"/>
    <n v="34662.659999999996"/>
    <n v="0"/>
    <m/>
    <n v="173.58"/>
    <n v="167.98"/>
    <n v="173.57"/>
    <n v="515.13"/>
    <n v="173.58"/>
    <n v="156.77000000000001"/>
    <n v="173.58"/>
    <n v="503.93000000000006"/>
    <n v="167.98"/>
    <n v="173.57"/>
    <n v="167.98"/>
    <n v="509.53"/>
    <n v="1528.5900000000001"/>
  </r>
  <r>
    <n v="1682"/>
    <n v="16987"/>
    <s v="42312987BRSU"/>
    <s v="987B"/>
    <x v="132"/>
    <s v="15MIP - (RSU)"/>
    <n v="10265"/>
    <n v="212"/>
    <x v="102"/>
    <n v="9260"/>
    <x v="2"/>
    <n v="821000"/>
    <n v="0"/>
    <n v="0"/>
    <s v="42312987BRSU15MIP - (RSU)"/>
    <s v="MIP - (RSU)"/>
    <s v="MIP - (RSU) - 11/04/2015"/>
    <s v="3 years"/>
    <d v="2015-11-04T00:00:00"/>
    <d v="2018-11-04T00:00:00"/>
    <n v="1390"/>
    <n v="0"/>
    <n v="0"/>
    <m/>
    <m/>
    <m/>
    <m/>
    <n v="1390"/>
    <n v="1"/>
    <s v=""/>
    <n v="1390"/>
    <n v="88000.900000000009"/>
    <n v="0"/>
    <n v="0"/>
    <n v="0"/>
    <s v=""/>
    <s v=""/>
    <s v=""/>
    <n v="88000.900000000009"/>
    <n v="1390"/>
    <n v="-1390"/>
    <n v="0"/>
    <n v="0"/>
    <n v="63.31"/>
    <n v="0"/>
    <n v="0"/>
    <n v="0"/>
    <n v="73312.98"/>
    <n v="14687.92"/>
    <n v="-293.78777583999999"/>
    <n v="14394.132224159999"/>
    <n v="88000.900000000009"/>
    <n v="80.219598906107578"/>
    <n v="1097"/>
    <n v="88000.900000000009"/>
    <n v="88000.900000000009"/>
    <n v="0"/>
    <n v="0"/>
    <n v="0"/>
    <n v="14687.92"/>
    <n v="0"/>
    <n v="73312.98"/>
    <n v="88000.9"/>
    <n v="0"/>
    <m/>
    <n v="0"/>
    <n v="0"/>
    <n v="0"/>
    <n v="0"/>
    <n v="0"/>
    <n v="0"/>
    <n v="0"/>
    <n v="0"/>
    <n v="0"/>
    <n v="0"/>
    <n v="0"/>
    <n v="0"/>
    <n v="0"/>
  </r>
  <r>
    <n v="1683"/>
    <n v="17010"/>
    <s v="4231210DaRSU"/>
    <s v="10Da"/>
    <x v="135"/>
    <s v="15MIP - (RSU)"/>
    <n v="10265"/>
    <n v="10"/>
    <x v="103"/>
    <n v="9260"/>
    <x v="2"/>
    <n v="2000"/>
    <n v="0"/>
    <n v="0"/>
    <s v="4231210DaRSU15MIP - (RSU)"/>
    <s v="MIP - (RSU)"/>
    <s v="MIP - (RSU) - 11/04/2015"/>
    <s v="3 years"/>
    <d v="2015-11-04T00:00:00"/>
    <d v="2018-11-04T00:00:00"/>
    <n v="575"/>
    <n v="0"/>
    <n v="0"/>
    <m/>
    <m/>
    <m/>
    <m/>
    <n v="575"/>
    <n v="1"/>
    <s v=""/>
    <n v="0"/>
    <n v="36403.25"/>
    <n v="0"/>
    <n v="0"/>
    <n v="0"/>
    <s v=""/>
    <s v=""/>
    <s v=""/>
    <n v="36403.25"/>
    <n v="575"/>
    <n v="0"/>
    <n v="0"/>
    <n v="575"/>
    <n v="63.31"/>
    <n v="36403.25"/>
    <n v="-728.13780650000001"/>
    <n v="35675.112193499997"/>
    <n v="30325.49"/>
    <n v="6077.76"/>
    <n v="-121.56735551999999"/>
    <n v="5956.1926444800001"/>
    <n v="5956.1926444800001"/>
    <n v="5.4295283905925249"/>
    <n v="605"/>
    <n v="3284.86"/>
    <n v="33610.35"/>
    <n v="2671.33264448"/>
    <n v="0"/>
    <n v="0"/>
    <n v="1802.6"/>
    <n v="1482.26"/>
    <n v="30325.49"/>
    <n v="33610.35"/>
    <n v="0"/>
    <m/>
    <n v="168.32"/>
    <n v="162.88"/>
    <n v="168.32"/>
    <n v="499.52"/>
    <n v="168.32"/>
    <n v="152.02000000000001"/>
    <n v="168.32"/>
    <n v="488.66"/>
    <n v="162.88"/>
    <n v="168.32"/>
    <n v="162.88"/>
    <n v="494.08"/>
    <n v="1482.26"/>
  </r>
  <r>
    <n v="1684"/>
    <n v="17041"/>
    <s v="4231241LiRSU"/>
    <s v="41Li"/>
    <x v="139"/>
    <s v="15MIP - (RSU)"/>
    <n v="10265"/>
    <n v="212"/>
    <x v="105"/>
    <n v="9260"/>
    <x v="2"/>
    <n v="824000"/>
    <n v="0"/>
    <n v="0"/>
    <s v="4231241LiRSU15MIP - (RSU)"/>
    <s v="MIP - (RSU)"/>
    <s v="MIP - (RSU) - 11/04/2015"/>
    <s v="3 years"/>
    <d v="2015-11-04T00:00:00"/>
    <d v="2018-11-04T00:00:00"/>
    <n v="246"/>
    <n v="0"/>
    <n v="0"/>
    <m/>
    <m/>
    <m/>
    <m/>
    <n v="246"/>
    <n v="1"/>
    <s v=""/>
    <n v="246"/>
    <n v="15574.26"/>
    <n v="0"/>
    <n v="0"/>
    <n v="0"/>
    <s v=""/>
    <s v=""/>
    <s v=""/>
    <n v="15574.26"/>
    <n v="246"/>
    <n v="-246"/>
    <n v="0"/>
    <n v="0"/>
    <n v="63.31"/>
    <n v="0"/>
    <n v="0"/>
    <n v="0"/>
    <n v="12978.55"/>
    <n v="2595.71"/>
    <n v="-51.919391419999997"/>
    <n v="2543.79060858"/>
    <n v="15574.26"/>
    <n v="14.197137648131267"/>
    <n v="1097"/>
    <n v="15574.26"/>
    <n v="15574.26"/>
    <n v="0"/>
    <n v="0"/>
    <n v="0"/>
    <n v="769.8599999999999"/>
    <n v="1825.8500000000001"/>
    <n v="12978.55"/>
    <n v="15574.259999999998"/>
    <n v="0"/>
    <m/>
    <n v="71.89"/>
    <n v="69.56"/>
    <n v="1684.4000000000003"/>
    <n v="1825.8500000000004"/>
    <n v="0"/>
    <n v="0"/>
    <n v="0"/>
    <n v="0"/>
    <n v="0"/>
    <n v="0"/>
    <n v="0"/>
    <n v="0"/>
    <n v="1825.8500000000004"/>
  </r>
  <r>
    <n v="1685"/>
    <n v="17042"/>
    <s v="4231242MaRSU"/>
    <s v="42Ma"/>
    <x v="140"/>
    <s v="15MIP - (RSU)"/>
    <n v="10265"/>
    <n v="10"/>
    <x v="106"/>
    <n v="9260"/>
    <x v="2"/>
    <n v="2000"/>
    <n v="0"/>
    <n v="0"/>
    <s v="4231242MaRSU15MIP - (RSU)"/>
    <s v="MIP - (RSU)"/>
    <s v="MIP - (RSU) - 11/04/2015"/>
    <s v="3 years"/>
    <d v="2015-11-04T00:00:00"/>
    <d v="2018-11-04T00:00:00"/>
    <n v="2680"/>
    <n v="0"/>
    <n v="0"/>
    <m/>
    <m/>
    <m/>
    <m/>
    <n v="2680"/>
    <n v="1"/>
    <s v=""/>
    <n v="0"/>
    <n v="169670.80000000002"/>
    <n v="0"/>
    <n v="0"/>
    <n v="0"/>
    <s v=""/>
    <s v=""/>
    <s v=""/>
    <n v="169670.80000000002"/>
    <n v="2680"/>
    <n v="0"/>
    <n v="0"/>
    <n v="2680"/>
    <n v="63.31"/>
    <n v="169670.80000000002"/>
    <n v="-3393.7553416000001"/>
    <n v="166277.04465840003"/>
    <n v="141371.23000000001"/>
    <n v="28299.57"/>
    <n v="-566.04799914"/>
    <n v="27733.522000860001"/>
    <n v="27733.522000860001"/>
    <n v="25.281241568696444"/>
    <n v="605"/>
    <n v="15295.15"/>
    <n v="156666.38"/>
    <n v="12438.372000860001"/>
    <n v="0"/>
    <n v="0"/>
    <n v="8393.369999999999"/>
    <n v="6901.7800000000007"/>
    <n v="141371.23000000001"/>
    <n v="156666.38"/>
    <n v="0"/>
    <m/>
    <n v="783.72"/>
    <n v="758.44"/>
    <n v="783.72"/>
    <n v="2325.88"/>
    <n v="783.71"/>
    <n v="707.88"/>
    <n v="783.72"/>
    <n v="2275.3100000000004"/>
    <n v="758.44"/>
    <n v="783.71"/>
    <n v="758.44"/>
    <n v="2300.59"/>
    <n v="6901.7800000000007"/>
  </r>
  <r>
    <n v="1686"/>
    <n v="17057"/>
    <s v="4231257RaRSU"/>
    <s v="57Ra"/>
    <x v="142"/>
    <s v="15MIP - (RSU)"/>
    <n v="10265"/>
    <n v="212"/>
    <x v="108"/>
    <n v="9260"/>
    <x v="2"/>
    <n v="821000"/>
    <n v="0"/>
    <n v="0"/>
    <s v="4231257RaRSU15MIP - (RSU)"/>
    <s v="MIP - (RSU)"/>
    <s v="MIP - (RSU) - 11/04/2015"/>
    <s v="3 years"/>
    <d v="2015-11-04T00:00:00"/>
    <d v="2018-11-04T00:00:00"/>
    <n v="460"/>
    <n v="0"/>
    <n v="0"/>
    <m/>
    <m/>
    <m/>
    <m/>
    <n v="460"/>
    <n v="1"/>
    <s v=""/>
    <n v="460"/>
    <n v="29122.600000000002"/>
    <n v="0"/>
    <n v="0"/>
    <n v="0"/>
    <s v=""/>
    <s v=""/>
    <s v=""/>
    <n v="29122.600000000002"/>
    <n v="460"/>
    <n v="-460"/>
    <n v="0"/>
    <n v="0"/>
    <n v="63.31"/>
    <n v="0"/>
    <n v="0"/>
    <n v="0"/>
    <n v="24247.73"/>
    <n v="4874.87"/>
    <n v="-97.507149739999988"/>
    <n v="4777.3628502599995"/>
    <n v="29122.600000000002"/>
    <n v="26.547493163172291"/>
    <n v="1097"/>
    <n v="29122.600000000002"/>
    <n v="29122.600000000002"/>
    <n v="0"/>
    <n v="0"/>
    <n v="0"/>
    <n v="4874.87"/>
    <n v="0"/>
    <n v="24247.73"/>
    <n v="29122.6"/>
    <n v="0"/>
    <m/>
    <n v="0"/>
    <n v="0"/>
    <n v="0"/>
    <n v="0"/>
    <n v="0"/>
    <n v="0"/>
    <n v="0"/>
    <n v="0"/>
    <n v="0"/>
    <n v="0"/>
    <n v="0"/>
    <n v="0"/>
    <n v="0"/>
  </r>
  <r>
    <n v="1687"/>
    <n v="17058"/>
    <s v="4231258ReRSU"/>
    <s v="58Re"/>
    <x v="143"/>
    <s v="15MIP - (RSU)"/>
    <n v="10265"/>
    <n v="212"/>
    <x v="109"/>
    <n v="9260"/>
    <x v="2"/>
    <n v="821000"/>
    <n v="0"/>
    <n v="0"/>
    <s v="4231258ReRSU15MIP - (RSU)"/>
    <s v="MIP - (RSU)"/>
    <s v="MIP - (RSU) - 11/04/2015"/>
    <s v="3 years"/>
    <d v="2015-11-04T00:00:00"/>
    <d v="2018-11-04T00:00:00"/>
    <n v="240"/>
    <n v="0"/>
    <n v="0"/>
    <m/>
    <m/>
    <m/>
    <m/>
    <n v="240"/>
    <n v="1"/>
    <s v=""/>
    <n v="240"/>
    <n v="15194.400000000001"/>
    <n v="0"/>
    <n v="0"/>
    <n v="0"/>
    <s v=""/>
    <s v=""/>
    <s v=""/>
    <n v="15194.400000000001"/>
    <n v="240"/>
    <n v="-240"/>
    <n v="0"/>
    <n v="0"/>
    <n v="63.31"/>
    <n v="0"/>
    <n v="0"/>
    <n v="0"/>
    <n v="12662"/>
    <n v="2532.4"/>
    <n v="-50.653064799999996"/>
    <n v="2481.7469352000003"/>
    <n v="15194.400000000001"/>
    <n v="13.850865998176847"/>
    <n v="1097"/>
    <n v="15194.400000000001"/>
    <n v="15194.400000000001"/>
    <n v="0"/>
    <n v="0"/>
    <n v="0"/>
    <n v="2532.4"/>
    <n v="0"/>
    <n v="12662"/>
    <n v="15194.4"/>
    <n v="0"/>
    <m/>
    <n v="0"/>
    <n v="0"/>
    <n v="0"/>
    <n v="0"/>
    <n v="0"/>
    <n v="0"/>
    <n v="0"/>
    <n v="0"/>
    <n v="0"/>
    <n v="0"/>
    <n v="0"/>
    <n v="0"/>
    <n v="0"/>
  </r>
  <r>
    <n v="1688"/>
    <n v="17062"/>
    <s v="4231262RoRSU"/>
    <s v="62Ro"/>
    <x v="145"/>
    <s v="15MIP - (RSU)"/>
    <n v="10265"/>
    <n v="212"/>
    <x v="108"/>
    <n v="9260"/>
    <x v="2"/>
    <n v="821000"/>
    <n v="0"/>
    <n v="0"/>
    <s v="4231262RoRSU15MIP - (RSU)"/>
    <s v="MIP - (RSU)"/>
    <s v="MIP - (RSU) - 11/04/2015"/>
    <s v="3 years"/>
    <d v="2015-11-04T00:00:00"/>
    <d v="2018-11-04T00:00:00"/>
    <n v="426"/>
    <n v="0"/>
    <n v="0"/>
    <m/>
    <m/>
    <m/>
    <m/>
    <n v="426"/>
    <n v="1"/>
    <s v=""/>
    <n v="426"/>
    <n v="26970.06"/>
    <n v="0"/>
    <n v="0"/>
    <n v="0"/>
    <s v=""/>
    <s v=""/>
    <s v=""/>
    <n v="26970.06"/>
    <n v="426"/>
    <n v="-426"/>
    <n v="0"/>
    <n v="0"/>
    <n v="63.31"/>
    <n v="0"/>
    <n v="0"/>
    <n v="0"/>
    <n v="22475.05"/>
    <n v="4495.01"/>
    <n v="-89.909190019999997"/>
    <n v="4405.1008099800001"/>
    <n v="26970.06"/>
    <n v="24.585287146763903"/>
    <n v="1097"/>
    <n v="26970.06"/>
    <n v="26970.06"/>
    <n v="0"/>
    <n v="0"/>
    <n v="0"/>
    <n v="4495.01"/>
    <n v="0"/>
    <n v="22475.05"/>
    <n v="26970.059999999998"/>
    <n v="0"/>
    <m/>
    <n v="0"/>
    <n v="0"/>
    <n v="0"/>
    <n v="0"/>
    <n v="0"/>
    <n v="0"/>
    <n v="0"/>
    <n v="0"/>
    <n v="0"/>
    <n v="0"/>
    <n v="0"/>
    <n v="0"/>
    <n v="0"/>
  </r>
  <r>
    <n v="1689"/>
    <n v="17064"/>
    <s v="4231264SaRSU"/>
    <s v="64Sa"/>
    <x v="147"/>
    <s v="15MIP - (RSU)"/>
    <n v="10265"/>
    <n v="212"/>
    <x v="104"/>
    <n v="9260"/>
    <x v="2"/>
    <n v="821000"/>
    <n v="0"/>
    <n v="0"/>
    <s v="4231264SaRSU15MIP - (RSU)"/>
    <s v="MIP - (RSU)"/>
    <s v="MIP - (RSU) - 11/04/2015"/>
    <s v="3 years"/>
    <d v="2015-11-04T00:00:00"/>
    <d v="2018-11-04T00:00:00"/>
    <n v="512"/>
    <n v="0"/>
    <n v="0"/>
    <m/>
    <m/>
    <m/>
    <m/>
    <n v="512"/>
    <n v="1"/>
    <s v=""/>
    <n v="512"/>
    <n v="32414.720000000001"/>
    <n v="0"/>
    <n v="0"/>
    <n v="0"/>
    <s v=""/>
    <s v=""/>
    <s v=""/>
    <n v="32414.720000000001"/>
    <n v="512"/>
    <n v="-512"/>
    <n v="0"/>
    <n v="0"/>
    <n v="63.31"/>
    <n v="0"/>
    <n v="0"/>
    <n v="0"/>
    <n v="26970.06"/>
    <n v="5444.66"/>
    <n v="-108.90408932"/>
    <n v="5335.7559106799999"/>
    <n v="32414.720000000001"/>
    <n v="29.548514129443941"/>
    <n v="1097"/>
    <n v="32414.720000000001"/>
    <n v="32414.720000000001"/>
    <n v="0"/>
    <n v="0"/>
    <n v="0"/>
    <n v="1614.83"/>
    <n v="3829.83"/>
    <n v="26970.06"/>
    <n v="32414.720000000001"/>
    <n v="0"/>
    <m/>
    <n v="150.78"/>
    <n v="145.91999999999999"/>
    <n v="3533.13"/>
    <n v="3829.83"/>
    <n v="0"/>
    <n v="0"/>
    <n v="0"/>
    <n v="0"/>
    <n v="0"/>
    <n v="0"/>
    <n v="0"/>
    <n v="0"/>
    <n v="3829.83"/>
  </r>
  <r>
    <n v="1690"/>
    <n v="17084"/>
    <s v="4231284ViRSU"/>
    <s v="84Vi"/>
    <x v="149"/>
    <s v="15MIP - (RSU)"/>
    <n v="10265"/>
    <n v="212"/>
    <x v="102"/>
    <n v="9260"/>
    <x v="2"/>
    <n v="821000"/>
    <n v="0"/>
    <n v="0"/>
    <s v="4231284ViRSU15MIP - (RSU)"/>
    <s v="MIP - (RSU)"/>
    <s v="MIP - (RSU) - 11/04/2015"/>
    <s v="3 years"/>
    <d v="2015-11-04T00:00:00"/>
    <d v="2018-11-04T00:00:00"/>
    <n v="288"/>
    <n v="0"/>
    <n v="0"/>
    <m/>
    <m/>
    <m/>
    <m/>
    <n v="288"/>
    <n v="1"/>
    <s v=""/>
    <n v="288"/>
    <n v="18233.28"/>
    <n v="0"/>
    <n v="0"/>
    <n v="0"/>
    <s v=""/>
    <s v=""/>
    <s v=""/>
    <n v="18233.28"/>
    <n v="288"/>
    <n v="-288"/>
    <n v="0"/>
    <n v="0"/>
    <n v="63.31"/>
    <n v="0"/>
    <n v="0"/>
    <n v="0"/>
    <n v="15194.4"/>
    <n v="3038.88"/>
    <n v="-60.783677759999996"/>
    <n v="2978.0963222400001"/>
    <n v="18233.28"/>
    <n v="16.621039197812213"/>
    <n v="1097"/>
    <n v="18233.28"/>
    <n v="18233.28"/>
    <n v="0"/>
    <n v="0"/>
    <n v="0"/>
    <n v="901.3"/>
    <n v="2137.58"/>
    <n v="15194.4"/>
    <n v="18233.28"/>
    <n v="0"/>
    <m/>
    <n v="84.16"/>
    <n v="81.44"/>
    <n v="1971.9799999999998"/>
    <n v="2137.58"/>
    <n v="0"/>
    <n v="0"/>
    <n v="0"/>
    <n v="0"/>
    <n v="0"/>
    <n v="0"/>
    <n v="0"/>
    <n v="0"/>
    <n v="2137.58"/>
  </r>
  <r>
    <n v="1691"/>
    <n v="17130"/>
    <s v="42312130ERSU"/>
    <s v="130E"/>
    <x v="152"/>
    <s v="15MIP - (RSU)"/>
    <n v="10265"/>
    <n v="10"/>
    <x v="113"/>
    <n v="9260"/>
    <x v="2"/>
    <n v="2000"/>
    <n v="0"/>
    <n v="0"/>
    <s v="42312130ERSU15MIP - (RSU)"/>
    <s v="MIP - (RSU)"/>
    <s v="MIP - (RSU) - 11/04/2015"/>
    <s v="3 years"/>
    <d v="2015-11-04T00:00:00"/>
    <d v="2018-11-04T00:00:00"/>
    <n v="276"/>
    <n v="0"/>
    <n v="0"/>
    <m/>
    <m/>
    <m/>
    <m/>
    <n v="276"/>
    <n v="1"/>
    <s v=""/>
    <n v="0"/>
    <n v="17473.560000000001"/>
    <n v="0"/>
    <n v="0"/>
    <n v="0"/>
    <s v=""/>
    <s v=""/>
    <s v=""/>
    <n v="17473.560000000001"/>
    <n v="276"/>
    <n v="0"/>
    <n v="0"/>
    <n v="276"/>
    <n v="63.31"/>
    <n v="17473.560000000001"/>
    <n v="-349.50614711999998"/>
    <n v="17124.053852880003"/>
    <n v="14561.3"/>
    <n v="2912.26"/>
    <n v="-58.251024520000001"/>
    <n v="2854.0089754800001"/>
    <n v="2854.0089754800001"/>
    <n v="2.6016490204922516"/>
    <n v="605"/>
    <n v="1574"/>
    <n v="16135.3"/>
    <n v="1280.0089754800001"/>
    <n v="0"/>
    <n v="0"/>
    <n v="863.75"/>
    <n v="710.25"/>
    <n v="14561.3"/>
    <n v="16135.3"/>
    <n v="0"/>
    <m/>
    <n v="80.650000000000006"/>
    <n v="78.05"/>
    <n v="80.650000000000006"/>
    <n v="239.35"/>
    <n v="80.650000000000006"/>
    <n v="72.849999999999994"/>
    <n v="80.650000000000006"/>
    <n v="234.15"/>
    <n v="78.05"/>
    <n v="80.650000000000006"/>
    <n v="78.05"/>
    <n v="236.75"/>
    <n v="710.25"/>
  </r>
  <r>
    <n v="1692"/>
    <n v="17279"/>
    <s v="42312279CRSU"/>
    <s v="279C"/>
    <x v="154"/>
    <s v="15MIP - (RSU)"/>
    <n v="10265"/>
    <n v="10"/>
    <x v="115"/>
    <n v="9260"/>
    <x v="2"/>
    <n v="2000"/>
    <n v="0"/>
    <n v="0"/>
    <s v="42312279CRSU15MIP - (RSU)"/>
    <s v="MIP - (RSU)"/>
    <s v="MIP - (RSU) - 11/04/2015"/>
    <s v="3 years"/>
    <d v="2015-11-04T00:00:00"/>
    <d v="2018-11-04T00:00:00"/>
    <n v="5724"/>
    <n v="0"/>
    <n v="0"/>
    <m/>
    <m/>
    <m/>
    <m/>
    <n v="5724"/>
    <n v="1"/>
    <s v=""/>
    <n v="0"/>
    <n v="362386.44"/>
    <n v="0"/>
    <n v="0"/>
    <n v="0"/>
    <s v=""/>
    <s v=""/>
    <s v=""/>
    <n v="362386.44"/>
    <n v="5724"/>
    <n v="0"/>
    <n v="0"/>
    <n v="5724"/>
    <n v="63.31"/>
    <n v="362386.44"/>
    <n v="-7248.4535728799992"/>
    <n v="355137.98642711999"/>
    <n v="301988.7"/>
    <n v="60397.74"/>
    <n v="-1208.0755954799999"/>
    <n v="59189.664404520001"/>
    <n v="362386.44"/>
    <n v="330.34315405651779"/>
    <n v="1097"/>
    <n v="362386.44"/>
    <n v="362386.44"/>
    <n v="0"/>
    <n v="0"/>
    <n v="0"/>
    <n v="60397.74"/>
    <n v="0"/>
    <n v="301988.7"/>
    <n v="362386.44"/>
    <n v="0"/>
    <m/>
    <n v="0"/>
    <n v="0"/>
    <n v="0"/>
    <n v="0"/>
    <n v="0"/>
    <n v="0"/>
    <n v="0"/>
    <n v="0"/>
    <n v="0"/>
    <n v="0"/>
    <n v="0"/>
    <n v="0"/>
    <n v="0"/>
  </r>
  <r>
    <n v="1693"/>
    <n v="18245"/>
    <s v="42312245ERSU"/>
    <s v="245E"/>
    <x v="163"/>
    <s v="15MIP - (RSU)"/>
    <n v="10265"/>
    <n v="180"/>
    <x v="118"/>
    <n v="9260"/>
    <x v="2"/>
    <n v="700000"/>
    <n v="0"/>
    <n v="0"/>
    <s v="42312245ERSU15MIP - (RSU)"/>
    <s v="MIP - (RSU)"/>
    <s v="MIP - (RSU) - 11/04/2015"/>
    <s v="3 years"/>
    <d v="2015-11-04T00:00:00"/>
    <d v="2018-11-04T00:00:00"/>
    <n v="532"/>
    <n v="0"/>
    <n v="0"/>
    <m/>
    <m/>
    <m/>
    <m/>
    <n v="532"/>
    <n v="1"/>
    <s v=""/>
    <n v="0"/>
    <n v="33680.92"/>
    <n v="0"/>
    <n v="0"/>
    <n v="0"/>
    <s v=""/>
    <s v=""/>
    <s v=""/>
    <n v="33680.92"/>
    <n v="532"/>
    <n v="0"/>
    <n v="0"/>
    <n v="532"/>
    <n v="63.31"/>
    <n v="33680.92"/>
    <n v="-673.68576183999994"/>
    <n v="33007.234238159996"/>
    <n v="28046.33"/>
    <n v="5634.59"/>
    <n v="-112.70306918"/>
    <n v="5521.8869308200001"/>
    <n v="5521.8869308200001"/>
    <n v="5.0336252787784872"/>
    <n v="605"/>
    <n v="3045.34"/>
    <n v="31091.670000000002"/>
    <n v="2476.5469308199999"/>
    <n v="0"/>
    <n v="0"/>
    <n v="1671.1599999999999"/>
    <n v="1374.1799999999998"/>
    <n v="28046.33"/>
    <n v="31091.670000000002"/>
    <n v="0"/>
    <m/>
    <n v="156.05000000000001"/>
    <n v="151"/>
    <n v="156.05000000000001"/>
    <n v="463.1"/>
    <n v="156.04"/>
    <n v="140.94"/>
    <n v="156.04"/>
    <n v="453.02"/>
    <n v="151.01"/>
    <n v="156.04"/>
    <n v="151.01"/>
    <n v="458.05999999999995"/>
    <n v="1374.1799999999998"/>
  </r>
  <r>
    <n v="1694"/>
    <n v="18246"/>
    <s v="42312246HRSU"/>
    <s v="246H"/>
    <x v="164"/>
    <s v="15MIP - (RSU)"/>
    <n v="10265"/>
    <n v="10"/>
    <x v="119"/>
    <n v="9260"/>
    <x v="2"/>
    <n v="2000"/>
    <n v="0"/>
    <n v="0"/>
    <s v="42312246HRSU15MIP - (RSU)"/>
    <s v="MIP - (RSU)"/>
    <s v="MIP - (RSU) - 11/04/2015"/>
    <s v="3 years"/>
    <d v="2015-11-04T00:00:00"/>
    <d v="2018-11-04T00:00:00"/>
    <n v="7518"/>
    <n v="0"/>
    <n v="0"/>
    <m/>
    <m/>
    <m/>
    <m/>
    <n v="7518"/>
    <n v="1"/>
    <s v=""/>
    <n v="0"/>
    <n v="475964.58"/>
    <n v="0"/>
    <n v="0"/>
    <n v="0"/>
    <s v=""/>
    <s v=""/>
    <s v=""/>
    <n v="475964.58"/>
    <n v="7518"/>
    <n v="0"/>
    <n v="0"/>
    <n v="7518"/>
    <n v="63.31"/>
    <n v="475964.58"/>
    <n v="-9520.2435291599995"/>
    <n v="466444.33647084003"/>
    <n v="396637.15"/>
    <n v="79327.429999999993"/>
    <n v="-1586.7072548599997"/>
    <n v="77740.722745139996"/>
    <n v="475964.58"/>
    <n v="433.87837739288972"/>
    <n v="1097"/>
    <n v="475964.58"/>
    <n v="475964.58"/>
    <n v="0"/>
    <n v="0"/>
    <n v="0"/>
    <n v="79327.429999999993"/>
    <n v="0"/>
    <n v="396637.15"/>
    <n v="475964.58"/>
    <n v="0"/>
    <m/>
    <n v="0"/>
    <n v="0"/>
    <n v="0"/>
    <n v="0"/>
    <n v="0"/>
    <n v="0"/>
    <n v="0"/>
    <n v="0"/>
    <n v="0"/>
    <n v="0"/>
    <n v="0"/>
    <n v="0"/>
    <n v="0"/>
  </r>
  <r>
    <n v="1695"/>
    <n v="18547"/>
    <s v="42312547MRSU"/>
    <s v="547M"/>
    <x v="167"/>
    <s v="15MIP - (RSU)"/>
    <n v="10265"/>
    <n v="10"/>
    <x v="120"/>
    <n v="9260"/>
    <x v="2"/>
    <n v="2000"/>
    <n v="0"/>
    <n v="0"/>
    <s v="42312547MRSU15MIP - (RSU)"/>
    <s v="MIP - (RSU)"/>
    <s v="MIP - (RSU) - 11/04/2015"/>
    <s v="3 years"/>
    <d v="2015-11-04T00:00:00"/>
    <d v="2018-11-04T00:00:00"/>
    <n v="579"/>
    <n v="0"/>
    <n v="0"/>
    <m/>
    <m/>
    <m/>
    <m/>
    <n v="579"/>
    <n v="1"/>
    <s v=""/>
    <n v="0"/>
    <n v="36656.49"/>
    <n v="0"/>
    <n v="0"/>
    <n v="0"/>
    <s v=""/>
    <s v=""/>
    <s v=""/>
    <n v="36656.49"/>
    <n v="579"/>
    <n v="0"/>
    <n v="0"/>
    <n v="579"/>
    <n v="63.31"/>
    <n v="36656.49"/>
    <n v="-733.2031129799999"/>
    <n v="35923.286887019996"/>
    <n v="30515.42"/>
    <n v="6141.07"/>
    <n v="-122.83368213999999"/>
    <n v="6018.2363178599999"/>
    <n v="6018.2363178599999"/>
    <n v="5.4860859779945308"/>
    <n v="605"/>
    <n v="3319.08"/>
    <n v="33834.5"/>
    <n v="2699.1563178599999"/>
    <n v="0"/>
    <n v="0"/>
    <n v="1821.3799999999999"/>
    <n v="1497.7"/>
    <n v="30515.42"/>
    <n v="33834.5"/>
    <n v="0"/>
    <m/>
    <n v="170.07"/>
    <n v="164.58"/>
    <n v="170.07"/>
    <n v="504.71999999999997"/>
    <n v="170.07"/>
    <n v="153.61000000000001"/>
    <n v="170.07"/>
    <n v="493.75"/>
    <n v="164.58"/>
    <n v="170.07"/>
    <n v="164.58"/>
    <n v="499.23"/>
    <n v="1497.7"/>
  </r>
  <r>
    <n v="1696"/>
    <n v="18912"/>
    <s v="42312912SRSU"/>
    <s v="912S"/>
    <x v="176"/>
    <s v="15MIP - (RSU)"/>
    <n v="10265"/>
    <n v="10"/>
    <x v="126"/>
    <n v="9260"/>
    <x v="2"/>
    <n v="2000"/>
    <n v="0"/>
    <n v="0"/>
    <s v="42312912SRSU15MIP - (RSU)"/>
    <s v="MIP - (RSU)"/>
    <s v="MIP - (RSU) - 11/04/2015"/>
    <s v="3 years"/>
    <d v="2015-11-04T00:00:00"/>
    <d v="2018-11-04T00:00:00"/>
    <n v="554"/>
    <n v="0"/>
    <n v="0"/>
    <m/>
    <m/>
    <m/>
    <m/>
    <n v="554"/>
    <n v="1"/>
    <s v=""/>
    <n v="0"/>
    <n v="35073.74"/>
    <n v="0"/>
    <n v="0"/>
    <n v="0"/>
    <s v=""/>
    <s v=""/>
    <s v=""/>
    <n v="35073.74"/>
    <n v="554"/>
    <n v="0"/>
    <n v="0"/>
    <n v="554"/>
    <n v="63.31"/>
    <n v="35073.74"/>
    <n v="-701.54494747999991"/>
    <n v="34372.195052520001"/>
    <n v="29185.91"/>
    <n v="5887.83"/>
    <n v="-117.76837565999999"/>
    <n v="5770.06162434"/>
    <n v="35073.74"/>
    <n v="31.972415679124886"/>
    <n v="1097"/>
    <n v="35073.74"/>
    <n v="35073.74"/>
    <n v="0"/>
    <n v="0"/>
    <n v="0"/>
    <n v="5887.83"/>
    <n v="0"/>
    <n v="29185.91"/>
    <n v="35073.74"/>
    <n v="0"/>
    <m/>
    <n v="0"/>
    <n v="0"/>
    <n v="0"/>
    <n v="0"/>
    <n v="0"/>
    <n v="0"/>
    <n v="0"/>
    <n v="0"/>
    <n v="0"/>
    <n v="0"/>
    <n v="0"/>
    <n v="0"/>
    <n v="0"/>
  </r>
  <r>
    <n v="1697"/>
    <n v="19149"/>
    <s v="42312149HRSU"/>
    <s v="149H"/>
    <x v="180"/>
    <s v="15MIP - (RSU)"/>
    <n v="10265"/>
    <n v="80"/>
    <x v="129"/>
    <n v="9260"/>
    <x v="2"/>
    <n v="190000"/>
    <n v="0"/>
    <n v="0"/>
    <s v="42312149HRSU15MIP - (RSU)"/>
    <s v="MIP - (RSU)"/>
    <s v="MIP - (RSU) - 11/04/2015"/>
    <s v="3 years"/>
    <d v="2015-11-04T00:00:00"/>
    <d v="2018-11-04T00:00:00"/>
    <n v="1076"/>
    <n v="0"/>
    <n v="0"/>
    <m/>
    <m/>
    <m/>
    <m/>
    <n v="1076"/>
    <n v="1"/>
    <s v=""/>
    <n v="0"/>
    <n v="68121.56"/>
    <n v="0"/>
    <n v="0"/>
    <n v="0"/>
    <s v=""/>
    <s v=""/>
    <s v=""/>
    <n v="68121.56"/>
    <n v="1076"/>
    <n v="0"/>
    <n v="0"/>
    <n v="1076"/>
    <n v="63.31"/>
    <n v="68121.56"/>
    <n v="-1362.5674431199998"/>
    <n v="66758.992556879995"/>
    <n v="56725.760000000002"/>
    <n v="11395.8"/>
    <n v="-227.93879159999997"/>
    <n v="11167.8612084"/>
    <n v="68121.56"/>
    <n v="62.098049225159521"/>
    <n v="1097"/>
    <n v="68121.56"/>
    <n v="68121.56"/>
    <n v="0"/>
    <n v="0"/>
    <n v="0"/>
    <n v="11395.8"/>
    <n v="0"/>
    <n v="56725.760000000002"/>
    <n v="68121.56"/>
    <n v="0"/>
    <m/>
    <n v="0"/>
    <n v="0"/>
    <n v="0"/>
    <n v="0"/>
    <n v="0"/>
    <n v="0"/>
    <n v="0"/>
    <n v="0"/>
    <n v="0"/>
    <n v="0"/>
    <n v="0"/>
    <n v="0"/>
    <n v="0"/>
  </r>
  <r>
    <n v="1698"/>
    <n v="19160"/>
    <s v="42312160SRSU"/>
    <s v="160S"/>
    <x v="181"/>
    <s v="15MIP - (RSU)"/>
    <n v="10265"/>
    <n v="212"/>
    <x v="130"/>
    <n v="9260"/>
    <x v="2"/>
    <n v="827000"/>
    <n v="0"/>
    <n v="0"/>
    <s v="42312160SRSU15MIP - (RSU)"/>
    <s v="MIP - (RSU)"/>
    <s v="MIP - (RSU) - 11/04/2015"/>
    <s v="3 years"/>
    <d v="2015-11-04T00:00:00"/>
    <d v="2018-11-04T00:00:00"/>
    <n v="286"/>
    <n v="0"/>
    <n v="0"/>
    <m/>
    <m/>
    <m/>
    <m/>
    <n v="286"/>
    <n v="1"/>
    <s v=""/>
    <n v="286"/>
    <n v="18106.66"/>
    <n v="0"/>
    <n v="0"/>
    <n v="0"/>
    <s v=""/>
    <s v=""/>
    <s v=""/>
    <n v="18106.66"/>
    <n v="286"/>
    <n v="-286"/>
    <n v="0"/>
    <n v="0"/>
    <n v="63.31"/>
    <n v="0"/>
    <n v="0"/>
    <n v="0"/>
    <n v="15067.78"/>
    <n v="3038.88"/>
    <n v="-60.783677759999996"/>
    <n v="2978.0963222400001"/>
    <n v="18106.66"/>
    <n v="16.505615314494076"/>
    <n v="1097"/>
    <n v="18106.66"/>
    <n v="18106.66"/>
    <n v="0"/>
    <n v="0"/>
    <n v="0"/>
    <n v="3038.88"/>
    <n v="0"/>
    <n v="15067.78"/>
    <n v="18106.66"/>
    <n v="0"/>
    <m/>
    <n v="0"/>
    <n v="0"/>
    <n v="0"/>
    <n v="0"/>
    <n v="0"/>
    <n v="0"/>
    <n v="0"/>
    <n v="0"/>
    <n v="0"/>
    <n v="0"/>
    <n v="0"/>
    <n v="0"/>
    <n v="0"/>
  </r>
  <r>
    <n v="1699"/>
    <n v="10005"/>
    <s v="426825McERSU"/>
    <s v="5McE"/>
    <x v="0"/>
    <s v="16MIP - (RSU)"/>
    <n v="10265"/>
    <n v="10"/>
    <x v="0"/>
    <n v="9260"/>
    <x v="2"/>
    <n v="2000"/>
    <n v="0"/>
    <n v="0"/>
    <s v="426825McERSU16MIP - (RSU)"/>
    <s v="MIP - (RSU)"/>
    <s v="MIP - (RSU) - 11/08/2016"/>
    <s v="3 years"/>
    <d v="2016-11-08T00:00:00"/>
    <d v="2019-11-08T00:00:00"/>
    <n v="179"/>
    <n v="0"/>
    <n v="0"/>
    <m/>
    <m/>
    <m/>
    <m/>
    <n v="179"/>
    <n v="1"/>
    <s v=""/>
    <n v="0"/>
    <n v="13118.910000000002"/>
    <n v="0"/>
    <n v="0"/>
    <n v="0"/>
    <s v=""/>
    <s v=""/>
    <s v=""/>
    <n v="13118.910000000002"/>
    <n v="179"/>
    <n v="0"/>
    <n v="0"/>
    <n v="179"/>
    <n v="73.290000000000006"/>
    <n v="13118.910000000002"/>
    <n v="-262.16829744"/>
    <n v="12856.741702560003"/>
    <n v="10920.21"/>
    <n v="2198.6999999999998"/>
    <n v="-43.938820799999995"/>
    <n v="2154.7611791999998"/>
    <n v="13118.910000000002"/>
    <n v="11.969808394160586"/>
    <n v="1096"/>
    <n v="13118.910000000002"/>
    <n v="13118.910000000002"/>
    <n v="0"/>
    <n v="0"/>
    <n v="0"/>
    <n v="0"/>
    <n v="2198.6999999999998"/>
    <n v="10920.21"/>
    <n v="13118.91"/>
    <n v="0"/>
    <m/>
    <n v="0"/>
    <n v="2198.6999999999998"/>
    <n v="0"/>
    <n v="2198.6999999999998"/>
    <n v="0"/>
    <n v="0"/>
    <n v="0"/>
    <n v="0"/>
    <n v="0"/>
    <n v="0"/>
    <n v="0"/>
    <n v="0"/>
    <n v="2198.6999999999998"/>
  </r>
  <r>
    <n v="1700"/>
    <n v="15388"/>
    <s v="42682388GRSU"/>
    <s v="388G"/>
    <x v="114"/>
    <s v="16MIP - (RSU)"/>
    <n v="10265"/>
    <n v="10"/>
    <x v="45"/>
    <n v="9260"/>
    <x v="2"/>
    <n v="2000"/>
    <n v="0"/>
    <n v="0"/>
    <s v="42682388GRSU16MIP - (RSU)"/>
    <s v="MIP - (RSU)"/>
    <s v="MIP - (RSU) - 11/08/2016"/>
    <s v="3 years"/>
    <d v="2016-11-08T00:00:00"/>
    <d v="2019-11-08T00:00:00"/>
    <n v="809"/>
    <n v="0"/>
    <n v="0"/>
    <m/>
    <m/>
    <m/>
    <m/>
    <n v="809"/>
    <n v="1"/>
    <s v=""/>
    <n v="0"/>
    <n v="59291.610000000008"/>
    <n v="0"/>
    <n v="0"/>
    <n v="0"/>
    <s v=""/>
    <s v=""/>
    <s v=""/>
    <n v="59291.610000000008"/>
    <n v="809"/>
    <n v="0"/>
    <n v="0"/>
    <n v="809"/>
    <n v="73.290000000000006"/>
    <n v="59291.610000000008"/>
    <n v="-1184.88353424"/>
    <n v="58106.72646576001"/>
    <n v="49397.46"/>
    <n v="9894.15"/>
    <n v="-197.72469359999997"/>
    <n v="9696.4253064000004"/>
    <n v="59291.610000000008"/>
    <n v="54.098184306569351"/>
    <n v="1096"/>
    <n v="59291.610000000008"/>
    <n v="59291.610000000008"/>
    <n v="0"/>
    <n v="0"/>
    <n v="0"/>
    <n v="0"/>
    <n v="9894.15"/>
    <n v="49397.46"/>
    <n v="59291.61"/>
    <n v="0"/>
    <m/>
    <n v="0"/>
    <n v="9894.15"/>
    <n v="0"/>
    <n v="9894.15"/>
    <n v="0"/>
    <n v="0"/>
    <n v="0"/>
    <n v="0"/>
    <n v="0"/>
    <n v="0"/>
    <n v="0"/>
    <n v="0"/>
    <n v="9894.15"/>
  </r>
  <r>
    <n v="1701"/>
    <n v="15507"/>
    <s v="42682507TRSU"/>
    <s v="507T"/>
    <x v="118"/>
    <s v="16MIP - (RSU)"/>
    <n v="10265"/>
    <n v="80"/>
    <x v="92"/>
    <n v="9260"/>
    <x v="2"/>
    <n v="190000"/>
    <n v="0"/>
    <n v="0"/>
    <s v="42682507TRSU16MIP - (RSU)"/>
    <s v="MIP - (RSU)"/>
    <s v="MIP - (RSU) - 11/08/2016"/>
    <s v="3 years"/>
    <d v="2016-11-08T00:00:00"/>
    <d v="2019-11-08T00:00:00"/>
    <n v="278"/>
    <n v="0"/>
    <n v="0"/>
    <m/>
    <m/>
    <m/>
    <m/>
    <n v="278"/>
    <n v="1"/>
    <s v=""/>
    <n v="0"/>
    <n v="20374.620000000003"/>
    <n v="0"/>
    <n v="0"/>
    <n v="0"/>
    <s v=""/>
    <s v=""/>
    <s v=""/>
    <n v="20374.620000000003"/>
    <n v="278"/>
    <n v="0"/>
    <n v="0"/>
    <n v="278"/>
    <n v="73.290000000000006"/>
    <n v="20374.620000000003"/>
    <n v="-407.16640608"/>
    <n v="19967.453593920003"/>
    <n v="16929.990000000002"/>
    <n v="3444.63"/>
    <n v="-68.837485919999992"/>
    <n v="3375.7925140800003"/>
    <n v="20374.620000000003"/>
    <n v="18.589981751824819"/>
    <n v="1096"/>
    <n v="20374.620000000003"/>
    <n v="20374.620000000003"/>
    <n v="0"/>
    <n v="0"/>
    <n v="0"/>
    <n v="0"/>
    <n v="3444.63"/>
    <n v="16929.990000000002"/>
    <n v="20374.620000000003"/>
    <n v="0"/>
    <m/>
    <n v="0"/>
    <n v="3444.63"/>
    <n v="0"/>
    <n v="3444.63"/>
    <n v="0"/>
    <n v="0"/>
    <n v="0"/>
    <n v="0"/>
    <n v="0"/>
    <n v="0"/>
    <n v="0"/>
    <n v="0"/>
    <n v="3444.63"/>
  </r>
  <r>
    <n v="1702"/>
    <n v="11408"/>
    <s v="42682408MRSU"/>
    <s v="408M"/>
    <x v="41"/>
    <s v="16MIP - (RSU)"/>
    <n v="10265"/>
    <n v="20"/>
    <x v="34"/>
    <n v="9260"/>
    <x v="2"/>
    <n v="107000"/>
    <n v="0"/>
    <n v="0"/>
    <s v="42682408MRSU16MIP - (RSU)"/>
    <s v="MIP - (RSU)"/>
    <s v="MIP - (RSU) - 11/08/2016"/>
    <s v="3 years"/>
    <d v="2016-11-08T00:00:00"/>
    <d v="2019-11-08T00:00:00"/>
    <n v="330"/>
    <n v="0"/>
    <n v="0"/>
    <m/>
    <m/>
    <m/>
    <m/>
    <n v="330"/>
    <n v="1"/>
    <s v=""/>
    <n v="0"/>
    <n v="24185.7"/>
    <n v="0"/>
    <n v="0"/>
    <n v="0"/>
    <s v=""/>
    <s v=""/>
    <s v=""/>
    <n v="24185.7"/>
    <n v="330"/>
    <n v="0"/>
    <n v="0"/>
    <n v="330"/>
    <n v="73.290000000000006"/>
    <n v="24185.7"/>
    <n v="-483.32702879999999"/>
    <n v="23702.372971200002"/>
    <n v="20154.75"/>
    <n v="4030.95"/>
    <n v="-80.554504799999989"/>
    <n v="3950.3954951999999"/>
    <n v="24185.7"/>
    <n v="22.067244525547444"/>
    <n v="1096"/>
    <n v="24185.7"/>
    <n v="24185.7"/>
    <n v="0"/>
    <n v="0"/>
    <n v="0"/>
    <n v="0"/>
    <n v="4030.95"/>
    <n v="20154.75"/>
    <n v="24185.7"/>
    <n v="0"/>
    <m/>
    <n v="0"/>
    <n v="4030.95"/>
    <n v="0"/>
    <n v="4030.95"/>
    <n v="0"/>
    <n v="0"/>
    <n v="0"/>
    <n v="0"/>
    <n v="0"/>
    <n v="0"/>
    <n v="0"/>
    <n v="0"/>
    <n v="4030.95"/>
  </r>
  <r>
    <n v="1703"/>
    <n v="16995"/>
    <s v="42682995BRSU"/>
    <s v="995B"/>
    <x v="133"/>
    <s v="16MIP - (RSU)"/>
    <n v="10265"/>
    <n v="10"/>
    <x v="101"/>
    <n v="9260"/>
    <x v="2"/>
    <n v="2000"/>
    <n v="0"/>
    <n v="0"/>
    <s v="42682995BRSU16MIP - (RSU)"/>
    <s v="MIP - (RSU)"/>
    <s v="MIP - (RSU) - 11/08/2016"/>
    <s v="3 years"/>
    <d v="2016-11-08T00:00:00"/>
    <d v="2019-11-08T00:00:00"/>
    <n v="2932"/>
    <n v="0"/>
    <n v="0"/>
    <m/>
    <m/>
    <m/>
    <m/>
    <n v="2932"/>
    <n v="1"/>
    <s v=""/>
    <n v="0"/>
    <n v="214886.28000000003"/>
    <n v="0"/>
    <n v="0"/>
    <n v="0"/>
    <s v=""/>
    <s v=""/>
    <s v=""/>
    <n v="214886.28000000003"/>
    <n v="2932"/>
    <n v="0"/>
    <n v="0"/>
    <n v="2932"/>
    <n v="73.290000000000006"/>
    <n v="214886.28000000003"/>
    <n v="-4294.2874195200002"/>
    <n v="210591.99258048003"/>
    <n v="179047.47"/>
    <n v="35838.81"/>
    <n v="-716.20277903999988"/>
    <n v="35122.607220959995"/>
    <n v="35122.607220959995"/>
    <n v="32.046174471678825"/>
    <n v="235"/>
    <n v="7530.85"/>
    <n v="186578.32"/>
    <n v="27591.757220959997"/>
    <n v="0"/>
    <n v="0"/>
    <n v="0"/>
    <n v="7530.85"/>
    <n v="179047.47"/>
    <n v="186578.32"/>
    <n v="0"/>
    <m/>
    <n v="0"/>
    <n v="737.06"/>
    <n v="993.43"/>
    <n v="1730.4899999999998"/>
    <n v="993.43"/>
    <n v="897.3"/>
    <n v="993.43"/>
    <n v="2884.16"/>
    <n v="961.38"/>
    <n v="993.44"/>
    <n v="961.38"/>
    <n v="2916.2000000000003"/>
    <n v="7530.85"/>
  </r>
  <r>
    <n v="1704"/>
    <n v="11128"/>
    <s v="42682128SRSU"/>
    <s v="128S"/>
    <x v="31"/>
    <s v="16MIP - (RSU)"/>
    <n v="10265"/>
    <n v="70"/>
    <x v="25"/>
    <n v="9260"/>
    <x v="2"/>
    <n v="170000"/>
    <n v="0"/>
    <n v="0"/>
    <s v="42682128SRSU16MIP - (RSU)"/>
    <s v="MIP - (RSU)"/>
    <s v="MIP - (RSU) - 11/08/2016"/>
    <s v="3 years"/>
    <d v="2016-11-08T00:00:00"/>
    <d v="2019-11-08T00:00:00"/>
    <n v="728"/>
    <n v="0"/>
    <n v="0"/>
    <m/>
    <m/>
    <m/>
    <m/>
    <n v="728"/>
    <n v="1"/>
    <s v=""/>
    <n v="0"/>
    <n v="53355.12"/>
    <n v="0"/>
    <n v="0"/>
    <n v="0"/>
    <s v=""/>
    <s v=""/>
    <s v=""/>
    <n v="53355.12"/>
    <n v="728"/>
    <n v="0"/>
    <n v="0"/>
    <n v="728"/>
    <n v="73.290000000000006"/>
    <n v="53355.12"/>
    <n v="-1066.2487180799999"/>
    <n v="52288.871281920001"/>
    <n v="44413.74"/>
    <n v="8941.3799999999992"/>
    <n v="-178.68453791999997"/>
    <n v="8762.6954620799988"/>
    <n v="53355.12"/>
    <n v="48.681678832116788"/>
    <n v="1096"/>
    <n v="53355.12"/>
    <n v="53355.12"/>
    <n v="0"/>
    <n v="0"/>
    <n v="0"/>
    <n v="0"/>
    <n v="8941.3799999999992"/>
    <n v="44413.74"/>
    <n v="53355.119999999995"/>
    <n v="0"/>
    <m/>
    <n v="0"/>
    <n v="8941.3799999999992"/>
    <n v="0"/>
    <n v="8941.3799999999992"/>
    <n v="0"/>
    <n v="0"/>
    <n v="0"/>
    <n v="0"/>
    <n v="0"/>
    <n v="0"/>
    <n v="0"/>
    <n v="0"/>
    <n v="8941.3799999999992"/>
  </r>
  <r>
    <n v="1705"/>
    <n v="19153"/>
    <s v="42682153CRSU"/>
    <s v="153C"/>
    <x v="196"/>
    <s v="16MIP - (RSU)"/>
    <n v="10265"/>
    <n v="10"/>
    <x v="134"/>
    <n v="9260"/>
    <x v="2"/>
    <n v="2000"/>
    <n v="0"/>
    <n v="0"/>
    <s v="42682153CRSU16MIP - (RSU)"/>
    <s v="MIP - (RSU)"/>
    <s v="MIP - (RSU) - 11/08/2016"/>
    <s v="3 years"/>
    <d v="2016-11-08T00:00:00"/>
    <d v="2019-11-08T00:00:00"/>
    <n v="136"/>
    <n v="0"/>
    <n v="0"/>
    <m/>
    <m/>
    <m/>
    <m/>
    <n v="136"/>
    <n v="1"/>
    <s v=""/>
    <n v="0"/>
    <n v="9967.44"/>
    <n v="0"/>
    <n v="0"/>
    <n v="0"/>
    <s v=""/>
    <s v=""/>
    <s v=""/>
    <n v="9967.44"/>
    <n v="136"/>
    <n v="0"/>
    <n v="0"/>
    <n v="136"/>
    <n v="73.290000000000006"/>
    <n v="9967.44"/>
    <n v="-199.18932096"/>
    <n v="9768.2506790400003"/>
    <n v="8281.77"/>
    <n v="1685.67"/>
    <n v="-33.686429279999999"/>
    <n v="1651.98357072"/>
    <n v="1651.98357072"/>
    <n v="1.5072842798540147"/>
    <n v="235"/>
    <n v="354.21"/>
    <n v="8635.98"/>
    <n v="1297.77357072"/>
    <n v="0"/>
    <n v="0"/>
    <n v="0"/>
    <n v="354.21000000000004"/>
    <n v="8281.77"/>
    <n v="8635.98"/>
    <n v="0"/>
    <m/>
    <n v="0"/>
    <n v="34.67"/>
    <n v="46.72"/>
    <n v="81.39"/>
    <n v="46.73"/>
    <n v="42.2"/>
    <n v="46.73"/>
    <n v="135.66"/>
    <n v="45.22"/>
    <n v="46.72"/>
    <n v="45.22"/>
    <n v="137.16"/>
    <n v="354.21000000000004"/>
  </r>
  <r>
    <n v="1706"/>
    <n v="15331"/>
    <s v="42682331FRSU"/>
    <s v="331F"/>
    <x v="111"/>
    <s v="16MIP - (RSU)"/>
    <n v="10265"/>
    <n v="10"/>
    <x v="89"/>
    <n v="9260"/>
    <x v="2"/>
    <n v="2000"/>
    <n v="0"/>
    <n v="0"/>
    <s v="42682331FRSU16MIP - (RSU)"/>
    <s v="MIP - (RSU)"/>
    <s v="MIP - (RSU) - 11/08/2016"/>
    <s v="3 years"/>
    <d v="2016-11-08T00:00:00"/>
    <d v="2019-11-08T00:00:00"/>
    <n v="885"/>
    <n v="0"/>
    <n v="0"/>
    <m/>
    <m/>
    <m/>
    <m/>
    <n v="885"/>
    <n v="1"/>
    <s v=""/>
    <n v="0"/>
    <n v="64861.650000000009"/>
    <n v="0"/>
    <n v="0"/>
    <n v="0"/>
    <s v=""/>
    <s v=""/>
    <s v=""/>
    <n v="64861.650000000009"/>
    <n v="885"/>
    <n v="0"/>
    <n v="0"/>
    <n v="885"/>
    <n v="73.290000000000006"/>
    <n v="64861.650000000009"/>
    <n v="-1296.1952136"/>
    <n v="63565.454786400005"/>
    <n v="54014.73"/>
    <n v="10846.92"/>
    <n v="-216.76484927999999"/>
    <n v="10630.15515072"/>
    <n v="64861.650000000009"/>
    <n v="59.180337591240885"/>
    <n v="1096"/>
    <n v="64861.650000000009"/>
    <n v="64861.650000000009"/>
    <n v="0"/>
    <n v="0"/>
    <n v="0"/>
    <n v="0"/>
    <n v="10846.92"/>
    <n v="54014.73"/>
    <n v="64861.65"/>
    <n v="0"/>
    <m/>
    <n v="0"/>
    <n v="10846.92"/>
    <n v="0"/>
    <n v="10846.92"/>
    <n v="0"/>
    <n v="0"/>
    <n v="0"/>
    <n v="0"/>
    <n v="0"/>
    <n v="0"/>
    <n v="0"/>
    <n v="0"/>
    <n v="10846.92"/>
  </r>
  <r>
    <n v="1707"/>
    <n v="14957"/>
    <s v="42682957RRSU"/>
    <s v="957R"/>
    <x v="101"/>
    <s v="16MIP - (RSU)"/>
    <n v="10265"/>
    <n v="80"/>
    <x v="81"/>
    <n v="9260"/>
    <x v="2"/>
    <n v="190000"/>
    <n v="0"/>
    <n v="0"/>
    <s v="42682957RRSU16MIP - (RSU)"/>
    <s v="MIP - (RSU)"/>
    <s v="MIP - (RSU) - 11/08/2016"/>
    <s v="3 years"/>
    <d v="2016-11-08T00:00:00"/>
    <d v="2019-11-08T00:00:00"/>
    <n v="320"/>
    <n v="0"/>
    <n v="0"/>
    <m/>
    <m/>
    <m/>
    <m/>
    <n v="320"/>
    <n v="1"/>
    <s v=""/>
    <n v="0"/>
    <n v="23452.800000000003"/>
    <n v="0"/>
    <n v="0"/>
    <n v="0"/>
    <s v=""/>
    <s v=""/>
    <s v=""/>
    <n v="23452.800000000003"/>
    <n v="320"/>
    <n v="0"/>
    <n v="0"/>
    <n v="320"/>
    <n v="73.290000000000006"/>
    <n v="23452.800000000003"/>
    <n v="-468.68075520000002"/>
    <n v="22984.119244800004"/>
    <n v="19495.14"/>
    <n v="3957.66"/>
    <n v="-79.089877439999995"/>
    <n v="3878.5701225600001"/>
    <n v="3878.5701225600001"/>
    <n v="3.5388413527007301"/>
    <n v="235"/>
    <n v="831.63"/>
    <n v="20326.77"/>
    <n v="3046.94012256"/>
    <n v="0"/>
    <n v="0"/>
    <n v="0"/>
    <n v="831.63000000000011"/>
    <n v="19495.14"/>
    <n v="20326.77"/>
    <n v="0"/>
    <m/>
    <n v="0"/>
    <n v="81.39"/>
    <n v="109.71"/>
    <n v="191.1"/>
    <n v="109.7"/>
    <n v="99.09"/>
    <n v="109.7"/>
    <n v="318.49"/>
    <n v="106.17"/>
    <n v="109.7"/>
    <n v="106.17"/>
    <n v="322.04000000000002"/>
    <n v="831.63000000000011"/>
  </r>
  <r>
    <n v="1708"/>
    <n v="14938"/>
    <s v="42682938SRSU"/>
    <s v="938S"/>
    <x v="99"/>
    <s v="16MIP - (RSU)"/>
    <n v="10265"/>
    <n v="180"/>
    <x v="75"/>
    <n v="9260"/>
    <x v="2"/>
    <n v="700000"/>
    <n v="0"/>
    <n v="0"/>
    <s v="42682938SRSU16MIP - (RSU)"/>
    <s v="MIP - (RSU)"/>
    <s v="MIP - (RSU) - 11/08/2016"/>
    <s v="3 years"/>
    <d v="2016-11-08T00:00:00"/>
    <d v="2019-11-08T00:00:00"/>
    <n v="522"/>
    <n v="0"/>
    <n v="0"/>
    <m/>
    <m/>
    <m/>
    <m/>
    <n v="522"/>
    <n v="1"/>
    <s v=""/>
    <n v="0"/>
    <n v="38257.380000000005"/>
    <n v="0"/>
    <n v="0"/>
    <n v="0"/>
    <s v=""/>
    <s v=""/>
    <s v=""/>
    <n v="38257.380000000005"/>
    <n v="522"/>
    <n v="0"/>
    <n v="0"/>
    <n v="522"/>
    <n v="73.290000000000006"/>
    <n v="38257.380000000005"/>
    <n v="-764.53548192000005"/>
    <n v="37492.844518080004"/>
    <n v="31881.15"/>
    <n v="6376.23"/>
    <n v="-127.42258031999998"/>
    <n v="6248.8074196799998"/>
    <n v="38257.380000000005"/>
    <n v="34.906368613138689"/>
    <n v="1096"/>
    <n v="38257.380000000005"/>
    <n v="38257.380000000005"/>
    <n v="0"/>
    <n v="0"/>
    <n v="0"/>
    <n v="0"/>
    <n v="6376.23"/>
    <n v="31881.15"/>
    <n v="38257.380000000005"/>
    <n v="0"/>
    <m/>
    <n v="0"/>
    <n v="6376.23"/>
    <n v="0"/>
    <n v="6376.23"/>
    <n v="0"/>
    <n v="0"/>
    <n v="0"/>
    <n v="0"/>
    <n v="0"/>
    <n v="0"/>
    <n v="0"/>
    <n v="0"/>
    <n v="6376.23"/>
  </r>
  <r>
    <n v="1709"/>
    <n v="14721"/>
    <s v="42682721WRSU"/>
    <s v="721W"/>
    <x v="93"/>
    <s v="16MIP - (RSU)"/>
    <n v="10265"/>
    <n v="10"/>
    <x v="76"/>
    <n v="9260"/>
    <x v="2"/>
    <n v="2000"/>
    <n v="0"/>
    <n v="0"/>
    <s v="42682721WRSU16MIP - (RSU)"/>
    <s v="MIP - (RSU)"/>
    <s v="MIP - (RSU) - 11/08/2016"/>
    <s v="3 years"/>
    <d v="2016-11-08T00:00:00"/>
    <d v="2019-11-08T00:00:00"/>
    <n v="606"/>
    <n v="0"/>
    <n v="0"/>
    <m/>
    <m/>
    <m/>
    <m/>
    <n v="606"/>
    <n v="1"/>
    <s v=""/>
    <n v="0"/>
    <n v="44413.740000000005"/>
    <n v="0"/>
    <n v="0"/>
    <n v="0"/>
    <s v=""/>
    <s v=""/>
    <s v=""/>
    <n v="44413.740000000005"/>
    <n v="606"/>
    <n v="0"/>
    <n v="0"/>
    <n v="606"/>
    <n v="73.290000000000006"/>
    <n v="44413.740000000005"/>
    <n v="-887.56418015999998"/>
    <n v="43526.175819840006"/>
    <n v="37011.449999999997"/>
    <n v="7402.29"/>
    <n v="-147.92736335999999"/>
    <n v="7254.3626366400003"/>
    <n v="7254.3626366400003"/>
    <n v="6.6189440115328466"/>
    <n v="235"/>
    <n v="1555.45"/>
    <n v="38566.899999999994"/>
    <n v="5698.9126366400005"/>
    <n v="0"/>
    <n v="0"/>
    <n v="0"/>
    <n v="1555.45"/>
    <n v="37011.449999999997"/>
    <n v="38566.899999999994"/>
    <n v="0"/>
    <m/>
    <n v="0"/>
    <n v="152.24"/>
    <n v="205.18"/>
    <n v="357.42"/>
    <n v="205.19"/>
    <n v="185.33"/>
    <n v="205.19"/>
    <n v="595.71"/>
    <n v="198.57"/>
    <n v="205.18"/>
    <n v="198.57"/>
    <n v="602.31999999999994"/>
    <n v="1555.45"/>
  </r>
  <r>
    <n v="1710"/>
    <n v="10239"/>
    <s v="42682239FRSU"/>
    <s v="239F"/>
    <x v="12"/>
    <s v="16MIP - (RSU)"/>
    <n v="10265"/>
    <n v="180"/>
    <x v="9"/>
    <n v="9260"/>
    <x v="2"/>
    <n v="700000"/>
    <n v="0"/>
    <n v="0"/>
    <s v="42682239FRSU16MIP - (RSU)"/>
    <s v="MIP - (RSU)"/>
    <s v="MIP - (RSU) - 11/08/2016"/>
    <s v="3 years"/>
    <d v="2016-11-08T00:00:00"/>
    <d v="2019-11-08T00:00:00"/>
    <n v="998"/>
    <n v="0"/>
    <n v="0"/>
    <m/>
    <m/>
    <m/>
    <m/>
    <n v="998"/>
    <n v="1"/>
    <s v=""/>
    <n v="0"/>
    <n v="73143.420000000013"/>
    <n v="0"/>
    <n v="0"/>
    <n v="0"/>
    <s v=""/>
    <s v=""/>
    <s v=""/>
    <n v="73143.420000000013"/>
    <n v="998"/>
    <n v="0"/>
    <n v="0"/>
    <n v="998"/>
    <n v="73.290000000000006"/>
    <n v="73143.420000000013"/>
    <n v="-1461.6981052800002"/>
    <n v="71681.721894720016"/>
    <n v="60903.99"/>
    <n v="12239.43"/>
    <n v="-244.59276911999999"/>
    <n v="11994.837230880001"/>
    <n v="73143.420000000013"/>
    <n v="66.736697080291989"/>
    <n v="1096"/>
    <n v="73143.420000000013"/>
    <n v="73143.420000000013"/>
    <n v="0"/>
    <n v="0"/>
    <n v="0"/>
    <n v="0"/>
    <n v="12239.43"/>
    <n v="60903.99"/>
    <n v="73143.42"/>
    <n v="0"/>
    <m/>
    <n v="0"/>
    <n v="251.72"/>
    <n v="339.27"/>
    <n v="590.99"/>
    <n v="339.27"/>
    <n v="306.43"/>
    <n v="339.27"/>
    <n v="984.97"/>
    <n v="10663.47"/>
    <n v="0"/>
    <n v="0"/>
    <n v="10663.47"/>
    <n v="12239.43"/>
  </r>
  <r>
    <n v="1711"/>
    <n v="17084"/>
    <s v="4268284ViRSU"/>
    <s v="84Vi"/>
    <x v="149"/>
    <s v="16MIP - (RSU)"/>
    <n v="10265"/>
    <n v="212"/>
    <x v="102"/>
    <n v="9260"/>
    <x v="2"/>
    <n v="821000"/>
    <n v="0"/>
    <n v="0"/>
    <s v="4268284ViRSU16MIP - (RSU)"/>
    <s v="MIP - (RSU)"/>
    <s v="MIP - (RSU) - 11/08/2016"/>
    <s v="3 years"/>
    <d v="2016-11-08T00:00:00"/>
    <d v="2019-11-08T00:00:00"/>
    <n v="230"/>
    <n v="0"/>
    <n v="0"/>
    <m/>
    <m/>
    <m/>
    <m/>
    <n v="230"/>
    <n v="1"/>
    <s v=""/>
    <n v="230"/>
    <n v="16856.7"/>
    <n v="0"/>
    <n v="0"/>
    <n v="0"/>
    <s v=""/>
    <s v=""/>
    <s v=""/>
    <n v="16856.7"/>
    <n v="230"/>
    <n v="-230"/>
    <n v="0"/>
    <n v="0"/>
    <n v="73.290000000000006"/>
    <n v="0"/>
    <n v="0"/>
    <n v="0"/>
    <n v="13998.39"/>
    <n v="2858.31"/>
    <n v="-57.120467039999994"/>
    <n v="2801.1895329600002"/>
    <n v="16856.7"/>
    <n v="15.380200729927008"/>
    <n v="1096"/>
    <n v="16856.7"/>
    <n v="16856.7"/>
    <n v="0"/>
    <n v="0"/>
    <n v="0"/>
    <n v="0"/>
    <n v="2858.3100000000013"/>
    <n v="13998.39"/>
    <n v="16856.7"/>
    <n v="0"/>
    <m/>
    <n v="0"/>
    <n v="58.78"/>
    <n v="2799.5300000000011"/>
    <n v="2858.3100000000013"/>
    <n v="0"/>
    <n v="0"/>
    <n v="0"/>
    <n v="0"/>
    <n v="0"/>
    <n v="0"/>
    <n v="0"/>
    <n v="0"/>
    <n v="2858.3100000000013"/>
  </r>
  <r>
    <n v="1712"/>
    <n v="14468"/>
    <s v="42682468RRSU"/>
    <s v="468R"/>
    <x v="84"/>
    <s v="16MIP - (RSU)"/>
    <n v="10265"/>
    <n v="80"/>
    <x v="69"/>
    <n v="9260"/>
    <x v="2"/>
    <n v="190000"/>
    <n v="0"/>
    <n v="0"/>
    <s v="42682468RRSU16MIP - (RSU)"/>
    <s v="MIP - (RSU)"/>
    <s v="MIP - (RSU) - 11/08/2016"/>
    <s v="3 years"/>
    <d v="2016-11-08T00:00:00"/>
    <d v="2019-11-08T00:00:00"/>
    <n v="966"/>
    <n v="0"/>
    <n v="0"/>
    <m/>
    <m/>
    <m/>
    <m/>
    <n v="966"/>
    <n v="1"/>
    <s v=""/>
    <n v="0"/>
    <n v="70798.14"/>
    <n v="0"/>
    <n v="0"/>
    <n v="0"/>
    <s v=""/>
    <s v=""/>
    <s v=""/>
    <n v="70798.14"/>
    <n v="966"/>
    <n v="0"/>
    <n v="0"/>
    <n v="966"/>
    <n v="73.290000000000006"/>
    <n v="70798.14"/>
    <n v="-1414.8300297599999"/>
    <n v="69383.309970239992"/>
    <n v="58998.45"/>
    <n v="11799.69"/>
    <n v="-235.80500495999999"/>
    <n v="11563.88499504"/>
    <n v="70798.14"/>
    <n v="64.596843065693434"/>
    <n v="1096"/>
    <n v="70798.14"/>
    <n v="70798.14"/>
    <n v="0"/>
    <n v="0"/>
    <n v="0"/>
    <n v="0"/>
    <n v="11799.69"/>
    <n v="58998.45"/>
    <n v="70798.14"/>
    <n v="0"/>
    <m/>
    <n v="0"/>
    <n v="11799.69"/>
    <n v="0"/>
    <n v="11799.69"/>
    <n v="0"/>
    <n v="0"/>
    <n v="0"/>
    <n v="0"/>
    <n v="0"/>
    <n v="0"/>
    <n v="0"/>
    <n v="0"/>
    <n v="11799.69"/>
  </r>
  <r>
    <n v="1713"/>
    <n v="15319"/>
    <s v="42682319HRSU"/>
    <s v="319H"/>
    <x v="110"/>
    <s v="16MIP - (RSU)"/>
    <n v="10265"/>
    <n v="180"/>
    <x v="72"/>
    <n v="9260"/>
    <x v="2"/>
    <n v="700000"/>
    <n v="0"/>
    <n v="0"/>
    <s v="42682319HRSU16MIP - (RSU)"/>
    <s v="MIP - (RSU)"/>
    <s v="MIP - (RSU) - 11/08/2016"/>
    <s v="3 years"/>
    <d v="2016-11-08T00:00:00"/>
    <d v="2019-11-08T00:00:00"/>
    <n v="956"/>
    <n v="0"/>
    <n v="0"/>
    <m/>
    <m/>
    <m/>
    <m/>
    <n v="956"/>
    <n v="1"/>
    <s v=""/>
    <n v="0"/>
    <n v="70065.240000000005"/>
    <n v="0"/>
    <n v="0"/>
    <n v="0"/>
    <s v=""/>
    <s v=""/>
    <s v=""/>
    <n v="70065.240000000005"/>
    <n v="956"/>
    <n v="0"/>
    <n v="0"/>
    <n v="956"/>
    <n v="73.290000000000006"/>
    <n v="70065.240000000005"/>
    <n v="-1400.18375616"/>
    <n v="68665.056243840008"/>
    <n v="58338.84"/>
    <n v="11726.4"/>
    <n v="-234.34037759999998"/>
    <n v="11492.0596224"/>
    <n v="70065.240000000005"/>
    <n v="63.928138686131391"/>
    <n v="1096"/>
    <n v="70065.240000000005"/>
    <n v="70065.240000000005"/>
    <n v="0"/>
    <n v="0"/>
    <n v="0"/>
    <n v="0"/>
    <n v="11726.4"/>
    <n v="58338.84"/>
    <n v="70065.239999999991"/>
    <n v="0"/>
    <m/>
    <n v="0"/>
    <n v="11726.4"/>
    <n v="0"/>
    <n v="11726.4"/>
    <n v="0"/>
    <n v="0"/>
    <n v="0"/>
    <n v="0"/>
    <n v="0"/>
    <n v="0"/>
    <n v="0"/>
    <n v="0"/>
    <n v="11726.4"/>
  </r>
  <r>
    <n v="1714"/>
    <n v="16987"/>
    <s v="42682987BRSU"/>
    <s v="987B"/>
    <x v="132"/>
    <s v="16MIP - (RSU)"/>
    <n v="10265"/>
    <n v="212"/>
    <x v="102"/>
    <n v="9260"/>
    <x v="2"/>
    <n v="821000"/>
    <n v="0"/>
    <n v="0"/>
    <s v="42682987BRSU16MIP - (RSU)"/>
    <s v="MIP - (RSU)"/>
    <s v="MIP - (RSU) - 11/08/2016"/>
    <s v="3 years"/>
    <d v="2016-11-08T00:00:00"/>
    <d v="2019-11-08T00:00:00"/>
    <n v="1106"/>
    <n v="0"/>
    <n v="0"/>
    <m/>
    <m/>
    <m/>
    <m/>
    <n v="1106"/>
    <n v="1"/>
    <s v=""/>
    <n v="1106"/>
    <n v="81058.740000000005"/>
    <n v="0"/>
    <n v="0"/>
    <n v="0"/>
    <s v=""/>
    <s v=""/>
    <s v=""/>
    <n v="81058.740000000005"/>
    <n v="1106"/>
    <n v="-1106"/>
    <n v="0"/>
    <n v="0"/>
    <n v="73.290000000000006"/>
    <n v="0"/>
    <n v="0"/>
    <n v="0"/>
    <n v="67500.09"/>
    <n v="13558.65"/>
    <n v="-270.95606159999994"/>
    <n v="13287.6939384"/>
    <n v="81058.740000000005"/>
    <n v="73.95870437956205"/>
    <n v="1096"/>
    <n v="81058.740000000005"/>
    <n v="81058.740000000005"/>
    <n v="0"/>
    <n v="0"/>
    <n v="0"/>
    <n v="0"/>
    <n v="13558.65"/>
    <n v="67500.09"/>
    <n v="81058.739999999991"/>
    <n v="0"/>
    <m/>
    <n v="0"/>
    <n v="13558.65"/>
    <n v="0"/>
    <n v="13558.65"/>
    <n v="0"/>
    <n v="0"/>
    <n v="0"/>
    <n v="0"/>
    <n v="0"/>
    <n v="0"/>
    <n v="0"/>
    <n v="0"/>
    <n v="13558.65"/>
  </r>
  <r>
    <n v="1715"/>
    <n v="10606"/>
    <s v="42682606ARSU"/>
    <s v="606A"/>
    <x v="26"/>
    <s v="16MIP - (RSU)"/>
    <n v="10265"/>
    <n v="10"/>
    <x v="21"/>
    <n v="9260"/>
    <x v="2"/>
    <n v="2000"/>
    <n v="0"/>
    <n v="0"/>
    <s v="42682606ARSU16MIP - (RSU)"/>
    <s v="MIP - (RSU)"/>
    <s v="MIP - (RSU) - 11/08/2016"/>
    <s v="3 years"/>
    <d v="2016-11-08T00:00:00"/>
    <d v="2019-11-08T00:00:00"/>
    <n v="2034"/>
    <n v="0"/>
    <n v="0"/>
    <m/>
    <m/>
    <m/>
    <m/>
    <n v="2034"/>
    <n v="1"/>
    <s v=""/>
    <n v="0"/>
    <n v="149071.86000000002"/>
    <n v="0"/>
    <n v="0"/>
    <n v="0"/>
    <s v=""/>
    <s v=""/>
    <s v=""/>
    <n v="149071.86000000002"/>
    <n v="2034"/>
    <n v="0"/>
    <n v="0"/>
    <n v="2034"/>
    <n v="73.290000000000006"/>
    <n v="149071.86000000002"/>
    <n v="-2979.05205024"/>
    <n v="146092.80794976003"/>
    <n v="124226.55"/>
    <n v="24845.31"/>
    <n v="-496.50867503999996"/>
    <n v="24348.801324960001"/>
    <n v="149071.86000000002"/>
    <n v="136.01447080291973"/>
    <n v="1096"/>
    <n v="149071.86000000002"/>
    <n v="149071.86000000002"/>
    <n v="0"/>
    <n v="0"/>
    <n v="0"/>
    <n v="0"/>
    <n v="24845.31"/>
    <n v="124226.55"/>
    <n v="149071.86000000002"/>
    <n v="0"/>
    <m/>
    <n v="0"/>
    <n v="24845.31"/>
    <n v="0"/>
    <n v="24845.31"/>
    <n v="0"/>
    <n v="0"/>
    <n v="0"/>
    <n v="0"/>
    <n v="0"/>
    <n v="0"/>
    <n v="0"/>
    <n v="0"/>
    <n v="24845.31"/>
  </r>
  <r>
    <n v="1716"/>
    <n v="14482"/>
    <s v="42682482DRSU"/>
    <s v="482D"/>
    <x v="86"/>
    <s v="16MIP - (RSU)"/>
    <n v="10265"/>
    <n v="10"/>
    <x v="70"/>
    <n v="9260"/>
    <x v="2"/>
    <n v="12000"/>
    <n v="0"/>
    <n v="0"/>
    <s v="42682482DRSU16MIP - (RSU)"/>
    <s v="MIP - (RSU)"/>
    <s v="MIP - (RSU) - 11/08/2016"/>
    <s v="3 years"/>
    <d v="2016-11-08T00:00:00"/>
    <d v="2019-11-08T00:00:00"/>
    <n v="887"/>
    <n v="0"/>
    <n v="0"/>
    <m/>
    <m/>
    <m/>
    <m/>
    <n v="887"/>
    <n v="1"/>
    <s v=""/>
    <n v="0"/>
    <n v="65008.23"/>
    <n v="0"/>
    <n v="0"/>
    <n v="0"/>
    <s v=""/>
    <s v=""/>
    <s v=""/>
    <n v="65008.23"/>
    <n v="887"/>
    <n v="0"/>
    <n v="0"/>
    <n v="887"/>
    <n v="73.290000000000006"/>
    <n v="65008.23"/>
    <n v="-1299.12446832"/>
    <n v="63709.105531680005"/>
    <n v="54161.31"/>
    <n v="10846.92"/>
    <n v="-216.76484927999999"/>
    <n v="10630.15515072"/>
    <n v="10630.15515072"/>
    <n v="9.6990466703649645"/>
    <n v="235"/>
    <n v="2279.2800000000002"/>
    <n v="56440.59"/>
    <n v="8350.8751507199995"/>
    <n v="0"/>
    <n v="0"/>
    <n v="0"/>
    <n v="2279.2800000000002"/>
    <n v="54161.31"/>
    <n v="56440.59"/>
    <n v="0"/>
    <m/>
    <n v="0"/>
    <n v="223.08"/>
    <n v="300.67"/>
    <n v="523.75"/>
    <n v="300.67"/>
    <n v="271.57"/>
    <n v="300.67"/>
    <n v="872.91000000000008"/>
    <n v="290.97000000000003"/>
    <n v="300.67"/>
    <n v="290.98"/>
    <n v="882.62000000000012"/>
    <n v="2279.2800000000002"/>
  </r>
  <r>
    <n v="1717"/>
    <n v="17042"/>
    <s v="4268242MaRSU"/>
    <s v="42Ma"/>
    <x v="140"/>
    <s v="16MIP - (RSU)"/>
    <n v="10265"/>
    <n v="10"/>
    <x v="106"/>
    <n v="9260"/>
    <x v="2"/>
    <n v="2000"/>
    <n v="0"/>
    <n v="0"/>
    <s v="4268242MaRSU16MIP - (RSU)"/>
    <s v="MIP - (RSU)"/>
    <s v="MIP - (RSU) - 11/08/2016"/>
    <s v="3 years"/>
    <d v="2016-11-08T00:00:00"/>
    <d v="2019-11-08T00:00:00"/>
    <n v="2099"/>
    <n v="0"/>
    <n v="0"/>
    <m/>
    <m/>
    <m/>
    <m/>
    <n v="2099"/>
    <n v="1"/>
    <s v=""/>
    <n v="0"/>
    <n v="153835.71000000002"/>
    <n v="0"/>
    <n v="0"/>
    <n v="0"/>
    <s v=""/>
    <s v=""/>
    <s v=""/>
    <n v="153835.71000000002"/>
    <n v="2099"/>
    <n v="0"/>
    <n v="0"/>
    <n v="2099"/>
    <n v="73.290000000000006"/>
    <n v="153835.71000000002"/>
    <n v="-3074.2528286400002"/>
    <n v="150761.45717136003"/>
    <n v="128184.21"/>
    <n v="25651.5"/>
    <n v="-512.61957599999994"/>
    <n v="25138.880423999999"/>
    <n v="25138.880423999999"/>
    <n v="22.936934693430658"/>
    <n v="235"/>
    <n v="5390.18"/>
    <n v="133574.39000000001"/>
    <n v="19748.700423999999"/>
    <n v="0"/>
    <n v="0"/>
    <n v="0"/>
    <n v="5390.18"/>
    <n v="128184.21"/>
    <n v="133574.39000000001"/>
    <n v="0"/>
    <m/>
    <n v="0"/>
    <n v="527.54999999999995"/>
    <n v="711.04"/>
    <n v="1238.5899999999999"/>
    <n v="711.05"/>
    <n v="642.23"/>
    <n v="711.05"/>
    <n v="2064.33"/>
    <n v="688.11"/>
    <n v="711.04"/>
    <n v="688.11"/>
    <n v="2087.2600000000002"/>
    <n v="5390.18"/>
  </r>
  <r>
    <n v="1718"/>
    <n v="18245"/>
    <s v="42682245ERSU"/>
    <s v="245E"/>
    <x v="163"/>
    <s v="16MIP - (RSU)"/>
    <n v="10265"/>
    <n v="180"/>
    <x v="118"/>
    <n v="9260"/>
    <x v="2"/>
    <n v="700000"/>
    <n v="0"/>
    <n v="0"/>
    <s v="42682245ERSU16MIP - (RSU)"/>
    <s v="MIP - (RSU)"/>
    <s v="MIP - (RSU) - 11/08/2016"/>
    <s v="3 years"/>
    <d v="2016-11-08T00:00:00"/>
    <d v="2019-11-08T00:00:00"/>
    <n v="428"/>
    <n v="0"/>
    <n v="0"/>
    <m/>
    <m/>
    <m/>
    <m/>
    <n v="428"/>
    <n v="1"/>
    <s v=""/>
    <n v="0"/>
    <n v="31368.120000000003"/>
    <n v="0"/>
    <n v="0"/>
    <n v="0"/>
    <s v=""/>
    <s v=""/>
    <s v=""/>
    <n v="31368.120000000003"/>
    <n v="428"/>
    <n v="0"/>
    <n v="0"/>
    <n v="428"/>
    <n v="73.290000000000006"/>
    <n v="31368.120000000003"/>
    <n v="-626.86051008000004"/>
    <n v="30741.259489920001"/>
    <n v="26091.24"/>
    <n v="5276.88"/>
    <n v="-105.45316991999999"/>
    <n v="5171.4268300800004"/>
    <n v="5171.4268300800004"/>
    <n v="4.7184551369343071"/>
    <n v="235"/>
    <n v="1108.8399999999999"/>
    <n v="27200.080000000002"/>
    <n v="4062.5868300800003"/>
    <n v="0"/>
    <n v="0"/>
    <n v="0"/>
    <n v="1108.8400000000001"/>
    <n v="26091.24"/>
    <n v="27200.080000000002"/>
    <n v="0"/>
    <m/>
    <n v="0"/>
    <n v="108.52"/>
    <n v="146.28"/>
    <n v="254.8"/>
    <n v="146.27000000000001"/>
    <n v="132.12"/>
    <n v="146.27000000000001"/>
    <n v="424.65999999999997"/>
    <n v="141.55000000000001"/>
    <n v="146.27000000000001"/>
    <n v="141.56"/>
    <n v="429.38000000000005"/>
    <n v="1108.8400000000001"/>
  </r>
  <r>
    <n v="1719"/>
    <n v="14593"/>
    <s v="42682593ERSU"/>
    <s v="593E"/>
    <x v="89"/>
    <s v="16MIP - (RSU)"/>
    <n v="10265"/>
    <n v="180"/>
    <x v="72"/>
    <n v="9260"/>
    <x v="2"/>
    <n v="700000"/>
    <n v="0"/>
    <n v="0"/>
    <s v="42682593ERSU16MIP - (RSU)"/>
    <s v="MIP - (RSU)"/>
    <s v="MIP - (RSU) - 11/08/2016"/>
    <s v="3 years"/>
    <d v="2016-11-08T00:00:00"/>
    <d v="2019-11-08T00:00:00"/>
    <n v="1594"/>
    <n v="0"/>
    <n v="0"/>
    <m/>
    <m/>
    <m/>
    <m/>
    <n v="1594"/>
    <n v="1"/>
    <s v=""/>
    <n v="0"/>
    <n v="116824.26000000001"/>
    <n v="0"/>
    <n v="0"/>
    <n v="0"/>
    <s v=""/>
    <s v=""/>
    <s v=""/>
    <n v="116824.26000000001"/>
    <n v="1594"/>
    <n v="0"/>
    <n v="0"/>
    <n v="1594"/>
    <n v="73.290000000000006"/>
    <n v="116824.26000000001"/>
    <n v="-2334.6160118399998"/>
    <n v="114489.64398816001"/>
    <n v="97329.12"/>
    <n v="19495.14"/>
    <n v="-389.59087775999996"/>
    <n v="19105.549122239998"/>
    <n v="116824.26000000001"/>
    <n v="106.5914781021898"/>
    <n v="1096"/>
    <n v="116824.26000000001"/>
    <n v="116824.26000000001"/>
    <n v="0"/>
    <n v="0"/>
    <n v="0"/>
    <n v="0"/>
    <n v="19495.14"/>
    <n v="97329.12"/>
    <n v="116824.26"/>
    <n v="0"/>
    <m/>
    <n v="0"/>
    <n v="19495.14"/>
    <n v="0"/>
    <n v="19495.14"/>
    <n v="0"/>
    <n v="0"/>
    <n v="0"/>
    <n v="0"/>
    <n v="0"/>
    <n v="0"/>
    <n v="0"/>
    <n v="0"/>
    <n v="19495.14"/>
  </r>
  <r>
    <n v="1720"/>
    <n v="15748"/>
    <s v="42682748HRSU"/>
    <s v="748H"/>
    <x v="123"/>
    <s v="16MIP - (RSU)"/>
    <n v="10265"/>
    <n v="60"/>
    <x v="96"/>
    <n v="9260"/>
    <x v="2"/>
    <n v="30000"/>
    <n v="0"/>
    <n v="0"/>
    <s v="42682748HRSU16MIP - (RSU)"/>
    <s v="MIP - (RSU)"/>
    <s v="MIP - (RSU) - 11/08/2016"/>
    <s v="3 years"/>
    <d v="2016-11-08T00:00:00"/>
    <d v="2019-11-08T00:00:00"/>
    <n v="576"/>
    <n v="0"/>
    <n v="0"/>
    <m/>
    <m/>
    <m/>
    <m/>
    <n v="576"/>
    <n v="1"/>
    <s v=""/>
    <n v="0"/>
    <n v="42215.040000000001"/>
    <n v="0"/>
    <n v="0"/>
    <n v="0"/>
    <s v=""/>
    <s v=""/>
    <s v=""/>
    <n v="42215.040000000001"/>
    <n v="576"/>
    <n v="0"/>
    <n v="0"/>
    <n v="576"/>
    <n v="73.290000000000006"/>
    <n v="42215.040000000001"/>
    <n v="-843.62535935999995"/>
    <n v="41371.414640640003"/>
    <n v="35179.199999999997"/>
    <n v="7035.84"/>
    <n v="-140.60422656"/>
    <n v="6895.2357734400002"/>
    <n v="6895.2357734400002"/>
    <n v="6.2912735159124091"/>
    <n v="235"/>
    <n v="1478.45"/>
    <n v="36657.649999999994"/>
    <n v="5416.7857734400004"/>
    <n v="0"/>
    <n v="0"/>
    <n v="0"/>
    <n v="1478.45"/>
    <n v="35179.199999999997"/>
    <n v="36657.649999999994"/>
    <n v="0"/>
    <m/>
    <n v="0"/>
    <n v="144.69999999999999"/>
    <n v="195.03"/>
    <n v="339.73"/>
    <n v="195.03"/>
    <n v="176.15"/>
    <n v="195.03"/>
    <n v="566.21"/>
    <n v="188.74"/>
    <n v="195.03"/>
    <n v="188.74"/>
    <n v="572.51"/>
    <n v="1478.45"/>
  </r>
  <r>
    <n v="1721"/>
    <n v="13497"/>
    <s v="42682497GRSU"/>
    <s v="497G"/>
    <x v="69"/>
    <s v="16MIP - (RSU)"/>
    <n v="10265"/>
    <n v="10"/>
    <x v="58"/>
    <n v="9260"/>
    <x v="2"/>
    <n v="12000"/>
    <n v="0"/>
    <n v="0"/>
    <s v="42682497GRSU16MIP - (RSU)"/>
    <s v="MIP - (RSU)"/>
    <s v="MIP - (RSU) - 11/08/2016"/>
    <s v="3 years"/>
    <d v="2016-11-08T00:00:00"/>
    <d v="2019-11-08T00:00:00"/>
    <n v="670"/>
    <n v="0"/>
    <n v="0"/>
    <m/>
    <m/>
    <m/>
    <m/>
    <n v="670"/>
    <n v="1"/>
    <s v=""/>
    <n v="0"/>
    <n v="49104.3"/>
    <n v="0"/>
    <n v="0"/>
    <n v="0"/>
    <s v=""/>
    <s v=""/>
    <s v=""/>
    <n v="49104.3"/>
    <n v="670"/>
    <n v="0"/>
    <n v="0"/>
    <n v="670"/>
    <n v="73.290000000000006"/>
    <n v="49104.3"/>
    <n v="-981.30033119999996"/>
    <n v="48122.999668800003"/>
    <n v="40895.82"/>
    <n v="8208.48"/>
    <n v="-164.03826431999997"/>
    <n v="8044.4417356799995"/>
    <n v="49104.3"/>
    <n v="44.80319343065694"/>
    <n v="1096"/>
    <n v="49104.3"/>
    <n v="49104.3"/>
    <n v="0"/>
    <n v="0"/>
    <n v="0"/>
    <n v="0"/>
    <n v="8208.48"/>
    <n v="40895.82"/>
    <n v="49104.3"/>
    <n v="0"/>
    <m/>
    <n v="0"/>
    <n v="8208.48"/>
    <n v="0"/>
    <n v="8208.48"/>
    <n v="0"/>
    <n v="0"/>
    <n v="0"/>
    <n v="0"/>
    <n v="0"/>
    <n v="0"/>
    <n v="0"/>
    <n v="0"/>
    <n v="8208.48"/>
  </r>
  <r>
    <n v="1722"/>
    <n v="17062"/>
    <s v="4268262RoRSU"/>
    <s v="62Ro"/>
    <x v="145"/>
    <s v="16MIP - (RSU)"/>
    <n v="10265"/>
    <n v="212"/>
    <x v="108"/>
    <n v="9260"/>
    <x v="2"/>
    <n v="821000"/>
    <n v="0"/>
    <n v="0"/>
    <s v="4268262RoRSU16MIP - (RSU)"/>
    <s v="MIP - (RSU)"/>
    <s v="MIP - (RSU) - 11/08/2016"/>
    <s v="3 years"/>
    <d v="2016-11-08T00:00:00"/>
    <d v="2019-11-08T00:00:00"/>
    <n v="171"/>
    <n v="0"/>
    <n v="0"/>
    <m/>
    <m/>
    <m/>
    <m/>
    <n v="171"/>
    <n v="1"/>
    <s v=""/>
    <n v="171"/>
    <n v="12532.590000000002"/>
    <n v="0"/>
    <n v="0"/>
    <n v="0"/>
    <s v=""/>
    <s v=""/>
    <s v=""/>
    <n v="12532.590000000002"/>
    <n v="171"/>
    <n v="-171"/>
    <n v="0"/>
    <n v="0"/>
    <n v="73.290000000000006"/>
    <n v="0"/>
    <n v="0"/>
    <n v="0"/>
    <n v="10407.18"/>
    <n v="2125.41"/>
    <n v="-42.474193439999993"/>
    <n v="2082.9358065599999"/>
    <n v="12532.590000000002"/>
    <n v="11.43484489051095"/>
    <n v="1096"/>
    <n v="12532.590000000002"/>
    <n v="12532.590000000002"/>
    <n v="0"/>
    <n v="0"/>
    <n v="0"/>
    <n v="0"/>
    <n v="2125.41"/>
    <n v="10407.18"/>
    <n v="12532.59"/>
    <n v="0"/>
    <m/>
    <n v="0"/>
    <n v="2125.41"/>
    <n v="0"/>
    <n v="2125.41"/>
    <n v="0"/>
    <n v="0"/>
    <n v="0"/>
    <n v="0"/>
    <n v="0"/>
    <n v="0"/>
    <n v="0"/>
    <n v="0"/>
    <n v="2125.41"/>
  </r>
  <r>
    <n v="1723"/>
    <n v="10138"/>
    <s v="42682138JRSU"/>
    <s v="138J"/>
    <x v="8"/>
    <s v="16MIP - (RSU)"/>
    <n v="10265"/>
    <n v="10"/>
    <x v="5"/>
    <n v="9260"/>
    <x v="2"/>
    <n v="2000"/>
    <n v="0"/>
    <n v="0"/>
    <s v="42682138JRSU16MIP - (RSU)"/>
    <s v="MIP - (RSU)"/>
    <s v="MIP - (RSU) - 11/08/2016"/>
    <s v="3 years"/>
    <d v="2016-11-08T00:00:00"/>
    <d v="2019-11-08T00:00:00"/>
    <n v="380"/>
    <n v="0"/>
    <n v="0"/>
    <m/>
    <m/>
    <m/>
    <m/>
    <n v="380"/>
    <n v="1"/>
    <s v=""/>
    <n v="0"/>
    <n v="27850.2"/>
    <n v="0"/>
    <n v="0"/>
    <n v="0"/>
    <s v=""/>
    <s v=""/>
    <s v=""/>
    <n v="27850.2"/>
    <n v="380"/>
    <n v="0"/>
    <n v="0"/>
    <n v="380"/>
    <n v="73.290000000000006"/>
    <n v="27850.2"/>
    <n v="-556.55839679999997"/>
    <n v="27293.641603200002"/>
    <n v="23159.64"/>
    <n v="4690.5600000000004"/>
    <n v="-93.736151039999996"/>
    <n v="4596.8238489600008"/>
    <n v="27850.2"/>
    <n v="25.410766423357664"/>
    <n v="1096"/>
    <n v="27850.2"/>
    <n v="27850.2"/>
    <n v="0"/>
    <n v="0"/>
    <n v="0"/>
    <n v="0"/>
    <n v="4690.5599999999995"/>
    <n v="23159.64"/>
    <n v="27850.199999999997"/>
    <n v="0"/>
    <m/>
    <n v="0"/>
    <n v="96.47"/>
    <n v="130.02000000000001"/>
    <n v="226.49"/>
    <n v="130.02000000000001"/>
    <n v="117.43"/>
    <n v="130.02000000000001"/>
    <n v="377.47"/>
    <n v="125.83"/>
    <n v="3960.77"/>
    <n v="0"/>
    <n v="4086.6"/>
    <n v="4690.5599999999995"/>
  </r>
  <r>
    <n v="1724"/>
    <n v="17082"/>
    <s v="4268282TuRSU"/>
    <s v="82Tu"/>
    <x v="148"/>
    <s v="16MIP - (RSU)"/>
    <n v="10265"/>
    <n v="212"/>
    <x v="111"/>
    <n v="9260"/>
    <x v="2"/>
    <n v="824000"/>
    <n v="0"/>
    <n v="0"/>
    <s v="4268282TuRSU16MIP - (RSU)"/>
    <s v="MIP - (RSU)"/>
    <s v="MIP - (RSU) - 11/08/2016"/>
    <s v="3 years"/>
    <d v="2016-11-08T00:00:00"/>
    <d v="2019-11-08T00:00:00"/>
    <n v="263"/>
    <n v="0"/>
    <n v="0"/>
    <m/>
    <m/>
    <m/>
    <m/>
    <n v="263"/>
    <n v="1"/>
    <s v=""/>
    <n v="263"/>
    <n v="19275.27"/>
    <n v="0"/>
    <n v="0"/>
    <n v="0"/>
    <s v=""/>
    <s v=""/>
    <s v=""/>
    <n v="19275.27"/>
    <n v="263"/>
    <n v="-263"/>
    <n v="0"/>
    <n v="0"/>
    <n v="73.290000000000006"/>
    <n v="0"/>
    <n v="0"/>
    <n v="0"/>
    <n v="16050.51"/>
    <n v="3224.76"/>
    <n v="-64.443603839999994"/>
    <n v="3160.3163961600003"/>
    <n v="19275.27"/>
    <n v="17.586925182481753"/>
    <n v="1096"/>
    <n v="19275.27"/>
    <n v="19275.27"/>
    <n v="0"/>
    <n v="0"/>
    <n v="0"/>
    <n v="0"/>
    <n v="3224.7600000000011"/>
    <n v="16050.51"/>
    <n v="19275.27"/>
    <n v="0"/>
    <m/>
    <n v="0"/>
    <n v="66.319999999999993"/>
    <n v="3158.440000000001"/>
    <n v="3224.7600000000011"/>
    <n v="0"/>
    <n v="0"/>
    <n v="0"/>
    <n v="0"/>
    <n v="0"/>
    <n v="0"/>
    <n v="0"/>
    <n v="0"/>
    <n v="3224.7600000000011"/>
  </r>
  <r>
    <n v="1725"/>
    <n v="17010"/>
    <s v="4268210DaRSU"/>
    <s v="10Da"/>
    <x v="135"/>
    <s v="16MIP - (RSU)"/>
    <n v="10265"/>
    <n v="10"/>
    <x v="103"/>
    <n v="9260"/>
    <x v="2"/>
    <n v="2000"/>
    <n v="0"/>
    <n v="0"/>
    <s v="4268210DaRSU16MIP - (RSU)"/>
    <s v="MIP - (RSU)"/>
    <s v="MIP - (RSU) - 11/08/2016"/>
    <s v="3 years"/>
    <d v="2016-11-08T00:00:00"/>
    <d v="2019-11-08T00:00:00"/>
    <n v="450"/>
    <n v="0"/>
    <n v="0"/>
    <m/>
    <m/>
    <m/>
    <m/>
    <n v="450"/>
    <n v="1"/>
    <s v=""/>
    <n v="0"/>
    <n v="32980.5"/>
    <n v="0"/>
    <n v="0"/>
    <n v="0"/>
    <s v=""/>
    <s v=""/>
    <s v=""/>
    <n v="32980.5"/>
    <n v="450"/>
    <n v="0"/>
    <n v="0"/>
    <n v="450"/>
    <n v="73.290000000000006"/>
    <n v="32980.5"/>
    <n v="-659.08231199999989"/>
    <n v="32321.417688000001"/>
    <n v="27483.75"/>
    <n v="5496.75"/>
    <n v="-109.84705199999999"/>
    <n v="5386.9029479999999"/>
    <n v="5386.9029479999999"/>
    <n v="4.9150574343065694"/>
    <n v="235"/>
    <n v="1155.04"/>
    <n v="28638.79"/>
    <n v="4231.862948"/>
    <n v="0"/>
    <n v="0"/>
    <n v="0"/>
    <n v="1155.04"/>
    <n v="27483.75"/>
    <n v="28638.79"/>
    <n v="0"/>
    <m/>
    <n v="0"/>
    <n v="113.05"/>
    <n v="152.36000000000001"/>
    <n v="265.41000000000003"/>
    <n v="152.37"/>
    <n v="137.62"/>
    <n v="152.37"/>
    <n v="442.36"/>
    <n v="147.44999999999999"/>
    <n v="152.37"/>
    <n v="147.44999999999999"/>
    <n v="447.27"/>
    <n v="1155.04"/>
  </r>
  <r>
    <n v="1726"/>
    <n v="12499"/>
    <s v="42682499SRSU"/>
    <s v="499S"/>
    <x v="56"/>
    <s v="16MIP - (RSU)"/>
    <n v="10265"/>
    <n v="10"/>
    <x v="48"/>
    <n v="9260"/>
    <x v="2"/>
    <n v="2000"/>
    <n v="0"/>
    <n v="0"/>
    <s v="42682499SRSU16MIP - (RSU)"/>
    <s v="MIP - (RSU)"/>
    <s v="MIP - (RSU) - 11/08/2016"/>
    <s v="3 years"/>
    <d v="2016-11-08T00:00:00"/>
    <d v="2019-11-08T00:00:00"/>
    <n v="4175"/>
    <n v="0"/>
    <n v="0"/>
    <m/>
    <m/>
    <m/>
    <m/>
    <n v="4175"/>
    <n v="1"/>
    <n v="0"/>
    <n v="4175"/>
    <n v="305985.75"/>
    <n v="0"/>
    <n v="0"/>
    <n v="0"/>
    <s v=""/>
    <s v=""/>
    <s v=""/>
    <n v="305985.75"/>
    <n v="4175"/>
    <n v="0"/>
    <n v="0"/>
    <n v="4175"/>
    <n v="73.290000000000006"/>
    <n v="305985.75"/>
    <n v="-6114.8192279999994"/>
    <n v="299870.93077199999"/>
    <n v="254975.91"/>
    <n v="51009.84"/>
    <n v="-1019.3806425599998"/>
    <n v="49990.459357439999"/>
    <n v="305985.75"/>
    <n v="279.18407846715331"/>
    <n v="1096"/>
    <n v="305985.75"/>
    <n v="305985.75"/>
    <n v="0"/>
    <n v="0"/>
    <n v="0"/>
    <n v="0"/>
    <n v="51009.84"/>
    <n v="254975.91"/>
    <n v="305985.75"/>
    <n v="0"/>
    <m/>
    <n v="0"/>
    <n v="1049.07"/>
    <n v="49960.77"/>
    <n v="51009.84"/>
    <n v="0"/>
    <n v="0"/>
    <n v="0"/>
    <n v="0"/>
    <n v="0"/>
    <n v="0"/>
    <n v="0"/>
    <n v="0"/>
    <n v="51009.84"/>
  </r>
  <r>
    <n v="1727"/>
    <n v="10070"/>
    <s v="4268270HaRSU"/>
    <s v="70Ha"/>
    <x v="3"/>
    <s v="16MIP - (RSU)"/>
    <n v="10265"/>
    <n v="20"/>
    <x v="3"/>
    <n v="9260"/>
    <x v="2"/>
    <n v="107000"/>
    <n v="0"/>
    <n v="0"/>
    <s v="4268270HaRSU16MIP - (RSU)"/>
    <s v="MIP - (RSU)"/>
    <s v="MIP - (RSU) - 11/08/2016"/>
    <s v="3 years"/>
    <d v="2016-11-08T00:00:00"/>
    <d v="2019-11-08T00:00:00"/>
    <n v="2572"/>
    <n v="0"/>
    <n v="0"/>
    <m/>
    <m/>
    <m/>
    <m/>
    <n v="2572"/>
    <n v="1"/>
    <s v=""/>
    <n v="0"/>
    <n v="188501.88"/>
    <n v="0"/>
    <n v="0"/>
    <n v="0"/>
    <s v=""/>
    <s v=""/>
    <s v=""/>
    <n v="188501.88"/>
    <n v="2572"/>
    <n v="0"/>
    <n v="0"/>
    <n v="2572"/>
    <n v="73.290000000000006"/>
    <n v="188501.88"/>
    <n v="-3767.0215699199998"/>
    <n v="184734.85843008"/>
    <n v="157060.47"/>
    <n v="31441.41"/>
    <n v="-628.32513743999993"/>
    <n v="30813.084862560001"/>
    <n v="188501.88"/>
    <n v="171.99076642335766"/>
    <n v="1096"/>
    <n v="188501.88"/>
    <n v="188501.88"/>
    <n v="0"/>
    <n v="0"/>
    <n v="0"/>
    <n v="0"/>
    <n v="31441.41"/>
    <n v="157060.47"/>
    <n v="188501.88"/>
    <n v="0"/>
    <m/>
    <n v="0"/>
    <n v="31441.41"/>
    <n v="0"/>
    <n v="31441.41"/>
    <n v="0"/>
    <n v="0"/>
    <n v="0"/>
    <n v="0"/>
    <n v="0"/>
    <n v="0"/>
    <n v="0"/>
    <n v="0"/>
    <n v="31441.41"/>
  </r>
  <r>
    <n v="1728"/>
    <n v="17057"/>
    <s v="4268257RaRSU"/>
    <s v="57Ra"/>
    <x v="142"/>
    <s v="16MIP - (RSU)"/>
    <n v="10265"/>
    <n v="212"/>
    <x v="108"/>
    <n v="9260"/>
    <x v="2"/>
    <n v="821000"/>
    <n v="0"/>
    <n v="0"/>
    <s v="4268257RaRSU16MIP - (RSU)"/>
    <s v="MIP - (RSU)"/>
    <s v="MIP - (RSU) - 11/08/2016"/>
    <s v="3 years"/>
    <d v="2016-11-08T00:00:00"/>
    <d v="2019-11-08T00:00:00"/>
    <n v="365"/>
    <n v="0"/>
    <n v="0"/>
    <m/>
    <m/>
    <m/>
    <m/>
    <n v="365"/>
    <n v="1"/>
    <s v=""/>
    <n v="365"/>
    <n v="26750.850000000002"/>
    <n v="0"/>
    <n v="0"/>
    <n v="0"/>
    <s v=""/>
    <s v=""/>
    <s v=""/>
    <n v="26750.850000000002"/>
    <n v="365"/>
    <n v="-365"/>
    <n v="0"/>
    <n v="0"/>
    <n v="73.290000000000006"/>
    <n v="0"/>
    <n v="0"/>
    <n v="0"/>
    <n v="22280.16"/>
    <n v="4470.6899999999996"/>
    <n v="-89.342268959999984"/>
    <n v="4381.3477310399994"/>
    <n v="26750.850000000002"/>
    <n v="24.407709854014602"/>
    <n v="1096"/>
    <n v="26750.850000000002"/>
    <n v="26750.850000000002"/>
    <n v="0"/>
    <n v="0"/>
    <n v="0"/>
    <n v="0"/>
    <n v="4470.6899999999996"/>
    <n v="22280.16"/>
    <n v="26750.85"/>
    <n v="0"/>
    <m/>
    <n v="0"/>
    <n v="4470.6899999999996"/>
    <n v="0"/>
    <n v="4470.6899999999996"/>
    <n v="0"/>
    <n v="0"/>
    <n v="0"/>
    <n v="0"/>
    <n v="0"/>
    <n v="0"/>
    <n v="0"/>
    <n v="0"/>
    <n v="4470.6899999999996"/>
  </r>
  <r>
    <n v="1729"/>
    <n v="15234"/>
    <s v="42682234DRSU"/>
    <s v="234D"/>
    <x v="108"/>
    <s v="16MIP - (RSU)"/>
    <n v="10265"/>
    <n v="80"/>
    <x v="88"/>
    <n v="9260"/>
    <x v="2"/>
    <n v="190000"/>
    <n v="0"/>
    <n v="0"/>
    <s v="42682234DRSU16MIP - (RSU)"/>
    <s v="MIP - (RSU)"/>
    <s v="MIP - (RSU) - 11/08/2016"/>
    <s v="3 years"/>
    <d v="2016-11-08T00:00:00"/>
    <d v="2019-11-08T00:00:00"/>
    <n v="570"/>
    <n v="0"/>
    <n v="0"/>
    <m/>
    <m/>
    <m/>
    <m/>
    <n v="570"/>
    <n v="1"/>
    <s v=""/>
    <n v="0"/>
    <n v="41775.300000000003"/>
    <n v="0"/>
    <n v="0"/>
    <n v="0"/>
    <s v=""/>
    <s v=""/>
    <s v=""/>
    <n v="41775.300000000003"/>
    <n v="570"/>
    <n v="0"/>
    <n v="0"/>
    <n v="570"/>
    <n v="73.290000000000006"/>
    <n v="41775.300000000003"/>
    <n v="-834.83759520000001"/>
    <n v="40940.462404800004"/>
    <n v="34812.75"/>
    <n v="6962.55"/>
    <n v="-139.13959919999999"/>
    <n v="6823.4104008000004"/>
    <n v="6823.4104008000004"/>
    <n v="6.2257394167883211"/>
    <n v="235"/>
    <n v="1463.05"/>
    <n v="36275.800000000003"/>
    <n v="5360.3604008000002"/>
    <n v="0"/>
    <n v="0"/>
    <n v="0"/>
    <n v="1463.05"/>
    <n v="34812.75"/>
    <n v="36275.800000000003"/>
    <n v="0"/>
    <m/>
    <n v="0"/>
    <n v="143.19"/>
    <n v="193"/>
    <n v="336.19"/>
    <n v="193"/>
    <n v="174.32"/>
    <n v="193"/>
    <n v="560.31999999999994"/>
    <n v="186.77"/>
    <n v="193"/>
    <n v="186.77"/>
    <n v="566.54"/>
    <n v="1463.05"/>
  </r>
  <r>
    <n v="1730"/>
    <n v="15232"/>
    <s v="42682232WRSU"/>
    <s v="232W"/>
    <x v="107"/>
    <s v="16MIP - (RSU)"/>
    <n v="10265"/>
    <n v="80"/>
    <x v="87"/>
    <n v="9260"/>
    <x v="2"/>
    <n v="190000"/>
    <n v="0"/>
    <n v="0"/>
    <s v="42682232WRSU16MIP - (RSU)"/>
    <s v="MIP - (RSU)"/>
    <s v="MIP - (RSU) - 11/08/2016"/>
    <s v="3 years"/>
    <d v="2016-11-08T00:00:00"/>
    <d v="2019-11-08T00:00:00"/>
    <n v="928"/>
    <n v="0"/>
    <n v="0"/>
    <m/>
    <m/>
    <m/>
    <m/>
    <n v="928"/>
    <n v="1"/>
    <s v=""/>
    <n v="0"/>
    <n v="68013.12000000001"/>
    <n v="0"/>
    <n v="0"/>
    <n v="0"/>
    <s v=""/>
    <s v=""/>
    <s v=""/>
    <n v="68013.12000000001"/>
    <n v="928"/>
    <n v="0"/>
    <n v="0"/>
    <n v="928"/>
    <n v="73.290000000000006"/>
    <n v="68013.12000000001"/>
    <n v="-1359.17419008"/>
    <n v="66653.945809920013"/>
    <n v="56653.17"/>
    <n v="11359.95"/>
    <n v="-227.0172408"/>
    <n v="11132.932759200001"/>
    <n v="68013.12000000001"/>
    <n v="62.055766423357674"/>
    <n v="1096"/>
    <n v="68013.12000000001"/>
    <n v="68013.12000000001"/>
    <n v="0"/>
    <n v="0"/>
    <n v="0"/>
    <n v="0"/>
    <n v="11359.95"/>
    <n v="56653.17"/>
    <n v="68013.119999999995"/>
    <n v="0"/>
    <m/>
    <n v="0"/>
    <n v="11359.95"/>
    <n v="0"/>
    <n v="11359.95"/>
    <n v="0"/>
    <n v="0"/>
    <n v="0"/>
    <n v="0"/>
    <n v="0"/>
    <n v="0"/>
    <n v="0"/>
    <n v="0"/>
    <n v="11359.95"/>
  </r>
  <r>
    <n v="1731"/>
    <n v="18547"/>
    <s v="42682547MRSU"/>
    <s v="547M"/>
    <x v="167"/>
    <s v="16MIP - (RSU)"/>
    <n v="10265"/>
    <n v="10"/>
    <x v="120"/>
    <n v="9260"/>
    <x v="2"/>
    <n v="2000"/>
    <n v="0"/>
    <n v="0"/>
    <s v="42682547MRSU16MIP - (RSU)"/>
    <s v="MIP - (RSU)"/>
    <s v="MIP - (RSU) - 11/08/2016"/>
    <s v="3 years"/>
    <d v="2016-11-08T00:00:00"/>
    <d v="2019-11-08T00:00:00"/>
    <n v="1209"/>
    <n v="0"/>
    <n v="0"/>
    <m/>
    <m/>
    <m/>
    <m/>
    <n v="1209"/>
    <n v="1"/>
    <s v=""/>
    <n v="0"/>
    <n v="88607.61"/>
    <n v="0"/>
    <n v="0"/>
    <n v="0"/>
    <s v=""/>
    <s v=""/>
    <s v=""/>
    <n v="88607.61"/>
    <n v="1209"/>
    <n v="0"/>
    <n v="0"/>
    <n v="1209"/>
    <n v="73.290000000000006"/>
    <n v="88607.61"/>
    <n v="-1770.7344782399998"/>
    <n v="86836.875521759997"/>
    <n v="73803.03"/>
    <n v="14804.58"/>
    <n v="-295.85472671999997"/>
    <n v="14508.725273280001"/>
    <n v="14508.725273280001"/>
    <n v="13.237888023065693"/>
    <n v="235"/>
    <n v="3110.9"/>
    <n v="76913.929999999993"/>
    <n v="11397.825273280001"/>
    <n v="0"/>
    <n v="0"/>
    <n v="0"/>
    <n v="3110.8999999999996"/>
    <n v="73803.03"/>
    <n v="76913.929999999993"/>
    <n v="0"/>
    <m/>
    <n v="0"/>
    <n v="304.47000000000003"/>
    <n v="410.38"/>
    <n v="714.85"/>
    <n v="410.37"/>
    <n v="370.66"/>
    <n v="410.38"/>
    <n v="1191.4099999999999"/>
    <n v="397.13"/>
    <n v="410.38"/>
    <n v="397.13"/>
    <n v="1204.6399999999999"/>
    <n v="3110.8999999999996"/>
  </r>
  <r>
    <n v="1732"/>
    <n v="15365"/>
    <s v="42682365PRSU"/>
    <s v="365P"/>
    <x v="112"/>
    <s v="16MIP - (RSU)"/>
    <n v="10265"/>
    <n v="10"/>
    <x v="90"/>
    <n v="9260"/>
    <x v="2"/>
    <n v="2000"/>
    <n v="0"/>
    <n v="0"/>
    <s v="42682365PRSU16MIP - (RSU)"/>
    <s v="MIP - (RSU)"/>
    <s v="MIP - (RSU) - 11/08/2016"/>
    <s v="3 years"/>
    <d v="2016-11-08T00:00:00"/>
    <d v="2019-11-08T00:00:00"/>
    <n v="443"/>
    <n v="0"/>
    <n v="0"/>
    <m/>
    <m/>
    <m/>
    <m/>
    <n v="443"/>
    <n v="1"/>
    <s v=""/>
    <n v="0"/>
    <n v="32467.47"/>
    <n v="0"/>
    <n v="0"/>
    <n v="0"/>
    <s v=""/>
    <s v=""/>
    <s v=""/>
    <n v="32467.47"/>
    <n v="443"/>
    <n v="0"/>
    <n v="0"/>
    <n v="443"/>
    <n v="73.290000000000006"/>
    <n v="32467.47"/>
    <n v="-648.82992047999994"/>
    <n v="31818.640079520002"/>
    <n v="27044.01"/>
    <n v="5423.46"/>
    <n v="-108.38242464"/>
    <n v="5315.0775753600001"/>
    <n v="5315.0775753600001"/>
    <n v="4.8495233351824822"/>
    <n v="235"/>
    <n v="1139.6400000000001"/>
    <n v="28183.649999999998"/>
    <n v="4175.4375753599998"/>
    <n v="0"/>
    <n v="0"/>
    <n v="0"/>
    <n v="1139.6400000000001"/>
    <n v="27044.01"/>
    <n v="28183.649999999998"/>
    <n v="0"/>
    <m/>
    <n v="0"/>
    <n v="111.54"/>
    <n v="150.33000000000001"/>
    <n v="261.87"/>
    <n v="150.34"/>
    <n v="135.79"/>
    <n v="150.33000000000001"/>
    <n v="436.46000000000004"/>
    <n v="145.49"/>
    <n v="150.33000000000001"/>
    <n v="145.49"/>
    <n v="441.31000000000006"/>
    <n v="1139.6400000000001"/>
  </r>
  <r>
    <n v="1733"/>
    <n v="14492"/>
    <s v="42682492YRSU"/>
    <s v="492Y"/>
    <x v="88"/>
    <s v="16MIP - (RSU)"/>
    <n v="10265"/>
    <n v="180"/>
    <x v="71"/>
    <n v="9260"/>
    <x v="2"/>
    <n v="700000"/>
    <n v="0"/>
    <n v="0"/>
    <s v="42682492YRSU16MIP - (RSU)"/>
    <s v="MIP - (RSU)"/>
    <s v="MIP - (RSU) - 11/08/2016"/>
    <s v="3 years"/>
    <d v="2016-11-08T00:00:00"/>
    <d v="2019-11-08T00:00:00"/>
    <n v="537"/>
    <n v="0"/>
    <n v="0"/>
    <m/>
    <m/>
    <m/>
    <m/>
    <n v="537"/>
    <n v="1"/>
    <s v=""/>
    <n v="0"/>
    <n v="39356.730000000003"/>
    <n v="0"/>
    <n v="0"/>
    <n v="0"/>
    <s v=""/>
    <s v=""/>
    <s v=""/>
    <n v="39356.730000000003"/>
    <n v="537"/>
    <n v="0"/>
    <n v="0"/>
    <n v="537"/>
    <n v="73.290000000000006"/>
    <n v="39356.730000000003"/>
    <n v="-786.50489231999995"/>
    <n v="38570.225107680002"/>
    <n v="32760.63"/>
    <n v="6596.1"/>
    <n v="-131.81646240000001"/>
    <n v="6464.2835376000003"/>
    <n v="39356.730000000003"/>
    <n v="35.909425182481755"/>
    <n v="1096"/>
    <n v="39356.730000000003"/>
    <n v="39356.730000000003"/>
    <n v="0"/>
    <n v="0"/>
    <n v="0"/>
    <n v="0"/>
    <n v="6596.1"/>
    <n v="32760.63"/>
    <n v="39356.730000000003"/>
    <n v="0"/>
    <m/>
    <n v="0"/>
    <n v="6596.1"/>
    <n v="0"/>
    <n v="6596.1"/>
    <n v="0"/>
    <n v="0"/>
    <n v="0"/>
    <n v="0"/>
    <n v="0"/>
    <n v="0"/>
    <n v="0"/>
    <n v="0"/>
    <n v="6596.1"/>
  </r>
  <r>
    <n v="1734"/>
    <n v="18912"/>
    <s v="42682912SRSU"/>
    <s v="912S"/>
    <x v="176"/>
    <s v="16MIP - (RSU)"/>
    <n v="10265"/>
    <n v="10"/>
    <x v="126"/>
    <n v="9260"/>
    <x v="2"/>
    <n v="2000"/>
    <n v="0"/>
    <n v="0"/>
    <s v="42682912SRSU16MIP - (RSU)"/>
    <s v="MIP - (RSU)"/>
    <s v="MIP - (RSU) - 11/08/2016"/>
    <s v="3 years"/>
    <d v="2016-11-08T00:00:00"/>
    <d v="2019-11-08T00:00:00"/>
    <n v="434"/>
    <n v="0"/>
    <n v="0"/>
    <m/>
    <m/>
    <m/>
    <m/>
    <n v="434"/>
    <n v="1"/>
    <s v=""/>
    <n v="0"/>
    <n v="31807.860000000004"/>
    <n v="0"/>
    <n v="0"/>
    <n v="0"/>
    <s v=""/>
    <s v=""/>
    <s v=""/>
    <n v="31807.860000000004"/>
    <n v="434"/>
    <n v="0"/>
    <n v="0"/>
    <n v="434"/>
    <n v="73.290000000000006"/>
    <n v="31807.860000000004"/>
    <n v="-635.64827423999998"/>
    <n v="31172.211725760004"/>
    <n v="26457.69"/>
    <n v="5350.17"/>
    <n v="-106.91779727999999"/>
    <n v="5243.2522027200002"/>
    <n v="31807.860000000004"/>
    <n v="29.021770072992705"/>
    <n v="1096"/>
    <n v="31807.860000000004"/>
    <n v="31807.860000000004"/>
    <n v="0"/>
    <n v="0"/>
    <n v="0"/>
    <n v="0"/>
    <n v="5350.17"/>
    <n v="26457.69"/>
    <n v="31807.86"/>
    <n v="0"/>
    <m/>
    <n v="0"/>
    <n v="5350.17"/>
    <n v="0"/>
    <n v="5350.17"/>
    <n v="0"/>
    <n v="0"/>
    <n v="0"/>
    <n v="0"/>
    <n v="0"/>
    <n v="0"/>
    <n v="0"/>
    <n v="0"/>
    <n v="5350.17"/>
  </r>
  <r>
    <n v="1735"/>
    <n v="10859"/>
    <s v="42682859CRSU"/>
    <s v="859C"/>
    <x v="29"/>
    <s v="16MIP - (RSU)"/>
    <n v="10265"/>
    <n v="10"/>
    <x v="12"/>
    <n v="9260"/>
    <x v="2"/>
    <n v="2000"/>
    <n v="0"/>
    <n v="0"/>
    <s v="42682859CRSU16MIP - (RSU)"/>
    <s v="MIP - (RSU)"/>
    <s v="MIP - (RSU) - 11/08/2016"/>
    <s v="3 years"/>
    <d v="2016-11-08T00:00:00"/>
    <d v="2019-11-08T00:00:00"/>
    <n v="1288"/>
    <n v="0"/>
    <n v="0"/>
    <m/>
    <m/>
    <m/>
    <m/>
    <n v="1288"/>
    <n v="1"/>
    <s v=""/>
    <n v="0"/>
    <n v="94397.52"/>
    <n v="0"/>
    <n v="0"/>
    <n v="0"/>
    <s v=""/>
    <s v=""/>
    <s v=""/>
    <n v="94397.52"/>
    <n v="1288"/>
    <n v="0"/>
    <n v="0"/>
    <n v="1288"/>
    <n v="73.290000000000006"/>
    <n v="94397.52"/>
    <n v="-1886.4400396799999"/>
    <n v="92511.079960319999"/>
    <n v="78640.17"/>
    <n v="15757.35"/>
    <n v="-314.89488239999997"/>
    <n v="15442.4551176"/>
    <n v="15442.4551176"/>
    <n v="14.089831311678832"/>
    <n v="235"/>
    <n v="3311.11"/>
    <n v="81951.28"/>
    <n v="12131.3451176"/>
    <n v="0"/>
    <n v="0"/>
    <n v="0"/>
    <n v="3311.1099999999997"/>
    <n v="78640.17"/>
    <n v="81951.28"/>
    <n v="0"/>
    <m/>
    <n v="0"/>
    <n v="324.07"/>
    <n v="436.78"/>
    <n v="760.84999999999991"/>
    <n v="436.79"/>
    <n v="394.51"/>
    <n v="436.79"/>
    <n v="1268.0899999999999"/>
    <n v="422.69"/>
    <n v="436.79"/>
    <n v="422.69"/>
    <n v="1282.17"/>
    <n v="3311.1099999999997"/>
  </r>
  <r>
    <n v="1736"/>
    <n v="15070"/>
    <s v="4268270SlRSU"/>
    <s v="70Sl"/>
    <x v="104"/>
    <s v="16MIP - (RSU)"/>
    <n v="10265"/>
    <n v="80"/>
    <x v="84"/>
    <n v="9260"/>
    <x v="2"/>
    <n v="190000"/>
    <n v="0"/>
    <n v="0"/>
    <s v="4268270SlRSU16MIP - (RSU)"/>
    <s v="MIP - (RSU)"/>
    <s v="MIP - (RSU) - 11/08/2016"/>
    <s v="3 years"/>
    <d v="2016-11-08T00:00:00"/>
    <d v="2019-11-08T00:00:00"/>
    <n v="302"/>
    <n v="0"/>
    <n v="0"/>
    <m/>
    <m/>
    <m/>
    <m/>
    <n v="302"/>
    <n v="1"/>
    <s v=""/>
    <n v="0"/>
    <n v="22133.58"/>
    <n v="0"/>
    <n v="0"/>
    <n v="0"/>
    <s v=""/>
    <s v=""/>
    <s v=""/>
    <n v="22133.58"/>
    <n v="302"/>
    <n v="0"/>
    <n v="0"/>
    <n v="302"/>
    <n v="73.290000000000006"/>
    <n v="22133.58"/>
    <n v="-442.31746271999998"/>
    <n v="21691.262537280003"/>
    <n v="18395.79"/>
    <n v="3737.79"/>
    <n v="-74.695995359999998"/>
    <n v="3663.0940046400001"/>
    <n v="3663.0940046400001"/>
    <n v="3.3422390553284673"/>
    <n v="235"/>
    <n v="785.43"/>
    <n v="19181.22"/>
    <n v="2877.6640046400003"/>
    <n v="0"/>
    <n v="0"/>
    <n v="0"/>
    <n v="785.43000000000006"/>
    <n v="18395.79"/>
    <n v="19181.22"/>
    <n v="0"/>
    <m/>
    <n v="0"/>
    <n v="76.87"/>
    <n v="103.61"/>
    <n v="180.48000000000002"/>
    <n v="103.61"/>
    <n v="93.58"/>
    <n v="103.61"/>
    <n v="300.8"/>
    <n v="100.27"/>
    <n v="103.61"/>
    <n v="100.27"/>
    <n v="304.14999999999998"/>
    <n v="785.43000000000006"/>
  </r>
  <r>
    <n v="1737"/>
    <n v="26049"/>
    <s v="4268249HaRSU"/>
    <s v="49Ha"/>
    <x v="193"/>
    <s v="16MIP - (RSU)"/>
    <n v="10265"/>
    <n v="10"/>
    <x v="5"/>
    <n v="9260"/>
    <x v="2"/>
    <n v="2000"/>
    <n v="0"/>
    <n v="0"/>
    <s v="4268249HaRSU16MIP - (RSU)"/>
    <s v="MIP - (RSU)"/>
    <s v="MIP - (RSU) - 11/08/2016"/>
    <s v="3 years"/>
    <d v="2016-11-08T00:00:00"/>
    <d v="2019-11-08T00:00:00"/>
    <n v="982"/>
    <n v="0"/>
    <n v="0"/>
    <m/>
    <m/>
    <m/>
    <m/>
    <n v="982"/>
    <n v="1"/>
    <s v=""/>
    <n v="0"/>
    <n v="71970.780000000013"/>
    <n v="0"/>
    <n v="0"/>
    <n v="0"/>
    <s v=""/>
    <s v=""/>
    <s v=""/>
    <n v="71970.780000000013"/>
    <n v="982"/>
    <n v="0"/>
    <n v="0"/>
    <n v="982"/>
    <n v="73.290000000000006"/>
    <n v="71970.780000000013"/>
    <n v="-1438.2640675200003"/>
    <n v="70532.515932480019"/>
    <n v="59951.22"/>
    <n v="12019.56"/>
    <n v="-240.19888703999996"/>
    <n v="11779.361112959999"/>
    <n v="11779.361112959999"/>
    <n v="10.747592256350364"/>
    <n v="235"/>
    <n v="2525.6799999999998"/>
    <n v="62476.9"/>
    <n v="9253.6811129599992"/>
    <n v="0"/>
    <n v="0"/>
    <n v="0"/>
    <n v="2525.6800000000003"/>
    <n v="59951.22"/>
    <n v="62476.9"/>
    <n v="0"/>
    <m/>
    <n v="0"/>
    <n v="247.19"/>
    <n v="333.18"/>
    <n v="580.37"/>
    <n v="333.18"/>
    <n v="300.93"/>
    <n v="333.17"/>
    <n v="967.28"/>
    <n v="322.43"/>
    <n v="333.18"/>
    <n v="322.42"/>
    <n v="978.03"/>
    <n v="2525.6800000000003"/>
  </r>
  <r>
    <n v="1738"/>
    <n v="14951"/>
    <s v="42682951TRSU"/>
    <s v="951T"/>
    <x v="100"/>
    <s v="16MIP - (RSU)"/>
    <n v="10265"/>
    <n v="80"/>
    <x v="80"/>
    <n v="9260"/>
    <x v="2"/>
    <n v="190000"/>
    <n v="0"/>
    <n v="0"/>
    <s v="42682951TRSU16MIP - (RSU)"/>
    <s v="MIP - (RSU)"/>
    <s v="MIP - (RSU) - 11/08/2016"/>
    <s v="3 years"/>
    <d v="2016-11-08T00:00:00"/>
    <d v="2019-11-08T00:00:00"/>
    <n v="154"/>
    <n v="0"/>
    <n v="0"/>
    <m/>
    <m/>
    <m/>
    <m/>
    <n v="154"/>
    <n v="1"/>
    <s v=""/>
    <n v="0"/>
    <n v="11286.660000000002"/>
    <n v="0"/>
    <n v="0"/>
    <n v="0"/>
    <s v=""/>
    <s v=""/>
    <s v=""/>
    <n v="11286.660000000002"/>
    <n v="154"/>
    <n v="0"/>
    <n v="0"/>
    <n v="154"/>
    <n v="73.290000000000006"/>
    <n v="11286.660000000002"/>
    <n v="-225.55261344000002"/>
    <n v="11061.107386560001"/>
    <n v="9381.1200000000008"/>
    <n v="1905.54"/>
    <n v="-38.080311359999996"/>
    <n v="1867.45968864"/>
    <n v="11286.660000000002"/>
    <n v="10.298047445255476"/>
    <n v="1096"/>
    <n v="11286.660000000002"/>
    <n v="11286.660000000002"/>
    <n v="0"/>
    <n v="0"/>
    <n v="0"/>
    <n v="0"/>
    <n v="1905.54"/>
    <n v="9381.1200000000008"/>
    <n v="11286.66"/>
    <n v="0"/>
    <m/>
    <n v="0"/>
    <n v="1905.54"/>
    <n v="0"/>
    <n v="1905.54"/>
    <n v="0"/>
    <n v="0"/>
    <n v="0"/>
    <n v="0"/>
    <n v="0"/>
    <n v="0"/>
    <n v="0"/>
    <n v="0"/>
    <n v="1905.54"/>
  </r>
  <r>
    <n v="1739"/>
    <n v="13369"/>
    <s v="42682369KRSU"/>
    <s v="369K"/>
    <x v="64"/>
    <s v="16MIP - (RSU)"/>
    <n v="10265"/>
    <n v="10"/>
    <x v="53"/>
    <n v="9260"/>
    <x v="2"/>
    <n v="2000"/>
    <n v="0"/>
    <n v="0"/>
    <s v="42682369KRSU16MIP - (RSU)"/>
    <s v="MIP - (RSU)"/>
    <s v="MIP - (RSU) - 11/08/2016"/>
    <s v="3 years"/>
    <d v="2016-11-08T00:00:00"/>
    <d v="2019-11-08T00:00:00"/>
    <n v="1758"/>
    <n v="0"/>
    <n v="0"/>
    <m/>
    <m/>
    <m/>
    <m/>
    <n v="1758"/>
    <n v="1"/>
    <s v=""/>
    <n v="0"/>
    <n v="128843.82"/>
    <n v="0"/>
    <n v="0"/>
    <n v="0"/>
    <s v=""/>
    <s v=""/>
    <s v=""/>
    <n v="128843.82"/>
    <n v="1758"/>
    <n v="0"/>
    <n v="0"/>
    <n v="1758"/>
    <n v="73.290000000000006"/>
    <n v="128843.82"/>
    <n v="-2574.8148988799999"/>
    <n v="126269.00510112001"/>
    <n v="107369.85"/>
    <n v="21473.97"/>
    <n v="-429.13581647999996"/>
    <n v="21044.834183520001"/>
    <n v="128843.82"/>
    <n v="117.5582299270073"/>
    <n v="1096"/>
    <n v="128843.82"/>
    <n v="128843.82"/>
    <n v="0"/>
    <n v="0"/>
    <n v="0"/>
    <n v="0"/>
    <n v="21473.97"/>
    <n v="107369.85"/>
    <n v="128843.82"/>
    <n v="0"/>
    <m/>
    <n v="0"/>
    <n v="21473.97"/>
    <n v="0"/>
    <n v="21473.97"/>
    <n v="0"/>
    <n v="0"/>
    <n v="0"/>
    <n v="0"/>
    <n v="0"/>
    <n v="0"/>
    <n v="0"/>
    <n v="0"/>
    <n v="21473.97"/>
  </r>
  <r>
    <n v="1740"/>
    <n v="18776"/>
    <s v="42682776HRSU"/>
    <s v="776H"/>
    <x v="191"/>
    <s v="16MIP - (RSU)"/>
    <n v="10265"/>
    <n v="10"/>
    <x v="133"/>
    <n v="9260"/>
    <x v="2"/>
    <n v="2000"/>
    <n v="0"/>
    <n v="0"/>
    <s v="42682776HRSU16MIP - (RSU)"/>
    <s v="MIP - (RSU)"/>
    <s v="MIP - (RSU) - 11/08/2016"/>
    <s v="3 years"/>
    <d v="2016-11-08T00:00:00"/>
    <d v="2019-11-08T00:00:00"/>
    <n v="107"/>
    <n v="0"/>
    <n v="0"/>
    <m/>
    <m/>
    <m/>
    <m/>
    <n v="107"/>
    <n v="1"/>
    <s v=""/>
    <n v="0"/>
    <n v="7842.0300000000007"/>
    <n v="0"/>
    <n v="0"/>
    <n v="0"/>
    <s v=""/>
    <s v=""/>
    <s v=""/>
    <n v="7842.0300000000007"/>
    <n v="107"/>
    <n v="0"/>
    <n v="0"/>
    <n v="107"/>
    <n v="73.290000000000006"/>
    <n v="7842.0300000000007"/>
    <n v="-156.71512752000001"/>
    <n v="7685.3148724800003"/>
    <n v="6522.81"/>
    <n v="1319.22"/>
    <n v="-26.363292479999998"/>
    <n v="1292.8567075200001"/>
    <n v="1292.8567075200001"/>
    <n v="1.1796137842335768"/>
    <n v="235"/>
    <n v="277.20999999999998"/>
    <n v="6800.02"/>
    <n v="1015.6467075200001"/>
    <n v="0"/>
    <n v="0"/>
    <n v="0"/>
    <n v="277.21000000000004"/>
    <n v="6522.81"/>
    <n v="6800.02"/>
    <n v="0"/>
    <m/>
    <n v="0"/>
    <n v="27.13"/>
    <n v="36.57"/>
    <n v="63.7"/>
    <n v="36.57"/>
    <n v="33.03"/>
    <n v="36.56"/>
    <n v="106.16"/>
    <n v="35.39"/>
    <n v="36.57"/>
    <n v="35.39"/>
    <n v="107.35000000000001"/>
    <n v="277.21000000000004"/>
  </r>
  <r>
    <n v="1741"/>
    <n v="17130"/>
    <s v="42682130ERSU"/>
    <s v="130E"/>
    <x v="152"/>
    <s v="16MIP - (RSU)"/>
    <n v="10265"/>
    <n v="10"/>
    <x v="113"/>
    <n v="9260"/>
    <x v="2"/>
    <n v="2000"/>
    <n v="0"/>
    <n v="0"/>
    <s v="42682130ERSU16MIP - (RSU)"/>
    <s v="MIP - (RSU)"/>
    <s v="MIP - (RSU) - 11/08/2016"/>
    <s v="3 years"/>
    <d v="2016-11-08T00:00:00"/>
    <d v="2019-11-08T00:00:00"/>
    <n v="110"/>
    <n v="0"/>
    <n v="0"/>
    <m/>
    <m/>
    <m/>
    <m/>
    <n v="110"/>
    <n v="1"/>
    <s v=""/>
    <n v="0"/>
    <n v="8061.9000000000005"/>
    <n v="0"/>
    <n v="0"/>
    <n v="0"/>
    <s v=""/>
    <s v=""/>
    <s v=""/>
    <n v="8061.9000000000005"/>
    <n v="110"/>
    <n v="0"/>
    <n v="0"/>
    <n v="110"/>
    <n v="73.290000000000006"/>
    <n v="8061.9000000000005"/>
    <n v="-161.10900960000001"/>
    <n v="7900.7909904000007"/>
    <n v="6669.39"/>
    <n v="1392.51"/>
    <n v="-27.827919839999996"/>
    <n v="1364.6820801599999"/>
    <n v="1364.6820801599999"/>
    <n v="1.2451478833576641"/>
    <n v="235"/>
    <n v="292.61"/>
    <n v="6962"/>
    <n v="1072.07208016"/>
    <n v="0"/>
    <n v="0"/>
    <n v="0"/>
    <n v="292.61"/>
    <n v="6669.39"/>
    <n v="6962"/>
    <n v="0"/>
    <m/>
    <n v="0"/>
    <n v="28.64"/>
    <n v="38.6"/>
    <n v="67.240000000000009"/>
    <n v="38.6"/>
    <n v="34.86"/>
    <n v="38.6"/>
    <n v="112.06"/>
    <n v="37.36"/>
    <n v="38.6"/>
    <n v="37.35"/>
    <n v="113.31"/>
    <n v="292.61"/>
  </r>
  <r>
    <n v="1742"/>
    <n v="19160"/>
    <s v="42682160SRSU"/>
    <s v="160S"/>
    <x v="181"/>
    <s v="16MIP - (RSU)"/>
    <n v="10265"/>
    <n v="212"/>
    <x v="130"/>
    <n v="9260"/>
    <x v="2"/>
    <n v="827000"/>
    <n v="0"/>
    <n v="0"/>
    <s v="42682160SRSU16MIP - (RSU)"/>
    <s v="MIP - (RSU)"/>
    <s v="MIP - (RSU) - 11/08/2016"/>
    <s v="3 years"/>
    <d v="2016-11-08T00:00:00"/>
    <d v="2019-11-08T00:00:00"/>
    <n v="227"/>
    <n v="0"/>
    <n v="0"/>
    <m/>
    <m/>
    <m/>
    <m/>
    <n v="227"/>
    <n v="1"/>
    <s v=""/>
    <n v="227"/>
    <n v="16636.830000000002"/>
    <n v="0"/>
    <n v="0"/>
    <n v="0"/>
    <s v=""/>
    <s v=""/>
    <s v=""/>
    <n v="16636.830000000002"/>
    <n v="227"/>
    <n v="-227"/>
    <n v="0"/>
    <n v="0"/>
    <n v="73.290000000000006"/>
    <n v="0"/>
    <n v="0"/>
    <n v="0"/>
    <n v="13851.81"/>
    <n v="2785.02"/>
    <n v="-55.655839679999993"/>
    <n v="2729.3641603199999"/>
    <n v="16636.830000000002"/>
    <n v="15.179589416058397"/>
    <n v="1096"/>
    <n v="16636.830000000002"/>
    <n v="16636.830000000002"/>
    <n v="0"/>
    <n v="0"/>
    <n v="0"/>
    <n v="0"/>
    <n v="2785.02"/>
    <n v="13851.81"/>
    <n v="16636.829999999998"/>
    <n v="0"/>
    <m/>
    <n v="0"/>
    <n v="2785.02"/>
    <n v="0"/>
    <n v="2785.02"/>
    <n v="0"/>
    <n v="0"/>
    <n v="0"/>
    <n v="0"/>
    <n v="0"/>
    <n v="0"/>
    <n v="0"/>
    <n v="0"/>
    <n v="2785.02"/>
  </r>
  <r>
    <n v="1743"/>
    <n v="12665"/>
    <s v="42682665GRSU"/>
    <s v="665G"/>
    <x v="57"/>
    <s v="16MIP - (RSU)"/>
    <n v="10265"/>
    <n v="10"/>
    <x v="5"/>
    <n v="9260"/>
    <x v="2"/>
    <n v="2000"/>
    <n v="0"/>
    <n v="0"/>
    <s v="42682665GRSU16MIP - (RSU)"/>
    <s v="MIP - (RSU)"/>
    <s v="MIP - (RSU) - 11/08/2016"/>
    <s v="3 years"/>
    <d v="2016-11-08T00:00:00"/>
    <d v="2019-11-08T00:00:00"/>
    <n v="4355"/>
    <n v="0"/>
    <n v="0"/>
    <m/>
    <m/>
    <m/>
    <m/>
    <n v="4355"/>
    <n v="1"/>
    <s v=""/>
    <n v="0"/>
    <n v="319177.95"/>
    <n v="0"/>
    <n v="0"/>
    <n v="0"/>
    <s v=""/>
    <s v=""/>
    <s v=""/>
    <n v="319177.95"/>
    <n v="4355"/>
    <n v="0"/>
    <n v="0"/>
    <n v="4355"/>
    <n v="73.290000000000006"/>
    <n v="319177.95"/>
    <n v="-6378.4521527999996"/>
    <n v="312799.49784720002"/>
    <n v="265969.40999999997"/>
    <n v="53208.54"/>
    <n v="-1063.3194633599999"/>
    <n v="52145.220536640001"/>
    <n v="319177.95"/>
    <n v="291.22075729927008"/>
    <n v="1096"/>
    <n v="319177.95"/>
    <n v="319177.95"/>
    <n v="0"/>
    <n v="0"/>
    <n v="0"/>
    <n v="0"/>
    <n v="53208.54"/>
    <n v="265969.40999999997"/>
    <n v="319177.94999999995"/>
    <n v="0"/>
    <m/>
    <n v="0"/>
    <n v="53208.54"/>
    <n v="0"/>
    <n v="53208.54"/>
    <n v="0"/>
    <n v="0"/>
    <n v="0"/>
    <n v="0"/>
    <n v="0"/>
    <n v="0"/>
    <n v="0"/>
    <n v="0"/>
    <n v="53208.54"/>
  </r>
  <r>
    <n v="1744"/>
    <n v="17058"/>
    <s v="4268258ReRSU"/>
    <s v="58Re"/>
    <x v="143"/>
    <s v="16MIP - (RSU)"/>
    <n v="10265"/>
    <n v="212"/>
    <x v="109"/>
    <n v="9260"/>
    <x v="2"/>
    <n v="821000"/>
    <n v="0"/>
    <n v="0"/>
    <s v="4268258ReRSU16MIP - (RSU)"/>
    <s v="MIP - (RSU)"/>
    <s v="MIP - (RSU) - 11/08/2016"/>
    <s v="3 years"/>
    <d v="2016-11-08T00:00:00"/>
    <d v="2019-11-08T00:00:00"/>
    <n v="191"/>
    <n v="0"/>
    <n v="0"/>
    <m/>
    <m/>
    <m/>
    <m/>
    <n v="191"/>
    <n v="1"/>
    <s v=""/>
    <n v="191"/>
    <n v="13998.390000000001"/>
    <n v="0"/>
    <n v="0"/>
    <n v="0"/>
    <s v=""/>
    <s v=""/>
    <s v=""/>
    <n v="13998.390000000001"/>
    <n v="191"/>
    <n v="-191"/>
    <n v="0"/>
    <n v="0"/>
    <n v="73.290000000000006"/>
    <n v="0"/>
    <n v="0"/>
    <n v="0"/>
    <n v="11653.11"/>
    <n v="2345.2800000000002"/>
    <n v="-46.868075519999998"/>
    <n v="2298.4119244800004"/>
    <n v="13998.390000000001"/>
    <n v="12.772253649635038"/>
    <n v="1096"/>
    <n v="13998.390000000001"/>
    <n v="13998.390000000001"/>
    <n v="0"/>
    <n v="0"/>
    <n v="0"/>
    <n v="0"/>
    <n v="2345.2800000000002"/>
    <n v="11653.11"/>
    <n v="13998.390000000001"/>
    <n v="0"/>
    <m/>
    <n v="0"/>
    <n v="2345.2800000000002"/>
    <n v="0"/>
    <n v="2345.2800000000002"/>
    <n v="0"/>
    <n v="0"/>
    <n v="0"/>
    <n v="0"/>
    <n v="0"/>
    <n v="0"/>
    <n v="0"/>
    <n v="0"/>
    <n v="2345.2800000000002"/>
  </r>
  <r>
    <n v="1745"/>
    <n v="19149"/>
    <s v="42682149HRSU"/>
    <s v="149H"/>
    <x v="180"/>
    <s v="16MIP - (RSU)"/>
    <n v="10265"/>
    <n v="80"/>
    <x v="129"/>
    <n v="9260"/>
    <x v="2"/>
    <n v="190000"/>
    <n v="0"/>
    <n v="0"/>
    <s v="42682149HRSU16MIP - (RSU)"/>
    <s v="MIP - (RSU)"/>
    <s v="MIP - (RSU) - 11/08/2016"/>
    <s v="3 years"/>
    <d v="2016-11-08T00:00:00"/>
    <d v="2019-11-08T00:00:00"/>
    <n v="632"/>
    <n v="0"/>
    <n v="0"/>
    <m/>
    <m/>
    <m/>
    <m/>
    <n v="632"/>
    <n v="1"/>
    <s v=""/>
    <n v="0"/>
    <n v="46319.280000000006"/>
    <n v="0"/>
    <n v="0"/>
    <n v="0"/>
    <s v=""/>
    <s v=""/>
    <s v=""/>
    <n v="46319.280000000006"/>
    <n v="632"/>
    <n v="0"/>
    <n v="0"/>
    <n v="632"/>
    <n v="73.290000000000006"/>
    <n v="46319.280000000006"/>
    <n v="-925.64449152000009"/>
    <n v="45393.635508480009"/>
    <n v="38550.54"/>
    <n v="7768.74"/>
    <n v="-155.25050015999997"/>
    <n v="7613.4894998399996"/>
    <n v="46319.280000000006"/>
    <n v="42.262116788321173"/>
    <n v="1096"/>
    <n v="46319.280000000006"/>
    <n v="46319.280000000006"/>
    <n v="0"/>
    <n v="0"/>
    <n v="0"/>
    <n v="0"/>
    <n v="7768.74"/>
    <n v="38550.54"/>
    <n v="46319.28"/>
    <n v="0"/>
    <m/>
    <n v="0"/>
    <n v="7768.74"/>
    <n v="0"/>
    <n v="7768.74"/>
    <n v="0"/>
    <n v="0"/>
    <n v="0"/>
    <n v="0"/>
    <n v="0"/>
    <n v="0"/>
    <n v="0"/>
    <n v="0"/>
    <n v="7768.74"/>
  </r>
  <r>
    <n v="1746"/>
    <n v="15304"/>
    <s v="42682304GRSU"/>
    <s v="304G"/>
    <x v="109"/>
    <s v="16MIP - (RSU)"/>
    <n v="10265"/>
    <n v="180"/>
    <x v="75"/>
    <n v="9260"/>
    <x v="2"/>
    <n v="700000"/>
    <n v="0"/>
    <n v="0"/>
    <s v="42682304GRSU16MIP - (RSU)"/>
    <s v="MIP - (RSU)"/>
    <s v="MIP - (RSU) - 11/08/2016"/>
    <s v="3 years"/>
    <d v="2016-11-08T00:00:00"/>
    <d v="2019-11-08T00:00:00"/>
    <n v="1686"/>
    <n v="0"/>
    <n v="0"/>
    <m/>
    <m/>
    <m/>
    <m/>
    <n v="1686"/>
    <n v="1"/>
    <s v=""/>
    <n v="0"/>
    <n v="123566.94000000002"/>
    <n v="0"/>
    <n v="0"/>
    <n v="0"/>
    <s v=""/>
    <s v=""/>
    <s v=""/>
    <n v="123566.94000000002"/>
    <n v="1686"/>
    <n v="0"/>
    <n v="0"/>
    <n v="1686"/>
    <n v="73.290000000000006"/>
    <n v="123566.94000000002"/>
    <n v="-2469.3617289600002"/>
    <n v="121097.57827104002"/>
    <n v="102972.45"/>
    <n v="20594.490000000002"/>
    <n v="-411.56028815999997"/>
    <n v="20182.929711840003"/>
    <n v="123566.94000000002"/>
    <n v="112.7435583941606"/>
    <n v="1096"/>
    <n v="123566.94000000002"/>
    <n v="123566.94000000002"/>
    <n v="0"/>
    <n v="0"/>
    <n v="0"/>
    <n v="0"/>
    <n v="20594.490000000002"/>
    <n v="102972.45"/>
    <n v="123566.94"/>
    <n v="0"/>
    <m/>
    <n v="0"/>
    <n v="20594.490000000002"/>
    <n v="0"/>
    <n v="20594.490000000002"/>
    <n v="0"/>
    <n v="0"/>
    <n v="0"/>
    <n v="0"/>
    <n v="0"/>
    <n v="0"/>
    <n v="0"/>
    <n v="0"/>
    <n v="20594.490000000002"/>
  </r>
  <r>
    <n v="1747"/>
    <n v="17064"/>
    <s v="4268264SaRSU"/>
    <s v="64Sa"/>
    <x v="147"/>
    <s v="16MIP - (RSU)"/>
    <n v="10265"/>
    <n v="212"/>
    <x v="104"/>
    <n v="9260"/>
    <x v="2"/>
    <n v="821000"/>
    <n v="0"/>
    <n v="0"/>
    <s v="4268264SaRSU16MIP - (RSU)"/>
    <s v="MIP - (RSU)"/>
    <s v="MIP - (RSU) - 11/08/2016"/>
    <s v="3 years"/>
    <d v="2016-11-08T00:00:00"/>
    <d v="2019-11-08T00:00:00"/>
    <n v="406"/>
    <n v="0"/>
    <n v="0"/>
    <m/>
    <m/>
    <m/>
    <m/>
    <n v="406"/>
    <n v="1"/>
    <s v=""/>
    <n v="406"/>
    <n v="29755.74"/>
    <n v="0"/>
    <n v="0"/>
    <n v="0"/>
    <s v=""/>
    <s v=""/>
    <s v=""/>
    <n v="29755.74"/>
    <n v="406"/>
    <n v="-406"/>
    <n v="0"/>
    <n v="0"/>
    <n v="73.290000000000006"/>
    <n v="0"/>
    <n v="0"/>
    <n v="0"/>
    <n v="24772.02"/>
    <n v="4983.72"/>
    <n v="-99.594660480000002"/>
    <n v="4884.1253395200001"/>
    <n v="29755.74"/>
    <n v="27.149397810218979"/>
    <n v="1096"/>
    <n v="29755.74"/>
    <n v="29755.74"/>
    <n v="0"/>
    <n v="0"/>
    <n v="0"/>
    <n v="0"/>
    <n v="4983.7200000000021"/>
    <n v="24772.02"/>
    <n v="29755.74"/>
    <n v="0"/>
    <m/>
    <n v="0"/>
    <n v="102.5"/>
    <n v="4881.2200000000021"/>
    <n v="4983.7200000000021"/>
    <n v="0"/>
    <n v="0"/>
    <n v="0"/>
    <n v="0"/>
    <n v="0"/>
    <n v="0"/>
    <n v="0"/>
    <n v="0"/>
    <n v="4983.7200000000021"/>
  </r>
  <r>
    <n v="1748"/>
    <n v="16986"/>
    <s v="42682986ARSU"/>
    <s v="986A"/>
    <x v="131"/>
    <s v="16MIP - (RSU)"/>
    <n v="10265"/>
    <n v="10"/>
    <x v="101"/>
    <n v="9260"/>
    <x v="2"/>
    <n v="2000"/>
    <n v="0"/>
    <n v="0"/>
    <s v="42682986ARSU16MIP - (RSU)"/>
    <s v="MIP - (RSU)"/>
    <s v="MIP - (RSU) - 11/08/2016"/>
    <s v="3 years"/>
    <d v="2016-11-08T00:00:00"/>
    <d v="2019-11-08T00:00:00"/>
    <n v="472"/>
    <n v="0"/>
    <n v="0"/>
    <m/>
    <m/>
    <m/>
    <m/>
    <n v="472"/>
    <n v="1"/>
    <s v=""/>
    <n v="0"/>
    <n v="34592.880000000005"/>
    <n v="0"/>
    <n v="0"/>
    <n v="0"/>
    <s v=""/>
    <s v=""/>
    <s v=""/>
    <n v="34592.880000000005"/>
    <n v="472"/>
    <n v="0"/>
    <n v="0"/>
    <n v="472"/>
    <n v="73.290000000000006"/>
    <n v="34592.880000000005"/>
    <n v="-691.30411392000008"/>
    <n v="33901.575886080005"/>
    <n v="28802.97"/>
    <n v="5789.91"/>
    <n v="-115.70556143999998"/>
    <n v="5674.2044385600002"/>
    <n v="5674.2044385600002"/>
    <n v="5.1771938308029197"/>
    <n v="235"/>
    <n v="1216.6400000000001"/>
    <n v="30019.61"/>
    <n v="4457.5644385599999"/>
    <n v="0"/>
    <n v="0"/>
    <n v="0"/>
    <n v="1216.6399999999999"/>
    <n v="28802.97"/>
    <n v="30019.61"/>
    <n v="0"/>
    <m/>
    <n v="0"/>
    <n v="119.08"/>
    <n v="160.49"/>
    <n v="279.57"/>
    <n v="160.49"/>
    <n v="144.96"/>
    <n v="160.5"/>
    <n v="465.95000000000005"/>
    <n v="155.31"/>
    <n v="160.49"/>
    <n v="155.32"/>
    <n v="471.12"/>
    <n v="1216.6399999999999"/>
  </r>
  <r>
    <n v="1749"/>
    <n v="11473"/>
    <s v="42682473HRSU"/>
    <s v="473H"/>
    <x v="43"/>
    <s v="16MIP - (RSU)"/>
    <n v="10265"/>
    <n v="20"/>
    <x v="35"/>
    <n v="9260"/>
    <x v="2"/>
    <n v="107000"/>
    <n v="0"/>
    <n v="0"/>
    <s v="42682473HRSU16MIP - (RSU)"/>
    <s v="MIP - (RSU)"/>
    <s v="MIP - (RSU) - 11/08/2016"/>
    <s v="3 years"/>
    <d v="2016-11-08T00:00:00"/>
    <d v="2019-11-08T00:00:00"/>
    <n v="608"/>
    <n v="0"/>
    <n v="0"/>
    <m/>
    <m/>
    <m/>
    <m/>
    <n v="608"/>
    <n v="1"/>
    <s v=""/>
    <n v="0"/>
    <n v="44560.320000000007"/>
    <n v="0"/>
    <n v="0"/>
    <n v="0"/>
    <s v=""/>
    <s v=""/>
    <s v=""/>
    <n v="44560.320000000007"/>
    <n v="608"/>
    <n v="0"/>
    <n v="0"/>
    <n v="608"/>
    <n v="73.290000000000006"/>
    <n v="44560.320000000007"/>
    <n v="-890.49343488000011"/>
    <n v="43669.826565120005"/>
    <n v="37084.74"/>
    <n v="7475.58"/>
    <n v="-149.39199072"/>
    <n v="7326.1880092800002"/>
    <n v="44560.320000000007"/>
    <n v="40.657226277372267"/>
    <n v="1096"/>
    <n v="44560.320000000007"/>
    <n v="44560.320000000007"/>
    <n v="0"/>
    <n v="0"/>
    <n v="0"/>
    <n v="0"/>
    <n v="7475.58"/>
    <n v="37084.74"/>
    <n v="44560.32"/>
    <n v="0"/>
    <m/>
    <n v="0"/>
    <n v="7475.58"/>
    <n v="0"/>
    <n v="7475.58"/>
    <n v="0"/>
    <n v="0"/>
    <n v="0"/>
    <n v="0"/>
    <n v="0"/>
    <n v="0"/>
    <n v="0"/>
    <n v="0"/>
    <n v="7475.58"/>
  </r>
  <r>
    <n v="1750"/>
    <n v="10401"/>
    <s v="42682401SRSU"/>
    <s v="401S"/>
    <x v="19"/>
    <s v="16MIP - (RSU)"/>
    <n v="10265"/>
    <n v="10"/>
    <x v="14"/>
    <n v="9260"/>
    <x v="2"/>
    <n v="2000"/>
    <n v="0"/>
    <n v="0"/>
    <s v="42682401SRSU16MIP - (RSU)"/>
    <s v="MIP - (RSU)"/>
    <s v="MIP - (RSU) - 11/08/2016"/>
    <s v="3 years"/>
    <d v="2016-11-08T00:00:00"/>
    <d v="2019-11-08T00:00:00"/>
    <n v="156"/>
    <n v="0"/>
    <n v="0"/>
    <m/>
    <m/>
    <m/>
    <m/>
    <n v="156"/>
    <n v="1"/>
    <s v=""/>
    <n v="0"/>
    <n v="11433.240000000002"/>
    <n v="0"/>
    <n v="0"/>
    <n v="0"/>
    <s v=""/>
    <s v=""/>
    <s v=""/>
    <n v="11433.240000000002"/>
    <n v="156"/>
    <n v="0"/>
    <n v="0"/>
    <n v="156"/>
    <n v="73.290000000000006"/>
    <n v="11433.240000000002"/>
    <n v="-228.48186816"/>
    <n v="11204.758131840001"/>
    <n v="9527.7000000000007"/>
    <n v="1905.54"/>
    <n v="-38.080311359999996"/>
    <n v="1867.45968864"/>
    <n v="1867.45968864"/>
    <n v="1.7038865772262772"/>
    <n v="235"/>
    <n v="400.41"/>
    <n v="9928.11"/>
    <n v="1467.0496886399999"/>
    <n v="0"/>
    <n v="0"/>
    <n v="0"/>
    <n v="400.40999999999997"/>
    <n v="9527.7000000000007"/>
    <n v="9928.11"/>
    <n v="0"/>
    <m/>
    <n v="0"/>
    <n v="39.19"/>
    <n v="52.82"/>
    <n v="92.009999999999991"/>
    <n v="52.82"/>
    <n v="47.71"/>
    <n v="52.82"/>
    <n v="153.35"/>
    <n v="51.12"/>
    <n v="52.82"/>
    <n v="51.11"/>
    <n v="155.05000000000001"/>
    <n v="400.40999999999997"/>
  </r>
  <r>
    <n v="1751"/>
    <n v="14383"/>
    <s v="42682383KRSU"/>
    <s v="383K"/>
    <x v="83"/>
    <s v="16MIP - (RSU)"/>
    <n v="10265"/>
    <n v="80"/>
    <x v="68"/>
    <n v="9260"/>
    <x v="2"/>
    <n v="190000"/>
    <n v="0"/>
    <n v="0"/>
    <s v="42682383KRSU16MIP - (RSU)"/>
    <s v="MIP - (RSU)"/>
    <s v="MIP - (RSU) - 11/08/2016"/>
    <s v="3 years"/>
    <d v="2016-11-08T00:00:00"/>
    <d v="2019-11-08T00:00:00"/>
    <n v="1272"/>
    <n v="0"/>
    <n v="0"/>
    <m/>
    <m/>
    <m/>
    <m/>
    <n v="1272"/>
    <n v="1"/>
    <s v=""/>
    <n v="0"/>
    <n v="93224.88"/>
    <n v="0"/>
    <n v="0"/>
    <n v="0"/>
    <s v=""/>
    <s v=""/>
    <s v=""/>
    <n v="93224.88"/>
    <n v="1272"/>
    <n v="0"/>
    <n v="0"/>
    <n v="1272"/>
    <n v="73.290000000000006"/>
    <n v="93224.88"/>
    <n v="-1863.00600192"/>
    <n v="91361.873998080002"/>
    <n v="77687.399999999994"/>
    <n v="15537.48"/>
    <n v="-310.50100031999995"/>
    <n v="15226.978999679999"/>
    <n v="15226.978999679999"/>
    <n v="13.893229014306568"/>
    <n v="235"/>
    <n v="3264.91"/>
    <n v="80952.31"/>
    <n v="11962.068999679999"/>
    <n v="0"/>
    <n v="0"/>
    <n v="0"/>
    <n v="3264.91"/>
    <n v="77687.399999999994"/>
    <n v="80952.31"/>
    <n v="0"/>
    <m/>
    <n v="0"/>
    <n v="319.54000000000002"/>
    <n v="430.69"/>
    <n v="750.23"/>
    <n v="430.69"/>
    <n v="389.01"/>
    <n v="430.69"/>
    <n v="1250.3900000000001"/>
    <n v="416.8"/>
    <n v="430.69"/>
    <n v="416.8"/>
    <n v="1264.29"/>
    <n v="3264.91"/>
  </r>
  <r>
    <n v="1752"/>
    <n v="10106"/>
    <s v="42682106GRSU"/>
    <s v="106G"/>
    <x v="6"/>
    <s v="16MIP - (RSU)"/>
    <n v="10265"/>
    <n v="30"/>
    <x v="6"/>
    <n v="9260"/>
    <x v="2"/>
    <n v="10000"/>
    <n v="0"/>
    <n v="0"/>
    <s v="42682106GRSU16MIP - (RSU)"/>
    <s v="MIP - (RSU)"/>
    <s v="MIP - (RSU) - 11/08/2016"/>
    <s v="3 years"/>
    <d v="2016-11-08T00:00:00"/>
    <d v="2019-11-08T00:00:00"/>
    <n v="166"/>
    <n v="0"/>
    <n v="0"/>
    <m/>
    <m/>
    <m/>
    <m/>
    <n v="166"/>
    <n v="1"/>
    <s v=""/>
    <n v="0"/>
    <n v="12166.140000000001"/>
    <n v="0"/>
    <n v="0"/>
    <n v="0"/>
    <s v=""/>
    <s v=""/>
    <s v=""/>
    <n v="12166.140000000001"/>
    <n v="166"/>
    <n v="0"/>
    <n v="0"/>
    <n v="166"/>
    <n v="73.290000000000006"/>
    <n v="12166.140000000001"/>
    <n v="-243.12814176000001"/>
    <n v="11923.011858240001"/>
    <n v="10114.02"/>
    <n v="2052.12"/>
    <n v="-41.009566079999992"/>
    <n v="2011.1104339199999"/>
    <n v="2011.1104339199999"/>
    <n v="1.8349547754744524"/>
    <n v="235"/>
    <n v="431.21"/>
    <n v="10545.23"/>
    <n v="1579.9004339199998"/>
    <n v="0"/>
    <n v="0"/>
    <n v="0"/>
    <n v="431.21000000000004"/>
    <n v="10114.02"/>
    <n v="10545.23"/>
    <n v="0"/>
    <m/>
    <n v="0"/>
    <n v="42.2"/>
    <n v="56.89"/>
    <n v="99.09"/>
    <n v="56.88"/>
    <n v="51.38"/>
    <n v="56.88"/>
    <n v="165.14000000000001"/>
    <n v="55.05"/>
    <n v="56.89"/>
    <n v="55.04"/>
    <n v="166.98"/>
    <n v="431.21000000000004"/>
  </r>
  <r>
    <n v="1753"/>
    <n v="14712"/>
    <s v="42682712PRSU"/>
    <s v="712P"/>
    <x v="91"/>
    <s v="16MIP - (RSU)"/>
    <n v="10265"/>
    <n v="10"/>
    <x v="74"/>
    <n v="9260"/>
    <x v="2"/>
    <n v="2000"/>
    <n v="0"/>
    <n v="0"/>
    <s v="42682712PRSU16MIP - (RSU)"/>
    <s v="MIP - (RSU)"/>
    <s v="MIP - (RSU) - 11/08/2016"/>
    <s v="3 years"/>
    <d v="2016-11-08T00:00:00"/>
    <d v="2019-11-08T00:00:00"/>
    <n v="489"/>
    <n v="0"/>
    <n v="0"/>
    <m/>
    <m/>
    <m/>
    <m/>
    <n v="489"/>
    <n v="1"/>
    <s v=""/>
    <n v="0"/>
    <n v="35838.810000000005"/>
    <n v="0"/>
    <n v="0"/>
    <n v="0"/>
    <s v=""/>
    <s v=""/>
    <s v=""/>
    <n v="35838.810000000005"/>
    <n v="489"/>
    <n v="0"/>
    <n v="0"/>
    <n v="489"/>
    <n v="73.290000000000006"/>
    <n v="35838.810000000005"/>
    <n v="-716.20277904"/>
    <n v="35122.607220960002"/>
    <n v="29829.03"/>
    <n v="6009.78"/>
    <n v="-120.09944351999998"/>
    <n v="5889.6805564799997"/>
    <n v="35838.810000000005"/>
    <n v="32.699644160583944"/>
    <n v="1096"/>
    <n v="35838.810000000005"/>
    <n v="35838.810000000005"/>
    <n v="0"/>
    <n v="0"/>
    <n v="0"/>
    <n v="0"/>
    <n v="6009.78"/>
    <n v="29829.03"/>
    <n v="35838.81"/>
    <n v="0"/>
    <m/>
    <n v="0"/>
    <n v="123.6"/>
    <n v="166.58"/>
    <n v="290.18"/>
    <n v="166.59"/>
    <n v="150.47"/>
    <n v="166.59"/>
    <n v="483.65"/>
    <n v="161.21"/>
    <n v="5074.74"/>
    <n v="0"/>
    <n v="5235.95"/>
    <n v="6009.78"/>
  </r>
  <r>
    <n v="1754"/>
    <n v="17279"/>
    <s v="42682279CRSU"/>
    <s v="279C"/>
    <x v="154"/>
    <s v="16MIP - (RSU)"/>
    <n v="10265"/>
    <n v="10"/>
    <x v="115"/>
    <n v="9260"/>
    <x v="2"/>
    <n v="2000"/>
    <n v="0"/>
    <n v="0"/>
    <s v="42682279CRSU16MIP - (RSU)"/>
    <s v="MIP - (RSU)"/>
    <s v="MIP - (RSU) - 11/08/2016"/>
    <s v="3 years"/>
    <d v="2016-11-08T00:00:00"/>
    <d v="2019-11-08T00:00:00"/>
    <n v="4485"/>
    <n v="0"/>
    <n v="0"/>
    <m/>
    <m/>
    <m/>
    <m/>
    <n v="4485"/>
    <n v="1"/>
    <s v=""/>
    <n v="0"/>
    <n v="328705.65000000002"/>
    <n v="0"/>
    <n v="0"/>
    <n v="0"/>
    <s v=""/>
    <s v=""/>
    <s v=""/>
    <n v="328705.65000000002"/>
    <n v="4485"/>
    <n v="0"/>
    <n v="0"/>
    <n v="4485"/>
    <n v="73.290000000000006"/>
    <n v="328705.65000000002"/>
    <n v="-6568.8537096"/>
    <n v="322136.79629040003"/>
    <n v="273884.73"/>
    <n v="54820.92"/>
    <n v="-1095.5412652799998"/>
    <n v="53725.378734719998"/>
    <n v="328705.65000000002"/>
    <n v="299.91391423357669"/>
    <n v="1096"/>
    <n v="328705.65000000002"/>
    <n v="328705.65000000002"/>
    <n v="0"/>
    <n v="0"/>
    <n v="0"/>
    <n v="0"/>
    <n v="54820.92"/>
    <n v="273884.73"/>
    <n v="328705.64999999997"/>
    <n v="0"/>
    <m/>
    <n v="0"/>
    <n v="54820.92"/>
    <n v="0"/>
    <n v="54820.92"/>
    <n v="0"/>
    <n v="0"/>
    <n v="0"/>
    <n v="0"/>
    <n v="0"/>
    <n v="0"/>
    <n v="0"/>
    <n v="0"/>
    <n v="54820.9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F5:L34" firstHeaderRow="1" firstDataRow="2" firstDataCol="3"/>
  <pivotFields count="100"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221">
        <item h="1" x="17"/>
        <item x="32"/>
        <item h="1" x="25"/>
        <item h="1" x="5"/>
        <item h="1" x="0"/>
        <item h="1" x="96"/>
        <item h="1" x="52"/>
        <item h="1" x="13"/>
        <item h="1" x="26"/>
        <item h="1" x="155"/>
        <item h="1" x="131"/>
        <item h="1" x="132"/>
        <item h="1" x="199"/>
        <item h="1" x="192"/>
        <item h="1" x="133"/>
        <item h="1" x="188"/>
        <item h="1" x="218"/>
        <item h="1" x="24"/>
        <item h="1" x="53"/>
        <item h="1" x="134"/>
        <item h="1" x="44"/>
        <item h="1" x="182"/>
        <item h="1" x="77"/>
        <item h="1" x="103"/>
        <item h="1" x="42"/>
        <item h="1" x="113"/>
        <item h="1" x="14"/>
        <item h="1" x="60"/>
        <item h="1" x="73"/>
        <item h="1" x="7"/>
        <item h="1" x="216"/>
        <item h="1" x="50"/>
        <item h="1" x="29"/>
        <item h="1" x="190"/>
        <item x="154"/>
        <item h="1" x="196"/>
        <item h="1" x="54"/>
        <item h="1" x="81"/>
        <item h="1" x="71"/>
        <item h="1" x="135"/>
        <item h="1" x="108"/>
        <item h="1" x="211"/>
        <item h="1" x="130"/>
        <item h="1" x="125"/>
        <item h="1" x="86"/>
        <item h="1" x="36"/>
        <item h="1" x="37"/>
        <item h="1" x="122"/>
        <item h="1" x="105"/>
        <item x="185"/>
        <item h="1" x="23"/>
        <item h="1" x="136"/>
        <item h="1" x="47"/>
        <item h="1" x="166"/>
        <item h="1" x="152"/>
        <item h="1" x="115"/>
        <item h="1" x="89"/>
        <item h="1" x="163"/>
        <item h="1" x="153"/>
        <item h="1" x="137"/>
        <item h="1" x="111"/>
        <item h="1" x="189"/>
        <item h="1" x="161"/>
        <item h="1" x="78"/>
        <item x="79"/>
        <item h="1" x="183"/>
        <item h="1" x="12"/>
        <item h="1" x="197"/>
        <item h="1" x="27"/>
        <item h="1" x="69"/>
        <item h="1" x="169"/>
        <item h="1" x="127"/>
        <item h="1" x="160"/>
        <item h="1" x="18"/>
        <item h="1" x="109"/>
        <item h="1" x="200"/>
        <item h="1" x="114"/>
        <item h="1" x="46"/>
        <item h="1" x="22"/>
        <item x="57"/>
        <item h="1" x="6"/>
        <item h="1" x="39"/>
        <item h="1" x="158"/>
        <item x="164"/>
        <item h="1" x="110"/>
        <item h="1" x="201"/>
        <item h="1" x="214"/>
        <item h="1" x="191"/>
        <item h="1" x="180"/>
        <item h="1" x="193"/>
        <item h="1" x="202"/>
        <item h="1" x="3"/>
        <item h="1" x="43"/>
        <item h="1" x="173"/>
        <item h="1" x="55"/>
        <item h="1" x="40"/>
        <item h="1" x="123"/>
        <item h="1" x="129"/>
        <item h="1" x="11"/>
        <item h="1" x="59"/>
        <item h="1" x="63"/>
        <item h="1" x="198"/>
        <item h="1" x="165"/>
        <item h="1" x="120"/>
        <item h="1" x="8"/>
        <item h="1" x="209"/>
        <item h="1" x="64"/>
        <item h="1" x="94"/>
        <item h="1" x="48"/>
        <item h="1" x="33"/>
        <item h="1" x="168"/>
        <item h="1" x="121"/>
        <item h="1" x="83"/>
        <item h="1" x="177"/>
        <item h="1" x="138"/>
        <item h="1" x="178"/>
        <item h="1" x="204"/>
        <item h="1" x="203"/>
        <item h="1" x="171"/>
        <item h="1" x="139"/>
        <item h="1" x="34"/>
        <item h="1" x="184"/>
        <item h="1" x="140"/>
        <item h="1" x="20"/>
        <item h="1" x="141"/>
        <item h="1" x="41"/>
        <item h="1" x="97"/>
        <item h="1" x="167"/>
        <item h="1" x="2"/>
        <item h="1" x="98"/>
        <item h="1" x="102"/>
        <item h="1" x="117"/>
        <item h="1" x="159"/>
        <item h="1" x="70"/>
        <item h="1" x="66"/>
        <item h="1" x="170"/>
        <item h="1" x="157"/>
        <item h="1" x="207"/>
        <item h="1" x="10"/>
        <item h="1" x="67"/>
        <item h="1" x="162"/>
        <item h="1" x="75"/>
        <item h="1" x="119"/>
        <item h="1" x="85"/>
        <item h="1" x="51"/>
        <item h="1" x="175"/>
        <item h="1" x="205"/>
        <item h="1" x="61"/>
        <item h="1" x="126"/>
        <item h="1" x="28"/>
        <item x="112"/>
        <item h="1" x="128"/>
        <item h="1" x="194"/>
        <item h="1" x="9"/>
        <item h="1" x="16"/>
        <item h="1" x="91"/>
        <item h="1" x="172"/>
        <item h="1" x="65"/>
        <item h="1" x="142"/>
        <item h="1" x="76"/>
        <item h="1" x="143"/>
        <item h="1" x="58"/>
        <item h="1" x="219"/>
        <item h="1" x="195"/>
        <item x="186"/>
        <item h="1" x="84"/>
        <item h="1" x="144"/>
        <item h="1" x="101"/>
        <item h="1" x="68"/>
        <item h="1" x="145"/>
        <item h="1" x="146"/>
        <item h="1" x="147"/>
        <item h="1" x="49"/>
        <item h="1" x="179"/>
        <item h="1" x="181"/>
        <item h="1" x="176"/>
        <item h="1" x="82"/>
        <item h="1" x="31"/>
        <item h="1" x="212"/>
        <item h="1" x="104"/>
        <item h="1" x="92"/>
        <item h="1" x="35"/>
        <item h="1" x="21"/>
        <item h="1" x="74"/>
        <item h="1" x="208"/>
        <item h="1" x="99"/>
        <item h="1" x="95"/>
        <item h="1" x="156"/>
        <item h="1" x="62"/>
        <item h="1" x="19"/>
        <item h="1" x="210"/>
        <item x="56"/>
        <item h="1" x="215"/>
        <item h="1" x="100"/>
        <item h="1" x="187"/>
        <item h="1" x="72"/>
        <item h="1" x="118"/>
        <item h="1" x="148"/>
        <item h="1" x="149"/>
        <item h="1" x="106"/>
        <item h="1" x="116"/>
        <item h="1" x="80"/>
        <item h="1" x="15"/>
        <item h="1" x="4"/>
        <item h="1" x="107"/>
        <item h="1" x="87"/>
        <item h="1" x="174"/>
        <item h="1" x="150"/>
        <item h="1" x="213"/>
        <item h="1" x="151"/>
        <item h="1" x="124"/>
        <item h="1" x="93"/>
        <item h="1" x="30"/>
        <item h="1" x="38"/>
        <item h="1" x="1"/>
        <item h="1" x="90"/>
        <item h="1" x="88"/>
        <item h="1" x="45"/>
        <item h="1" x="206"/>
        <item h="1" x="217"/>
        <item h="1" x="220"/>
      </items>
    </pivotField>
    <pivotField compact="0" outline="0" showAll="0"/>
    <pivotField compact="0" outline="0" showAll="0"/>
    <pivotField compact="0" outline="0" showAll="0"/>
    <pivotField axis="axisRow" compact="0" outline="0" showAll="0" defaultSubtotal="0">
      <items count="146">
        <item x="120"/>
        <item x="134"/>
        <item x="55"/>
        <item x="60"/>
        <item x="132"/>
        <item x="48"/>
        <item x="64"/>
        <item x="54"/>
        <item x="66"/>
        <item x="124"/>
        <item x="53"/>
        <item x="45"/>
        <item x="117"/>
        <item x="14"/>
        <item x="52"/>
        <item x="46"/>
        <item x="1"/>
        <item x="4"/>
        <item x="135"/>
        <item x="31"/>
        <item x="12"/>
        <item x="61"/>
        <item x="121"/>
        <item x="116"/>
        <item x="47"/>
        <item x="73"/>
        <item x="128"/>
        <item x="69"/>
        <item x="7"/>
        <item x="44"/>
        <item x="57"/>
        <item x="43"/>
        <item x="89"/>
        <item x="0"/>
        <item x="127"/>
        <item x="122"/>
        <item x="136"/>
        <item x="5"/>
        <item x="21"/>
        <item x="129"/>
        <item x="20"/>
        <item x="107"/>
        <item x="72"/>
        <item x="75"/>
        <item x="59"/>
        <item x="103"/>
        <item x="140"/>
        <item x="56"/>
        <item x="11"/>
        <item x="114"/>
        <item x="85"/>
        <item x="83"/>
        <item x="82"/>
        <item x="90"/>
        <item x="49"/>
        <item x="98"/>
        <item x="27"/>
        <item x="63"/>
        <item x="18"/>
        <item x="19"/>
        <item x="6"/>
        <item x="3"/>
        <item x="34"/>
        <item x="32"/>
        <item x="51"/>
        <item x="35"/>
        <item x="33"/>
        <item x="15"/>
        <item x="2"/>
        <item x="28"/>
        <item x="17"/>
        <item x="126"/>
        <item x="24"/>
        <item x="30"/>
        <item x="97"/>
        <item x="13"/>
        <item x="10"/>
        <item x="26"/>
        <item x="40"/>
        <item x="41"/>
        <item x="42"/>
        <item x="100"/>
        <item x="37"/>
        <item x="38"/>
        <item x="50"/>
        <item x="23"/>
        <item x="130"/>
        <item x="115"/>
        <item x="67"/>
        <item x="62"/>
        <item x="86"/>
        <item x="96"/>
        <item x="143"/>
        <item x="81"/>
        <item x="65"/>
        <item x="93"/>
        <item x="84"/>
        <item x="91"/>
        <item x="68"/>
        <item x="141"/>
        <item x="94"/>
        <item x="76"/>
        <item x="95"/>
        <item x="88"/>
        <item x="79"/>
        <item x="78"/>
        <item x="77"/>
        <item x="138"/>
        <item x="80"/>
        <item x="92"/>
        <item x="87"/>
        <item x="22"/>
        <item x="99"/>
        <item x="25"/>
        <item x="29"/>
        <item x="123"/>
        <item x="39"/>
        <item x="16"/>
        <item x="58"/>
        <item x="102"/>
        <item x="109"/>
        <item x="110"/>
        <item x="8"/>
        <item x="139"/>
        <item x="108"/>
        <item x="36"/>
        <item x="131"/>
        <item x="113"/>
        <item x="106"/>
        <item x="105"/>
        <item x="118"/>
        <item x="112"/>
        <item x="125"/>
        <item x="111"/>
        <item x="74"/>
        <item x="9"/>
        <item x="119"/>
        <item x="70"/>
        <item x="71"/>
        <item x="137"/>
        <item x="142"/>
        <item x="101"/>
        <item x="104"/>
        <item x="133"/>
        <item x="144"/>
        <item x="1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axis="axisRow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/>
    <pivotField compact="0" outline="0" showAl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numFmtId="43" outline="0" showAll="0" defaultSubtotal="0"/>
    <pivotField compact="0" outline="0" showAll="0" defaultSubtotal="0"/>
    <pivotField compact="0" numFmtId="43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43" outline="0" showAll="0" defaultSubtotal="0"/>
    <pivotField compact="0" numFmtId="43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numFmtId="43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numFmtId="43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numFmtId="43" outline="0" showAll="0" defaultSubtotal="0"/>
    <pivotField dataField="1" compact="0" outline="0" showAll="0" defaultSubtotal="0"/>
    <pivotField compact="0" outline="0" showAll="0"/>
  </pivotFields>
  <rowFields count="3">
    <field x="10"/>
    <field x="8"/>
    <field x="4"/>
  </rowFields>
  <rowItems count="28">
    <i>
      <x/>
      <x/>
      <x v="83"/>
    </i>
    <i r="1">
      <x v="1"/>
      <x v="49"/>
    </i>
    <i r="1">
      <x v="6"/>
      <x v="64"/>
    </i>
    <i r="1">
      <x v="23"/>
      <x v="34"/>
    </i>
    <i r="1">
      <x v="24"/>
      <x v="191"/>
    </i>
    <i r="1">
      <x v="33"/>
      <x v="164"/>
    </i>
    <i r="1">
      <x v="37"/>
      <x v="79"/>
    </i>
    <i r="1">
      <x v="53"/>
      <x v="150"/>
    </i>
    <i r="1">
      <x v="77"/>
      <x v="1"/>
    </i>
    <i t="default">
      <x/>
    </i>
    <i>
      <x v="1"/>
      <x/>
      <x v="83"/>
    </i>
    <i r="1">
      <x v="1"/>
      <x v="49"/>
    </i>
    <i r="1">
      <x v="6"/>
      <x v="64"/>
    </i>
    <i r="1">
      <x v="23"/>
      <x v="34"/>
    </i>
    <i r="1">
      <x v="24"/>
      <x v="191"/>
    </i>
    <i r="1">
      <x v="33"/>
      <x v="164"/>
    </i>
    <i r="1">
      <x v="37"/>
      <x v="79"/>
    </i>
    <i r="1">
      <x v="53"/>
      <x v="150"/>
    </i>
    <i r="1">
      <x v="77"/>
      <x v="1"/>
    </i>
    <i t="default">
      <x v="1"/>
    </i>
    <i>
      <x v="2"/>
      <x/>
      <x v="83"/>
    </i>
    <i r="1">
      <x v="6"/>
      <x v="64"/>
    </i>
    <i r="1">
      <x v="23"/>
      <x v="34"/>
    </i>
    <i r="1">
      <x v="24"/>
      <x v="191"/>
    </i>
    <i r="1">
      <x v="37"/>
      <x v="79"/>
    </i>
    <i r="1">
      <x v="53"/>
      <x v="150"/>
    </i>
    <i t="default"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Total Jul-16" fld="88" baseField="0" baseItem="0"/>
    <dataField name="Sum of Total Aug-16" fld="92" baseField="0" baseItem="0"/>
    <dataField name="Sum of Total Sep-16" fld="97" baseField="0" baseItem="0"/>
    <dataField name="Sum of Qtr4" fld="98" baseField="4" baseItem="3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N5:Z34" firstHeaderRow="1" firstDataRow="2" firstDataCol="3"/>
  <pivotFields count="78"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227">
        <item h="1" x="17"/>
        <item x="32"/>
        <item h="1" x="25"/>
        <item h="1" x="5"/>
        <item h="1" x="0"/>
        <item h="1" x="96"/>
        <item h="1" x="52"/>
        <item h="1" x="13"/>
        <item h="1" x="26"/>
        <item h="1" x="155"/>
        <item h="1" x="131"/>
        <item h="1" x="218"/>
        <item h="1" x="132"/>
        <item h="1" x="199"/>
        <item h="1" x="192"/>
        <item h="1" x="133"/>
        <item h="1" x="188"/>
        <item h="1" x="221"/>
        <item h="1" x="24"/>
        <item h="1" x="53"/>
        <item h="1" x="134"/>
        <item h="1" x="44"/>
        <item h="1" x="182"/>
        <item h="1" x="77"/>
        <item h="1" x="103"/>
        <item h="1" x="42"/>
        <item h="1" x="113"/>
        <item h="1" x="14"/>
        <item h="1" x="60"/>
        <item h="1" x="73"/>
        <item h="1" x="7"/>
        <item h="1" x="225"/>
        <item h="1" x="50"/>
        <item h="1" x="29"/>
        <item h="1" x="190"/>
        <item x="154"/>
        <item h="1" x="196"/>
        <item h="1" x="54"/>
        <item h="1" x="81"/>
        <item h="1" x="215"/>
        <item h="1" x="71"/>
        <item h="1" x="135"/>
        <item h="1" x="108"/>
        <item h="1" x="211"/>
        <item h="1" x="130"/>
        <item h="1" x="125"/>
        <item h="1" x="86"/>
        <item h="1" x="36"/>
        <item h="1" x="37"/>
        <item h="1" x="122"/>
        <item h="1" x="105"/>
        <item x="185"/>
        <item h="1" x="23"/>
        <item h="1" x="136"/>
        <item h="1" x="47"/>
        <item h="1" x="166"/>
        <item h="1" x="152"/>
        <item h="1" x="115"/>
        <item h="1" x="89"/>
        <item h="1" x="216"/>
        <item h="1" x="163"/>
        <item h="1" x="153"/>
        <item h="1" x="137"/>
        <item h="1" x="111"/>
        <item h="1" x="189"/>
        <item h="1" x="161"/>
        <item h="1" x="78"/>
        <item x="79"/>
        <item h="1" x="183"/>
        <item h="1" x="12"/>
        <item h="1" x="197"/>
        <item h="1" x="27"/>
        <item h="1" x="69"/>
        <item h="1" x="217"/>
        <item h="1" x="169"/>
        <item h="1" x="127"/>
        <item h="1" x="160"/>
        <item h="1" x="18"/>
        <item h="1" x="109"/>
        <item h="1" x="200"/>
        <item h="1" x="114"/>
        <item h="1" x="46"/>
        <item h="1" x="22"/>
        <item x="57"/>
        <item h="1" x="6"/>
        <item h="1" x="39"/>
        <item h="1" x="158"/>
        <item x="164"/>
        <item h="1" x="110"/>
        <item h="1" x="201"/>
        <item h="1" x="223"/>
        <item h="1" x="191"/>
        <item h="1" x="180"/>
        <item h="1" x="193"/>
        <item h="1" x="202"/>
        <item h="1" x="3"/>
        <item h="1" x="43"/>
        <item h="1" x="173"/>
        <item h="1" x="55"/>
        <item h="1" x="40"/>
        <item h="1" x="123"/>
        <item h="1" x="129"/>
        <item h="1" x="11"/>
        <item h="1" x="59"/>
        <item h="1" x="63"/>
        <item h="1" x="198"/>
        <item h="1" x="165"/>
        <item h="1" x="120"/>
        <item h="1" x="214"/>
        <item h="1" x="8"/>
        <item h="1" x="209"/>
        <item h="1" x="64"/>
        <item h="1" x="94"/>
        <item h="1" x="48"/>
        <item h="1" x="33"/>
        <item h="1" x="168"/>
        <item h="1" x="121"/>
        <item h="1" x="83"/>
        <item h="1" x="177"/>
        <item h="1" x="138"/>
        <item h="1" x="178"/>
        <item h="1" x="204"/>
        <item h="1" x="203"/>
        <item h="1" x="171"/>
        <item h="1" x="139"/>
        <item h="1" x="34"/>
        <item h="1" x="184"/>
        <item h="1" x="140"/>
        <item h="1" x="20"/>
        <item h="1" x="141"/>
        <item h="1" x="41"/>
        <item h="1" x="97"/>
        <item h="1" x="167"/>
        <item h="1" x="2"/>
        <item h="1" x="98"/>
        <item h="1" x="102"/>
        <item h="1" x="117"/>
        <item h="1" x="159"/>
        <item h="1" x="70"/>
        <item h="1" x="66"/>
        <item h="1" x="219"/>
        <item h="1" x="170"/>
        <item h="1" x="157"/>
        <item h="1" x="207"/>
        <item h="1" x="10"/>
        <item h="1" x="67"/>
        <item h="1" x="162"/>
        <item h="1" x="213"/>
        <item h="1" x="75"/>
        <item h="1" x="119"/>
        <item h="1" x="85"/>
        <item h="1" x="51"/>
        <item h="1" x="175"/>
        <item h="1" x="205"/>
        <item h="1" x="61"/>
        <item h="1" x="220"/>
        <item h="1" x="126"/>
        <item h="1" x="28"/>
        <item x="112"/>
        <item h="1" x="128"/>
        <item h="1" x="194"/>
        <item h="1" x="9"/>
        <item h="1" x="16"/>
        <item h="1" x="91"/>
        <item h="1" x="172"/>
        <item h="1" x="65"/>
        <item h="1" x="142"/>
        <item h="1" x="76"/>
        <item h="1" x="143"/>
        <item h="1" x="58"/>
        <item h="1" x="226"/>
        <item h="1" x="195"/>
        <item x="186"/>
        <item h="1" x="84"/>
        <item h="1" x="144"/>
        <item h="1" x="101"/>
        <item h="1" x="68"/>
        <item h="1" x="145"/>
        <item h="1" x="146"/>
        <item h="1" x="147"/>
        <item h="1" x="49"/>
        <item h="1" x="179"/>
        <item h="1" x="181"/>
        <item h="1" x="176"/>
        <item h="1" x="82"/>
        <item h="1" x="31"/>
        <item h="1" x="212"/>
        <item h="1" x="104"/>
        <item h="1" x="92"/>
        <item h="1" x="35"/>
        <item h="1" x="21"/>
        <item h="1" x="74"/>
        <item h="1" x="208"/>
        <item h="1" x="99"/>
        <item h="1" x="95"/>
        <item h="1" x="156"/>
        <item h="1" x="62"/>
        <item h="1" x="19"/>
        <item h="1" x="210"/>
        <item x="56"/>
        <item h="1" x="224"/>
        <item h="1" x="100"/>
        <item h="1" x="187"/>
        <item h="1" x="72"/>
        <item h="1" x="118"/>
        <item h="1" x="148"/>
        <item h="1" x="149"/>
        <item h="1" x="106"/>
        <item h="1" x="116"/>
        <item h="1" x="80"/>
        <item h="1" x="15"/>
        <item h="1" x="4"/>
        <item h="1" x="107"/>
        <item h="1" x="87"/>
        <item h="1" x="174"/>
        <item h="1" x="150"/>
        <item h="1" x="222"/>
        <item h="1" x="151"/>
        <item h="1" x="124"/>
        <item h="1" x="93"/>
        <item h="1" x="30"/>
        <item h="1" x="38"/>
        <item h="1" x="1"/>
        <item h="1" x="90"/>
        <item h="1" x="88"/>
        <item h="1" x="45"/>
        <item h="1" x="206"/>
      </items>
    </pivotField>
    <pivotField compact="0" outline="0" showAll="0"/>
    <pivotField compact="0" outline="0" showAll="0"/>
    <pivotField compact="0" outline="0" showAll="0"/>
    <pivotField axis="axisRow" compact="0" outline="0" showAll="0" defaultSubtotal="0">
      <items count="147">
        <item x="119"/>
        <item x="65"/>
        <item x="115"/>
        <item x="48"/>
        <item x="0"/>
        <item x="5"/>
        <item x="90"/>
        <item x="56"/>
        <item x="61"/>
        <item x="131"/>
        <item x="49"/>
        <item x="132"/>
        <item x="55"/>
        <item x="67"/>
        <item x="98"/>
        <item x="54"/>
        <item x="46"/>
        <item x="116"/>
        <item x="14"/>
        <item x="53"/>
        <item x="47"/>
        <item x="1"/>
        <item x="4"/>
        <item x="133"/>
        <item x="32"/>
        <item x="12"/>
        <item x="62"/>
        <item x="120"/>
        <item x="26"/>
        <item x="74"/>
        <item x="127"/>
        <item x="70"/>
        <item x="101"/>
        <item x="7"/>
        <item x="45"/>
        <item x="58"/>
        <item x="44"/>
        <item x="89"/>
        <item x="126"/>
        <item x="121"/>
        <item x="134"/>
        <item x="21"/>
        <item x="128"/>
        <item x="20"/>
        <item x="106"/>
        <item x="73"/>
        <item x="76"/>
        <item x="60"/>
        <item x="103"/>
        <item x="138"/>
        <item x="57"/>
        <item x="11"/>
        <item x="113"/>
        <item x="85"/>
        <item x="83"/>
        <item x="82"/>
        <item x="97"/>
        <item x="50"/>
        <item x="123"/>
        <item x="27"/>
        <item x="64"/>
        <item x="18"/>
        <item x="19"/>
        <item x="6"/>
        <item x="3"/>
        <item x="35"/>
        <item x="33"/>
        <item x="52"/>
        <item x="36"/>
        <item x="34"/>
        <item x="15"/>
        <item x="2"/>
        <item x="146"/>
        <item x="28"/>
        <item x="17"/>
        <item x="125"/>
        <item x="24"/>
        <item x="31"/>
        <item x="96"/>
        <item x="13"/>
        <item x="10"/>
        <item x="29"/>
        <item x="41"/>
        <item x="42"/>
        <item x="43"/>
        <item x="100"/>
        <item x="38"/>
        <item x="39"/>
        <item x="51"/>
        <item x="23"/>
        <item x="129"/>
        <item x="114"/>
        <item x="68"/>
        <item x="63"/>
        <item x="86"/>
        <item x="95"/>
        <item x="141"/>
        <item x="81"/>
        <item x="66"/>
        <item x="92"/>
        <item x="145"/>
        <item x="144"/>
        <item x="91"/>
        <item x="69"/>
        <item x="139"/>
        <item x="93"/>
        <item x="143"/>
        <item x="77"/>
        <item x="94"/>
        <item x="88"/>
        <item x="79"/>
        <item x="78"/>
        <item x="84"/>
        <item x="136"/>
        <item x="80"/>
        <item x="142"/>
        <item x="87"/>
        <item x="22"/>
        <item x="99"/>
        <item x="25"/>
        <item x="30"/>
        <item x="122"/>
        <item x="40"/>
        <item x="16"/>
        <item x="59"/>
        <item x="102"/>
        <item x="108"/>
        <item x="109"/>
        <item x="8"/>
        <item x="137"/>
        <item x="107"/>
        <item x="37"/>
        <item x="130"/>
        <item x="112"/>
        <item x="105"/>
        <item x="104"/>
        <item x="117"/>
        <item x="111"/>
        <item x="124"/>
        <item x="110"/>
        <item x="75"/>
        <item x="9"/>
        <item x="118"/>
        <item x="71"/>
        <item x="72"/>
        <item x="135"/>
        <item x="14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axis="axisRow" compact="0" outline="0" showAll="0">
      <items count="4">
        <item x="0"/>
        <item x="1"/>
        <item x="2"/>
        <item t="default"/>
      </items>
    </pivotField>
    <pivotField compact="0" outline="0" showAll="0"/>
    <pivotField compact="0" outline="0" showAl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/>
    <pivotField compact="0" outline="0" showAl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/>
    <pivotField dataField="1" compact="0" numFmtId="43" outline="0" showAll="0" defaultSubtotal="0"/>
    <pivotField dataField="1" compact="0" numFmtId="43" outline="0" showAll="0" defaultSubtotal="0"/>
    <pivotField dataField="1" compact="0" numFmtId="43" outline="0" showAll="0" defaultSubtotal="0"/>
    <pivotField compact="0" numFmtId="43" outline="0" showAll="0" defaultSubtotal="0"/>
    <pivotField dataField="1" compact="0" numFmtId="43" outline="0" showAll="0" defaultSubtotal="0"/>
    <pivotField dataField="1" compact="0" numFmtId="43" outline="0" showAll="0" defaultSubtotal="0"/>
    <pivotField dataField="1" compact="0" numFmtId="43" outline="0" showAll="0" defaultSubtotal="0"/>
    <pivotField compact="0" numFmtId="43" outline="0" showAll="0" defaultSubtotal="0"/>
    <pivotField dataField="1" compact="0" numFmtId="43" outline="0" showAll="0" defaultSubtotal="0"/>
  </pivotFields>
  <rowFields count="3">
    <field x="10"/>
    <field x="8"/>
    <field x="4"/>
  </rowFields>
  <rowItems count="28">
    <i>
      <x/>
      <x/>
      <x v="87"/>
    </i>
    <i r="1">
      <x v="1"/>
      <x v="51"/>
    </i>
    <i r="2">
      <x v="67"/>
    </i>
    <i r="1">
      <x v="2"/>
      <x v="35"/>
    </i>
    <i r="1">
      <x v="3"/>
      <x v="199"/>
    </i>
    <i r="1">
      <x v="4"/>
      <x v="172"/>
    </i>
    <i r="1">
      <x v="5"/>
      <x v="83"/>
    </i>
    <i r="1">
      <x v="6"/>
      <x v="158"/>
    </i>
    <i r="1">
      <x v="28"/>
      <x v="1"/>
    </i>
    <i t="default">
      <x/>
    </i>
    <i>
      <x v="1"/>
      <x/>
      <x v="87"/>
    </i>
    <i r="1">
      <x v="1"/>
      <x v="51"/>
    </i>
    <i r="2">
      <x v="67"/>
    </i>
    <i r="1">
      <x v="2"/>
      <x v="35"/>
    </i>
    <i r="1">
      <x v="3"/>
      <x v="199"/>
    </i>
    <i r="1">
      <x v="4"/>
      <x v="172"/>
    </i>
    <i r="1">
      <x v="5"/>
      <x v="83"/>
    </i>
    <i r="1">
      <x v="6"/>
      <x v="158"/>
    </i>
    <i r="1">
      <x v="28"/>
      <x v="1"/>
    </i>
    <i t="default">
      <x v="1"/>
    </i>
    <i>
      <x v="2"/>
      <x/>
      <x v="87"/>
    </i>
    <i r="1">
      <x v="1"/>
      <x v="67"/>
    </i>
    <i r="1">
      <x v="2"/>
      <x v="35"/>
    </i>
    <i r="1">
      <x v="3"/>
      <x v="199"/>
    </i>
    <i r="1">
      <x v="5"/>
      <x v="83"/>
    </i>
    <i r="1">
      <x v="6"/>
      <x v="158"/>
    </i>
    <i t="default">
      <x v="2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Sum of Oct-16" fld="65" baseField="0" baseItem="0"/>
    <dataField name="Sum of Nov-16" fld="66" baseField="0" baseItem="0"/>
    <dataField name="Sum of Dec-16" fld="67" baseField="0" baseItem="0"/>
    <dataField name="Sum of Jan-17" fld="69" baseField="0" baseItem="0"/>
    <dataField name="Sum of Feb-17" fld="70" baseField="0" baseItem="0"/>
    <dataField name="Sum of Mar-17" fld="71" baseField="0" baseItem="0"/>
    <dataField name="Sum of Apr-17" fld="73" baseField="0" baseItem="0"/>
    <dataField name="Sum of May-17" fld="74" baseField="0" baseItem="0"/>
    <dataField name="Sum of Jun-17" fld="75" baseField="0" baseItem="0"/>
    <dataField name="Sum of Total" fld="77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"/>
  <sheetViews>
    <sheetView workbookViewId="0"/>
  </sheetViews>
  <sheetFormatPr defaultRowHeight="15"/>
  <sheetData>
    <row r="1" spans="1:2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6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M1" t="s">
        <v>20</v>
      </c>
      <c r="N1" t="s">
        <v>22</v>
      </c>
      <c r="O1" t="s">
        <v>21</v>
      </c>
      <c r="Q1" t="s">
        <v>23</v>
      </c>
      <c r="R1" t="s">
        <v>24</v>
      </c>
      <c r="Y1" t="s">
        <v>25</v>
      </c>
    </row>
    <row r="2" spans="1:25">
      <c r="A2" t="s">
        <v>26</v>
      </c>
      <c r="B2" t="s">
        <v>27</v>
      </c>
      <c r="C2" t="s">
        <v>28</v>
      </c>
      <c r="D2" t="s">
        <v>9</v>
      </c>
      <c r="E2" t="s">
        <v>8</v>
      </c>
      <c r="F2" t="s">
        <v>7</v>
      </c>
      <c r="G2" t="s">
        <v>29</v>
      </c>
      <c r="H2">
        <v>227</v>
      </c>
      <c r="J2">
        <v>801</v>
      </c>
      <c r="M2" t="s">
        <v>30</v>
      </c>
      <c r="O2" t="e">
        <f>#REF!</f>
        <v>#REF!</v>
      </c>
      <c r="Q2" t="s">
        <v>31</v>
      </c>
      <c r="Y2">
        <v>0</v>
      </c>
    </row>
  </sheetData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view="pageBreakPreview" topLeftCell="A7" zoomScale="60" zoomScaleNormal="100" workbookViewId="0">
      <selection activeCell="N33" sqref="N33"/>
    </sheetView>
  </sheetViews>
  <sheetFormatPr defaultColWidth="10.85546875" defaultRowHeight="15.75"/>
  <cols>
    <col min="1" max="1" width="9.7109375" style="22" customWidth="1"/>
    <col min="2" max="2" width="4.28515625" style="22" customWidth="1"/>
    <col min="3" max="3" width="30" style="22" customWidth="1"/>
    <col min="4" max="4" width="13" style="22" customWidth="1"/>
    <col min="5" max="5" width="12.28515625" style="22" customWidth="1"/>
    <col min="6" max="6" width="13.42578125" style="22" customWidth="1"/>
    <col min="7" max="7" width="20.28515625" style="22" bestFit="1" customWidth="1"/>
    <col min="8" max="8" width="5.140625" style="22" customWidth="1"/>
    <col min="9" max="9" width="15.28515625" style="22" customWidth="1"/>
    <col min="10" max="10" width="4.85546875" style="22" customWidth="1"/>
    <col min="11" max="11" width="20.28515625" style="22" customWidth="1"/>
    <col min="12" max="13" width="12" style="22" customWidth="1"/>
    <col min="14" max="14" width="11.140625" style="22" customWidth="1"/>
    <col min="15" max="15" width="10.28515625" style="22" customWidth="1"/>
    <col min="16" max="16" width="13.85546875" style="22" customWidth="1"/>
    <col min="17" max="17" width="13.140625" style="22" customWidth="1"/>
    <col min="18" max="16384" width="10.85546875" style="22"/>
  </cols>
  <sheetData>
    <row r="1" spans="1:16">
      <c r="C1" s="181"/>
    </row>
    <row r="3" spans="1:16">
      <c r="A3" s="190" t="s">
        <v>101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82"/>
      <c r="M3" s="183"/>
      <c r="N3" s="38"/>
      <c r="O3" s="38"/>
      <c r="P3" s="38"/>
    </row>
    <row r="4" spans="1:16">
      <c r="A4" s="190" t="s">
        <v>103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82"/>
      <c r="M4" s="183"/>
      <c r="N4" s="38"/>
      <c r="O4" s="38"/>
      <c r="P4" s="38"/>
    </row>
    <row r="5" spans="1:16">
      <c r="A5" s="190" t="s">
        <v>38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21"/>
      <c r="M5" s="21"/>
    </row>
    <row r="6" spans="1:16">
      <c r="A6" s="190" t="s">
        <v>264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21"/>
      <c r="M6" s="21"/>
      <c r="N6" s="21"/>
    </row>
    <row r="7" spans="1:16">
      <c r="A7" s="190" t="s">
        <v>263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21"/>
      <c r="M7" s="21"/>
      <c r="N7" s="21"/>
    </row>
    <row r="8" spans="1:16">
      <c r="A8" s="23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6">
      <c r="A9" s="24" t="s">
        <v>39</v>
      </c>
      <c r="K9" s="25" t="s">
        <v>40</v>
      </c>
    </row>
    <row r="10" spans="1:16">
      <c r="A10" s="24" t="s">
        <v>41</v>
      </c>
      <c r="K10" s="26" t="s">
        <v>42</v>
      </c>
    </row>
    <row r="11" spans="1:16">
      <c r="A11" s="27" t="s">
        <v>43</v>
      </c>
      <c r="B11" s="28"/>
      <c r="C11" s="28"/>
      <c r="D11" s="28"/>
      <c r="E11" s="28"/>
      <c r="F11" s="28"/>
      <c r="G11" s="28"/>
      <c r="H11" s="28"/>
      <c r="I11" s="28"/>
      <c r="J11" s="28"/>
      <c r="K11" s="61" t="s">
        <v>102</v>
      </c>
      <c r="L11" s="29"/>
      <c r="M11" s="29"/>
    </row>
    <row r="12" spans="1:16">
      <c r="C12" s="30"/>
      <c r="H12" s="31"/>
      <c r="I12" s="38"/>
      <c r="J12" s="38"/>
      <c r="K12" s="38"/>
      <c r="L12" s="29"/>
      <c r="M12" s="29"/>
    </row>
    <row r="13" spans="1:16">
      <c r="G13" s="31" t="s">
        <v>44</v>
      </c>
      <c r="H13" s="31"/>
      <c r="I13" s="38"/>
      <c r="J13" s="185"/>
      <c r="K13" s="186" t="s">
        <v>45</v>
      </c>
      <c r="L13" s="29"/>
      <c r="M13" s="29"/>
    </row>
    <row r="14" spans="1:16">
      <c r="A14" s="32" t="s">
        <v>46</v>
      </c>
      <c r="D14" s="33"/>
      <c r="E14" s="33" t="s">
        <v>47</v>
      </c>
      <c r="F14" s="33"/>
      <c r="G14" s="31" t="s">
        <v>48</v>
      </c>
      <c r="H14" s="31"/>
      <c r="I14" s="38"/>
      <c r="J14" s="185"/>
      <c r="K14" s="186" t="s">
        <v>48</v>
      </c>
    </row>
    <row r="15" spans="1:16">
      <c r="A15" s="34" t="s">
        <v>49</v>
      </c>
      <c r="C15" s="34" t="s">
        <v>50</v>
      </c>
      <c r="D15" s="31"/>
      <c r="E15" s="35" t="s">
        <v>51</v>
      </c>
      <c r="F15" s="31"/>
      <c r="G15" s="35" t="s">
        <v>52</v>
      </c>
      <c r="H15" s="36"/>
      <c r="I15" s="187" t="s">
        <v>53</v>
      </c>
      <c r="J15" s="38"/>
      <c r="K15" s="187" t="s">
        <v>52</v>
      </c>
    </row>
    <row r="16" spans="1:16">
      <c r="G16" s="32"/>
      <c r="H16" s="32"/>
      <c r="I16" s="175"/>
      <c r="J16" s="174"/>
      <c r="K16" s="175"/>
    </row>
    <row r="17" spans="1:16">
      <c r="A17" s="32" t="s">
        <v>54</v>
      </c>
      <c r="C17" s="184" t="s">
        <v>265</v>
      </c>
      <c r="G17" s="32"/>
      <c r="H17" s="32"/>
      <c r="I17" s="38"/>
      <c r="J17" s="38"/>
      <c r="K17" s="38"/>
    </row>
    <row r="18" spans="1:16">
      <c r="I18" s="38"/>
      <c r="J18" s="38"/>
      <c r="K18" s="38"/>
    </row>
    <row r="19" spans="1:16">
      <c r="A19" s="32" t="s">
        <v>55</v>
      </c>
      <c r="C19" s="37" t="s">
        <v>56</v>
      </c>
      <c r="G19" s="39"/>
      <c r="H19" s="40"/>
      <c r="I19" s="38"/>
      <c r="J19" s="38"/>
      <c r="K19" s="38"/>
    </row>
    <row r="20" spans="1:16">
      <c r="A20" s="32" t="s">
        <v>57</v>
      </c>
      <c r="C20" s="24" t="s">
        <v>58</v>
      </c>
      <c r="G20" s="41">
        <f>'Pivot Salary and Tax'!N10</f>
        <v>2988233.1100000003</v>
      </c>
      <c r="H20" s="42"/>
      <c r="I20" s="49">
        <f>K20-G20</f>
        <v>119529.32440000027</v>
      </c>
      <c r="J20" s="38"/>
      <c r="K20" s="41">
        <f>G20*1.04</f>
        <v>3107762.4344000006</v>
      </c>
      <c r="L20" s="43"/>
      <c r="M20" s="173"/>
      <c r="O20" s="44"/>
      <c r="P20" s="44"/>
    </row>
    <row r="21" spans="1:16">
      <c r="A21" s="32" t="s">
        <v>59</v>
      </c>
      <c r="C21" s="24" t="s">
        <v>60</v>
      </c>
      <c r="G21" s="45">
        <f>'Pivot Restricted Stock'!D34+'FY17 Budget MIP Accrual '!M31</f>
        <v>7179963.5133100003</v>
      </c>
      <c r="H21" s="46"/>
      <c r="I21" s="45">
        <f>K21-G21</f>
        <v>287198.5405323999</v>
      </c>
      <c r="J21" s="38"/>
      <c r="K21" s="45">
        <f>G21*1.04</f>
        <v>7467162.0538424002</v>
      </c>
      <c r="L21" s="24"/>
      <c r="M21" s="174"/>
      <c r="O21" s="48"/>
      <c r="P21" s="48"/>
    </row>
    <row r="22" spans="1:16">
      <c r="A22" s="32" t="s">
        <v>61</v>
      </c>
      <c r="C22" s="24" t="s">
        <v>62</v>
      </c>
      <c r="G22" s="49">
        <f>SUM(G20:G21)</f>
        <v>10168196.62331</v>
      </c>
      <c r="H22" s="49"/>
      <c r="I22" s="49">
        <f>SUM(I20:I21)</f>
        <v>406727.86493240017</v>
      </c>
      <c r="J22" s="38"/>
      <c r="K22" s="49">
        <f>SUM(K20:K21)</f>
        <v>10574924.488242401</v>
      </c>
      <c r="M22" s="38"/>
      <c r="O22" s="48"/>
      <c r="P22" s="48"/>
    </row>
    <row r="23" spans="1:16">
      <c r="G23" s="50"/>
      <c r="H23" s="50"/>
      <c r="I23" s="50"/>
      <c r="J23" s="38"/>
      <c r="K23" s="50"/>
      <c r="O23" s="48"/>
      <c r="P23" s="48"/>
    </row>
    <row r="24" spans="1:16">
      <c r="A24" s="32" t="s">
        <v>63</v>
      </c>
      <c r="C24" s="37" t="s">
        <v>64</v>
      </c>
      <c r="D24" s="166" t="s">
        <v>100</v>
      </c>
      <c r="E24" s="166" t="s">
        <v>107</v>
      </c>
      <c r="F24" s="166" t="s">
        <v>247</v>
      </c>
      <c r="G24" s="38"/>
      <c r="H24" s="38"/>
      <c r="I24" s="38"/>
      <c r="J24" s="38"/>
      <c r="K24" s="38"/>
      <c r="M24" s="38"/>
    </row>
    <row r="25" spans="1:16">
      <c r="A25" s="32" t="s">
        <v>65</v>
      </c>
      <c r="C25" s="24" t="s">
        <v>66</v>
      </c>
      <c r="D25" s="167">
        <v>7.3999999999999996E-2</v>
      </c>
      <c r="E25" s="167">
        <v>0.06</v>
      </c>
      <c r="F25" s="167">
        <v>6.3500000000000001E-2</v>
      </c>
      <c r="G25" s="49">
        <f>G$20*$F25</f>
        <v>189752.80248500002</v>
      </c>
      <c r="H25" s="49"/>
      <c r="I25" s="49">
        <f t="shared" ref="I25:I27" si="0">K25-G25</f>
        <v>7590.112099400023</v>
      </c>
      <c r="J25" s="38"/>
      <c r="K25" s="49">
        <f>K20*F25</f>
        <v>197342.91458440004</v>
      </c>
      <c r="L25" s="48"/>
      <c r="M25" s="59"/>
      <c r="O25" s="48"/>
      <c r="P25" s="48"/>
    </row>
    <row r="26" spans="1:16">
      <c r="A26" s="32">
        <v>8</v>
      </c>
      <c r="C26" s="24" t="s">
        <v>132</v>
      </c>
      <c r="D26" s="168"/>
      <c r="E26" s="169"/>
      <c r="F26" s="169"/>
      <c r="G26" s="49">
        <f>SERP!E8</f>
        <v>4157744.0100000002</v>
      </c>
      <c r="H26" s="49"/>
      <c r="I26" s="49">
        <f t="shared" si="0"/>
        <v>166309.76040000049</v>
      </c>
      <c r="J26" s="38"/>
      <c r="K26" s="188">
        <f>G26*1.04</f>
        <v>4324053.7704000007</v>
      </c>
      <c r="L26" s="48"/>
      <c r="M26" s="94"/>
      <c r="O26" s="48"/>
      <c r="P26" s="48"/>
    </row>
    <row r="27" spans="1:16">
      <c r="A27" s="32">
        <v>9</v>
      </c>
      <c r="C27" s="24" t="s">
        <v>67</v>
      </c>
      <c r="D27" s="167">
        <v>0.27700000000000002</v>
      </c>
      <c r="E27" s="167">
        <v>0.27999999999999997</v>
      </c>
      <c r="F27" s="167">
        <v>0.27925</v>
      </c>
      <c r="G27" s="165">
        <f>G$20*$F27</f>
        <v>834464.09596750012</v>
      </c>
      <c r="H27" s="49"/>
      <c r="I27" s="47">
        <f t="shared" si="0"/>
        <v>33378.563838700065</v>
      </c>
      <c r="J27" s="38"/>
      <c r="K27" s="47">
        <f>K20*F27</f>
        <v>867842.65980620019</v>
      </c>
      <c r="L27" s="60"/>
      <c r="O27" s="48"/>
      <c r="P27" s="60"/>
    </row>
    <row r="28" spans="1:16">
      <c r="A28" s="32">
        <v>10</v>
      </c>
      <c r="C28" s="24" t="s">
        <v>68</v>
      </c>
      <c r="E28" s="79"/>
      <c r="F28" s="38"/>
      <c r="G28" s="49">
        <f>SUM(G25:G27)</f>
        <v>5181960.9084525006</v>
      </c>
      <c r="H28" s="49"/>
      <c r="I28" s="49">
        <f>SUM(I25:I27)</f>
        <v>207278.43633810058</v>
      </c>
      <c r="J28" s="38"/>
      <c r="K28" s="49">
        <f>SUM(K25:K27)</f>
        <v>5389239.3447906012</v>
      </c>
    </row>
    <row r="29" spans="1:16">
      <c r="E29" s="38"/>
      <c r="F29" s="38"/>
      <c r="G29" s="38"/>
      <c r="H29" s="38"/>
      <c r="I29" s="38"/>
      <c r="J29" s="38"/>
      <c r="K29" s="38"/>
    </row>
    <row r="30" spans="1:16">
      <c r="A30" s="32">
        <v>11</v>
      </c>
      <c r="C30" s="37" t="s">
        <v>37</v>
      </c>
      <c r="E30" s="38"/>
      <c r="F30" s="38"/>
      <c r="G30" s="50"/>
      <c r="H30" s="50"/>
      <c r="I30" s="50"/>
      <c r="J30" s="38"/>
      <c r="K30" s="50" t="s">
        <v>69</v>
      </c>
      <c r="M30" s="48"/>
    </row>
    <row r="31" spans="1:16">
      <c r="A31" s="32">
        <v>12</v>
      </c>
      <c r="C31" s="24" t="s">
        <v>246</v>
      </c>
      <c r="E31" s="38"/>
      <c r="F31" s="38"/>
      <c r="G31" s="49">
        <f>'Pivot Salary and Tax'!N22</f>
        <v>254050.24</v>
      </c>
      <c r="H31" s="42"/>
      <c r="I31" s="49">
        <f>K31-G31</f>
        <v>10162.00959999999</v>
      </c>
      <c r="J31" s="38"/>
      <c r="K31" s="49">
        <f>G31*1.04</f>
        <v>264212.24959999998</v>
      </c>
      <c r="M31" s="48"/>
    </row>
    <row r="32" spans="1:16">
      <c r="A32" s="32"/>
      <c r="G32" s="50"/>
      <c r="H32" s="50"/>
      <c r="I32" s="50"/>
      <c r="J32" s="38"/>
      <c r="K32" s="50" t="s">
        <v>69</v>
      </c>
    </row>
    <row r="33" spans="1:11" ht="16.5" thickBot="1">
      <c r="A33" s="32" t="s">
        <v>70</v>
      </c>
      <c r="C33" s="24" t="s">
        <v>71</v>
      </c>
      <c r="G33" s="51">
        <f>(+G22+G28+G31)</f>
        <v>15604207.7717625</v>
      </c>
      <c r="H33" s="51"/>
      <c r="I33" s="51">
        <f>(+I22+I28+I31)</f>
        <v>624168.31087050075</v>
      </c>
      <c r="J33" s="38"/>
      <c r="K33" s="51">
        <f>(+K22+K28+K31)</f>
        <v>16228376.082633004</v>
      </c>
    </row>
    <row r="34" spans="1:11" ht="16.5" thickTop="1">
      <c r="G34" s="52"/>
      <c r="H34" s="52"/>
      <c r="I34" s="50"/>
      <c r="J34" s="38"/>
      <c r="K34" s="53" t="s">
        <v>69</v>
      </c>
    </row>
    <row r="35" spans="1:11">
      <c r="A35" s="22" t="s">
        <v>72</v>
      </c>
      <c r="B35" s="24"/>
      <c r="G35" s="52"/>
      <c r="H35" s="52"/>
      <c r="I35" s="50"/>
      <c r="J35" s="38"/>
      <c r="K35" s="50"/>
    </row>
    <row r="36" spans="1:11">
      <c r="B36" s="24"/>
      <c r="G36" s="52"/>
      <c r="H36" s="52"/>
      <c r="I36" s="52"/>
      <c r="K36" s="52"/>
    </row>
    <row r="37" spans="1:11">
      <c r="A37" s="54" t="s">
        <v>73</v>
      </c>
      <c r="C37" s="24"/>
      <c r="E37" s="44"/>
      <c r="G37" s="55"/>
      <c r="H37" s="55"/>
      <c r="I37" s="52"/>
      <c r="K37" s="56"/>
    </row>
    <row r="38" spans="1:11">
      <c r="A38" s="22" t="s">
        <v>227</v>
      </c>
    </row>
    <row r="39" spans="1:11">
      <c r="A39" s="22" t="s">
        <v>253</v>
      </c>
      <c r="G39" s="155"/>
    </row>
    <row r="40" spans="1:11">
      <c r="A40" s="22" t="s">
        <v>262</v>
      </c>
    </row>
    <row r="41" spans="1:11">
      <c r="A41" s="22" t="s">
        <v>249</v>
      </c>
    </row>
    <row r="42" spans="1:11">
      <c r="A42" s="22" t="s">
        <v>254</v>
      </c>
    </row>
    <row r="43" spans="1:11">
      <c r="A43" s="22" t="s">
        <v>255</v>
      </c>
    </row>
    <row r="44" spans="1:11">
      <c r="A44" s="22" t="s">
        <v>256</v>
      </c>
    </row>
    <row r="46" spans="1:11">
      <c r="A46" s="22" t="s">
        <v>74</v>
      </c>
    </row>
  </sheetData>
  <mergeCells count="5">
    <mergeCell ref="A3:K3"/>
    <mergeCell ref="A4:K4"/>
    <mergeCell ref="A5:K5"/>
    <mergeCell ref="A6:K6"/>
    <mergeCell ref="A7:K7"/>
  </mergeCells>
  <printOptions horizontalCentered="1"/>
  <pageMargins left="0.5" right="0.5" top="0.75" bottom="0.52" header="0.25" footer="0.25"/>
  <pageSetup scale="72" orientation="landscape" r:id="rId1"/>
  <headerFooter alignWithMargins="0">
    <oddFooter>&amp;RSchedule &amp;A
Page &amp;P of &amp;N</oddFooter>
  </headerFooter>
  <customProperties>
    <customPr name="_pios_id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view="pageBreakPreview" zoomScale="60" zoomScaleNormal="100" workbookViewId="0">
      <selection activeCell="B5" sqref="B5"/>
    </sheetView>
  </sheetViews>
  <sheetFormatPr defaultRowHeight="15"/>
  <cols>
    <col min="1" max="1" width="40.28515625" bestFit="1" customWidth="1"/>
    <col min="2" max="2" width="10.85546875" bestFit="1" customWidth="1"/>
    <col min="3" max="3" width="11.5703125" bestFit="1" customWidth="1"/>
    <col min="4" max="4" width="15.42578125" bestFit="1" customWidth="1"/>
    <col min="5" max="5" width="12.5703125" bestFit="1" customWidth="1"/>
    <col min="6" max="6" width="15" bestFit="1" customWidth="1"/>
    <col min="7" max="7" width="14.7109375" bestFit="1" customWidth="1"/>
    <col min="8" max="8" width="12.140625" bestFit="1" customWidth="1"/>
    <col min="9" max="9" width="13.42578125" bestFit="1" customWidth="1"/>
    <col min="10" max="13" width="10.85546875" bestFit="1" customWidth="1"/>
    <col min="14" max="14" width="12.42578125" bestFit="1" customWidth="1"/>
  </cols>
  <sheetData>
    <row r="1" spans="1:14">
      <c r="B1" s="159" t="s">
        <v>234</v>
      </c>
      <c r="C1" s="159" t="s">
        <v>235</v>
      </c>
      <c r="D1" s="159" t="s">
        <v>236</v>
      </c>
      <c r="E1" s="159" t="s">
        <v>237</v>
      </c>
      <c r="F1" s="159" t="s">
        <v>238</v>
      </c>
      <c r="G1" s="159" t="s">
        <v>239</v>
      </c>
      <c r="H1" s="159" t="s">
        <v>241</v>
      </c>
      <c r="I1" s="159" t="s">
        <v>240</v>
      </c>
      <c r="J1" s="159" t="s">
        <v>242</v>
      </c>
      <c r="K1" s="159" t="s">
        <v>243</v>
      </c>
      <c r="L1" s="159" t="s">
        <v>244</v>
      </c>
      <c r="M1" s="159" t="s">
        <v>245</v>
      </c>
      <c r="N1" s="58"/>
    </row>
    <row r="2" spans="1:14">
      <c r="A2" t="s">
        <v>226</v>
      </c>
      <c r="B2" s="58" t="s">
        <v>51</v>
      </c>
      <c r="C2" s="58" t="s">
        <v>51</v>
      </c>
      <c r="D2" s="58" t="s">
        <v>51</v>
      </c>
      <c r="E2" s="58" t="s">
        <v>51</v>
      </c>
      <c r="F2" s="58" t="s">
        <v>51</v>
      </c>
      <c r="G2" s="58" t="s">
        <v>51</v>
      </c>
      <c r="H2" s="58" t="s">
        <v>51</v>
      </c>
      <c r="I2" s="58" t="s">
        <v>51</v>
      </c>
      <c r="J2" s="58" t="s">
        <v>51</v>
      </c>
      <c r="K2" s="58" t="s">
        <v>51</v>
      </c>
      <c r="L2" s="58" t="s">
        <v>51</v>
      </c>
      <c r="M2" s="58" t="s">
        <v>51</v>
      </c>
      <c r="N2" s="58" t="s">
        <v>32</v>
      </c>
    </row>
    <row r="3" spans="1:14">
      <c r="A3" t="s">
        <v>227</v>
      </c>
      <c r="B3" s="62">
        <v>75019.92</v>
      </c>
      <c r="C3" s="62">
        <v>75019.92</v>
      </c>
      <c r="D3" s="62">
        <v>112529.88</v>
      </c>
      <c r="E3" s="62">
        <v>75019.92</v>
      </c>
      <c r="F3" s="62">
        <v>75019.92</v>
      </c>
      <c r="G3" s="62">
        <v>75889.459999999992</v>
      </c>
      <c r="H3" s="62">
        <v>76145.22</v>
      </c>
      <c r="I3" s="62">
        <v>77270.52</v>
      </c>
      <c r="J3" s="62">
        <v>115905.78</v>
      </c>
      <c r="K3" s="62">
        <v>77270.52</v>
      </c>
      <c r="L3" s="62">
        <v>77270.52</v>
      </c>
      <c r="M3" s="62">
        <v>77416.180000000008</v>
      </c>
      <c r="N3" s="62">
        <f>SUM(B3:M3)</f>
        <v>989777.76</v>
      </c>
    </row>
    <row r="4" spans="1:14">
      <c r="A4" t="s">
        <v>228</v>
      </c>
      <c r="B4" s="62">
        <v>40000</v>
      </c>
      <c r="C4" s="62">
        <v>40000</v>
      </c>
      <c r="D4" s="62">
        <v>60000</v>
      </c>
      <c r="E4" s="62">
        <v>40000</v>
      </c>
      <c r="F4" s="62">
        <v>40000</v>
      </c>
      <c r="G4" s="62">
        <v>40869.949999999997</v>
      </c>
      <c r="H4" s="62">
        <v>43846.159999999996</v>
      </c>
      <c r="I4" s="62">
        <v>47692.32</v>
      </c>
      <c r="J4" s="62">
        <v>71538.48</v>
      </c>
      <c r="K4" s="62">
        <v>47692.319999999992</v>
      </c>
      <c r="L4" s="62">
        <v>47692.319999999992</v>
      </c>
      <c r="M4" s="62">
        <v>47837.96</v>
      </c>
      <c r="N4" s="62">
        <f t="shared" ref="N4:N9" si="0">SUM(B4:M4)</f>
        <v>567169.51</v>
      </c>
    </row>
    <row r="5" spans="1:14">
      <c r="A5" t="s">
        <v>229</v>
      </c>
      <c r="B5" s="62">
        <v>33775.380000000005</v>
      </c>
      <c r="C5" s="62">
        <v>33775.379999999997</v>
      </c>
      <c r="D5" s="62">
        <v>50663.069999999992</v>
      </c>
      <c r="E5" s="62">
        <v>33775.379999999997</v>
      </c>
      <c r="F5" s="62">
        <v>33775.379999999997</v>
      </c>
      <c r="G5" s="62">
        <v>34645.31</v>
      </c>
      <c r="H5" s="62">
        <v>33775.379999999997</v>
      </c>
      <c r="I5" s="62">
        <v>36865.839999999997</v>
      </c>
      <c r="J5" s="62">
        <v>43269.24</v>
      </c>
      <c r="K5" s="62">
        <v>28846.16</v>
      </c>
      <c r="L5" s="62">
        <v>28846.16</v>
      </c>
      <c r="M5" s="62">
        <v>28976.95</v>
      </c>
      <c r="N5" s="62">
        <f t="shared" si="0"/>
        <v>420989.62999999995</v>
      </c>
    </row>
    <row r="6" spans="1:14">
      <c r="A6" t="s">
        <v>230</v>
      </c>
      <c r="B6" s="62">
        <v>29800.440000000002</v>
      </c>
      <c r="C6" s="62">
        <v>29800.44</v>
      </c>
      <c r="D6" s="62">
        <v>44700.659999999996</v>
      </c>
      <c r="E6" s="62">
        <v>29800.44</v>
      </c>
      <c r="F6" s="62">
        <v>29800.44</v>
      </c>
      <c r="G6" s="62">
        <v>30670.39</v>
      </c>
      <c r="H6" s="62">
        <v>29800.440000000002</v>
      </c>
      <c r="I6" s="62">
        <v>32549.54</v>
      </c>
      <c r="J6" s="62">
        <v>0</v>
      </c>
      <c r="K6" s="62">
        <v>0</v>
      </c>
      <c r="L6" s="62">
        <v>0</v>
      </c>
      <c r="M6" s="62">
        <v>0</v>
      </c>
      <c r="N6" s="62">
        <f t="shared" si="0"/>
        <v>256922.79</v>
      </c>
    </row>
    <row r="7" spans="1:14">
      <c r="A7" t="s">
        <v>231</v>
      </c>
      <c r="B7" s="62">
        <v>28570.620000000003</v>
      </c>
      <c r="C7" s="62">
        <v>28570.620000000003</v>
      </c>
      <c r="D7" s="62">
        <v>42855.93</v>
      </c>
      <c r="E7" s="62">
        <v>28570.62</v>
      </c>
      <c r="F7" s="62">
        <v>28570.620000000003</v>
      </c>
      <c r="G7" s="62">
        <v>29440.549999999996</v>
      </c>
      <c r="H7" s="62">
        <v>23792.739999999994</v>
      </c>
      <c r="I7" s="62">
        <v>27512.95</v>
      </c>
      <c r="J7" s="62">
        <v>40384.620000000003</v>
      </c>
      <c r="K7" s="62">
        <v>26923.08</v>
      </c>
      <c r="L7" s="62">
        <v>27423.09</v>
      </c>
      <c r="M7" s="62">
        <v>67974.58</v>
      </c>
      <c r="N7" s="62">
        <f t="shared" si="0"/>
        <v>400590.02000000008</v>
      </c>
    </row>
    <row r="8" spans="1:14">
      <c r="A8" t="s">
        <v>232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  <c r="H8" s="62">
        <v>24634.3</v>
      </c>
      <c r="I8" s="62">
        <v>57837.81</v>
      </c>
      <c r="J8" s="62">
        <v>47921.05</v>
      </c>
      <c r="K8" s="62">
        <v>27692.32</v>
      </c>
      <c r="L8" s="62">
        <v>27692.32</v>
      </c>
      <c r="M8" s="62">
        <v>31817.86</v>
      </c>
      <c r="N8" s="62">
        <f t="shared" si="0"/>
        <v>217595.66000000003</v>
      </c>
    </row>
    <row r="9" spans="1:14">
      <c r="A9" t="s">
        <v>233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  <c r="H9" s="62">
        <v>18698.09</v>
      </c>
      <c r="I9" s="62">
        <v>21153.86</v>
      </c>
      <c r="J9" s="62">
        <v>31730.79</v>
      </c>
      <c r="K9" s="62">
        <v>21153.86</v>
      </c>
      <c r="L9" s="62">
        <v>21153.86</v>
      </c>
      <c r="M9" s="62">
        <v>21297.280000000002</v>
      </c>
      <c r="N9" s="62">
        <f t="shared" si="0"/>
        <v>135187.74</v>
      </c>
    </row>
    <row r="10" spans="1:14" ht="15.75" thickBot="1">
      <c r="B10" s="160">
        <f>SUM(B3:B9)</f>
        <v>207166.36</v>
      </c>
      <c r="C10" s="160">
        <f t="shared" ref="C10:N10" si="1">SUM(C3:C9)</f>
        <v>207166.36</v>
      </c>
      <c r="D10" s="160">
        <f t="shared" si="1"/>
        <v>310749.53999999998</v>
      </c>
      <c r="E10" s="160">
        <f t="shared" si="1"/>
        <v>207166.36</v>
      </c>
      <c r="F10" s="160">
        <f t="shared" si="1"/>
        <v>207166.36</v>
      </c>
      <c r="G10" s="160">
        <f t="shared" si="1"/>
        <v>211515.65999999997</v>
      </c>
      <c r="H10" s="160">
        <f t="shared" si="1"/>
        <v>250692.33</v>
      </c>
      <c r="I10" s="160">
        <f t="shared" si="1"/>
        <v>300882.83999999997</v>
      </c>
      <c r="J10" s="160">
        <f t="shared" si="1"/>
        <v>350749.95999999996</v>
      </c>
      <c r="K10" s="160">
        <f t="shared" si="1"/>
        <v>229578.26</v>
      </c>
      <c r="L10" s="160">
        <f t="shared" si="1"/>
        <v>230078.27000000002</v>
      </c>
      <c r="M10" s="160">
        <f t="shared" si="1"/>
        <v>275320.81000000006</v>
      </c>
      <c r="N10" s="160">
        <f t="shared" si="1"/>
        <v>2988233.1100000003</v>
      </c>
    </row>
    <row r="11" spans="1:14" ht="15.75" thickTop="1"/>
    <row r="13" spans="1:14">
      <c r="B13" s="159" t="s">
        <v>234</v>
      </c>
      <c r="C13" s="159" t="s">
        <v>235</v>
      </c>
      <c r="D13" s="159" t="s">
        <v>236</v>
      </c>
      <c r="E13" s="159" t="s">
        <v>237</v>
      </c>
      <c r="F13" s="159" t="s">
        <v>238</v>
      </c>
      <c r="G13" s="159" t="s">
        <v>239</v>
      </c>
      <c r="H13" s="159" t="s">
        <v>241</v>
      </c>
      <c r="I13" s="159" t="s">
        <v>240</v>
      </c>
      <c r="J13" s="159" t="s">
        <v>242</v>
      </c>
      <c r="K13" s="159" t="s">
        <v>243</v>
      </c>
      <c r="L13" s="159" t="s">
        <v>244</v>
      </c>
      <c r="M13" s="159" t="s">
        <v>245</v>
      </c>
      <c r="N13" s="58"/>
    </row>
    <row r="14" spans="1:14">
      <c r="A14" t="s">
        <v>226</v>
      </c>
      <c r="B14" s="58" t="s">
        <v>104</v>
      </c>
      <c r="C14" s="58" t="s">
        <v>104</v>
      </c>
      <c r="D14" s="58" t="s">
        <v>104</v>
      </c>
      <c r="E14" s="58" t="s">
        <v>104</v>
      </c>
      <c r="F14" s="58" t="s">
        <v>104</v>
      </c>
      <c r="G14" s="58" t="s">
        <v>104</v>
      </c>
      <c r="H14" s="58" t="s">
        <v>104</v>
      </c>
      <c r="I14" s="58" t="s">
        <v>104</v>
      </c>
      <c r="J14" s="58" t="s">
        <v>104</v>
      </c>
      <c r="K14" s="58" t="s">
        <v>104</v>
      </c>
      <c r="L14" s="58" t="s">
        <v>104</v>
      </c>
      <c r="M14" s="58" t="s">
        <v>104</v>
      </c>
      <c r="N14" s="58" t="s">
        <v>32</v>
      </c>
    </row>
    <row r="15" spans="1:14">
      <c r="A15" t="s">
        <v>227</v>
      </c>
      <c r="B15" s="62">
        <v>1182.78</v>
      </c>
      <c r="C15" s="62">
        <v>1094.7</v>
      </c>
      <c r="D15" s="62">
        <v>2124.54</v>
      </c>
      <c r="E15" s="62">
        <v>1094.7</v>
      </c>
      <c r="F15" s="62">
        <v>58344.340000000004</v>
      </c>
      <c r="G15" s="62">
        <v>23614.729999999996</v>
      </c>
      <c r="H15" s="62">
        <v>5995.59</v>
      </c>
      <c r="I15" s="62">
        <v>4289.45</v>
      </c>
      <c r="J15" s="62">
        <v>2184</v>
      </c>
      <c r="K15" s="62">
        <v>1126.3900000000001</v>
      </c>
      <c r="L15" s="62">
        <v>1126.3900000000001</v>
      </c>
      <c r="M15" s="62">
        <v>1571.08</v>
      </c>
      <c r="N15" s="62">
        <f>SUM(B15:M15)</f>
        <v>103748.69</v>
      </c>
    </row>
    <row r="16" spans="1:14">
      <c r="A16" t="s">
        <v>228</v>
      </c>
      <c r="B16" s="62">
        <v>577.63</v>
      </c>
      <c r="C16" s="62">
        <v>577.63</v>
      </c>
      <c r="D16" s="62">
        <v>1100.42</v>
      </c>
      <c r="E16" s="62">
        <v>577.63</v>
      </c>
      <c r="F16" s="62">
        <v>15627.22</v>
      </c>
      <c r="G16" s="62">
        <v>8568.0499999999993</v>
      </c>
      <c r="H16" s="62">
        <v>3492.94</v>
      </c>
      <c r="I16" s="62">
        <v>3675.8599999999997</v>
      </c>
      <c r="J16" s="62">
        <v>3448.5099999999998</v>
      </c>
      <c r="K16" s="62">
        <v>691.96</v>
      </c>
      <c r="L16" s="62">
        <v>691.96</v>
      </c>
      <c r="M16" s="62">
        <v>913.6400000000001</v>
      </c>
      <c r="N16" s="62">
        <f t="shared" ref="N16:N21" si="2">SUM(B16:M16)</f>
        <v>39943.449999999997</v>
      </c>
    </row>
    <row r="17" spans="1:14">
      <c r="A17" t="s">
        <v>229</v>
      </c>
      <c r="B17" s="62">
        <v>486</v>
      </c>
      <c r="C17" s="62">
        <v>486</v>
      </c>
      <c r="D17" s="62">
        <v>817.86</v>
      </c>
      <c r="E17" s="62">
        <v>486</v>
      </c>
      <c r="F17" s="62">
        <v>16715.670000000002</v>
      </c>
      <c r="G17" s="62">
        <v>594.78</v>
      </c>
      <c r="H17" s="62">
        <v>2700.25</v>
      </c>
      <c r="I17" s="62">
        <v>1912.3300000000002</v>
      </c>
      <c r="J17" s="62">
        <v>3366.55</v>
      </c>
      <c r="K17" s="62">
        <v>2167.48</v>
      </c>
      <c r="L17" s="62">
        <v>2456.46</v>
      </c>
      <c r="M17" s="62">
        <v>442.60999999999996</v>
      </c>
      <c r="N17" s="62">
        <f t="shared" si="2"/>
        <v>32631.99</v>
      </c>
    </row>
    <row r="18" spans="1:14">
      <c r="A18" t="s">
        <v>230</v>
      </c>
      <c r="B18" s="62">
        <v>431.39</v>
      </c>
      <c r="C18" s="62">
        <v>432.99</v>
      </c>
      <c r="D18" s="62">
        <v>836.74</v>
      </c>
      <c r="E18" s="62">
        <v>489.39</v>
      </c>
      <c r="F18" s="62">
        <v>8396.44</v>
      </c>
      <c r="G18" s="62">
        <v>8198.58</v>
      </c>
      <c r="H18" s="62">
        <v>2390.3700000000003</v>
      </c>
      <c r="I18" s="62">
        <v>2390.3700000000003</v>
      </c>
      <c r="J18" s="62">
        <v>0</v>
      </c>
      <c r="K18" s="62">
        <v>0</v>
      </c>
      <c r="L18" s="62">
        <v>0</v>
      </c>
      <c r="M18" s="62">
        <v>0</v>
      </c>
      <c r="N18" s="62">
        <f t="shared" si="2"/>
        <v>23566.269999999997</v>
      </c>
    </row>
    <row r="19" spans="1:14">
      <c r="A19" t="s">
        <v>231</v>
      </c>
      <c r="B19" s="62">
        <v>420.69</v>
      </c>
      <c r="C19" s="62">
        <v>411.40999999999997</v>
      </c>
      <c r="D19" s="62">
        <v>801.51</v>
      </c>
      <c r="E19" s="62">
        <v>411.40999999999997</v>
      </c>
      <c r="F19" s="62">
        <v>16202.619999999999</v>
      </c>
      <c r="G19" s="62">
        <v>600.62999999999988</v>
      </c>
      <c r="H19" s="62">
        <v>1924.68</v>
      </c>
      <c r="I19" s="62">
        <v>2097.3599999999997</v>
      </c>
      <c r="J19" s="62">
        <v>3155.8599999999997</v>
      </c>
      <c r="K19" s="62">
        <v>2027.02</v>
      </c>
      <c r="L19" s="62">
        <v>2487.2400000000002</v>
      </c>
      <c r="M19" s="62">
        <v>1009.34</v>
      </c>
      <c r="N19" s="62">
        <f t="shared" si="2"/>
        <v>31549.770000000004</v>
      </c>
    </row>
    <row r="20" spans="1:14">
      <c r="A20" t="s">
        <v>232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1996.7700000000002</v>
      </c>
      <c r="I20" s="62">
        <v>4427.2700000000004</v>
      </c>
      <c r="J20" s="62">
        <v>3532.46</v>
      </c>
      <c r="K20" s="62">
        <v>397.26</v>
      </c>
      <c r="L20" s="62">
        <v>1299.81</v>
      </c>
      <c r="M20" s="62">
        <v>501.57000000000005</v>
      </c>
      <c r="N20" s="62">
        <f t="shared" si="2"/>
        <v>12155.14</v>
      </c>
    </row>
    <row r="21" spans="1:14">
      <c r="A21" t="s">
        <v>233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  <c r="H21" s="62">
        <v>1539.4099999999999</v>
      </c>
      <c r="I21" s="62">
        <v>1616.3999999999999</v>
      </c>
      <c r="J21" s="62">
        <v>2470.2600000000002</v>
      </c>
      <c r="K21" s="62">
        <v>1591.1899999999998</v>
      </c>
      <c r="L21" s="62">
        <v>2909.16</v>
      </c>
      <c r="M21" s="62">
        <v>328.51000000000005</v>
      </c>
      <c r="N21" s="62">
        <f t="shared" si="2"/>
        <v>10454.929999999998</v>
      </c>
    </row>
    <row r="22" spans="1:14" ht="15.75" thickBot="1">
      <c r="B22" s="160">
        <f>SUM(B15:B21)</f>
        <v>3098.49</v>
      </c>
      <c r="C22" s="160">
        <f t="shared" ref="C22" si="3">SUM(C15:C21)</f>
        <v>3002.7299999999996</v>
      </c>
      <c r="D22" s="160">
        <f t="shared" ref="D22" si="4">SUM(D15:D21)</f>
        <v>5681.0700000000006</v>
      </c>
      <c r="E22" s="160">
        <f t="shared" ref="E22" si="5">SUM(E15:E21)</f>
        <v>3059.1299999999997</v>
      </c>
      <c r="F22" s="160">
        <f t="shared" ref="F22" si="6">SUM(F15:F21)</f>
        <v>115286.29</v>
      </c>
      <c r="G22" s="160">
        <f t="shared" ref="G22" si="7">SUM(G15:G21)</f>
        <v>41576.769999999997</v>
      </c>
      <c r="H22" s="160">
        <f t="shared" ref="H22" si="8">SUM(H15:H21)</f>
        <v>20040.010000000002</v>
      </c>
      <c r="I22" s="160">
        <f t="shared" ref="I22" si="9">SUM(I15:I21)</f>
        <v>20409.04</v>
      </c>
      <c r="J22" s="160">
        <f t="shared" ref="J22" si="10">SUM(J15:J21)</f>
        <v>18157.64</v>
      </c>
      <c r="K22" s="160">
        <f t="shared" ref="K22" si="11">SUM(K15:K21)</f>
        <v>8001.3</v>
      </c>
      <c r="L22" s="160">
        <f t="shared" ref="L22" si="12">SUM(L15:L21)</f>
        <v>10971.02</v>
      </c>
      <c r="M22" s="160">
        <f t="shared" ref="M22" si="13">SUM(M15:M21)</f>
        <v>4766.7500000000009</v>
      </c>
      <c r="N22" s="160">
        <f t="shared" ref="N22" si="14">SUM(N15:N21)</f>
        <v>254050.24</v>
      </c>
    </row>
    <row r="23" spans="1:14" ht="15.75" thickTop="1"/>
  </sheetData>
  <pageMargins left="0.7" right="0.7" top="0.75" bottom="0.75" header="0.3" footer="0.3"/>
  <pageSetup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view="pageBreakPreview" topLeftCell="C1" zoomScale="80" zoomScaleNormal="100" zoomScaleSheetLayoutView="80" workbookViewId="0">
      <selection activeCell="D13" sqref="D13"/>
    </sheetView>
  </sheetViews>
  <sheetFormatPr defaultRowHeight="15"/>
  <cols>
    <col min="1" max="1" width="16.7109375" customWidth="1"/>
    <col min="3" max="3" width="20.5703125" customWidth="1"/>
    <col min="4" max="4" width="13.28515625" bestFit="1" customWidth="1"/>
    <col min="8" max="8" width="19.42578125" bestFit="1" customWidth="1"/>
    <col min="9" max="9" width="17.85546875" bestFit="1" customWidth="1"/>
    <col min="10" max="10" width="18.85546875" bestFit="1" customWidth="1"/>
    <col min="11" max="11" width="18.7109375" bestFit="1" customWidth="1"/>
    <col min="12" max="12" width="13.28515625" bestFit="1" customWidth="1"/>
    <col min="16" max="16" width="19.42578125" bestFit="1" customWidth="1"/>
    <col min="17" max="17" width="13.42578125" bestFit="1" customWidth="1"/>
    <col min="18" max="18" width="14" bestFit="1" customWidth="1"/>
    <col min="19" max="19" width="13.7109375" bestFit="1" customWidth="1"/>
    <col min="20" max="20" width="13.28515625" bestFit="1" customWidth="1"/>
    <col min="21" max="21" width="13.7109375" bestFit="1" customWidth="1"/>
    <col min="22" max="22" width="14" bestFit="1" customWidth="1"/>
    <col min="23" max="23" width="13.5703125" bestFit="1" customWidth="1"/>
    <col min="24" max="24" width="14.28515625" bestFit="1" customWidth="1"/>
    <col min="25" max="25" width="13.42578125" bestFit="1" customWidth="1"/>
    <col min="26" max="26" width="13.28515625" bestFit="1" customWidth="1"/>
  </cols>
  <sheetData>
    <row r="1" spans="1:26">
      <c r="A1" s="82" t="s">
        <v>133</v>
      </c>
      <c r="F1" s="82" t="s">
        <v>133</v>
      </c>
      <c r="N1" s="82" t="s">
        <v>133</v>
      </c>
    </row>
    <row r="2" spans="1:26">
      <c r="A2" s="82" t="s">
        <v>134</v>
      </c>
      <c r="F2" s="82" t="s">
        <v>134</v>
      </c>
      <c r="N2" s="82" t="s">
        <v>134</v>
      </c>
    </row>
    <row r="3" spans="1:26">
      <c r="A3" s="83" t="s">
        <v>169</v>
      </c>
      <c r="F3" s="83" t="s">
        <v>135</v>
      </c>
      <c r="N3" s="88" t="s">
        <v>158</v>
      </c>
      <c r="R3" s="84"/>
    </row>
    <row r="4" spans="1:26">
      <c r="A4" s="89"/>
      <c r="C4" s="84"/>
      <c r="D4" s="84"/>
      <c r="G4" s="84"/>
      <c r="H4" s="84"/>
      <c r="I4" s="84"/>
      <c r="J4" s="84"/>
      <c r="K4" s="84"/>
      <c r="L4" s="84"/>
      <c r="O4" s="84"/>
      <c r="P4" s="84"/>
      <c r="Q4" s="84"/>
      <c r="R4" s="84"/>
      <c r="S4" s="84"/>
      <c r="T4" s="84"/>
      <c r="U4" s="84"/>
      <c r="V4" s="84"/>
      <c r="W4" s="84"/>
    </row>
    <row r="5" spans="1:26">
      <c r="A5" s="89"/>
      <c r="I5" s="63" t="s">
        <v>136</v>
      </c>
      <c r="Q5" s="63" t="s">
        <v>136</v>
      </c>
    </row>
    <row r="6" spans="1:26">
      <c r="A6" s="89"/>
      <c r="D6" s="90" t="s">
        <v>36</v>
      </c>
      <c r="F6" s="63" t="s">
        <v>137</v>
      </c>
      <c r="G6" s="63" t="s">
        <v>0</v>
      </c>
      <c r="H6" s="63" t="s">
        <v>75</v>
      </c>
      <c r="I6" t="s">
        <v>138</v>
      </c>
      <c r="J6" t="s">
        <v>139</v>
      </c>
      <c r="K6" t="s">
        <v>140</v>
      </c>
      <c r="L6" t="s">
        <v>141</v>
      </c>
      <c r="N6" s="63" t="s">
        <v>137</v>
      </c>
      <c r="O6" s="63" t="s">
        <v>0</v>
      </c>
      <c r="P6" s="63" t="s">
        <v>75</v>
      </c>
      <c r="Q6" t="s">
        <v>159</v>
      </c>
      <c r="R6" t="s">
        <v>160</v>
      </c>
      <c r="S6" t="s">
        <v>161</v>
      </c>
      <c r="T6" t="s">
        <v>162</v>
      </c>
      <c r="U6" t="s">
        <v>163</v>
      </c>
      <c r="V6" t="s">
        <v>164</v>
      </c>
      <c r="W6" t="s">
        <v>165</v>
      </c>
      <c r="X6" t="s">
        <v>166</v>
      </c>
      <c r="Y6" t="s">
        <v>167</v>
      </c>
      <c r="Z6" t="s">
        <v>168</v>
      </c>
    </row>
    <row r="7" spans="1:26">
      <c r="A7" s="89"/>
      <c r="B7" s="57"/>
      <c r="C7" t="s">
        <v>142</v>
      </c>
      <c r="D7" s="84">
        <f>SUM(I7:K7)+SUM(Q7:Y7)</f>
        <v>596014.9</v>
      </c>
      <c r="F7" t="s">
        <v>33</v>
      </c>
      <c r="G7">
        <v>1001</v>
      </c>
      <c r="H7" t="s">
        <v>142</v>
      </c>
      <c r="I7" s="85">
        <v>119371.94</v>
      </c>
      <c r="J7" s="85">
        <v>5872.17</v>
      </c>
      <c r="K7" s="85">
        <v>29433.350000000049</v>
      </c>
      <c r="L7" s="85">
        <v>154677.46000000005</v>
      </c>
      <c r="N7" t="s">
        <v>33</v>
      </c>
      <c r="O7">
        <v>1001</v>
      </c>
      <c r="P7" t="s">
        <v>142</v>
      </c>
      <c r="Q7" s="85">
        <v>25433.929999999953</v>
      </c>
      <c r="R7" s="85">
        <v>26835.33</v>
      </c>
      <c r="S7" s="85">
        <v>27729.840000000004</v>
      </c>
      <c r="T7" s="85">
        <v>27729.840000000004</v>
      </c>
      <c r="U7" s="85">
        <v>25046.309999999998</v>
      </c>
      <c r="V7" s="85">
        <v>125824.12</v>
      </c>
      <c r="W7" s="85">
        <v>31232.31</v>
      </c>
      <c r="X7" s="85">
        <v>164124.61000000002</v>
      </c>
      <c r="Y7" s="85">
        <v>-12618.85</v>
      </c>
      <c r="Z7" s="85">
        <v>441337.43999999994</v>
      </c>
    </row>
    <row r="8" spans="1:26">
      <c r="A8" s="89"/>
      <c r="B8" s="57"/>
      <c r="C8" t="s">
        <v>143</v>
      </c>
      <c r="D8" s="84">
        <f>SUM(I8:K8)+SUM(Q8:U8)</f>
        <v>-208650.71000000008</v>
      </c>
      <c r="G8">
        <v>1101</v>
      </c>
      <c r="H8" t="s">
        <v>143</v>
      </c>
      <c r="I8" s="85">
        <v>111386.66</v>
      </c>
      <c r="J8" s="85">
        <v>5983.5</v>
      </c>
      <c r="K8" s="85">
        <v>30002.180000000073</v>
      </c>
      <c r="L8" s="85">
        <v>147372.34000000008</v>
      </c>
      <c r="O8">
        <v>1101</v>
      </c>
      <c r="P8" t="s">
        <v>143</v>
      </c>
      <c r="Q8" s="85">
        <v>16269.65999999992</v>
      </c>
      <c r="R8" s="85">
        <v>18954.169999999998</v>
      </c>
      <c r="S8" s="85">
        <v>19585.97</v>
      </c>
      <c r="T8" s="85">
        <v>19585.96</v>
      </c>
      <c r="U8" s="85">
        <v>-430418.81000000006</v>
      </c>
      <c r="V8" s="85">
        <v>0</v>
      </c>
      <c r="W8" s="85">
        <v>0</v>
      </c>
      <c r="X8" s="85">
        <v>0</v>
      </c>
      <c r="Y8" s="85">
        <v>0</v>
      </c>
      <c r="Z8" s="85">
        <v>-356023.0500000001</v>
      </c>
    </row>
    <row r="9" spans="1:26">
      <c r="A9" s="89"/>
      <c r="B9" s="57"/>
      <c r="C9" t="s">
        <v>144</v>
      </c>
      <c r="D9" s="84">
        <f>SUM(U9:Y9)</f>
        <v>85873.56</v>
      </c>
      <c r="G9">
        <v>1114</v>
      </c>
      <c r="H9" t="s">
        <v>144</v>
      </c>
      <c r="I9" s="85">
        <v>25568.85</v>
      </c>
      <c r="J9" s="85">
        <v>1373.31</v>
      </c>
      <c r="K9" s="85">
        <v>6911.8200000000088</v>
      </c>
      <c r="L9" s="85">
        <v>33853.98000000001</v>
      </c>
      <c r="O9">
        <v>1101</v>
      </c>
      <c r="P9" t="s">
        <v>144</v>
      </c>
      <c r="Q9" s="85">
        <v>3736.830000000004</v>
      </c>
      <c r="R9" s="85">
        <v>4356.91</v>
      </c>
      <c r="S9" s="85">
        <v>4502.1399999999994</v>
      </c>
      <c r="T9" s="85">
        <v>4502.1399999999994</v>
      </c>
      <c r="U9" s="85">
        <v>4066.44</v>
      </c>
      <c r="V9" s="85">
        <v>20799.559999999998</v>
      </c>
      <c r="W9" s="85">
        <v>5044.26</v>
      </c>
      <c r="X9" s="85">
        <v>56868.62</v>
      </c>
      <c r="Y9" s="85">
        <v>-905.32000000000016</v>
      </c>
      <c r="Z9" s="85">
        <v>102971.58</v>
      </c>
    </row>
    <row r="10" spans="1:26">
      <c r="A10" s="89"/>
      <c r="B10" s="57"/>
      <c r="C10" t="s">
        <v>145</v>
      </c>
      <c r="D10" s="84">
        <f>SUM(I10:K10)+SUM(Q10:Y10)</f>
        <v>1735709.2200000002</v>
      </c>
      <c r="G10">
        <v>1201</v>
      </c>
      <c r="H10" t="s">
        <v>145</v>
      </c>
      <c r="I10" s="85">
        <v>441143.66000000003</v>
      </c>
      <c r="J10" s="85">
        <v>23692.720000000001</v>
      </c>
      <c r="K10" s="85">
        <v>118623.42000000001</v>
      </c>
      <c r="L10" s="85">
        <v>583459.80000000005</v>
      </c>
      <c r="O10">
        <v>1201</v>
      </c>
      <c r="P10" t="s">
        <v>145</v>
      </c>
      <c r="Q10" s="85">
        <v>64541.670000000493</v>
      </c>
      <c r="R10" s="85">
        <v>75148.850000000006</v>
      </c>
      <c r="S10" s="85">
        <v>77653.8</v>
      </c>
      <c r="T10" s="85">
        <v>77653.8</v>
      </c>
      <c r="U10" s="85">
        <v>70138.929999999993</v>
      </c>
      <c r="V10" s="85">
        <v>358728.31999999995</v>
      </c>
      <c r="W10" s="85">
        <v>87006.5</v>
      </c>
      <c r="X10" s="85">
        <v>384602.89</v>
      </c>
      <c r="Y10" s="85">
        <v>-43225.340000000011</v>
      </c>
      <c r="Z10" s="85">
        <v>1152249.4200000006</v>
      </c>
    </row>
    <row r="11" spans="1:26">
      <c r="A11" s="89"/>
      <c r="B11" s="57"/>
      <c r="C11" t="s">
        <v>146</v>
      </c>
      <c r="D11" s="84">
        <f>SUM(I11:K11)+SUM(Q11:S11)</f>
        <v>346542.97717999999</v>
      </c>
      <c r="G11">
        <v>1205</v>
      </c>
      <c r="H11" t="s">
        <v>146</v>
      </c>
      <c r="I11" s="85">
        <v>77408.399999999994</v>
      </c>
      <c r="J11" s="85">
        <v>4158.1499999999996</v>
      </c>
      <c r="K11" s="85">
        <v>20834.740000000049</v>
      </c>
      <c r="L11" s="85">
        <v>102401.29000000004</v>
      </c>
      <c r="O11">
        <v>1903</v>
      </c>
      <c r="P11" t="s">
        <v>146</v>
      </c>
      <c r="Q11" s="85">
        <v>11320.069999999952</v>
      </c>
      <c r="R11" s="85">
        <v>13176.73</v>
      </c>
      <c r="S11" s="85">
        <v>219644.88717999999</v>
      </c>
      <c r="T11" s="85">
        <v>0</v>
      </c>
      <c r="U11" s="85">
        <v>0</v>
      </c>
      <c r="V11" s="85">
        <v>77571.5</v>
      </c>
      <c r="W11" s="85">
        <v>0</v>
      </c>
      <c r="X11" s="85">
        <v>0</v>
      </c>
      <c r="Y11" s="85">
        <v>-34810.42</v>
      </c>
      <c r="Z11" s="85">
        <v>286902.76717999997</v>
      </c>
    </row>
    <row r="12" spans="1:26">
      <c r="A12" s="89"/>
      <c r="B12" s="57"/>
      <c r="C12" t="s">
        <v>147</v>
      </c>
      <c r="D12" s="84">
        <f>SUM(T12:Y12)</f>
        <v>73786.179999999993</v>
      </c>
      <c r="G12">
        <v>1403</v>
      </c>
      <c r="H12" t="s">
        <v>147</v>
      </c>
      <c r="I12" s="85">
        <v>16881.96</v>
      </c>
      <c r="J12" s="85">
        <v>830.59</v>
      </c>
      <c r="K12" s="85">
        <v>4164.6400000000067</v>
      </c>
      <c r="L12" s="85">
        <v>21877.19000000001</v>
      </c>
      <c r="O12">
        <v>1403</v>
      </c>
      <c r="P12" t="s">
        <v>147</v>
      </c>
      <c r="Q12" s="85">
        <v>4298.0499999999947</v>
      </c>
      <c r="R12" s="85">
        <v>4356.91</v>
      </c>
      <c r="S12" s="85">
        <v>4502.1399999999994</v>
      </c>
      <c r="T12" s="85">
        <v>4502.1399999999994</v>
      </c>
      <c r="U12" s="85">
        <v>4066.44</v>
      </c>
      <c r="V12" s="85">
        <v>20799.559999999998</v>
      </c>
      <c r="W12" s="85">
        <v>5044.26</v>
      </c>
      <c r="X12" s="85">
        <v>41013.74</v>
      </c>
      <c r="Y12" s="85">
        <v>-1639.9600000000005</v>
      </c>
      <c r="Z12" s="85">
        <v>86943.28</v>
      </c>
    </row>
    <row r="13" spans="1:26">
      <c r="A13" s="89"/>
      <c r="B13" s="57"/>
      <c r="C13" t="s">
        <v>148</v>
      </c>
      <c r="D13" s="84">
        <f>SUM(I13:K13)+SUM(Q13:U13)</f>
        <v>98063.139999999985</v>
      </c>
      <c r="G13">
        <v>1501</v>
      </c>
      <c r="H13" t="s">
        <v>148</v>
      </c>
      <c r="I13" s="85">
        <v>77408.399999999994</v>
      </c>
      <c r="J13" s="85">
        <v>4158.1499999999996</v>
      </c>
      <c r="K13" s="85">
        <v>20834.740000000049</v>
      </c>
      <c r="L13" s="85">
        <v>102401.29000000004</v>
      </c>
      <c r="O13">
        <v>1501</v>
      </c>
      <c r="P13" t="s">
        <v>148</v>
      </c>
      <c r="Q13" s="85">
        <v>11320.069999999952</v>
      </c>
      <c r="R13" s="85">
        <v>13176.73</v>
      </c>
      <c r="S13" s="85">
        <v>13615.96</v>
      </c>
      <c r="T13" s="85">
        <v>13615.96</v>
      </c>
      <c r="U13" s="85">
        <v>-56066.87</v>
      </c>
      <c r="V13" s="85">
        <v>0</v>
      </c>
      <c r="W13" s="85">
        <v>0</v>
      </c>
      <c r="X13" s="85">
        <v>0</v>
      </c>
      <c r="Y13" s="85">
        <v>0</v>
      </c>
      <c r="Z13" s="85">
        <v>-4338.1500000000524</v>
      </c>
    </row>
    <row r="14" spans="1:26">
      <c r="A14" s="89"/>
      <c r="B14" s="57"/>
      <c r="C14" t="s">
        <v>149</v>
      </c>
      <c r="D14" s="84">
        <f>SUM(T14:Y14)</f>
        <v>90375.7</v>
      </c>
      <c r="G14">
        <v>2001</v>
      </c>
      <c r="H14" t="s">
        <v>149</v>
      </c>
      <c r="I14" s="85">
        <v>20544.53</v>
      </c>
      <c r="J14" s="85">
        <v>1059.42</v>
      </c>
      <c r="K14" s="85">
        <v>5342.4900000000025</v>
      </c>
      <c r="L14" s="85">
        <v>26946.440000000002</v>
      </c>
      <c r="O14">
        <v>1102</v>
      </c>
      <c r="P14" t="s">
        <v>149</v>
      </c>
      <c r="Q14" s="85">
        <v>4042.9500000000107</v>
      </c>
      <c r="R14" s="85">
        <v>4356.91</v>
      </c>
      <c r="S14" s="85">
        <v>4502.1399999999994</v>
      </c>
      <c r="T14" s="85">
        <v>4502.1399999999994</v>
      </c>
      <c r="U14" s="85">
        <v>4066.44</v>
      </c>
      <c r="V14" s="85">
        <v>20799.559999999998</v>
      </c>
      <c r="W14" s="85">
        <v>5044.26</v>
      </c>
      <c r="X14" s="85">
        <v>56868.62</v>
      </c>
      <c r="Y14" s="85">
        <v>-905.32000000000016</v>
      </c>
      <c r="Z14" s="85">
        <v>103277.70000000001</v>
      </c>
    </row>
    <row r="15" spans="1:26">
      <c r="A15" s="89"/>
      <c r="B15" s="57"/>
      <c r="C15" t="s">
        <v>150</v>
      </c>
      <c r="D15" s="84">
        <f>SUM(T15:Y15)</f>
        <v>90375.7</v>
      </c>
      <c r="G15">
        <v>3301</v>
      </c>
      <c r="H15" t="s">
        <v>150</v>
      </c>
      <c r="I15" s="85">
        <v>25568.85</v>
      </c>
      <c r="J15" s="85">
        <v>1373.3100000000002</v>
      </c>
      <c r="K15" s="85">
        <v>6911.8200000000097</v>
      </c>
      <c r="L15" s="85">
        <v>33853.98000000001</v>
      </c>
      <c r="O15">
        <v>1205</v>
      </c>
      <c r="P15" t="s">
        <v>150</v>
      </c>
      <c r="Q15" s="85">
        <v>3736.830000000004</v>
      </c>
      <c r="R15" s="85">
        <v>4356.91</v>
      </c>
      <c r="S15" s="85">
        <v>4502.1399999999994</v>
      </c>
      <c r="T15" s="85">
        <v>4502.1399999999994</v>
      </c>
      <c r="U15" s="85">
        <v>4066.44</v>
      </c>
      <c r="V15" s="85">
        <v>20799.559999999998</v>
      </c>
      <c r="W15" s="85">
        <v>5044.26</v>
      </c>
      <c r="X15" s="85">
        <v>56868.62</v>
      </c>
      <c r="Y15" s="85">
        <v>-905.32000000000016</v>
      </c>
      <c r="Z15" s="85">
        <v>102971.58</v>
      </c>
    </row>
    <row r="16" spans="1:26">
      <c r="A16" s="64" t="s">
        <v>170</v>
      </c>
      <c r="B16" s="64" t="s">
        <v>151</v>
      </c>
      <c r="C16" s="91"/>
      <c r="D16" s="86">
        <f>SUM(D7:D15)</f>
        <v>2908090.6671800008</v>
      </c>
      <c r="F16" t="s">
        <v>151</v>
      </c>
      <c r="I16" s="85">
        <v>915283.25000000012</v>
      </c>
      <c r="J16" s="85">
        <v>48501.319999999992</v>
      </c>
      <c r="K16" s="85">
        <v>243059.20000000024</v>
      </c>
      <c r="L16" s="85">
        <v>1206843.7700000003</v>
      </c>
      <c r="N16" t="s">
        <v>151</v>
      </c>
      <c r="Q16" s="85">
        <v>144700.06000000029</v>
      </c>
      <c r="R16" s="85">
        <v>164719.45000000004</v>
      </c>
      <c r="S16" s="85">
        <v>376239.01718000002</v>
      </c>
      <c r="T16" s="85">
        <v>156594.12</v>
      </c>
      <c r="U16" s="85">
        <v>-375034.68000000005</v>
      </c>
      <c r="V16" s="85">
        <v>645322.18000000017</v>
      </c>
      <c r="W16" s="85">
        <v>138415.85</v>
      </c>
      <c r="X16" s="85">
        <v>760347.1</v>
      </c>
      <c r="Y16" s="85">
        <v>-95010.530000000028</v>
      </c>
      <c r="Z16" s="85">
        <v>1916292.5671800005</v>
      </c>
    </row>
    <row r="17" spans="1:26">
      <c r="A17" s="89"/>
      <c r="C17" t="s">
        <v>142</v>
      </c>
      <c r="D17" s="84">
        <f>SUM(I17:K17)+SUM(Q17:Y17)</f>
        <v>521916.1</v>
      </c>
      <c r="F17" t="s">
        <v>34</v>
      </c>
      <c r="G17">
        <v>1001</v>
      </c>
      <c r="H17" t="s">
        <v>142</v>
      </c>
      <c r="I17" s="85">
        <v>0</v>
      </c>
      <c r="J17" s="85">
        <v>0</v>
      </c>
      <c r="K17" s="85">
        <v>0</v>
      </c>
      <c r="L17" s="85">
        <v>0</v>
      </c>
      <c r="N17" t="s">
        <v>34</v>
      </c>
      <c r="O17">
        <v>1001</v>
      </c>
      <c r="P17" t="s">
        <v>142</v>
      </c>
      <c r="Q17" s="85">
        <v>0</v>
      </c>
      <c r="R17" s="85">
        <v>0</v>
      </c>
      <c r="S17" s="85">
        <v>0</v>
      </c>
      <c r="T17" s="85">
        <v>0</v>
      </c>
      <c r="U17" s="85">
        <v>0</v>
      </c>
      <c r="V17" s="85">
        <v>0</v>
      </c>
      <c r="W17" s="85">
        <v>0</v>
      </c>
      <c r="X17" s="85">
        <v>521916.1</v>
      </c>
      <c r="Y17" s="85">
        <v>0</v>
      </c>
      <c r="Z17" s="85">
        <v>521916.1</v>
      </c>
    </row>
    <row r="18" spans="1:26">
      <c r="A18" s="89"/>
      <c r="C18" t="s">
        <v>143</v>
      </c>
      <c r="D18" s="84">
        <f>SUM(I18:K18)+SUM(Q18:U18)</f>
        <v>-313570.39000000007</v>
      </c>
      <c r="G18">
        <v>1101</v>
      </c>
      <c r="H18" t="s">
        <v>143</v>
      </c>
      <c r="I18" s="85">
        <v>70032.55</v>
      </c>
      <c r="J18" s="85">
        <v>0</v>
      </c>
      <c r="K18" s="85">
        <v>0</v>
      </c>
      <c r="L18" s="85">
        <v>70032.55</v>
      </c>
      <c r="O18">
        <v>1101</v>
      </c>
      <c r="P18" t="s">
        <v>143</v>
      </c>
      <c r="Q18" s="85">
        <v>23597.91</v>
      </c>
      <c r="R18" s="85">
        <v>22836.71</v>
      </c>
      <c r="S18" s="85">
        <v>23597.919999999998</v>
      </c>
      <c r="T18" s="85">
        <v>23597.93</v>
      </c>
      <c r="U18" s="85">
        <v>-477233.41000000003</v>
      </c>
      <c r="V18" s="85">
        <v>0</v>
      </c>
      <c r="W18" s="85">
        <v>0</v>
      </c>
      <c r="X18" s="85">
        <v>0</v>
      </c>
      <c r="Y18" s="85">
        <v>0</v>
      </c>
      <c r="Z18" s="85">
        <v>-383602.94</v>
      </c>
    </row>
    <row r="19" spans="1:26">
      <c r="A19" s="89"/>
      <c r="C19" t="s">
        <v>144</v>
      </c>
      <c r="D19" s="84">
        <f>SUM(U19:Y19)</f>
        <v>35254.350000000006</v>
      </c>
      <c r="G19">
        <v>1114</v>
      </c>
      <c r="H19" t="s">
        <v>144</v>
      </c>
      <c r="I19" s="85">
        <v>16081.09</v>
      </c>
      <c r="J19" s="85">
        <v>0</v>
      </c>
      <c r="K19" s="85">
        <v>0</v>
      </c>
      <c r="L19" s="85">
        <v>16081.09</v>
      </c>
      <c r="O19">
        <v>1101</v>
      </c>
      <c r="P19" t="s">
        <v>144</v>
      </c>
      <c r="Q19" s="85">
        <v>5418.63</v>
      </c>
      <c r="R19" s="85">
        <v>5243.83</v>
      </c>
      <c r="S19" s="85">
        <v>5418.62</v>
      </c>
      <c r="T19" s="85">
        <v>5418.63</v>
      </c>
      <c r="U19" s="85">
        <v>4894.25</v>
      </c>
      <c r="V19" s="85">
        <v>5418.63</v>
      </c>
      <c r="W19" s="85">
        <v>5243.83</v>
      </c>
      <c r="X19" s="85">
        <v>10744.550000000001</v>
      </c>
      <c r="Y19" s="85">
        <v>8953.09</v>
      </c>
      <c r="Z19" s="85">
        <v>56754.06</v>
      </c>
    </row>
    <row r="20" spans="1:26">
      <c r="A20" s="89"/>
      <c r="C20" t="s">
        <v>145</v>
      </c>
      <c r="D20" s="84">
        <f>SUM(I20:K20)+SUM(Q20:Y20)</f>
        <v>1166516.8999999999</v>
      </c>
      <c r="G20">
        <v>1201</v>
      </c>
      <c r="H20" t="s">
        <v>145</v>
      </c>
      <c r="I20" s="85">
        <v>0</v>
      </c>
      <c r="J20" s="85">
        <v>0</v>
      </c>
      <c r="K20" s="85">
        <v>0</v>
      </c>
      <c r="L20" s="85">
        <v>0</v>
      </c>
      <c r="O20">
        <v>1201</v>
      </c>
      <c r="P20" t="s">
        <v>145</v>
      </c>
      <c r="Q20" s="85">
        <v>0</v>
      </c>
      <c r="R20" s="85">
        <v>0</v>
      </c>
      <c r="S20" s="85">
        <v>0</v>
      </c>
      <c r="T20" s="85">
        <v>0</v>
      </c>
      <c r="U20" s="85">
        <v>0</v>
      </c>
      <c r="V20" s="85">
        <v>0</v>
      </c>
      <c r="W20" s="85">
        <v>0</v>
      </c>
      <c r="X20" s="85">
        <v>1166516.8999999999</v>
      </c>
      <c r="Y20" s="85">
        <v>0</v>
      </c>
      <c r="Z20" s="85">
        <v>1166516.8999999999</v>
      </c>
    </row>
    <row r="21" spans="1:26">
      <c r="A21" s="89"/>
      <c r="C21" t="s">
        <v>146</v>
      </c>
      <c r="D21" s="84">
        <f>SUM(I21:K21)+SUM(Q21:Y21)</f>
        <v>374099.48</v>
      </c>
      <c r="G21">
        <v>1205</v>
      </c>
      <c r="H21" t="s">
        <v>146</v>
      </c>
      <c r="I21" s="85">
        <v>48672.28</v>
      </c>
      <c r="J21" s="85">
        <v>0</v>
      </c>
      <c r="K21" s="85">
        <v>0</v>
      </c>
      <c r="L21" s="85">
        <v>48672.28</v>
      </c>
      <c r="O21">
        <v>1903</v>
      </c>
      <c r="P21" t="s">
        <v>146</v>
      </c>
      <c r="Q21" s="85">
        <v>16400.440000000002</v>
      </c>
      <c r="R21" s="85">
        <v>15871.390000000001</v>
      </c>
      <c r="S21" s="85">
        <v>293155.37</v>
      </c>
      <c r="T21" s="85">
        <v>0</v>
      </c>
      <c r="U21" s="85">
        <v>0</v>
      </c>
      <c r="V21" s="85">
        <v>0</v>
      </c>
      <c r="W21" s="85">
        <v>0</v>
      </c>
      <c r="X21" s="85">
        <v>0</v>
      </c>
      <c r="Y21" s="85">
        <v>0</v>
      </c>
      <c r="Z21" s="85">
        <v>325427.19999999995</v>
      </c>
    </row>
    <row r="22" spans="1:26">
      <c r="A22" s="89"/>
      <c r="C22" t="s">
        <v>147</v>
      </c>
      <c r="D22" s="84">
        <f>SUM(I22:K22)+SUM(Q22:Y22)</f>
        <v>55457.63</v>
      </c>
      <c r="G22">
        <v>1403</v>
      </c>
      <c r="H22" t="s">
        <v>147</v>
      </c>
      <c r="I22" s="85">
        <v>12202.37</v>
      </c>
      <c r="J22" s="85">
        <v>0</v>
      </c>
      <c r="K22" s="85">
        <v>0</v>
      </c>
      <c r="L22" s="85">
        <v>12202.37</v>
      </c>
      <c r="O22">
        <v>1403</v>
      </c>
      <c r="P22" t="s">
        <v>147</v>
      </c>
      <c r="Q22" s="85">
        <v>4111.67</v>
      </c>
      <c r="R22" s="85">
        <v>3979.03</v>
      </c>
      <c r="S22" s="85">
        <v>4111.66</v>
      </c>
      <c r="T22" s="85">
        <v>4111.66</v>
      </c>
      <c r="U22" s="85">
        <v>3713.7799999999997</v>
      </c>
      <c r="V22" s="85">
        <v>4111.66</v>
      </c>
      <c r="W22" s="85">
        <v>3979.03</v>
      </c>
      <c r="X22" s="85">
        <v>7865.66</v>
      </c>
      <c r="Y22" s="85">
        <v>7271.1100000000006</v>
      </c>
      <c r="Z22" s="85">
        <v>43255.26</v>
      </c>
    </row>
    <row r="23" spans="1:26">
      <c r="A23" s="89"/>
      <c r="C23" t="s">
        <v>148</v>
      </c>
      <c r="D23" s="84">
        <f>SUM(I23:K23)+SUM(Q23:U23)</f>
        <v>0</v>
      </c>
      <c r="G23">
        <v>1501</v>
      </c>
      <c r="H23" t="s">
        <v>148</v>
      </c>
      <c r="I23" s="85">
        <v>0</v>
      </c>
      <c r="J23" s="85">
        <v>0</v>
      </c>
      <c r="K23" s="85">
        <v>0</v>
      </c>
      <c r="L23" s="85">
        <v>0</v>
      </c>
      <c r="O23">
        <v>1501</v>
      </c>
      <c r="P23" t="s">
        <v>148</v>
      </c>
      <c r="Q23" s="85">
        <v>0</v>
      </c>
      <c r="R23" s="85">
        <v>0</v>
      </c>
      <c r="S23" s="85">
        <v>0</v>
      </c>
      <c r="T23" s="85">
        <v>0</v>
      </c>
      <c r="U23" s="85">
        <v>0</v>
      </c>
      <c r="V23" s="85">
        <v>0</v>
      </c>
      <c r="W23" s="85">
        <v>0</v>
      </c>
      <c r="X23" s="85">
        <v>0</v>
      </c>
      <c r="Y23" s="85">
        <v>0</v>
      </c>
      <c r="Z23" s="85">
        <v>0</v>
      </c>
    </row>
    <row r="24" spans="1:26">
      <c r="A24" s="89"/>
      <c r="C24" t="s">
        <v>149</v>
      </c>
      <c r="D24" s="84">
        <f>SUM(T24:Y24)</f>
        <v>37054.570000000007</v>
      </c>
      <c r="G24">
        <v>2001</v>
      </c>
      <c r="H24" t="s">
        <v>149</v>
      </c>
      <c r="I24" s="85">
        <v>13837.720000000001</v>
      </c>
      <c r="J24" s="85">
        <v>0</v>
      </c>
      <c r="K24" s="85">
        <v>0</v>
      </c>
      <c r="L24" s="85">
        <v>13837.720000000001</v>
      </c>
      <c r="O24">
        <v>1102</v>
      </c>
      <c r="P24" t="s">
        <v>149</v>
      </c>
      <c r="Q24" s="85">
        <v>4662.71</v>
      </c>
      <c r="R24" s="85">
        <v>4512.29</v>
      </c>
      <c r="S24" s="85">
        <v>4662.71</v>
      </c>
      <c r="T24" s="85">
        <v>4662.71</v>
      </c>
      <c r="U24" s="85">
        <v>4211.49</v>
      </c>
      <c r="V24" s="85">
        <v>4662.7</v>
      </c>
      <c r="W24" s="85">
        <v>4512.3</v>
      </c>
      <c r="X24" s="85">
        <v>10052.280000000001</v>
      </c>
      <c r="Y24" s="85">
        <v>8953.09</v>
      </c>
      <c r="Z24" s="85">
        <v>50892.28</v>
      </c>
    </row>
    <row r="25" spans="1:26">
      <c r="A25" s="89"/>
      <c r="C25" t="s">
        <v>150</v>
      </c>
      <c r="D25" s="84">
        <f>SUM(T25:Y25)</f>
        <v>40672.98000000001</v>
      </c>
      <c r="G25">
        <v>3301</v>
      </c>
      <c r="H25" t="s">
        <v>150</v>
      </c>
      <c r="I25" s="85">
        <v>16081.09</v>
      </c>
      <c r="J25" s="85">
        <v>0</v>
      </c>
      <c r="K25" s="85">
        <v>0</v>
      </c>
      <c r="L25" s="85">
        <v>16081.09</v>
      </c>
      <c r="O25">
        <v>1205</v>
      </c>
      <c r="P25" t="s">
        <v>150</v>
      </c>
      <c r="Q25" s="85">
        <v>5418.63</v>
      </c>
      <c r="R25" s="85">
        <v>5243.83</v>
      </c>
      <c r="S25" s="85">
        <v>5418.62</v>
      </c>
      <c r="T25" s="85">
        <v>5418.63</v>
      </c>
      <c r="U25" s="85">
        <v>4894.25</v>
      </c>
      <c r="V25" s="85">
        <v>5418.63</v>
      </c>
      <c r="W25" s="85">
        <v>5243.83</v>
      </c>
      <c r="X25" s="85">
        <v>10744.550000000001</v>
      </c>
      <c r="Y25" s="85">
        <v>8953.09</v>
      </c>
      <c r="Z25" s="85">
        <v>56754.06</v>
      </c>
    </row>
    <row r="26" spans="1:26">
      <c r="A26" s="64" t="s">
        <v>99</v>
      </c>
      <c r="B26" s="64" t="s">
        <v>152</v>
      </c>
      <c r="C26" s="91"/>
      <c r="D26" s="86">
        <f>SUM(D17:D25)</f>
        <v>1917401.6199999996</v>
      </c>
      <c r="F26" t="s">
        <v>152</v>
      </c>
      <c r="I26" s="85">
        <v>176907.09999999998</v>
      </c>
      <c r="J26" s="85">
        <v>0</v>
      </c>
      <c r="K26" s="85">
        <v>0</v>
      </c>
      <c r="L26" s="85">
        <v>176907.09999999998</v>
      </c>
      <c r="N26" t="s">
        <v>152</v>
      </c>
      <c r="Q26" s="85">
        <v>59609.99</v>
      </c>
      <c r="R26" s="85">
        <v>57687.08</v>
      </c>
      <c r="S26" s="85">
        <v>336364.89999999997</v>
      </c>
      <c r="T26" s="85">
        <v>43209.56</v>
      </c>
      <c r="U26" s="85">
        <v>-459519.64</v>
      </c>
      <c r="V26" s="85">
        <v>19611.620000000003</v>
      </c>
      <c r="W26" s="85">
        <v>18978.989999999998</v>
      </c>
      <c r="X26" s="85">
        <v>1727840.0399999998</v>
      </c>
      <c r="Y26" s="85">
        <v>34130.380000000005</v>
      </c>
      <c r="Z26" s="85">
        <v>1837912.92</v>
      </c>
    </row>
    <row r="27" spans="1:26">
      <c r="A27" s="89"/>
      <c r="C27" t="s">
        <v>142</v>
      </c>
      <c r="D27" s="84">
        <f>SUM(I27:K27)+SUM(Q27:Y27)</f>
        <v>0</v>
      </c>
      <c r="F27" t="s">
        <v>35</v>
      </c>
      <c r="G27">
        <v>1001</v>
      </c>
      <c r="H27" t="s">
        <v>142</v>
      </c>
      <c r="I27" s="85">
        <v>0</v>
      </c>
      <c r="J27" s="85">
        <v>0</v>
      </c>
      <c r="K27" s="85">
        <v>0</v>
      </c>
      <c r="L27" s="85">
        <v>0</v>
      </c>
      <c r="N27" t="s">
        <v>35</v>
      </c>
      <c r="O27">
        <v>1001</v>
      </c>
      <c r="P27" t="s">
        <v>142</v>
      </c>
      <c r="Q27" s="85">
        <v>0</v>
      </c>
      <c r="R27" s="85">
        <v>0</v>
      </c>
      <c r="S27" s="85">
        <v>0</v>
      </c>
      <c r="T27" s="85">
        <v>0</v>
      </c>
      <c r="U27" s="85">
        <v>0</v>
      </c>
      <c r="V27" s="85">
        <v>0</v>
      </c>
      <c r="W27" s="85">
        <v>0</v>
      </c>
      <c r="X27" s="85">
        <v>0</v>
      </c>
      <c r="Y27" s="85">
        <v>0</v>
      </c>
      <c r="Z27" s="85">
        <v>0</v>
      </c>
    </row>
    <row r="28" spans="1:26">
      <c r="A28" s="89"/>
      <c r="C28" t="s">
        <v>144</v>
      </c>
      <c r="D28" s="84">
        <f>SUM(U28:Y28)</f>
        <v>0</v>
      </c>
      <c r="G28">
        <v>1114</v>
      </c>
      <c r="H28" t="s">
        <v>144</v>
      </c>
      <c r="I28" s="85">
        <v>1161.19</v>
      </c>
      <c r="J28" s="85">
        <v>0</v>
      </c>
      <c r="K28" s="85">
        <v>0</v>
      </c>
      <c r="L28" s="85">
        <v>1161.19</v>
      </c>
      <c r="O28">
        <v>1101</v>
      </c>
      <c r="P28" t="s">
        <v>144</v>
      </c>
      <c r="Q28" s="85">
        <v>391.27</v>
      </c>
      <c r="R28" s="85">
        <v>345.71</v>
      </c>
      <c r="S28" s="85">
        <v>0</v>
      </c>
      <c r="T28" s="85">
        <v>0</v>
      </c>
      <c r="U28" s="85">
        <v>0</v>
      </c>
      <c r="V28" s="85">
        <v>0</v>
      </c>
      <c r="W28" s="85">
        <v>0</v>
      </c>
      <c r="X28" s="85">
        <v>0</v>
      </c>
      <c r="Y28" s="85">
        <v>0</v>
      </c>
      <c r="Z28" s="85">
        <v>736.98</v>
      </c>
    </row>
    <row r="29" spans="1:26">
      <c r="A29" s="89"/>
      <c r="C29" t="s">
        <v>145</v>
      </c>
      <c r="D29" s="84">
        <f>SUM(I29:K29)+SUM(Q29:Y29)</f>
        <v>54820.92</v>
      </c>
      <c r="G29">
        <v>1201</v>
      </c>
      <c r="H29" t="s">
        <v>145</v>
      </c>
      <c r="I29" s="85">
        <v>0</v>
      </c>
      <c r="J29" s="85">
        <v>0</v>
      </c>
      <c r="K29" s="85">
        <v>0</v>
      </c>
      <c r="L29" s="85">
        <v>0</v>
      </c>
      <c r="O29">
        <v>1201</v>
      </c>
      <c r="P29" t="s">
        <v>145</v>
      </c>
      <c r="Q29" s="85">
        <v>0</v>
      </c>
      <c r="R29" s="85">
        <v>54820.92</v>
      </c>
      <c r="S29" s="85">
        <v>0</v>
      </c>
      <c r="T29" s="85">
        <v>0</v>
      </c>
      <c r="U29" s="85">
        <v>0</v>
      </c>
      <c r="V29" s="85">
        <v>0</v>
      </c>
      <c r="W29" s="85">
        <v>0</v>
      </c>
      <c r="X29" s="85">
        <v>0</v>
      </c>
      <c r="Y29" s="85">
        <v>0</v>
      </c>
      <c r="Z29" s="85">
        <v>54820.92</v>
      </c>
    </row>
    <row r="30" spans="1:26">
      <c r="A30" s="64"/>
      <c r="B30" s="89"/>
      <c r="C30" t="s">
        <v>146</v>
      </c>
      <c r="D30" s="84">
        <f>SUM(I30:K30)+SUM(Q30:Y30)</f>
        <v>132548.05999999988</v>
      </c>
      <c r="G30">
        <v>1205</v>
      </c>
      <c r="H30" t="s">
        <v>146</v>
      </c>
      <c r="I30" s="85">
        <v>14536.27</v>
      </c>
      <c r="J30" s="85">
        <v>0</v>
      </c>
      <c r="K30" s="85">
        <v>0</v>
      </c>
      <c r="L30" s="85">
        <v>14536.27</v>
      </c>
      <c r="O30">
        <v>1903</v>
      </c>
      <c r="P30" t="s">
        <v>146</v>
      </c>
      <c r="Q30" s="85">
        <v>4898.09</v>
      </c>
      <c r="R30" s="85">
        <v>5659.4599999999991</v>
      </c>
      <c r="S30" s="85">
        <v>107454.23999999987</v>
      </c>
      <c r="T30" s="85">
        <v>0</v>
      </c>
      <c r="U30" s="85">
        <v>0</v>
      </c>
      <c r="V30" s="85">
        <v>0</v>
      </c>
      <c r="W30" s="85">
        <v>0</v>
      </c>
      <c r="X30" s="85">
        <v>0</v>
      </c>
      <c r="Y30" s="85">
        <v>0</v>
      </c>
      <c r="Z30" s="85">
        <v>118011.78999999986</v>
      </c>
    </row>
    <row r="31" spans="1:26">
      <c r="A31" s="64"/>
      <c r="B31" s="89"/>
      <c r="C31" t="s">
        <v>148</v>
      </c>
      <c r="D31" s="84">
        <f>SUM(I31:K31)+SUM(Q31:U31)</f>
        <v>53208.54</v>
      </c>
      <c r="G31">
        <v>1501</v>
      </c>
      <c r="H31" t="s">
        <v>148</v>
      </c>
      <c r="I31" s="85">
        <v>0</v>
      </c>
      <c r="J31" s="85">
        <v>0</v>
      </c>
      <c r="K31" s="85">
        <v>0</v>
      </c>
      <c r="L31" s="85">
        <v>0</v>
      </c>
      <c r="O31">
        <v>1501</v>
      </c>
      <c r="P31" t="s">
        <v>148</v>
      </c>
      <c r="Q31" s="85">
        <v>0</v>
      </c>
      <c r="R31" s="85">
        <v>53208.54</v>
      </c>
      <c r="S31" s="85">
        <v>0</v>
      </c>
      <c r="T31" s="85">
        <v>0</v>
      </c>
      <c r="U31" s="85">
        <v>0</v>
      </c>
      <c r="V31" s="85">
        <v>0</v>
      </c>
      <c r="W31" s="85">
        <v>0</v>
      </c>
      <c r="X31" s="85">
        <v>0</v>
      </c>
      <c r="Y31" s="85">
        <v>0</v>
      </c>
      <c r="Z31" s="85">
        <v>53208.54</v>
      </c>
    </row>
    <row r="32" spans="1:26">
      <c r="A32" s="64"/>
      <c r="B32" s="89"/>
      <c r="C32" t="s">
        <v>149</v>
      </c>
      <c r="D32" s="84">
        <f>SUM(T32:Y32)</f>
        <v>3773.6800000000003</v>
      </c>
      <c r="G32">
        <v>2001</v>
      </c>
      <c r="H32" t="s">
        <v>149</v>
      </c>
      <c r="I32" s="85">
        <v>1471.96</v>
      </c>
      <c r="J32" s="85">
        <v>0</v>
      </c>
      <c r="K32" s="85">
        <v>0</v>
      </c>
      <c r="L32" s="85">
        <v>1471.96</v>
      </c>
      <c r="O32">
        <v>1102</v>
      </c>
      <c r="P32" t="s">
        <v>149</v>
      </c>
      <c r="Q32" s="85">
        <v>495.98</v>
      </c>
      <c r="R32" s="85">
        <v>591.52</v>
      </c>
      <c r="S32" s="85">
        <v>646.31000000000006</v>
      </c>
      <c r="T32" s="85">
        <v>646.33000000000004</v>
      </c>
      <c r="U32" s="85">
        <v>583.77</v>
      </c>
      <c r="V32" s="85">
        <v>646.31000000000006</v>
      </c>
      <c r="W32" s="85">
        <v>625.47</v>
      </c>
      <c r="X32" s="85">
        <v>646.32000000000005</v>
      </c>
      <c r="Y32" s="85">
        <v>625.48</v>
      </c>
      <c r="Z32" s="85">
        <v>5507.49</v>
      </c>
    </row>
    <row r="33" spans="1:26">
      <c r="A33" s="64" t="s">
        <v>98</v>
      </c>
      <c r="B33" s="64" t="s">
        <v>153</v>
      </c>
      <c r="C33" s="57"/>
      <c r="D33" s="86">
        <f>SUM(D27:D32)</f>
        <v>244351.19999999987</v>
      </c>
      <c r="F33" t="s">
        <v>153</v>
      </c>
      <c r="I33" s="85">
        <v>17169.420000000002</v>
      </c>
      <c r="J33" s="85">
        <v>0</v>
      </c>
      <c r="K33" s="85">
        <v>0</v>
      </c>
      <c r="L33" s="85">
        <v>17169.420000000002</v>
      </c>
      <c r="N33" t="s">
        <v>153</v>
      </c>
      <c r="Q33" s="85">
        <v>5785.34</v>
      </c>
      <c r="R33" s="85">
        <v>114626.15000000001</v>
      </c>
      <c r="S33" s="85">
        <v>108100.54999999987</v>
      </c>
      <c r="T33" s="85">
        <v>646.33000000000004</v>
      </c>
      <c r="U33" s="85">
        <v>583.77</v>
      </c>
      <c r="V33" s="85">
        <v>646.31000000000006</v>
      </c>
      <c r="W33" s="85">
        <v>625.47</v>
      </c>
      <c r="X33" s="85">
        <v>646.32000000000005</v>
      </c>
      <c r="Y33" s="85">
        <v>625.48</v>
      </c>
      <c r="Z33" s="85">
        <v>232285.71999999986</v>
      </c>
    </row>
    <row r="34" spans="1:26">
      <c r="A34" s="64"/>
      <c r="B34" s="92" t="s">
        <v>36</v>
      </c>
      <c r="C34" s="57"/>
      <c r="D34" s="87">
        <f>D33+D26+D16</f>
        <v>5069843.4871800002</v>
      </c>
      <c r="F34" t="s">
        <v>36</v>
      </c>
      <c r="I34" s="85">
        <v>1109359.7700000003</v>
      </c>
      <c r="J34" s="85">
        <v>48501.319999999992</v>
      </c>
      <c r="K34" s="85">
        <v>243059.20000000024</v>
      </c>
      <c r="L34" s="85">
        <v>1400920.2900000005</v>
      </c>
      <c r="N34" t="s">
        <v>36</v>
      </c>
      <c r="Q34" s="85">
        <v>210095.39000000031</v>
      </c>
      <c r="R34" s="85">
        <v>337032.68000000005</v>
      </c>
      <c r="S34" s="85">
        <v>820704.46717999992</v>
      </c>
      <c r="T34" s="85">
        <v>200450.00999999998</v>
      </c>
      <c r="U34" s="85">
        <v>-833970.55</v>
      </c>
      <c r="V34" s="85">
        <v>665580.11000000022</v>
      </c>
      <c r="W34" s="85">
        <v>158020.30999999997</v>
      </c>
      <c r="X34" s="85">
        <v>2488833.4599999995</v>
      </c>
      <c r="Y34" s="85">
        <v>-60254.670000000035</v>
      </c>
      <c r="Z34" s="85">
        <v>3986491.2071800004</v>
      </c>
    </row>
  </sheetData>
  <pageMargins left="0.7" right="0.7" top="0.75" bottom="0.75" header="0.3" footer="0.3"/>
  <pageSetup scale="25" orientation="portrait" r:id="rId3"/>
  <ignoredErrors>
    <ignoredError sqref="D9 D28 D1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view="pageBreakPreview" zoomScale="90" zoomScaleNormal="100" zoomScaleSheetLayoutView="90" workbookViewId="0">
      <selection activeCell="B5" sqref="B5"/>
    </sheetView>
  </sheetViews>
  <sheetFormatPr defaultRowHeight="15"/>
  <cols>
    <col min="1" max="1" width="3.28515625" style="65" customWidth="1"/>
    <col min="2" max="2" width="20.7109375" style="65" bestFit="1" customWidth="1"/>
    <col min="3" max="3" width="3.5703125" style="65" customWidth="1"/>
    <col min="4" max="5" width="9.140625" style="65"/>
    <col min="6" max="6" width="11.42578125" style="65" customWidth="1"/>
    <col min="7" max="16384" width="9.140625" style="65"/>
  </cols>
  <sheetData>
    <row r="1" spans="2:6" ht="15.75">
      <c r="B1" s="147" t="s">
        <v>171</v>
      </c>
    </row>
    <row r="2" spans="2:6">
      <c r="B2" s="93" t="s">
        <v>221</v>
      </c>
    </row>
    <row r="3" spans="2:6" ht="30">
      <c r="D3" s="66" t="s">
        <v>100</v>
      </c>
      <c r="E3" s="66" t="s">
        <v>107</v>
      </c>
      <c r="F3" s="67" t="s">
        <v>108</v>
      </c>
    </row>
    <row r="4" spans="2:6" ht="60">
      <c r="D4" s="68" t="s">
        <v>109</v>
      </c>
      <c r="E4" s="68" t="s">
        <v>109</v>
      </c>
      <c r="F4" s="68" t="s">
        <v>109</v>
      </c>
    </row>
    <row r="5" spans="2:6">
      <c r="D5" s="69"/>
      <c r="E5" s="69"/>
    </row>
    <row r="6" spans="2:6" ht="15.75">
      <c r="B6" s="65" t="s">
        <v>110</v>
      </c>
      <c r="D6" s="70">
        <v>5.0000000000000001E-3</v>
      </c>
      <c r="E6" s="70">
        <v>2E-3</v>
      </c>
      <c r="F6" s="70">
        <f t="shared" ref="F6:F14" si="0">+D6*3/12+E6*9/12</f>
        <v>2.7500000000000003E-3</v>
      </c>
    </row>
    <row r="7" spans="2:6" ht="15.75">
      <c r="B7" s="65" t="s">
        <v>111</v>
      </c>
      <c r="D7" s="70">
        <v>5.0000000000000001E-3</v>
      </c>
      <c r="E7" s="70">
        <v>4.0000000000000001E-3</v>
      </c>
      <c r="F7" s="70">
        <f t="shared" si="0"/>
        <v>4.2500000000000003E-3</v>
      </c>
    </row>
    <row r="8" spans="2:6" ht="15.75">
      <c r="B8" s="65" t="s">
        <v>112</v>
      </c>
      <c r="D8" s="70">
        <v>3.9E-2</v>
      </c>
      <c r="E8" s="70">
        <v>4.1000000000000002E-2</v>
      </c>
      <c r="F8" s="70">
        <f t="shared" si="0"/>
        <v>4.0500000000000001E-2</v>
      </c>
    </row>
    <row r="9" spans="2:6" ht="15.75">
      <c r="B9" s="65" t="s">
        <v>113</v>
      </c>
      <c r="D9" s="70">
        <v>0.17599999999999999</v>
      </c>
      <c r="E9" s="70">
        <v>0.18099999999999999</v>
      </c>
      <c r="F9" s="70">
        <f t="shared" si="0"/>
        <v>0.17975000000000002</v>
      </c>
    </row>
    <row r="10" spans="2:6" ht="15.75">
      <c r="B10" s="65" t="s">
        <v>114</v>
      </c>
      <c r="D10" s="70">
        <v>8.0000000000000002E-3</v>
      </c>
      <c r="E10" s="70">
        <v>5.0000000000000001E-3</v>
      </c>
      <c r="F10" s="70">
        <f t="shared" si="0"/>
        <v>5.7499999999999999E-3</v>
      </c>
    </row>
    <row r="11" spans="2:6" ht="15.75">
      <c r="B11" s="65" t="s">
        <v>115</v>
      </c>
      <c r="D11" s="70">
        <v>3.5000000000000003E-2</v>
      </c>
      <c r="E11" s="70">
        <v>3.5999999999999997E-2</v>
      </c>
      <c r="F11" s="70">
        <f t="shared" si="0"/>
        <v>3.5749999999999997E-2</v>
      </c>
    </row>
    <row r="12" spans="2:6" ht="15.75">
      <c r="B12" s="65" t="s">
        <v>116</v>
      </c>
      <c r="D12" s="70">
        <v>7.3999999999999996E-2</v>
      </c>
      <c r="E12" s="70">
        <v>0.06</v>
      </c>
      <c r="F12" s="70">
        <f t="shared" si="0"/>
        <v>6.3500000000000001E-2</v>
      </c>
    </row>
    <row r="13" spans="2:6" ht="15.75">
      <c r="B13" s="65" t="s">
        <v>117</v>
      </c>
      <c r="D13" s="70">
        <v>8.0000000000000002E-3</v>
      </c>
      <c r="E13" s="70">
        <v>0.01</v>
      </c>
      <c r="F13" s="70">
        <f t="shared" si="0"/>
        <v>9.4999999999999998E-3</v>
      </c>
    </row>
    <row r="14" spans="2:6" ht="15.75">
      <c r="B14" s="65" t="s">
        <v>118</v>
      </c>
      <c r="D14" s="70">
        <v>1E-3</v>
      </c>
      <c r="E14" s="70">
        <v>1E-3</v>
      </c>
      <c r="F14" s="70">
        <f t="shared" si="0"/>
        <v>1E-3</v>
      </c>
    </row>
    <row r="15" spans="2:6" ht="15.75">
      <c r="D15" s="80"/>
      <c r="E15" s="80"/>
      <c r="F15" s="70"/>
    </row>
    <row r="16" spans="2:6" ht="15.75">
      <c r="D16" s="80">
        <f>SUM(D6:D15)</f>
        <v>0.35100000000000003</v>
      </c>
      <c r="E16" s="80">
        <f>SUM(E6:E15)</f>
        <v>0.33999999999999997</v>
      </c>
      <c r="F16" s="70">
        <f>+D16*3/12+E16*9/12</f>
        <v>0.34274999999999994</v>
      </c>
    </row>
    <row r="19" spans="2:6">
      <c r="B19" s="65" t="s">
        <v>119</v>
      </c>
      <c r="D19" s="80">
        <f>+D12</f>
        <v>7.3999999999999996E-2</v>
      </c>
      <c r="E19" s="80">
        <f t="shared" ref="E19:F19" si="1">+E12</f>
        <v>0.06</v>
      </c>
      <c r="F19" s="80">
        <f t="shared" si="1"/>
        <v>6.3500000000000001E-2</v>
      </c>
    </row>
    <row r="20" spans="2:6">
      <c r="B20" s="65" t="s">
        <v>120</v>
      </c>
      <c r="D20" s="80">
        <f>SUM(D6:D11,D13:D14)</f>
        <v>0.27700000000000002</v>
      </c>
      <c r="E20" s="80">
        <f t="shared" ref="E20:F20" si="2">SUM(E6:E11,E13:E14)</f>
        <v>0.27999999999999997</v>
      </c>
      <c r="F20" s="80">
        <f t="shared" si="2"/>
        <v>0.27925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view="pageBreakPreview" zoomScale="80" zoomScaleNormal="100" zoomScaleSheetLayoutView="80" workbookViewId="0">
      <selection activeCell="B5" sqref="B5"/>
    </sheetView>
  </sheetViews>
  <sheetFormatPr defaultRowHeight="15"/>
  <cols>
    <col min="1" max="1" width="18.140625" bestFit="1" customWidth="1"/>
    <col min="2" max="2" width="42" customWidth="1"/>
    <col min="3" max="3" width="16.5703125" bestFit="1" customWidth="1"/>
    <col min="4" max="4" width="10.28515625" bestFit="1" customWidth="1"/>
    <col min="5" max="5" width="14.85546875" customWidth="1"/>
  </cols>
  <sheetData>
    <row r="1" spans="1:5" ht="15.75">
      <c r="A1" s="162" t="s">
        <v>222</v>
      </c>
      <c r="B1" s="163"/>
    </row>
    <row r="2" spans="1:5" ht="33">
      <c r="A2" s="71" t="s">
        <v>75</v>
      </c>
      <c r="B2" s="71"/>
      <c r="C2" s="72" t="s">
        <v>121</v>
      </c>
      <c r="D2" s="73" t="s">
        <v>122</v>
      </c>
      <c r="E2" s="74" t="s">
        <v>123</v>
      </c>
    </row>
    <row r="3" spans="1:5">
      <c r="A3" s="75" t="s">
        <v>124</v>
      </c>
      <c r="B3" s="76" t="s">
        <v>227</v>
      </c>
      <c r="C3" s="75" t="s">
        <v>125</v>
      </c>
      <c r="D3" s="75" t="s">
        <v>126</v>
      </c>
      <c r="E3" s="77">
        <v>1479423.54</v>
      </c>
    </row>
    <row r="4" spans="1:5">
      <c r="A4" s="75" t="s">
        <v>127</v>
      </c>
      <c r="B4" s="78" t="s">
        <v>248</v>
      </c>
      <c r="C4" s="75" t="s">
        <v>125</v>
      </c>
      <c r="D4" s="75" t="s">
        <v>126</v>
      </c>
      <c r="E4" s="77">
        <v>362094.96</v>
      </c>
    </row>
    <row r="5" spans="1:5">
      <c r="A5" s="75" t="s">
        <v>129</v>
      </c>
      <c r="B5" s="78" t="s">
        <v>249</v>
      </c>
      <c r="C5" s="75" t="s">
        <v>125</v>
      </c>
      <c r="D5" s="75" t="s">
        <v>126</v>
      </c>
      <c r="E5" s="77">
        <v>1034304.03</v>
      </c>
    </row>
    <row r="6" spans="1:5">
      <c r="A6" s="75" t="s">
        <v>131</v>
      </c>
      <c r="B6" s="76" t="s">
        <v>250</v>
      </c>
      <c r="C6" s="75" t="s">
        <v>125</v>
      </c>
      <c r="D6" s="75" t="s">
        <v>126</v>
      </c>
      <c r="E6" s="77">
        <v>579610.23</v>
      </c>
    </row>
    <row r="7" spans="1:5">
      <c r="A7" s="75" t="s">
        <v>5</v>
      </c>
      <c r="B7" s="76" t="s">
        <v>251</v>
      </c>
      <c r="C7" s="75" t="s">
        <v>125</v>
      </c>
      <c r="D7" s="75" t="s">
        <v>126</v>
      </c>
      <c r="E7" s="77">
        <v>702311.25</v>
      </c>
    </row>
    <row r="8" spans="1:5">
      <c r="A8" s="152"/>
      <c r="B8" s="152"/>
      <c r="C8" s="152"/>
      <c r="D8" s="152"/>
      <c r="E8" s="153">
        <f>SUM(E3:E7)</f>
        <v>4157744.0100000002</v>
      </c>
    </row>
    <row r="9" spans="1:5">
      <c r="A9" s="152"/>
      <c r="B9" s="152"/>
      <c r="C9" s="152"/>
      <c r="D9" s="152"/>
      <c r="E9" s="152"/>
    </row>
    <row r="10" spans="1:5">
      <c r="A10" s="164" t="s">
        <v>252</v>
      </c>
      <c r="E10" s="81"/>
    </row>
    <row r="11" spans="1:5">
      <c r="E11" s="81"/>
    </row>
    <row r="12" spans="1:5">
      <c r="E12" s="81"/>
    </row>
    <row r="13" spans="1:5">
      <c r="E13" s="161"/>
    </row>
    <row r="15" spans="1:5">
      <c r="C15" s="154"/>
    </row>
    <row r="19" spans="1:2">
      <c r="A19" s="75"/>
      <c r="B19" s="76"/>
    </row>
    <row r="20" spans="1:2">
      <c r="A20" s="75"/>
      <c r="B20" s="78"/>
    </row>
    <row r="21" spans="1:2">
      <c r="A21" s="75"/>
      <c r="B21" s="78"/>
    </row>
    <row r="22" spans="1:2">
      <c r="A22" s="75"/>
      <c r="B22" s="76"/>
    </row>
    <row r="23" spans="1:2">
      <c r="A23" s="75"/>
      <c r="B23" s="78"/>
    </row>
    <row r="24" spans="1:2">
      <c r="A24" s="75"/>
      <c r="B24" s="76"/>
    </row>
    <row r="25" spans="1:2">
      <c r="A25" s="75"/>
      <c r="B25" s="76"/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1"/>
  <sheetViews>
    <sheetView view="pageBreakPreview" zoomScale="70" zoomScaleNormal="80" zoomScaleSheetLayoutView="70" workbookViewId="0">
      <pane ySplit="7" topLeftCell="A8" activePane="bottomLeft" state="frozen"/>
      <selection activeCell="B5" sqref="B5"/>
      <selection pane="bottomLeft" activeCell="F28" sqref="F28"/>
    </sheetView>
  </sheetViews>
  <sheetFormatPr defaultRowHeight="15.75"/>
  <cols>
    <col min="1" max="1" width="41.7109375" style="109" customWidth="1"/>
    <col min="2" max="2" width="43.85546875" style="109" bestFit="1" customWidth="1"/>
    <col min="3" max="3" width="26.85546875" style="109" bestFit="1" customWidth="1"/>
    <col min="4" max="4" width="19.42578125" style="109" bestFit="1" customWidth="1"/>
    <col min="5" max="5" width="19" style="110" bestFit="1" customWidth="1"/>
    <col min="6" max="6" width="17" style="110" customWidth="1"/>
    <col min="7" max="7" width="18.28515625" style="110" bestFit="1" customWidth="1"/>
    <col min="8" max="8" width="14.42578125" style="110" customWidth="1"/>
    <col min="9" max="9" width="29.5703125" style="110" customWidth="1"/>
    <col min="10" max="10" width="32" style="110" customWidth="1"/>
    <col min="11" max="11" width="19" style="110" customWidth="1"/>
    <col min="12" max="12" width="16.28515625" style="110" customWidth="1"/>
    <col min="13" max="13" width="19" style="110" customWidth="1"/>
    <col min="14" max="14" width="14.85546875" style="110" customWidth="1"/>
    <col min="15" max="15" width="20.42578125" style="110" customWidth="1"/>
    <col min="16" max="16" width="11.140625" style="110" customWidth="1"/>
    <col min="17" max="17" width="22.7109375" style="110" customWidth="1"/>
    <col min="18" max="18" width="11.42578125" style="110" customWidth="1"/>
    <col min="19" max="24" width="9.140625" style="110"/>
    <col min="25" max="25" width="17.5703125" style="110" bestFit="1" customWidth="1"/>
    <col min="26" max="16384" width="9.140625" style="110"/>
  </cols>
  <sheetData>
    <row r="1" spans="1:25" ht="23.25">
      <c r="A1" s="107" t="s">
        <v>180</v>
      </c>
      <c r="B1" s="107"/>
      <c r="C1" s="108"/>
    </row>
    <row r="2" spans="1:25" ht="23.25">
      <c r="A2" s="107" t="s">
        <v>181</v>
      </c>
      <c r="B2" s="107"/>
      <c r="C2" s="108"/>
    </row>
    <row r="3" spans="1:25" ht="23.25">
      <c r="A3" s="107" t="s">
        <v>182</v>
      </c>
      <c r="B3" s="107"/>
      <c r="C3" s="108"/>
    </row>
    <row r="4" spans="1:25" ht="23.25">
      <c r="A4" s="107" t="s">
        <v>169</v>
      </c>
      <c r="B4" s="107"/>
      <c r="C4" s="108"/>
    </row>
    <row r="5" spans="1:25">
      <c r="A5" s="111" t="s">
        <v>183</v>
      </c>
      <c r="B5" s="111"/>
      <c r="C5" s="111"/>
    </row>
    <row r="6" spans="1:25">
      <c r="A6" s="112"/>
      <c r="B6" s="112"/>
      <c r="C6" s="112"/>
      <c r="D6" s="113"/>
      <c r="E6" s="114" t="s">
        <v>184</v>
      </c>
      <c r="F6" s="113"/>
      <c r="G6" s="113"/>
      <c r="I6" s="109"/>
      <c r="J6" s="109"/>
      <c r="K6" s="109"/>
      <c r="M6" s="114" t="s">
        <v>185</v>
      </c>
      <c r="O6" s="109"/>
      <c r="P6" s="109"/>
    </row>
    <row r="7" spans="1:25" ht="33">
      <c r="A7" s="71" t="s">
        <v>75</v>
      </c>
      <c r="B7" s="71"/>
      <c r="C7" s="115" t="s">
        <v>121</v>
      </c>
      <c r="D7" s="114" t="s">
        <v>122</v>
      </c>
      <c r="E7" s="114" t="s">
        <v>186</v>
      </c>
      <c r="F7" s="114" t="s">
        <v>187</v>
      </c>
      <c r="G7" s="116" t="s">
        <v>188</v>
      </c>
      <c r="I7" s="117" t="s">
        <v>75</v>
      </c>
      <c r="J7" s="117" t="s">
        <v>189</v>
      </c>
      <c r="K7" s="118" t="s">
        <v>121</v>
      </c>
      <c r="L7" s="119" t="s">
        <v>122</v>
      </c>
      <c r="M7" s="119" t="s">
        <v>186</v>
      </c>
      <c r="N7" s="119" t="s">
        <v>187</v>
      </c>
      <c r="O7" s="116" t="s">
        <v>190</v>
      </c>
      <c r="P7" s="118"/>
      <c r="Q7" s="120" t="s">
        <v>123</v>
      </c>
    </row>
    <row r="8" spans="1:25">
      <c r="A8" s="112">
        <v>1</v>
      </c>
      <c r="B8" s="121" t="s">
        <v>154</v>
      </c>
      <c r="C8" s="112" t="s">
        <v>155</v>
      </c>
      <c r="D8" s="113" t="s">
        <v>126</v>
      </c>
      <c r="E8" s="122">
        <v>146816</v>
      </c>
      <c r="F8" s="123">
        <f t="shared" ref="F8:F68" si="0">ROUND(E8/12,2)</f>
        <v>12234.67</v>
      </c>
      <c r="G8" s="123">
        <f t="shared" ref="G8:G68" si="1">+F8*9</f>
        <v>110112.03</v>
      </c>
      <c r="I8" s="112">
        <v>1</v>
      </c>
      <c r="J8" s="121" t="s">
        <v>191</v>
      </c>
      <c r="K8" s="112" t="s">
        <v>155</v>
      </c>
      <c r="L8" s="113" t="s">
        <v>126</v>
      </c>
      <c r="M8" s="122">
        <v>110950</v>
      </c>
      <c r="N8" s="123">
        <v>10621.25</v>
      </c>
      <c r="O8" s="124">
        <f>+N8*3</f>
        <v>31863.75</v>
      </c>
      <c r="P8" s="125"/>
      <c r="Q8" s="126">
        <f>+G8+O8</f>
        <v>141975.78</v>
      </c>
      <c r="R8" s="127"/>
      <c r="S8" s="128"/>
      <c r="T8" s="128"/>
      <c r="U8" s="128"/>
      <c r="V8" s="128"/>
      <c r="W8" s="128"/>
      <c r="X8" s="128"/>
      <c r="Y8" s="129"/>
    </row>
    <row r="9" spans="1:25">
      <c r="A9" s="112">
        <v>2</v>
      </c>
      <c r="B9" s="121" t="s">
        <v>192</v>
      </c>
      <c r="C9" s="112" t="s">
        <v>125</v>
      </c>
      <c r="D9" s="113" t="s">
        <v>126</v>
      </c>
      <c r="E9" s="122">
        <v>199926</v>
      </c>
      <c r="F9" s="123">
        <f t="shared" si="0"/>
        <v>16660.5</v>
      </c>
      <c r="G9" s="123">
        <f t="shared" si="1"/>
        <v>149944.5</v>
      </c>
      <c r="I9" s="112">
        <v>2</v>
      </c>
      <c r="J9" s="121" t="s">
        <v>192</v>
      </c>
      <c r="K9" s="112" t="s">
        <v>125</v>
      </c>
      <c r="L9" s="113" t="s">
        <v>126</v>
      </c>
      <c r="M9" s="122">
        <v>195501</v>
      </c>
      <c r="N9" s="123">
        <v>13126.67</v>
      </c>
      <c r="O9" s="124">
        <f t="shared" ref="O9:O68" si="2">+N9*3</f>
        <v>39380.01</v>
      </c>
      <c r="P9" s="125"/>
      <c r="Q9" s="126">
        <f t="shared" ref="Q9:Q68" si="3">+G9+O9</f>
        <v>189324.51</v>
      </c>
      <c r="R9" s="127"/>
      <c r="S9" s="128"/>
      <c r="T9" s="128"/>
      <c r="U9" s="128"/>
      <c r="V9" s="128"/>
      <c r="Y9" s="129"/>
    </row>
    <row r="10" spans="1:25">
      <c r="A10" s="112">
        <v>3</v>
      </c>
      <c r="B10" s="121" t="s">
        <v>193</v>
      </c>
      <c r="C10" s="112" t="s">
        <v>194</v>
      </c>
      <c r="D10" s="113" t="s">
        <v>126</v>
      </c>
      <c r="E10" s="122">
        <v>289632</v>
      </c>
      <c r="F10" s="123">
        <f t="shared" si="0"/>
        <v>24136</v>
      </c>
      <c r="G10" s="123">
        <f t="shared" si="1"/>
        <v>217224</v>
      </c>
      <c r="I10" s="112">
        <v>3</v>
      </c>
      <c r="J10" s="121" t="s">
        <v>195</v>
      </c>
      <c r="K10" s="112" t="s">
        <v>194</v>
      </c>
      <c r="L10" s="113" t="s">
        <v>126</v>
      </c>
      <c r="M10" s="122">
        <v>460447</v>
      </c>
      <c r="N10" s="123">
        <v>39760.83</v>
      </c>
      <c r="O10" s="124">
        <f t="shared" si="2"/>
        <v>119282.49</v>
      </c>
      <c r="P10" s="125"/>
      <c r="Q10" s="126">
        <f t="shared" si="3"/>
        <v>336506.49</v>
      </c>
      <c r="R10" s="127"/>
      <c r="S10" s="128"/>
      <c r="T10" s="128"/>
      <c r="U10" s="128"/>
      <c r="V10" s="128"/>
      <c r="Y10" s="129"/>
    </row>
    <row r="11" spans="1:25">
      <c r="A11" s="112">
        <v>4</v>
      </c>
      <c r="B11" s="130" t="s">
        <v>86</v>
      </c>
      <c r="C11" s="112" t="s">
        <v>125</v>
      </c>
      <c r="D11" s="113" t="s">
        <v>126</v>
      </c>
      <c r="E11" s="122">
        <v>1293107</v>
      </c>
      <c r="F11" s="123">
        <f t="shared" si="0"/>
        <v>107758.92</v>
      </c>
      <c r="G11" s="123">
        <f t="shared" si="1"/>
        <v>969830.28</v>
      </c>
      <c r="I11" s="112">
        <v>4</v>
      </c>
      <c r="J11" s="130" t="s">
        <v>86</v>
      </c>
      <c r="K11" s="112" t="s">
        <v>125</v>
      </c>
      <c r="L11" s="113" t="s">
        <v>126</v>
      </c>
      <c r="M11" s="122">
        <v>1147821</v>
      </c>
      <c r="N11" s="123">
        <v>169864.42</v>
      </c>
      <c r="O11" s="124">
        <f t="shared" si="2"/>
        <v>509593.26</v>
      </c>
      <c r="P11" s="125"/>
      <c r="Q11" s="126">
        <f t="shared" si="3"/>
        <v>1479423.54</v>
      </c>
      <c r="R11" s="127"/>
      <c r="S11" s="128"/>
      <c r="T11" s="128"/>
      <c r="U11" s="128"/>
      <c r="V11" s="128"/>
      <c r="Y11" s="129"/>
    </row>
    <row r="12" spans="1:25">
      <c r="A12" s="112">
        <v>5</v>
      </c>
      <c r="B12" s="121" t="s">
        <v>196</v>
      </c>
      <c r="C12" s="112" t="s">
        <v>197</v>
      </c>
      <c r="D12" s="113" t="s">
        <v>126</v>
      </c>
      <c r="E12" s="122">
        <v>323031</v>
      </c>
      <c r="F12" s="123">
        <f t="shared" si="0"/>
        <v>26919.25</v>
      </c>
      <c r="G12" s="123">
        <f t="shared" si="1"/>
        <v>242273.25</v>
      </c>
      <c r="I12" s="112">
        <v>5</v>
      </c>
      <c r="J12" s="121" t="s">
        <v>196</v>
      </c>
      <c r="K12" s="112" t="s">
        <v>197</v>
      </c>
      <c r="L12" s="113" t="s">
        <v>126</v>
      </c>
      <c r="M12" s="122">
        <v>312278</v>
      </c>
      <c r="N12" s="123">
        <v>50059.67</v>
      </c>
      <c r="O12" s="124">
        <f t="shared" si="2"/>
        <v>150179.01</v>
      </c>
      <c r="P12" s="125"/>
      <c r="Q12" s="126">
        <f t="shared" si="3"/>
        <v>392452.26</v>
      </c>
      <c r="R12" s="127"/>
      <c r="S12" s="128"/>
      <c r="T12" s="128"/>
      <c r="U12" s="128"/>
      <c r="V12" s="128"/>
      <c r="Y12" s="129"/>
    </row>
    <row r="13" spans="1:25">
      <c r="A13" s="112">
        <v>6</v>
      </c>
      <c r="B13" s="121" t="s">
        <v>198</v>
      </c>
      <c r="C13" s="112" t="s">
        <v>199</v>
      </c>
      <c r="D13" s="113" t="s">
        <v>126</v>
      </c>
      <c r="E13" s="122">
        <v>307621</v>
      </c>
      <c r="F13" s="123">
        <f t="shared" si="0"/>
        <v>25635.08</v>
      </c>
      <c r="G13" s="123">
        <f t="shared" si="1"/>
        <v>230715.72000000003</v>
      </c>
      <c r="I13" s="112">
        <v>6</v>
      </c>
      <c r="J13" s="121" t="s">
        <v>198</v>
      </c>
      <c r="K13" s="112" t="s">
        <v>199</v>
      </c>
      <c r="L13" s="113" t="s">
        <v>126</v>
      </c>
      <c r="M13" s="122">
        <v>348470</v>
      </c>
      <c r="N13" s="123">
        <v>28791.25</v>
      </c>
      <c r="O13" s="124">
        <f t="shared" si="2"/>
        <v>86373.75</v>
      </c>
      <c r="P13" s="125"/>
      <c r="Q13" s="126">
        <f t="shared" si="3"/>
        <v>317089.47000000003</v>
      </c>
      <c r="R13" s="127"/>
      <c r="S13" s="128"/>
      <c r="T13" s="128"/>
      <c r="U13" s="128"/>
      <c r="V13" s="128"/>
      <c r="Y13" s="129"/>
    </row>
    <row r="14" spans="1:25">
      <c r="A14" s="112">
        <v>7</v>
      </c>
      <c r="B14" s="121" t="s">
        <v>200</v>
      </c>
      <c r="C14" s="112" t="s">
        <v>125</v>
      </c>
      <c r="D14" s="113" t="s">
        <v>126</v>
      </c>
      <c r="E14" s="122">
        <v>194237</v>
      </c>
      <c r="F14" s="123">
        <f t="shared" si="0"/>
        <v>16186.42</v>
      </c>
      <c r="G14" s="123">
        <f t="shared" si="1"/>
        <v>145677.78</v>
      </c>
      <c r="I14" s="112">
        <v>7</v>
      </c>
      <c r="J14" s="121" t="s">
        <v>200</v>
      </c>
      <c r="K14" s="112" t="s">
        <v>125</v>
      </c>
      <c r="L14" s="113" t="s">
        <v>126</v>
      </c>
      <c r="M14" s="122">
        <v>133598</v>
      </c>
      <c r="N14" s="123">
        <v>11111.17</v>
      </c>
      <c r="O14" s="124">
        <f t="shared" si="2"/>
        <v>33333.51</v>
      </c>
      <c r="P14" s="125"/>
      <c r="Q14" s="126">
        <f t="shared" si="3"/>
        <v>179011.29</v>
      </c>
      <c r="R14" s="127"/>
      <c r="S14" s="128"/>
      <c r="T14" s="128"/>
      <c r="U14" s="128"/>
      <c r="V14" s="128"/>
      <c r="Y14" s="129"/>
    </row>
    <row r="15" spans="1:25">
      <c r="A15" s="112">
        <v>8</v>
      </c>
      <c r="B15" s="121" t="s">
        <v>201</v>
      </c>
      <c r="C15" s="112" t="s">
        <v>125</v>
      </c>
      <c r="D15" s="113" t="s">
        <v>126</v>
      </c>
      <c r="E15" s="122">
        <v>728039</v>
      </c>
      <c r="F15" s="123">
        <f t="shared" si="0"/>
        <v>60669.919999999998</v>
      </c>
      <c r="G15" s="123">
        <f t="shared" si="1"/>
        <v>546029.28</v>
      </c>
      <c r="I15" s="112">
        <v>8</v>
      </c>
      <c r="J15" s="121" t="s">
        <v>201</v>
      </c>
      <c r="K15" s="112" t="s">
        <v>125</v>
      </c>
      <c r="L15" s="113" t="s">
        <v>126</v>
      </c>
      <c r="M15" s="122">
        <v>613469</v>
      </c>
      <c r="N15" s="123">
        <v>49348.17</v>
      </c>
      <c r="O15" s="124">
        <f t="shared" si="2"/>
        <v>148044.51</v>
      </c>
      <c r="P15" s="125"/>
      <c r="Q15" s="126">
        <f t="shared" si="3"/>
        <v>694073.79</v>
      </c>
      <c r="R15" s="127"/>
      <c r="S15" s="128"/>
      <c r="T15" s="128"/>
      <c r="U15" s="128"/>
      <c r="V15" s="128"/>
      <c r="Y15" s="129"/>
    </row>
    <row r="16" spans="1:25">
      <c r="A16" s="112">
        <v>9</v>
      </c>
      <c r="B16" s="121" t="s">
        <v>202</v>
      </c>
      <c r="C16" s="112" t="s">
        <v>203</v>
      </c>
      <c r="D16" s="113" t="s">
        <v>126</v>
      </c>
      <c r="E16" s="122">
        <v>169958</v>
      </c>
      <c r="F16" s="123">
        <f t="shared" si="0"/>
        <v>14163.17</v>
      </c>
      <c r="G16" s="123">
        <f t="shared" si="1"/>
        <v>127468.53</v>
      </c>
      <c r="I16" s="112">
        <v>9</v>
      </c>
      <c r="J16" s="121" t="s">
        <v>202</v>
      </c>
      <c r="K16" s="112" t="s">
        <v>203</v>
      </c>
      <c r="L16" s="113" t="s">
        <v>126</v>
      </c>
      <c r="M16" s="122">
        <v>133342</v>
      </c>
      <c r="N16" s="123">
        <v>12094.83</v>
      </c>
      <c r="O16" s="124">
        <f t="shared" si="2"/>
        <v>36284.49</v>
      </c>
      <c r="P16" s="125"/>
      <c r="Q16" s="126">
        <f t="shared" si="3"/>
        <v>163753.01999999999</v>
      </c>
      <c r="R16" s="127"/>
      <c r="S16" s="128"/>
      <c r="T16" s="128"/>
      <c r="U16" s="128"/>
      <c r="V16" s="128"/>
      <c r="Y16" s="129"/>
    </row>
    <row r="17" spans="1:25">
      <c r="A17" s="112">
        <v>10</v>
      </c>
      <c r="B17" s="121" t="s">
        <v>128</v>
      </c>
      <c r="C17" s="112" t="s">
        <v>125</v>
      </c>
      <c r="D17" s="113" t="s">
        <v>126</v>
      </c>
      <c r="E17" s="122">
        <v>386617</v>
      </c>
      <c r="F17" s="123">
        <f t="shared" si="0"/>
        <v>32218.080000000002</v>
      </c>
      <c r="G17" s="123">
        <f t="shared" si="1"/>
        <v>289962.72000000003</v>
      </c>
      <c r="I17" s="112">
        <v>10</v>
      </c>
      <c r="J17" s="121" t="s">
        <v>128</v>
      </c>
      <c r="K17" s="112" t="s">
        <v>125</v>
      </c>
      <c r="L17" s="113" t="s">
        <v>126</v>
      </c>
      <c r="M17" s="122">
        <v>271304</v>
      </c>
      <c r="N17" s="123">
        <v>24044.080000000002</v>
      </c>
      <c r="O17" s="124">
        <f t="shared" si="2"/>
        <v>72132.240000000005</v>
      </c>
      <c r="P17" s="125"/>
      <c r="Q17" s="126">
        <f t="shared" si="3"/>
        <v>362094.96</v>
      </c>
      <c r="R17" s="127"/>
      <c r="S17" s="128"/>
      <c r="T17" s="128"/>
      <c r="U17" s="128"/>
      <c r="V17" s="128"/>
      <c r="Y17" s="129"/>
    </row>
    <row r="18" spans="1:25">
      <c r="A18" s="112">
        <v>11</v>
      </c>
      <c r="B18" s="121" t="s">
        <v>204</v>
      </c>
      <c r="C18" s="112" t="s">
        <v>125</v>
      </c>
      <c r="D18" s="113" t="s">
        <v>126</v>
      </c>
      <c r="E18" s="122">
        <v>228709</v>
      </c>
      <c r="F18" s="123">
        <f t="shared" si="0"/>
        <v>19059.080000000002</v>
      </c>
      <c r="G18" s="123">
        <f t="shared" si="1"/>
        <v>171531.72000000003</v>
      </c>
      <c r="I18" s="112">
        <v>11</v>
      </c>
      <c r="J18" s="121" t="s">
        <v>204</v>
      </c>
      <c r="K18" s="112" t="s">
        <v>125</v>
      </c>
      <c r="L18" s="113" t="s">
        <v>126</v>
      </c>
      <c r="M18" s="122">
        <v>183814</v>
      </c>
      <c r="N18" s="123">
        <v>15095.67</v>
      </c>
      <c r="O18" s="124">
        <f t="shared" si="2"/>
        <v>45287.01</v>
      </c>
      <c r="P18" s="125"/>
      <c r="Q18" s="126">
        <f t="shared" si="3"/>
        <v>216818.73000000004</v>
      </c>
      <c r="R18" s="127"/>
      <c r="S18" s="128"/>
      <c r="T18" s="128"/>
      <c r="U18" s="128"/>
      <c r="V18" s="128"/>
      <c r="Y18" s="129"/>
    </row>
    <row r="19" spans="1:25">
      <c r="A19" s="112">
        <v>12</v>
      </c>
      <c r="B19" s="121" t="s">
        <v>130</v>
      </c>
      <c r="C19" s="112" t="s">
        <v>125</v>
      </c>
      <c r="D19" s="113" t="s">
        <v>126</v>
      </c>
      <c r="E19" s="122">
        <v>1190639</v>
      </c>
      <c r="F19" s="123">
        <f t="shared" si="0"/>
        <v>99219.92</v>
      </c>
      <c r="G19" s="123">
        <f t="shared" si="1"/>
        <v>892979.28</v>
      </c>
      <c r="I19" s="112">
        <v>12</v>
      </c>
      <c r="J19" s="121" t="s">
        <v>130</v>
      </c>
      <c r="K19" s="112" t="s">
        <v>125</v>
      </c>
      <c r="L19" s="113" t="s">
        <v>126</v>
      </c>
      <c r="M19" s="122">
        <v>608737</v>
      </c>
      <c r="N19" s="123">
        <v>47108.25</v>
      </c>
      <c r="O19" s="124">
        <f t="shared" si="2"/>
        <v>141324.75</v>
      </c>
      <c r="P19" s="125"/>
      <c r="Q19" s="126">
        <f t="shared" si="3"/>
        <v>1034304.03</v>
      </c>
      <c r="R19" s="127"/>
      <c r="S19" s="128"/>
      <c r="T19" s="128"/>
      <c r="U19" s="128"/>
      <c r="V19" s="128"/>
      <c r="Y19" s="129"/>
    </row>
    <row r="20" spans="1:25">
      <c r="A20" s="112">
        <v>13</v>
      </c>
      <c r="B20" s="121" t="s">
        <v>205</v>
      </c>
      <c r="C20" s="112" t="s">
        <v>206</v>
      </c>
      <c r="D20" s="113" t="s">
        <v>126</v>
      </c>
      <c r="E20" s="122">
        <v>276539</v>
      </c>
      <c r="F20" s="123">
        <f t="shared" si="0"/>
        <v>23044.92</v>
      </c>
      <c r="G20" s="123">
        <f t="shared" si="1"/>
        <v>207404.27999999997</v>
      </c>
      <c r="I20" s="112">
        <v>13</v>
      </c>
      <c r="J20" s="121" t="s">
        <v>205</v>
      </c>
      <c r="K20" s="112" t="s">
        <v>206</v>
      </c>
      <c r="L20" s="113" t="s">
        <v>126</v>
      </c>
      <c r="M20" s="122">
        <v>214630</v>
      </c>
      <c r="N20" s="123">
        <v>18227.580000000002</v>
      </c>
      <c r="O20" s="124">
        <f t="shared" si="2"/>
        <v>54682.740000000005</v>
      </c>
      <c r="P20" s="125"/>
      <c r="Q20" s="126">
        <f t="shared" si="3"/>
        <v>262087.01999999996</v>
      </c>
      <c r="R20" s="127"/>
      <c r="S20" s="128"/>
      <c r="T20" s="128"/>
      <c r="U20" s="128"/>
      <c r="V20" s="128"/>
      <c r="Y20" s="129"/>
    </row>
    <row r="21" spans="1:25" s="131" customFormat="1">
      <c r="A21" s="112">
        <v>14</v>
      </c>
      <c r="B21" s="121" t="s">
        <v>207</v>
      </c>
      <c r="C21" s="112" t="s">
        <v>208</v>
      </c>
      <c r="D21" s="113" t="s">
        <v>126</v>
      </c>
      <c r="E21" s="122">
        <v>194941</v>
      </c>
      <c r="F21" s="123">
        <f t="shared" si="0"/>
        <v>16245.08</v>
      </c>
      <c r="G21" s="123">
        <f t="shared" si="1"/>
        <v>146205.72</v>
      </c>
      <c r="I21" s="112">
        <v>14</v>
      </c>
      <c r="J21" s="121" t="s">
        <v>207</v>
      </c>
      <c r="K21" s="112" t="s">
        <v>208</v>
      </c>
      <c r="L21" s="113" t="s">
        <v>126</v>
      </c>
      <c r="M21" s="122">
        <v>150433</v>
      </c>
      <c r="N21" s="123">
        <v>14184.92</v>
      </c>
      <c r="O21" s="124">
        <f t="shared" si="2"/>
        <v>42554.76</v>
      </c>
      <c r="P21" s="125"/>
      <c r="Q21" s="126">
        <f t="shared" si="3"/>
        <v>188760.48</v>
      </c>
      <c r="R21" s="127"/>
      <c r="S21" s="128"/>
      <c r="T21" s="128"/>
      <c r="U21" s="128"/>
      <c r="V21" s="128"/>
      <c r="W21" s="110"/>
      <c r="X21" s="110"/>
      <c r="Y21" s="129"/>
    </row>
    <row r="22" spans="1:25" s="131" customFormat="1">
      <c r="A22" s="112">
        <v>15</v>
      </c>
      <c r="B22" s="130"/>
      <c r="C22" s="112" t="s">
        <v>125</v>
      </c>
      <c r="D22" s="113" t="s">
        <v>126</v>
      </c>
      <c r="E22" s="122">
        <v>615775</v>
      </c>
      <c r="F22" s="123">
        <f t="shared" si="0"/>
        <v>51314.58</v>
      </c>
      <c r="G22" s="123">
        <f t="shared" si="1"/>
        <v>461831.22000000003</v>
      </c>
      <c r="I22" s="112">
        <v>15</v>
      </c>
      <c r="J22" s="130" t="s">
        <v>154</v>
      </c>
      <c r="K22" s="112" t="s">
        <v>125</v>
      </c>
      <c r="L22" s="113" t="s">
        <v>126</v>
      </c>
      <c r="M22" s="122">
        <v>464068</v>
      </c>
      <c r="N22" s="123">
        <v>39259.67</v>
      </c>
      <c r="O22" s="124">
        <f t="shared" si="2"/>
        <v>117779.01</v>
      </c>
      <c r="P22" s="109"/>
      <c r="Q22" s="126">
        <f t="shared" si="3"/>
        <v>579610.23</v>
      </c>
      <c r="R22" s="127"/>
      <c r="S22" s="128"/>
      <c r="T22" s="128"/>
      <c r="U22" s="128"/>
      <c r="V22" s="128"/>
      <c r="W22" s="110"/>
      <c r="X22" s="110"/>
      <c r="Y22" s="129"/>
    </row>
    <row r="23" spans="1:25" s="131" customFormat="1">
      <c r="A23" s="112">
        <v>16</v>
      </c>
      <c r="B23" s="130"/>
      <c r="C23" s="112" t="s">
        <v>125</v>
      </c>
      <c r="D23" s="113" t="s">
        <v>126</v>
      </c>
      <c r="E23" s="122">
        <v>753459</v>
      </c>
      <c r="F23" s="123">
        <f t="shared" si="0"/>
        <v>62788.25</v>
      </c>
      <c r="G23" s="123">
        <f t="shared" si="1"/>
        <v>565094.25</v>
      </c>
      <c r="I23" s="112">
        <v>16</v>
      </c>
      <c r="J23" s="130" t="s">
        <v>82</v>
      </c>
      <c r="K23" s="112" t="s">
        <v>125</v>
      </c>
      <c r="L23" s="113" t="s">
        <v>126</v>
      </c>
      <c r="M23" s="122">
        <v>563042</v>
      </c>
      <c r="N23" s="123">
        <v>45739</v>
      </c>
      <c r="O23" s="124">
        <f t="shared" si="2"/>
        <v>137217</v>
      </c>
      <c r="P23" s="109"/>
      <c r="Q23" s="126">
        <f t="shared" si="3"/>
        <v>702311.25</v>
      </c>
      <c r="R23" s="127"/>
      <c r="S23" s="128"/>
      <c r="T23" s="128"/>
      <c r="U23" s="128"/>
      <c r="V23" s="128"/>
      <c r="W23" s="110"/>
      <c r="X23" s="110"/>
      <c r="Y23" s="129"/>
    </row>
    <row r="24" spans="1:25" s="131" customFormat="1">
      <c r="A24" s="112">
        <v>17</v>
      </c>
      <c r="B24" s="130" t="s">
        <v>82</v>
      </c>
      <c r="C24" s="112" t="s">
        <v>125</v>
      </c>
      <c r="D24" s="113" t="s">
        <v>156</v>
      </c>
      <c r="E24" s="122">
        <v>65536</v>
      </c>
      <c r="F24" s="123">
        <f t="shared" si="0"/>
        <v>5461.33</v>
      </c>
      <c r="G24" s="123">
        <f t="shared" si="1"/>
        <v>49151.97</v>
      </c>
      <c r="I24" s="112">
        <v>17</v>
      </c>
      <c r="J24" s="130" t="s">
        <v>209</v>
      </c>
      <c r="K24" s="112" t="s">
        <v>125</v>
      </c>
      <c r="L24" s="113" t="s">
        <v>156</v>
      </c>
      <c r="M24" s="122">
        <v>49520</v>
      </c>
      <c r="N24" s="123">
        <v>3755.92</v>
      </c>
      <c r="O24" s="124">
        <f t="shared" si="2"/>
        <v>11267.76</v>
      </c>
      <c r="P24" s="130"/>
      <c r="Q24" s="126">
        <f t="shared" si="3"/>
        <v>60419.73</v>
      </c>
      <c r="R24" s="127"/>
      <c r="S24" s="128"/>
      <c r="T24" s="128"/>
      <c r="U24" s="128"/>
      <c r="V24" s="128"/>
      <c r="W24" s="110"/>
      <c r="X24" s="110"/>
      <c r="Y24" s="129"/>
    </row>
    <row r="25" spans="1:25" s="131" customFormat="1">
      <c r="A25" s="112">
        <v>18</v>
      </c>
      <c r="B25" s="130" t="s">
        <v>210</v>
      </c>
      <c r="C25" s="112" t="s">
        <v>125</v>
      </c>
      <c r="D25" s="113" t="s">
        <v>156</v>
      </c>
      <c r="E25" s="122">
        <v>59276</v>
      </c>
      <c r="F25" s="123">
        <f t="shared" si="0"/>
        <v>4939.67</v>
      </c>
      <c r="G25" s="123">
        <f t="shared" si="1"/>
        <v>44457.03</v>
      </c>
      <c r="I25" s="112">
        <v>18</v>
      </c>
      <c r="J25" s="130" t="s">
        <v>210</v>
      </c>
      <c r="K25" s="112" t="s">
        <v>125</v>
      </c>
      <c r="L25" s="113" t="s">
        <v>156</v>
      </c>
      <c r="M25" s="122">
        <v>49519</v>
      </c>
      <c r="N25" s="123">
        <v>3778.33</v>
      </c>
      <c r="O25" s="124">
        <f t="shared" si="2"/>
        <v>11334.99</v>
      </c>
      <c r="P25" s="130"/>
      <c r="Q25" s="126">
        <f t="shared" si="3"/>
        <v>55792.02</v>
      </c>
      <c r="R25" s="127"/>
      <c r="S25" s="128"/>
      <c r="T25" s="128"/>
      <c r="U25" s="128"/>
      <c r="V25" s="128"/>
      <c r="W25" s="110"/>
      <c r="X25" s="110"/>
      <c r="Y25" s="129"/>
    </row>
    <row r="26" spans="1:25" s="131" customFormat="1">
      <c r="A26" s="112">
        <v>19</v>
      </c>
      <c r="B26" s="130" t="s">
        <v>211</v>
      </c>
      <c r="C26" s="112" t="s">
        <v>125</v>
      </c>
      <c r="D26" s="113" t="s">
        <v>156</v>
      </c>
      <c r="E26" s="122">
        <v>31897</v>
      </c>
      <c r="F26" s="123">
        <f t="shared" si="0"/>
        <v>2658.08</v>
      </c>
      <c r="G26" s="123">
        <f t="shared" si="1"/>
        <v>23922.720000000001</v>
      </c>
      <c r="I26" s="112">
        <v>19</v>
      </c>
      <c r="J26" s="130" t="s">
        <v>211</v>
      </c>
      <c r="K26" s="112"/>
      <c r="L26" s="113"/>
      <c r="M26" s="122"/>
      <c r="N26" s="123"/>
      <c r="O26" s="124">
        <f t="shared" si="2"/>
        <v>0</v>
      </c>
      <c r="P26" s="130"/>
      <c r="Q26" s="126">
        <f t="shared" si="3"/>
        <v>23922.720000000001</v>
      </c>
      <c r="R26" s="127"/>
      <c r="S26" s="128"/>
      <c r="T26" s="128"/>
      <c r="U26" s="128"/>
      <c r="V26" s="128"/>
      <c r="W26" s="110"/>
      <c r="X26" s="110"/>
      <c r="Y26" s="129"/>
    </row>
    <row r="27" spans="1:25" s="131" customFormat="1">
      <c r="A27" s="112">
        <v>20</v>
      </c>
      <c r="B27" s="130" t="s">
        <v>212</v>
      </c>
      <c r="C27" s="112" t="s">
        <v>125</v>
      </c>
      <c r="D27" s="113" t="s">
        <v>156</v>
      </c>
      <c r="E27" s="122">
        <v>45375</v>
      </c>
      <c r="F27" s="123">
        <f t="shared" si="0"/>
        <v>3781.25</v>
      </c>
      <c r="G27" s="123">
        <f t="shared" si="1"/>
        <v>34031.25</v>
      </c>
      <c r="I27" s="112">
        <v>20</v>
      </c>
      <c r="J27" s="130" t="s">
        <v>212</v>
      </c>
      <c r="K27" s="112" t="s">
        <v>125</v>
      </c>
      <c r="L27" s="113" t="s">
        <v>156</v>
      </c>
      <c r="M27" s="122">
        <v>35809</v>
      </c>
      <c r="N27" s="123">
        <v>2711.42</v>
      </c>
      <c r="O27" s="124">
        <f t="shared" si="2"/>
        <v>8134.26</v>
      </c>
      <c r="P27" s="130"/>
      <c r="Q27" s="126">
        <f t="shared" si="3"/>
        <v>42165.51</v>
      </c>
      <c r="R27" s="127"/>
      <c r="S27" s="128"/>
      <c r="T27" s="128"/>
      <c r="U27" s="128"/>
      <c r="V27" s="128"/>
      <c r="W27" s="110"/>
      <c r="X27" s="110"/>
      <c r="Y27" s="129"/>
    </row>
    <row r="28" spans="1:25">
      <c r="A28" s="112">
        <v>21</v>
      </c>
      <c r="B28" s="130" t="s">
        <v>213</v>
      </c>
      <c r="C28" s="112" t="s">
        <v>125</v>
      </c>
      <c r="D28" s="113" t="s">
        <v>156</v>
      </c>
      <c r="E28" s="122">
        <v>41846</v>
      </c>
      <c r="F28" s="123">
        <f t="shared" si="0"/>
        <v>3487.17</v>
      </c>
      <c r="G28" s="123">
        <f t="shared" si="1"/>
        <v>31384.53</v>
      </c>
      <c r="I28" s="112">
        <v>21</v>
      </c>
      <c r="J28" s="130" t="s">
        <v>213</v>
      </c>
      <c r="K28" s="112" t="s">
        <v>125</v>
      </c>
      <c r="L28" s="113" t="s">
        <v>156</v>
      </c>
      <c r="M28" s="122">
        <v>35705</v>
      </c>
      <c r="N28" s="123">
        <v>2742</v>
      </c>
      <c r="O28" s="124">
        <f t="shared" si="2"/>
        <v>8226</v>
      </c>
      <c r="Q28" s="126">
        <f t="shared" si="3"/>
        <v>39610.53</v>
      </c>
      <c r="S28" s="128"/>
      <c r="T28" s="128"/>
      <c r="U28" s="128"/>
      <c r="V28" s="128"/>
      <c r="Y28" s="129"/>
    </row>
    <row r="29" spans="1:25">
      <c r="A29" s="112">
        <v>22</v>
      </c>
      <c r="B29" s="130" t="s">
        <v>214</v>
      </c>
      <c r="C29" s="112" t="s">
        <v>125</v>
      </c>
      <c r="D29" s="113" t="s">
        <v>156</v>
      </c>
      <c r="E29" s="122">
        <v>45000</v>
      </c>
      <c r="F29" s="123">
        <f t="shared" si="0"/>
        <v>3750</v>
      </c>
      <c r="G29" s="123">
        <f t="shared" si="1"/>
        <v>33750</v>
      </c>
      <c r="I29" s="112">
        <v>22</v>
      </c>
      <c r="J29" s="130" t="s">
        <v>214</v>
      </c>
      <c r="K29" s="112" t="s">
        <v>125</v>
      </c>
      <c r="L29" s="113" t="s">
        <v>156</v>
      </c>
      <c r="M29" s="122">
        <v>35587</v>
      </c>
      <c r="N29" s="123">
        <v>2677.42</v>
      </c>
      <c r="O29" s="124">
        <f t="shared" si="2"/>
        <v>8032.26</v>
      </c>
      <c r="Q29" s="126">
        <f t="shared" si="3"/>
        <v>41782.26</v>
      </c>
      <c r="S29" s="128"/>
      <c r="T29" s="128"/>
      <c r="U29" s="128"/>
      <c r="V29" s="128"/>
      <c r="Y29" s="129"/>
    </row>
    <row r="30" spans="1:25">
      <c r="A30" s="112">
        <v>23</v>
      </c>
      <c r="B30" s="130" t="s">
        <v>215</v>
      </c>
      <c r="C30" s="112" t="s">
        <v>125</v>
      </c>
      <c r="D30" s="113" t="s">
        <v>156</v>
      </c>
      <c r="E30" s="122">
        <v>41219</v>
      </c>
      <c r="F30" s="123">
        <f t="shared" si="0"/>
        <v>3434.92</v>
      </c>
      <c r="G30" s="123">
        <f t="shared" si="1"/>
        <v>30914.28</v>
      </c>
      <c r="I30" s="112">
        <v>23</v>
      </c>
      <c r="J30" s="130" t="s">
        <v>215</v>
      </c>
      <c r="K30" s="112" t="s">
        <v>125</v>
      </c>
      <c r="L30" s="113" t="s">
        <v>156</v>
      </c>
      <c r="M30" s="122">
        <v>33938</v>
      </c>
      <c r="N30" s="123">
        <v>2585.33</v>
      </c>
      <c r="O30" s="124">
        <f t="shared" si="2"/>
        <v>7755.99</v>
      </c>
      <c r="Q30" s="126">
        <f t="shared" si="3"/>
        <v>38670.269999999997</v>
      </c>
      <c r="S30" s="128"/>
      <c r="T30" s="128"/>
      <c r="U30" s="128"/>
      <c r="V30" s="128"/>
      <c r="Y30" s="129"/>
    </row>
    <row r="31" spans="1:25">
      <c r="A31" s="112">
        <v>24</v>
      </c>
      <c r="B31" s="130" t="s">
        <v>89</v>
      </c>
      <c r="C31" s="112" t="s">
        <v>157</v>
      </c>
      <c r="D31" s="113" t="s">
        <v>156</v>
      </c>
      <c r="E31" s="122">
        <v>44004</v>
      </c>
      <c r="F31" s="123">
        <f t="shared" si="0"/>
        <v>3667</v>
      </c>
      <c r="G31" s="123">
        <f t="shared" si="1"/>
        <v>33003</v>
      </c>
      <c r="I31" s="112">
        <v>24</v>
      </c>
      <c r="J31" s="130" t="s">
        <v>216</v>
      </c>
      <c r="K31" s="112" t="s">
        <v>157</v>
      </c>
      <c r="L31" s="113" t="s">
        <v>156</v>
      </c>
      <c r="M31" s="122">
        <v>34291</v>
      </c>
      <c r="N31" s="123">
        <v>2588</v>
      </c>
      <c r="O31" s="124">
        <f t="shared" si="2"/>
        <v>7764</v>
      </c>
      <c r="Q31" s="126">
        <f t="shared" si="3"/>
        <v>40767</v>
      </c>
      <c r="S31" s="128"/>
      <c r="T31" s="128"/>
      <c r="U31" s="128"/>
      <c r="V31" s="128"/>
      <c r="Y31" s="129"/>
    </row>
    <row r="32" spans="1:25">
      <c r="A32" s="112">
        <v>25</v>
      </c>
      <c r="B32" s="130" t="s">
        <v>91</v>
      </c>
      <c r="C32" s="112" t="s">
        <v>125</v>
      </c>
      <c r="D32" s="113" t="s">
        <v>156</v>
      </c>
      <c r="E32" s="122"/>
      <c r="F32" s="123">
        <f t="shared" si="0"/>
        <v>0</v>
      </c>
      <c r="G32" s="123">
        <f t="shared" si="1"/>
        <v>0</v>
      </c>
      <c r="I32" s="112">
        <v>25</v>
      </c>
      <c r="J32" s="130" t="s">
        <v>217</v>
      </c>
      <c r="K32" s="112" t="s">
        <v>125</v>
      </c>
      <c r="L32" s="113" t="s">
        <v>156</v>
      </c>
      <c r="M32" s="122">
        <v>28148</v>
      </c>
      <c r="N32" s="123"/>
      <c r="O32" s="124"/>
      <c r="Q32" s="126">
        <f t="shared" si="3"/>
        <v>0</v>
      </c>
      <c r="S32" s="128"/>
      <c r="T32" s="128"/>
      <c r="U32" s="128"/>
      <c r="V32" s="128"/>
      <c r="Y32" s="129"/>
    </row>
    <row r="33" spans="1:25" s="131" customFormat="1">
      <c r="A33" s="112">
        <v>26</v>
      </c>
      <c r="B33" s="112"/>
      <c r="C33" s="112" t="s">
        <v>218</v>
      </c>
      <c r="D33" s="113" t="s">
        <v>219</v>
      </c>
      <c r="E33" s="122">
        <v>36362</v>
      </c>
      <c r="F33" s="123">
        <f t="shared" si="0"/>
        <v>3030.17</v>
      </c>
      <c r="G33" s="123">
        <f t="shared" si="1"/>
        <v>27271.53</v>
      </c>
      <c r="I33" s="112">
        <v>26</v>
      </c>
      <c r="J33" s="112"/>
      <c r="K33" s="112" t="s">
        <v>218</v>
      </c>
      <c r="L33" s="113" t="s">
        <v>219</v>
      </c>
      <c r="M33" s="122">
        <v>36222</v>
      </c>
      <c r="N33" s="123">
        <v>2902.5</v>
      </c>
      <c r="O33" s="124">
        <f t="shared" si="2"/>
        <v>8707.5</v>
      </c>
      <c r="P33" s="130"/>
      <c r="Q33" s="126">
        <f t="shared" si="3"/>
        <v>35979.03</v>
      </c>
      <c r="R33" s="127"/>
      <c r="S33" s="128"/>
      <c r="T33" s="128"/>
      <c r="U33" s="128"/>
      <c r="V33" s="128"/>
      <c r="W33" s="110"/>
      <c r="X33" s="112"/>
      <c r="Y33" s="129"/>
    </row>
    <row r="34" spans="1:25" s="131" customFormat="1">
      <c r="A34" s="112">
        <v>27</v>
      </c>
      <c r="B34" s="112"/>
      <c r="C34" s="112" t="s">
        <v>218</v>
      </c>
      <c r="D34" s="113" t="s">
        <v>219</v>
      </c>
      <c r="E34" s="122">
        <v>23433</v>
      </c>
      <c r="F34" s="123">
        <f t="shared" si="0"/>
        <v>1952.75</v>
      </c>
      <c r="G34" s="123">
        <f t="shared" si="1"/>
        <v>17574.75</v>
      </c>
      <c r="I34" s="112">
        <v>27</v>
      </c>
      <c r="J34" s="112"/>
      <c r="K34" s="112" t="s">
        <v>218</v>
      </c>
      <c r="L34" s="113" t="s">
        <v>219</v>
      </c>
      <c r="M34" s="122">
        <v>22714</v>
      </c>
      <c r="N34" s="123">
        <v>1821.33</v>
      </c>
      <c r="O34" s="124">
        <f t="shared" si="2"/>
        <v>5463.99</v>
      </c>
      <c r="P34" s="130"/>
      <c r="Q34" s="126">
        <f t="shared" si="3"/>
        <v>23038.739999999998</v>
      </c>
      <c r="R34" s="127"/>
      <c r="S34" s="128"/>
      <c r="T34" s="128"/>
      <c r="U34" s="128"/>
      <c r="V34" s="128"/>
      <c r="W34" s="110"/>
      <c r="X34" s="112"/>
      <c r="Y34" s="129"/>
    </row>
    <row r="35" spans="1:25" s="131" customFormat="1">
      <c r="A35" s="112">
        <v>28</v>
      </c>
      <c r="B35" s="112"/>
      <c r="C35" s="112" t="s">
        <v>218</v>
      </c>
      <c r="D35" s="113" t="s">
        <v>219</v>
      </c>
      <c r="E35" s="122">
        <v>92683</v>
      </c>
      <c r="F35" s="123">
        <f t="shared" si="0"/>
        <v>7723.58</v>
      </c>
      <c r="G35" s="123">
        <f t="shared" si="1"/>
        <v>69512.22</v>
      </c>
      <c r="I35" s="112">
        <v>28</v>
      </c>
      <c r="J35" s="112"/>
      <c r="K35" s="112" t="s">
        <v>218</v>
      </c>
      <c r="L35" s="113" t="s">
        <v>219</v>
      </c>
      <c r="M35" s="122">
        <v>90303</v>
      </c>
      <c r="N35" s="123">
        <v>6150.42</v>
      </c>
      <c r="O35" s="124">
        <f t="shared" si="2"/>
        <v>18451.260000000002</v>
      </c>
      <c r="P35" s="130"/>
      <c r="Q35" s="126">
        <f t="shared" si="3"/>
        <v>87963.48000000001</v>
      </c>
      <c r="R35" s="127"/>
      <c r="S35" s="128"/>
      <c r="T35" s="128"/>
      <c r="U35" s="128"/>
      <c r="V35" s="128"/>
      <c r="W35" s="110"/>
      <c r="X35" s="112"/>
      <c r="Y35" s="129"/>
    </row>
    <row r="36" spans="1:25" s="131" customFormat="1">
      <c r="A36" s="112">
        <v>29</v>
      </c>
      <c r="B36" s="112"/>
      <c r="C36" s="112" t="s">
        <v>218</v>
      </c>
      <c r="D36" s="113" t="s">
        <v>219</v>
      </c>
      <c r="E36" s="122">
        <v>57016</v>
      </c>
      <c r="F36" s="123">
        <f t="shared" si="0"/>
        <v>4751.33</v>
      </c>
      <c r="G36" s="123">
        <f t="shared" si="1"/>
        <v>42761.97</v>
      </c>
      <c r="I36" s="112">
        <v>29</v>
      </c>
      <c r="J36" s="112"/>
      <c r="K36" s="112" t="s">
        <v>218</v>
      </c>
      <c r="L36" s="113" t="s">
        <v>219</v>
      </c>
      <c r="M36" s="122">
        <v>56438</v>
      </c>
      <c r="N36" s="123">
        <v>4481.17</v>
      </c>
      <c r="O36" s="124">
        <f t="shared" si="2"/>
        <v>13443.51</v>
      </c>
      <c r="P36" s="130"/>
      <c r="Q36" s="126">
        <f t="shared" si="3"/>
        <v>56205.48</v>
      </c>
      <c r="R36" s="127"/>
      <c r="S36" s="128"/>
      <c r="T36" s="128"/>
      <c r="U36" s="128"/>
      <c r="V36" s="128"/>
      <c r="W36" s="110"/>
      <c r="X36" s="112"/>
      <c r="Y36" s="129"/>
    </row>
    <row r="37" spans="1:25" s="131" customFormat="1">
      <c r="A37" s="112">
        <v>30</v>
      </c>
      <c r="B37" s="112"/>
      <c r="C37" s="112" t="s">
        <v>218</v>
      </c>
      <c r="D37" s="113" t="s">
        <v>219</v>
      </c>
      <c r="E37" s="122">
        <v>73805</v>
      </c>
      <c r="F37" s="123">
        <f t="shared" si="0"/>
        <v>6150.42</v>
      </c>
      <c r="G37" s="123">
        <f t="shared" si="1"/>
        <v>55353.78</v>
      </c>
      <c r="I37" s="112">
        <v>30</v>
      </c>
      <c r="J37" s="112"/>
      <c r="K37" s="112" t="s">
        <v>218</v>
      </c>
      <c r="L37" s="113" t="s">
        <v>219</v>
      </c>
      <c r="M37" s="122">
        <v>71638</v>
      </c>
      <c r="N37" s="123">
        <v>5679.33</v>
      </c>
      <c r="O37" s="124">
        <f t="shared" si="2"/>
        <v>17037.989999999998</v>
      </c>
      <c r="P37" s="130"/>
      <c r="Q37" s="126">
        <f t="shared" si="3"/>
        <v>72391.76999999999</v>
      </c>
      <c r="R37" s="127"/>
      <c r="S37" s="128"/>
      <c r="T37" s="128"/>
      <c r="U37" s="128"/>
      <c r="V37" s="128"/>
      <c r="W37" s="110"/>
      <c r="X37" s="112"/>
      <c r="Y37" s="129"/>
    </row>
    <row r="38" spans="1:25" s="131" customFormat="1">
      <c r="A38" s="112">
        <v>31</v>
      </c>
      <c r="B38" s="112"/>
      <c r="C38" s="112" t="s">
        <v>218</v>
      </c>
      <c r="D38" s="113" t="s">
        <v>219</v>
      </c>
      <c r="E38" s="122">
        <v>113531</v>
      </c>
      <c r="F38" s="123">
        <f t="shared" si="0"/>
        <v>9460.92</v>
      </c>
      <c r="G38" s="123">
        <f t="shared" si="1"/>
        <v>85148.28</v>
      </c>
      <c r="I38" s="112">
        <v>31</v>
      </c>
      <c r="J38" s="112"/>
      <c r="K38" s="112" t="s">
        <v>218</v>
      </c>
      <c r="L38" s="113" t="s">
        <v>219</v>
      </c>
      <c r="M38" s="122">
        <v>110633</v>
      </c>
      <c r="N38" s="123">
        <v>8702.08</v>
      </c>
      <c r="O38" s="124">
        <f t="shared" si="2"/>
        <v>26106.239999999998</v>
      </c>
      <c r="P38" s="130"/>
      <c r="Q38" s="126">
        <f t="shared" si="3"/>
        <v>111254.51999999999</v>
      </c>
      <c r="R38" s="127"/>
      <c r="S38" s="128"/>
      <c r="T38" s="128"/>
      <c r="U38" s="128"/>
      <c r="V38" s="128"/>
      <c r="W38" s="110"/>
      <c r="X38" s="112"/>
      <c r="Y38" s="129"/>
    </row>
    <row r="39" spans="1:25">
      <c r="A39" s="112">
        <v>32</v>
      </c>
      <c r="B39" s="112"/>
      <c r="C39" s="112" t="s">
        <v>218</v>
      </c>
      <c r="D39" s="113" t="s">
        <v>220</v>
      </c>
      <c r="E39" s="122">
        <v>86829</v>
      </c>
      <c r="F39" s="123">
        <f>ROUND(E39/12,2)</f>
        <v>7235.75</v>
      </c>
      <c r="G39" s="123">
        <f>+F39*9</f>
        <v>65121.75</v>
      </c>
      <c r="I39" s="112">
        <v>32</v>
      </c>
      <c r="J39" s="112"/>
      <c r="K39" s="112" t="s">
        <v>218</v>
      </c>
      <c r="L39" s="113" t="s">
        <v>220</v>
      </c>
      <c r="M39" s="122">
        <v>74646</v>
      </c>
      <c r="N39" s="123">
        <v>6114.25</v>
      </c>
      <c r="O39" s="124">
        <f t="shared" si="2"/>
        <v>18342.75</v>
      </c>
      <c r="P39" s="125"/>
      <c r="Q39" s="126">
        <f t="shared" si="3"/>
        <v>83464.5</v>
      </c>
      <c r="R39" s="127"/>
      <c r="S39" s="128"/>
      <c r="T39" s="128"/>
      <c r="U39" s="128"/>
      <c r="V39" s="128"/>
      <c r="X39" s="112"/>
      <c r="Y39" s="129"/>
    </row>
    <row r="40" spans="1:25" s="131" customFormat="1">
      <c r="A40" s="112">
        <v>33</v>
      </c>
      <c r="B40" s="112"/>
      <c r="C40" s="112" t="s">
        <v>218</v>
      </c>
      <c r="D40" s="113" t="s">
        <v>219</v>
      </c>
      <c r="E40" s="122">
        <v>53717</v>
      </c>
      <c r="F40" s="123">
        <f t="shared" si="0"/>
        <v>4476.42</v>
      </c>
      <c r="G40" s="123">
        <f t="shared" si="1"/>
        <v>40287.78</v>
      </c>
      <c r="I40" s="112">
        <v>33</v>
      </c>
      <c r="J40" s="112"/>
      <c r="K40" s="112" t="s">
        <v>218</v>
      </c>
      <c r="L40" s="113" t="s">
        <v>219</v>
      </c>
      <c r="M40" s="122">
        <v>53507</v>
      </c>
      <c r="N40" s="123">
        <v>9227.67</v>
      </c>
      <c r="O40" s="124">
        <f t="shared" si="2"/>
        <v>27683.010000000002</v>
      </c>
      <c r="P40" s="130"/>
      <c r="Q40" s="126">
        <f t="shared" si="3"/>
        <v>67970.790000000008</v>
      </c>
      <c r="R40" s="127"/>
      <c r="S40" s="128"/>
      <c r="T40" s="128"/>
      <c r="U40" s="128"/>
      <c r="V40" s="128"/>
      <c r="W40" s="110"/>
      <c r="X40" s="112"/>
      <c r="Y40" s="129"/>
    </row>
    <row r="41" spans="1:25" s="131" customFormat="1">
      <c r="A41" s="112">
        <v>34</v>
      </c>
      <c r="B41" s="112"/>
      <c r="C41" s="112" t="s">
        <v>218</v>
      </c>
      <c r="D41" s="113" t="s">
        <v>219</v>
      </c>
      <c r="E41" s="122">
        <v>130632</v>
      </c>
      <c r="F41" s="123">
        <f t="shared" si="0"/>
        <v>10886</v>
      </c>
      <c r="G41" s="123">
        <f t="shared" si="1"/>
        <v>97974</v>
      </c>
      <c r="I41" s="112">
        <v>34</v>
      </c>
      <c r="J41" s="112"/>
      <c r="K41" s="112" t="s">
        <v>218</v>
      </c>
      <c r="L41" s="113" t="s">
        <v>219</v>
      </c>
      <c r="M41" s="122">
        <v>132554</v>
      </c>
      <c r="N41" s="123">
        <v>10652.17</v>
      </c>
      <c r="O41" s="124">
        <f t="shared" si="2"/>
        <v>31956.510000000002</v>
      </c>
      <c r="P41" s="130"/>
      <c r="Q41" s="126">
        <f t="shared" si="3"/>
        <v>129930.51000000001</v>
      </c>
      <c r="R41" s="127"/>
      <c r="S41" s="128"/>
      <c r="T41" s="128"/>
      <c r="U41" s="128"/>
      <c r="V41" s="128"/>
      <c r="W41" s="110"/>
      <c r="X41" s="112"/>
      <c r="Y41" s="129"/>
    </row>
    <row r="42" spans="1:25" s="131" customFormat="1">
      <c r="A42" s="112">
        <v>35</v>
      </c>
      <c r="B42" s="112"/>
      <c r="C42" s="112" t="s">
        <v>218</v>
      </c>
      <c r="D42" s="113" t="s">
        <v>219</v>
      </c>
      <c r="E42" s="122"/>
      <c r="F42" s="123">
        <f t="shared" si="0"/>
        <v>0</v>
      </c>
      <c r="G42" s="123">
        <f t="shared" si="1"/>
        <v>0</v>
      </c>
      <c r="I42" s="112">
        <v>35</v>
      </c>
      <c r="J42" s="112"/>
      <c r="K42" s="112" t="s">
        <v>218</v>
      </c>
      <c r="L42" s="113" t="s">
        <v>219</v>
      </c>
      <c r="M42" s="122">
        <v>48846</v>
      </c>
      <c r="N42" s="123">
        <v>4168.83</v>
      </c>
      <c r="O42" s="124">
        <f t="shared" si="2"/>
        <v>12506.49</v>
      </c>
      <c r="P42" s="130"/>
      <c r="Q42" s="126">
        <f t="shared" si="3"/>
        <v>12506.49</v>
      </c>
      <c r="R42" s="127"/>
      <c r="S42" s="128"/>
      <c r="T42" s="128"/>
      <c r="U42" s="128"/>
      <c r="V42" s="128"/>
      <c r="W42" s="110"/>
      <c r="X42" s="112"/>
      <c r="Y42" s="129"/>
    </row>
    <row r="43" spans="1:25" s="131" customFormat="1">
      <c r="A43" s="112">
        <v>36</v>
      </c>
      <c r="B43" s="112"/>
      <c r="C43" s="112" t="s">
        <v>218</v>
      </c>
      <c r="D43" s="113" t="s">
        <v>219</v>
      </c>
      <c r="E43" s="122">
        <v>530151</v>
      </c>
      <c r="F43" s="123">
        <f t="shared" si="0"/>
        <v>44179.25</v>
      </c>
      <c r="G43" s="123">
        <f t="shared" si="1"/>
        <v>397613.25</v>
      </c>
      <c r="I43" s="112">
        <v>36</v>
      </c>
      <c r="J43" s="112"/>
      <c r="K43" s="112" t="s">
        <v>218</v>
      </c>
      <c r="L43" s="113" t="s">
        <v>219</v>
      </c>
      <c r="M43" s="122">
        <v>519761</v>
      </c>
      <c r="N43" s="123">
        <v>42564.75</v>
      </c>
      <c r="O43" s="124">
        <f t="shared" si="2"/>
        <v>127694.25</v>
      </c>
      <c r="P43" s="130"/>
      <c r="Q43" s="126">
        <f t="shared" si="3"/>
        <v>525307.5</v>
      </c>
      <c r="R43" s="127"/>
      <c r="S43" s="128"/>
      <c r="T43" s="128"/>
      <c r="U43" s="128"/>
      <c r="V43" s="128"/>
      <c r="W43" s="110"/>
      <c r="X43" s="112"/>
      <c r="Y43" s="129"/>
    </row>
    <row r="44" spans="1:25" s="131" customFormat="1">
      <c r="A44" s="112">
        <v>37</v>
      </c>
      <c r="B44" s="112"/>
      <c r="C44" s="112" t="s">
        <v>218</v>
      </c>
      <c r="D44" s="113" t="s">
        <v>219</v>
      </c>
      <c r="E44" s="122">
        <v>39210</v>
      </c>
      <c r="F44" s="123">
        <f t="shared" si="0"/>
        <v>3267.5</v>
      </c>
      <c r="G44" s="123">
        <f t="shared" si="1"/>
        <v>29407.5</v>
      </c>
      <c r="I44" s="112">
        <v>37</v>
      </c>
      <c r="J44" s="112"/>
      <c r="K44" s="112" t="s">
        <v>218</v>
      </c>
      <c r="L44" s="113" t="s">
        <v>219</v>
      </c>
      <c r="M44" s="122">
        <v>39227</v>
      </c>
      <c r="N44" s="123">
        <v>3084</v>
      </c>
      <c r="O44" s="124">
        <f t="shared" si="2"/>
        <v>9252</v>
      </c>
      <c r="P44" s="130"/>
      <c r="Q44" s="126">
        <f t="shared" si="3"/>
        <v>38659.5</v>
      </c>
      <c r="R44" s="127"/>
      <c r="S44" s="128"/>
      <c r="T44" s="128"/>
      <c r="U44" s="128"/>
      <c r="V44" s="128"/>
      <c r="W44" s="110"/>
      <c r="X44" s="112"/>
      <c r="Y44" s="129"/>
    </row>
    <row r="45" spans="1:25">
      <c r="A45" s="112">
        <v>38</v>
      </c>
      <c r="B45" s="112"/>
      <c r="C45" s="112" t="s">
        <v>218</v>
      </c>
      <c r="D45" s="113" t="s">
        <v>219</v>
      </c>
      <c r="E45" s="122">
        <v>16606</v>
      </c>
      <c r="F45" s="123">
        <f t="shared" si="0"/>
        <v>1383.83</v>
      </c>
      <c r="G45" s="123">
        <f t="shared" si="1"/>
        <v>12454.47</v>
      </c>
      <c r="I45" s="112">
        <v>38</v>
      </c>
      <c r="J45" s="112"/>
      <c r="K45" s="112" t="s">
        <v>218</v>
      </c>
      <c r="L45" s="113" t="s">
        <v>219</v>
      </c>
      <c r="M45" s="122">
        <v>16671</v>
      </c>
      <c r="N45" s="123">
        <v>1334.08</v>
      </c>
      <c r="O45" s="124">
        <f t="shared" si="2"/>
        <v>4002.24</v>
      </c>
      <c r="P45" s="109"/>
      <c r="Q45" s="126">
        <f t="shared" si="3"/>
        <v>16456.71</v>
      </c>
      <c r="R45" s="127"/>
      <c r="S45" s="128"/>
      <c r="T45" s="128"/>
      <c r="U45" s="128"/>
      <c r="V45" s="128"/>
      <c r="X45" s="112"/>
      <c r="Y45" s="129"/>
    </row>
    <row r="46" spans="1:25">
      <c r="A46" s="112">
        <v>39</v>
      </c>
      <c r="B46" s="112"/>
      <c r="C46" s="112" t="s">
        <v>218</v>
      </c>
      <c r="D46" s="113" t="s">
        <v>219</v>
      </c>
      <c r="E46" s="122">
        <v>5456</v>
      </c>
      <c r="F46" s="123">
        <f t="shared" si="0"/>
        <v>454.67</v>
      </c>
      <c r="G46" s="123">
        <f t="shared" si="1"/>
        <v>4092.03</v>
      </c>
      <c r="I46" s="112">
        <v>39</v>
      </c>
      <c r="J46" s="112"/>
      <c r="K46" s="112" t="s">
        <v>218</v>
      </c>
      <c r="L46" s="113" t="s">
        <v>219</v>
      </c>
      <c r="M46" s="122">
        <v>5618</v>
      </c>
      <c r="N46" s="123">
        <v>470.67</v>
      </c>
      <c r="O46" s="124">
        <f t="shared" si="2"/>
        <v>1412.01</v>
      </c>
      <c r="P46" s="109"/>
      <c r="Q46" s="126">
        <f t="shared" si="3"/>
        <v>5504.04</v>
      </c>
      <c r="R46" s="127"/>
      <c r="S46" s="128"/>
      <c r="T46" s="128"/>
      <c r="U46" s="128"/>
      <c r="V46" s="128"/>
      <c r="X46" s="112"/>
      <c r="Y46" s="129"/>
    </row>
    <row r="47" spans="1:25">
      <c r="A47" s="112">
        <v>40</v>
      </c>
      <c r="B47" s="112"/>
      <c r="C47" s="112" t="s">
        <v>218</v>
      </c>
      <c r="D47" s="113" t="s">
        <v>219</v>
      </c>
      <c r="E47" s="122">
        <v>23522</v>
      </c>
      <c r="F47" s="123">
        <f t="shared" si="0"/>
        <v>1960.17</v>
      </c>
      <c r="G47" s="123">
        <f t="shared" si="1"/>
        <v>17641.53</v>
      </c>
      <c r="I47" s="112">
        <v>40</v>
      </c>
      <c r="J47" s="112"/>
      <c r="K47" s="112" t="s">
        <v>218</v>
      </c>
      <c r="L47" s="113" t="s">
        <v>219</v>
      </c>
      <c r="M47" s="122">
        <v>23769</v>
      </c>
      <c r="N47" s="123">
        <v>2070.25</v>
      </c>
      <c r="O47" s="124">
        <f t="shared" si="2"/>
        <v>6210.75</v>
      </c>
      <c r="P47" s="109"/>
      <c r="Q47" s="126">
        <f t="shared" si="3"/>
        <v>23852.28</v>
      </c>
      <c r="R47" s="127"/>
      <c r="S47" s="128"/>
      <c r="T47" s="128"/>
      <c r="U47" s="128"/>
      <c r="V47" s="128"/>
      <c r="X47" s="112"/>
      <c r="Y47" s="129"/>
    </row>
    <row r="48" spans="1:25">
      <c r="A48" s="112">
        <v>41</v>
      </c>
      <c r="B48" s="112"/>
      <c r="C48" s="112" t="s">
        <v>218</v>
      </c>
      <c r="D48" s="113" t="s">
        <v>219</v>
      </c>
      <c r="E48" s="122"/>
      <c r="F48" s="123">
        <f t="shared" si="0"/>
        <v>0</v>
      </c>
      <c r="G48" s="123">
        <f t="shared" si="1"/>
        <v>0</v>
      </c>
      <c r="I48" s="112">
        <v>41</v>
      </c>
      <c r="J48" s="112"/>
      <c r="K48" s="112" t="s">
        <v>218</v>
      </c>
      <c r="L48" s="113" t="s">
        <v>219</v>
      </c>
      <c r="M48" s="122">
        <v>14712</v>
      </c>
      <c r="N48" s="123">
        <v>1194.83</v>
      </c>
      <c r="O48" s="124">
        <f t="shared" si="2"/>
        <v>3584.49</v>
      </c>
      <c r="P48" s="109"/>
      <c r="Q48" s="126">
        <f t="shared" si="3"/>
        <v>3584.49</v>
      </c>
      <c r="R48" s="127"/>
      <c r="S48" s="128"/>
      <c r="T48" s="128"/>
      <c r="U48" s="128"/>
      <c r="V48" s="128"/>
      <c r="X48" s="112"/>
      <c r="Y48" s="129"/>
    </row>
    <row r="49" spans="1:26" s="131" customFormat="1">
      <c r="A49" s="112">
        <v>42</v>
      </c>
      <c r="B49" s="112"/>
      <c r="C49" s="112" t="s">
        <v>218</v>
      </c>
      <c r="D49" s="113" t="s">
        <v>219</v>
      </c>
      <c r="E49" s="122">
        <v>5758</v>
      </c>
      <c r="F49" s="123">
        <f t="shared" si="0"/>
        <v>479.83</v>
      </c>
      <c r="G49" s="123">
        <f t="shared" si="1"/>
        <v>4318.47</v>
      </c>
      <c r="I49" s="112">
        <v>42</v>
      </c>
      <c r="J49" s="112"/>
      <c r="K49" s="112" t="s">
        <v>218</v>
      </c>
      <c r="L49" s="113" t="s">
        <v>219</v>
      </c>
      <c r="M49" s="122">
        <v>7921</v>
      </c>
      <c r="N49" s="123">
        <v>750.5</v>
      </c>
      <c r="O49" s="124">
        <f t="shared" si="2"/>
        <v>2251.5</v>
      </c>
      <c r="P49" s="130"/>
      <c r="Q49" s="126">
        <f t="shared" si="3"/>
        <v>6569.97</v>
      </c>
      <c r="R49" s="127"/>
      <c r="S49" s="128"/>
      <c r="T49" s="128"/>
      <c r="U49" s="128"/>
      <c r="V49" s="128"/>
      <c r="W49" s="110"/>
      <c r="X49" s="112"/>
      <c r="Y49" s="129"/>
    </row>
    <row r="50" spans="1:26" s="131" customFormat="1">
      <c r="A50" s="112">
        <v>43</v>
      </c>
      <c r="B50" s="112"/>
      <c r="C50" s="112" t="s">
        <v>218</v>
      </c>
      <c r="D50" s="113" t="s">
        <v>219</v>
      </c>
      <c r="E50" s="122">
        <v>14630</v>
      </c>
      <c r="F50" s="123">
        <f t="shared" si="0"/>
        <v>1219.17</v>
      </c>
      <c r="G50" s="123">
        <f t="shared" si="1"/>
        <v>10972.53</v>
      </c>
      <c r="I50" s="112">
        <v>43</v>
      </c>
      <c r="J50" s="112"/>
      <c r="K50" s="112" t="s">
        <v>218</v>
      </c>
      <c r="L50" s="113" t="s">
        <v>219</v>
      </c>
      <c r="M50" s="122">
        <v>14255</v>
      </c>
      <c r="N50" s="123">
        <v>1132.42</v>
      </c>
      <c r="O50" s="124">
        <f t="shared" si="2"/>
        <v>3397.26</v>
      </c>
      <c r="P50" s="130"/>
      <c r="Q50" s="126">
        <f t="shared" si="3"/>
        <v>14369.79</v>
      </c>
      <c r="R50" s="127"/>
      <c r="S50" s="128"/>
      <c r="T50" s="128"/>
      <c r="U50" s="128"/>
      <c r="V50" s="128"/>
      <c r="W50" s="110"/>
      <c r="X50" s="112"/>
      <c r="Y50" s="129"/>
    </row>
    <row r="51" spans="1:26" s="131" customFormat="1">
      <c r="A51" s="112">
        <v>44</v>
      </c>
      <c r="B51" s="112"/>
      <c r="C51" s="112" t="s">
        <v>218</v>
      </c>
      <c r="D51" s="113" t="s">
        <v>219</v>
      </c>
      <c r="E51" s="122">
        <v>59418</v>
      </c>
      <c r="F51" s="123">
        <f t="shared" si="0"/>
        <v>4951.5</v>
      </c>
      <c r="G51" s="123">
        <f t="shared" si="1"/>
        <v>44563.5</v>
      </c>
      <c r="I51" s="112">
        <v>44</v>
      </c>
      <c r="J51" s="112"/>
      <c r="K51" s="112" t="s">
        <v>218</v>
      </c>
      <c r="L51" s="113" t="s">
        <v>219</v>
      </c>
      <c r="M51" s="122">
        <v>57754</v>
      </c>
      <c r="N51" s="123">
        <v>4653.33</v>
      </c>
      <c r="O51" s="124">
        <f t="shared" si="2"/>
        <v>13959.99</v>
      </c>
      <c r="P51" s="130"/>
      <c r="Q51" s="126">
        <f t="shared" si="3"/>
        <v>58523.49</v>
      </c>
      <c r="R51" s="127"/>
      <c r="S51" s="128"/>
      <c r="T51" s="128"/>
      <c r="U51" s="128"/>
      <c r="V51" s="128"/>
      <c r="W51" s="110"/>
      <c r="X51" s="112"/>
      <c r="Y51" s="129"/>
    </row>
    <row r="52" spans="1:26" s="131" customFormat="1">
      <c r="A52" s="112">
        <v>45</v>
      </c>
      <c r="B52" s="112"/>
      <c r="C52" s="112" t="s">
        <v>218</v>
      </c>
      <c r="D52" s="113" t="s">
        <v>219</v>
      </c>
      <c r="E52" s="122">
        <v>120765</v>
      </c>
      <c r="F52" s="123">
        <f t="shared" si="0"/>
        <v>10063.75</v>
      </c>
      <c r="G52" s="123">
        <f t="shared" si="1"/>
        <v>90573.75</v>
      </c>
      <c r="I52" s="112">
        <v>45</v>
      </c>
      <c r="J52" s="112"/>
      <c r="K52" s="112" t="s">
        <v>218</v>
      </c>
      <c r="L52" s="113" t="s">
        <v>219</v>
      </c>
      <c r="M52" s="122">
        <v>115817</v>
      </c>
      <c r="N52" s="123">
        <v>9180.58</v>
      </c>
      <c r="O52" s="124">
        <f t="shared" si="2"/>
        <v>27541.739999999998</v>
      </c>
      <c r="P52" s="130"/>
      <c r="Q52" s="126">
        <f t="shared" si="3"/>
        <v>118115.48999999999</v>
      </c>
      <c r="R52" s="127"/>
      <c r="S52" s="128"/>
      <c r="T52" s="128"/>
      <c r="U52" s="128"/>
      <c r="V52" s="128"/>
      <c r="W52" s="110"/>
      <c r="X52" s="112"/>
      <c r="Y52" s="129"/>
    </row>
    <row r="53" spans="1:26">
      <c r="A53" s="112">
        <v>46</v>
      </c>
      <c r="B53" s="112"/>
      <c r="C53" s="112" t="s">
        <v>218</v>
      </c>
      <c r="D53" s="113" t="s">
        <v>219</v>
      </c>
      <c r="E53" s="122">
        <v>75157</v>
      </c>
      <c r="F53" s="123">
        <f t="shared" si="0"/>
        <v>6263.08</v>
      </c>
      <c r="G53" s="123">
        <f t="shared" si="1"/>
        <v>56367.72</v>
      </c>
      <c r="I53" s="112">
        <v>46</v>
      </c>
      <c r="J53" s="112"/>
      <c r="K53" s="112" t="s">
        <v>218</v>
      </c>
      <c r="L53" s="113" t="s">
        <v>219</v>
      </c>
      <c r="M53" s="122">
        <v>73042</v>
      </c>
      <c r="N53" s="123">
        <v>5812.75</v>
      </c>
      <c r="O53" s="124">
        <f t="shared" si="2"/>
        <v>17438.25</v>
      </c>
      <c r="P53" s="109"/>
      <c r="Q53" s="126">
        <f t="shared" si="3"/>
        <v>73805.97</v>
      </c>
      <c r="R53" s="127"/>
      <c r="S53" s="128"/>
      <c r="T53" s="128"/>
      <c r="U53" s="128"/>
      <c r="V53" s="128"/>
      <c r="X53" s="112"/>
      <c r="Y53" s="129"/>
      <c r="Z53" s="131"/>
    </row>
    <row r="54" spans="1:26">
      <c r="A54" s="112">
        <v>47</v>
      </c>
      <c r="B54" s="112"/>
      <c r="C54" s="112" t="s">
        <v>218</v>
      </c>
      <c r="D54" s="113" t="s">
        <v>219</v>
      </c>
      <c r="E54" s="122">
        <v>147491</v>
      </c>
      <c r="F54" s="123">
        <f t="shared" si="0"/>
        <v>12290.92</v>
      </c>
      <c r="G54" s="123">
        <f t="shared" si="1"/>
        <v>110618.28</v>
      </c>
      <c r="I54" s="112">
        <v>47</v>
      </c>
      <c r="J54" s="112"/>
      <c r="K54" s="112" t="s">
        <v>218</v>
      </c>
      <c r="L54" s="113" t="s">
        <v>219</v>
      </c>
      <c r="M54" s="122">
        <v>141102</v>
      </c>
      <c r="N54" s="123">
        <v>11181.5</v>
      </c>
      <c r="O54" s="124">
        <f t="shared" si="2"/>
        <v>33544.5</v>
      </c>
      <c r="P54" s="109"/>
      <c r="Q54" s="126">
        <f t="shared" si="3"/>
        <v>144162.78</v>
      </c>
      <c r="R54" s="127"/>
      <c r="S54" s="128"/>
      <c r="T54" s="128"/>
      <c r="U54" s="128"/>
      <c r="V54" s="128"/>
      <c r="X54" s="112"/>
      <c r="Y54" s="129"/>
    </row>
    <row r="55" spans="1:26">
      <c r="A55" s="112">
        <v>48</v>
      </c>
      <c r="B55" s="112"/>
      <c r="C55" s="112" t="s">
        <v>218</v>
      </c>
      <c r="D55" s="113" t="s">
        <v>219</v>
      </c>
      <c r="E55" s="122">
        <v>151878</v>
      </c>
      <c r="F55" s="123">
        <f t="shared" si="0"/>
        <v>12656.5</v>
      </c>
      <c r="G55" s="123">
        <f t="shared" si="1"/>
        <v>113908.5</v>
      </c>
      <c r="I55" s="112">
        <v>48</v>
      </c>
      <c r="J55" s="112"/>
      <c r="K55" s="112" t="s">
        <v>218</v>
      </c>
      <c r="L55" s="113" t="s">
        <v>219</v>
      </c>
      <c r="M55" s="122">
        <v>144977</v>
      </c>
      <c r="N55" s="123">
        <v>11479.92</v>
      </c>
      <c r="O55" s="124">
        <f t="shared" si="2"/>
        <v>34439.760000000002</v>
      </c>
      <c r="P55" s="109"/>
      <c r="Q55" s="126">
        <f t="shared" si="3"/>
        <v>148348.26</v>
      </c>
      <c r="R55" s="127"/>
      <c r="S55" s="128"/>
      <c r="T55" s="128"/>
      <c r="U55" s="128"/>
      <c r="V55" s="128"/>
      <c r="X55" s="112"/>
      <c r="Y55" s="129"/>
    </row>
    <row r="56" spans="1:26">
      <c r="A56" s="112">
        <v>49</v>
      </c>
      <c r="B56" s="112"/>
      <c r="C56" s="112" t="s">
        <v>218</v>
      </c>
      <c r="D56" s="113" t="s">
        <v>219</v>
      </c>
      <c r="E56" s="122">
        <v>38257</v>
      </c>
      <c r="F56" s="123">
        <f t="shared" si="0"/>
        <v>3188.08</v>
      </c>
      <c r="G56" s="123">
        <f t="shared" si="1"/>
        <v>28692.720000000001</v>
      </c>
      <c r="I56" s="112">
        <v>49</v>
      </c>
      <c r="J56" s="112"/>
      <c r="K56" s="112" t="s">
        <v>218</v>
      </c>
      <c r="L56" s="113" t="s">
        <v>219</v>
      </c>
      <c r="M56" s="122">
        <v>36856</v>
      </c>
      <c r="N56" s="123">
        <v>2958.83</v>
      </c>
      <c r="O56" s="124">
        <f t="shared" si="2"/>
        <v>8876.49</v>
      </c>
      <c r="P56" s="109"/>
      <c r="Q56" s="126">
        <f t="shared" si="3"/>
        <v>37569.21</v>
      </c>
      <c r="R56" s="127"/>
      <c r="S56" s="128"/>
      <c r="T56" s="128"/>
      <c r="U56" s="128"/>
      <c r="V56" s="128"/>
      <c r="X56" s="112"/>
      <c r="Y56" s="129"/>
    </row>
    <row r="57" spans="1:26">
      <c r="A57" s="112">
        <v>50</v>
      </c>
      <c r="B57" s="112"/>
      <c r="C57" s="112" t="s">
        <v>218</v>
      </c>
      <c r="D57" s="113" t="s">
        <v>219</v>
      </c>
      <c r="E57" s="122">
        <v>75571</v>
      </c>
      <c r="F57" s="123">
        <f t="shared" si="0"/>
        <v>6297.58</v>
      </c>
      <c r="G57" s="123">
        <f t="shared" si="1"/>
        <v>56678.22</v>
      </c>
      <c r="I57" s="112">
        <v>50</v>
      </c>
      <c r="J57" s="112"/>
      <c r="K57" s="112" t="s">
        <v>218</v>
      </c>
      <c r="L57" s="113" t="s">
        <v>219</v>
      </c>
      <c r="M57" s="122">
        <v>71755</v>
      </c>
      <c r="N57" s="123">
        <v>5774.67</v>
      </c>
      <c r="O57" s="124">
        <f t="shared" si="2"/>
        <v>17324.010000000002</v>
      </c>
      <c r="P57" s="109"/>
      <c r="Q57" s="126">
        <f t="shared" si="3"/>
        <v>74002.23000000001</v>
      </c>
      <c r="R57" s="127"/>
      <c r="S57" s="128"/>
      <c r="T57" s="128"/>
      <c r="U57" s="128"/>
      <c r="V57" s="128"/>
      <c r="X57" s="112"/>
      <c r="Y57" s="129"/>
    </row>
    <row r="58" spans="1:26">
      <c r="A58" s="112">
        <v>51</v>
      </c>
      <c r="B58" s="112"/>
      <c r="C58" s="112" t="s">
        <v>218</v>
      </c>
      <c r="D58" s="113" t="s">
        <v>219</v>
      </c>
      <c r="E58" s="122">
        <v>192634</v>
      </c>
      <c r="F58" s="123">
        <f t="shared" si="0"/>
        <v>16052.83</v>
      </c>
      <c r="G58" s="123">
        <f t="shared" si="1"/>
        <v>144475.47</v>
      </c>
      <c r="I58" s="112">
        <v>51</v>
      </c>
      <c r="J58" s="112"/>
      <c r="K58" s="112" t="s">
        <v>218</v>
      </c>
      <c r="L58" s="113" t="s">
        <v>219</v>
      </c>
      <c r="M58" s="122">
        <v>182829</v>
      </c>
      <c r="N58" s="123">
        <v>14613.42</v>
      </c>
      <c r="O58" s="124">
        <f t="shared" si="2"/>
        <v>43840.26</v>
      </c>
      <c r="P58" s="109"/>
      <c r="Q58" s="126">
        <f t="shared" si="3"/>
        <v>188315.73</v>
      </c>
      <c r="R58" s="127"/>
      <c r="S58" s="128"/>
      <c r="T58" s="128"/>
      <c r="U58" s="128"/>
      <c r="V58" s="128"/>
      <c r="X58" s="112"/>
      <c r="Y58" s="129"/>
    </row>
    <row r="59" spans="1:26">
      <c r="A59" s="112">
        <v>52</v>
      </c>
      <c r="B59" s="112"/>
      <c r="C59" s="112" t="s">
        <v>218</v>
      </c>
      <c r="D59" s="113" t="s">
        <v>219</v>
      </c>
      <c r="E59" s="122">
        <v>245150</v>
      </c>
      <c r="F59" s="123">
        <f t="shared" si="0"/>
        <v>20429.169999999998</v>
      </c>
      <c r="G59" s="123">
        <f t="shared" si="1"/>
        <v>183862.52999999997</v>
      </c>
      <c r="I59" s="112">
        <v>52</v>
      </c>
      <c r="J59" s="112"/>
      <c r="K59" s="112" t="s">
        <v>218</v>
      </c>
      <c r="L59" s="113" t="s">
        <v>219</v>
      </c>
      <c r="M59" s="122">
        <v>242058</v>
      </c>
      <c r="N59" s="123">
        <v>19252.669999999998</v>
      </c>
      <c r="O59" s="124">
        <f t="shared" si="2"/>
        <v>57758.009999999995</v>
      </c>
      <c r="P59" s="109"/>
      <c r="Q59" s="126">
        <f t="shared" si="3"/>
        <v>241620.53999999998</v>
      </c>
      <c r="R59" s="127"/>
      <c r="S59" s="128"/>
      <c r="T59" s="128"/>
      <c r="U59" s="128"/>
      <c r="V59" s="128"/>
      <c r="X59" s="112"/>
      <c r="Y59" s="129"/>
    </row>
    <row r="60" spans="1:26">
      <c r="A60" s="112">
        <v>53</v>
      </c>
      <c r="B60" s="112"/>
      <c r="C60" s="112" t="s">
        <v>218</v>
      </c>
      <c r="D60" s="113" t="s">
        <v>219</v>
      </c>
      <c r="E60" s="122">
        <v>171923</v>
      </c>
      <c r="F60" s="123">
        <f t="shared" si="0"/>
        <v>14326.92</v>
      </c>
      <c r="G60" s="123">
        <f t="shared" si="1"/>
        <v>128942.28</v>
      </c>
      <c r="I60" s="112">
        <v>53</v>
      </c>
      <c r="J60" s="112"/>
      <c r="K60" s="112" t="s">
        <v>218</v>
      </c>
      <c r="L60" s="113" t="s">
        <v>219</v>
      </c>
      <c r="M60" s="122">
        <v>162816</v>
      </c>
      <c r="N60" s="123">
        <v>13018.5</v>
      </c>
      <c r="O60" s="124">
        <f t="shared" si="2"/>
        <v>39055.5</v>
      </c>
      <c r="P60" s="109"/>
      <c r="Q60" s="126">
        <f t="shared" si="3"/>
        <v>167997.78</v>
      </c>
      <c r="R60" s="127"/>
      <c r="S60" s="128"/>
      <c r="T60" s="128"/>
      <c r="U60" s="128"/>
      <c r="V60" s="128"/>
      <c r="X60" s="112"/>
      <c r="Y60" s="129"/>
    </row>
    <row r="61" spans="1:26">
      <c r="A61" s="112">
        <v>54</v>
      </c>
      <c r="B61" s="112"/>
      <c r="C61" s="112" t="s">
        <v>218</v>
      </c>
      <c r="D61" s="113" t="s">
        <v>219</v>
      </c>
      <c r="E61" s="122">
        <v>201050</v>
      </c>
      <c r="F61" s="123">
        <f t="shared" si="0"/>
        <v>16754.169999999998</v>
      </c>
      <c r="G61" s="123">
        <f t="shared" si="1"/>
        <v>150787.52999999997</v>
      </c>
      <c r="I61" s="112">
        <v>54</v>
      </c>
      <c r="J61" s="112"/>
      <c r="K61" s="112" t="s">
        <v>218</v>
      </c>
      <c r="L61" s="113" t="s">
        <v>219</v>
      </c>
      <c r="M61" s="122">
        <v>191687</v>
      </c>
      <c r="N61" s="123">
        <v>15457.5</v>
      </c>
      <c r="O61" s="124">
        <f t="shared" si="2"/>
        <v>46372.5</v>
      </c>
      <c r="P61" s="109"/>
      <c r="Q61" s="126">
        <f t="shared" si="3"/>
        <v>197160.02999999997</v>
      </c>
      <c r="R61" s="127"/>
      <c r="S61" s="128"/>
      <c r="T61" s="128"/>
      <c r="U61" s="128"/>
      <c r="V61" s="128"/>
      <c r="X61" s="112"/>
      <c r="Y61" s="129"/>
    </row>
    <row r="62" spans="1:26">
      <c r="A62" s="112">
        <v>55</v>
      </c>
      <c r="B62" s="112"/>
      <c r="C62" s="112" t="s">
        <v>218</v>
      </c>
      <c r="D62" s="113" t="s">
        <v>219</v>
      </c>
      <c r="E62" s="122">
        <v>132202</v>
      </c>
      <c r="F62" s="123">
        <f t="shared" si="0"/>
        <v>11016.83</v>
      </c>
      <c r="G62" s="123">
        <f t="shared" si="1"/>
        <v>99151.47</v>
      </c>
      <c r="I62" s="112">
        <v>55</v>
      </c>
      <c r="J62" s="112"/>
      <c r="K62" s="112" t="s">
        <v>218</v>
      </c>
      <c r="L62" s="113" t="s">
        <v>219</v>
      </c>
      <c r="M62" s="122">
        <v>124652</v>
      </c>
      <c r="N62" s="123">
        <v>9934.42</v>
      </c>
      <c r="O62" s="124">
        <f t="shared" si="2"/>
        <v>29803.260000000002</v>
      </c>
      <c r="P62" s="109"/>
      <c r="Q62" s="126">
        <f t="shared" si="3"/>
        <v>128954.73000000001</v>
      </c>
      <c r="R62" s="127"/>
      <c r="S62" s="128"/>
      <c r="T62" s="128"/>
      <c r="U62" s="128"/>
      <c r="V62" s="128"/>
      <c r="X62" s="112"/>
      <c r="Y62" s="129"/>
    </row>
    <row r="63" spans="1:26" s="131" customFormat="1">
      <c r="A63" s="112">
        <v>56</v>
      </c>
      <c r="B63" s="112"/>
      <c r="C63" s="112" t="s">
        <v>218</v>
      </c>
      <c r="D63" s="113" t="s">
        <v>219</v>
      </c>
      <c r="E63" s="122">
        <v>184990</v>
      </c>
      <c r="F63" s="123">
        <f t="shared" si="0"/>
        <v>15415.83</v>
      </c>
      <c r="G63" s="123">
        <f t="shared" si="1"/>
        <v>138742.47</v>
      </c>
      <c r="I63" s="112">
        <v>56</v>
      </c>
      <c r="J63" s="112"/>
      <c r="K63" s="112" t="s">
        <v>218</v>
      </c>
      <c r="L63" s="113" t="s">
        <v>219</v>
      </c>
      <c r="M63" s="122">
        <v>173574</v>
      </c>
      <c r="N63" s="123">
        <v>13843.92</v>
      </c>
      <c r="O63" s="124">
        <f t="shared" si="2"/>
        <v>41531.760000000002</v>
      </c>
      <c r="P63" s="130"/>
      <c r="Q63" s="126">
        <f t="shared" si="3"/>
        <v>180274.23</v>
      </c>
      <c r="R63" s="127"/>
      <c r="S63" s="128"/>
      <c r="T63" s="128"/>
      <c r="U63" s="128"/>
      <c r="V63" s="128"/>
      <c r="W63" s="110"/>
      <c r="X63" s="112"/>
      <c r="Y63" s="129"/>
      <c r="Z63" s="110"/>
    </row>
    <row r="64" spans="1:26">
      <c r="A64" s="112">
        <v>57</v>
      </c>
      <c r="B64" s="112"/>
      <c r="C64" s="112" t="s">
        <v>218</v>
      </c>
      <c r="D64" s="113" t="s">
        <v>219</v>
      </c>
      <c r="E64" s="122">
        <v>109967</v>
      </c>
      <c r="F64" s="123">
        <f t="shared" si="0"/>
        <v>9163.92</v>
      </c>
      <c r="G64" s="123">
        <f t="shared" si="1"/>
        <v>82475.28</v>
      </c>
      <c r="I64" s="112">
        <v>57</v>
      </c>
      <c r="J64" s="112"/>
      <c r="K64" s="112" t="s">
        <v>218</v>
      </c>
      <c r="L64" s="113" t="s">
        <v>219</v>
      </c>
      <c r="M64" s="122">
        <v>104726</v>
      </c>
      <c r="N64" s="123">
        <v>8372.75</v>
      </c>
      <c r="O64" s="124">
        <f t="shared" si="2"/>
        <v>25118.25</v>
      </c>
      <c r="P64" s="109"/>
      <c r="Q64" s="126">
        <f t="shared" si="3"/>
        <v>107593.53</v>
      </c>
      <c r="R64" s="127"/>
      <c r="S64" s="128"/>
      <c r="T64" s="128"/>
      <c r="U64" s="128"/>
      <c r="V64" s="128"/>
      <c r="X64" s="112"/>
      <c r="Y64" s="129"/>
      <c r="Z64" s="131"/>
    </row>
    <row r="65" spans="1:28">
      <c r="A65" s="112">
        <v>58</v>
      </c>
      <c r="B65" s="112"/>
      <c r="C65" s="112" t="s">
        <v>218</v>
      </c>
      <c r="D65" s="113" t="s">
        <v>219</v>
      </c>
      <c r="E65" s="122">
        <v>145250</v>
      </c>
      <c r="F65" s="123">
        <f t="shared" si="0"/>
        <v>12104.17</v>
      </c>
      <c r="G65" s="123">
        <f t="shared" si="1"/>
        <v>108937.53</v>
      </c>
      <c r="I65" s="112">
        <v>58</v>
      </c>
      <c r="J65" s="112"/>
      <c r="K65" s="112" t="s">
        <v>218</v>
      </c>
      <c r="L65" s="113" t="s">
        <v>219</v>
      </c>
      <c r="M65" s="122">
        <v>135147</v>
      </c>
      <c r="N65" s="123">
        <v>11122.5</v>
      </c>
      <c r="O65" s="124">
        <f t="shared" si="2"/>
        <v>33367.5</v>
      </c>
      <c r="P65" s="109"/>
      <c r="Q65" s="126">
        <f t="shared" si="3"/>
        <v>142305.03</v>
      </c>
      <c r="R65" s="127"/>
      <c r="S65" s="128"/>
      <c r="T65" s="128"/>
      <c r="U65" s="128"/>
      <c r="V65" s="128"/>
      <c r="X65" s="112"/>
      <c r="Y65" s="129"/>
    </row>
    <row r="66" spans="1:28">
      <c r="A66" s="112">
        <v>59</v>
      </c>
      <c r="B66" s="112"/>
      <c r="C66" s="112" t="s">
        <v>218</v>
      </c>
      <c r="D66" s="113" t="s">
        <v>219</v>
      </c>
      <c r="E66" s="122">
        <v>199317</v>
      </c>
      <c r="F66" s="123">
        <f t="shared" si="0"/>
        <v>16609.75</v>
      </c>
      <c r="G66" s="123">
        <f t="shared" si="1"/>
        <v>149487.75</v>
      </c>
      <c r="I66" s="112">
        <v>59</v>
      </c>
      <c r="J66" s="112"/>
      <c r="K66" s="112" t="s">
        <v>218</v>
      </c>
      <c r="L66" s="113" t="s">
        <v>219</v>
      </c>
      <c r="M66" s="122">
        <v>184707</v>
      </c>
      <c r="N66" s="123">
        <v>15084</v>
      </c>
      <c r="O66" s="124">
        <f t="shared" si="2"/>
        <v>45252</v>
      </c>
      <c r="P66" s="109"/>
      <c r="Q66" s="126">
        <f t="shared" si="3"/>
        <v>194739.75</v>
      </c>
      <c r="R66" s="127"/>
      <c r="S66" s="128"/>
      <c r="T66" s="128"/>
      <c r="U66" s="128"/>
      <c r="V66" s="128"/>
      <c r="X66" s="112"/>
      <c r="Y66" s="129"/>
    </row>
    <row r="67" spans="1:28">
      <c r="A67" s="112">
        <v>60</v>
      </c>
      <c r="B67" s="112"/>
      <c r="C67" s="112" t="s">
        <v>218</v>
      </c>
      <c r="D67" s="113" t="s">
        <v>219</v>
      </c>
      <c r="E67" s="122">
        <v>141648</v>
      </c>
      <c r="F67" s="123">
        <f t="shared" si="0"/>
        <v>11804</v>
      </c>
      <c r="G67" s="123">
        <f t="shared" si="1"/>
        <v>106236</v>
      </c>
      <c r="I67" s="112">
        <v>60</v>
      </c>
      <c r="J67" s="112"/>
      <c r="K67" s="112" t="s">
        <v>218</v>
      </c>
      <c r="L67" s="113" t="s">
        <v>219</v>
      </c>
      <c r="M67" s="122">
        <v>133136</v>
      </c>
      <c r="N67" s="123">
        <v>10790.5</v>
      </c>
      <c r="O67" s="124">
        <f t="shared" si="2"/>
        <v>32371.5</v>
      </c>
      <c r="P67" s="109"/>
      <c r="Q67" s="126">
        <f t="shared" si="3"/>
        <v>138607.5</v>
      </c>
      <c r="R67" s="127"/>
      <c r="S67" s="128"/>
      <c r="T67" s="128"/>
      <c r="U67" s="128"/>
      <c r="V67" s="128"/>
      <c r="X67" s="112"/>
      <c r="Y67" s="129"/>
    </row>
    <row r="68" spans="1:28">
      <c r="A68" s="112">
        <v>61</v>
      </c>
      <c r="B68" s="112"/>
      <c r="C68" s="112" t="s">
        <v>218</v>
      </c>
      <c r="D68" s="113" t="s">
        <v>219</v>
      </c>
      <c r="E68" s="122">
        <v>269066</v>
      </c>
      <c r="F68" s="123">
        <f t="shared" si="0"/>
        <v>22422.17</v>
      </c>
      <c r="G68" s="123">
        <f t="shared" si="1"/>
        <v>201799.52999999997</v>
      </c>
      <c r="I68" s="112">
        <v>61</v>
      </c>
      <c r="J68" s="112"/>
      <c r="K68" s="112" t="s">
        <v>218</v>
      </c>
      <c r="L68" s="113" t="s">
        <v>220</v>
      </c>
      <c r="M68" s="122">
        <v>227952</v>
      </c>
      <c r="N68" s="123">
        <v>19508.419999999998</v>
      </c>
      <c r="O68" s="124">
        <f t="shared" si="2"/>
        <v>58525.259999999995</v>
      </c>
      <c r="P68" s="109"/>
      <c r="Q68" s="126">
        <f t="shared" si="3"/>
        <v>260324.78999999998</v>
      </c>
      <c r="R68" s="127"/>
      <c r="S68" s="128"/>
      <c r="T68" s="128"/>
      <c r="U68" s="128"/>
      <c r="V68" s="128"/>
      <c r="X68" s="112"/>
      <c r="Y68" s="129"/>
    </row>
    <row r="69" spans="1:28">
      <c r="A69" s="112"/>
      <c r="C69" s="112"/>
      <c r="D69" s="113"/>
      <c r="E69" s="123"/>
      <c r="F69" s="123"/>
      <c r="G69" s="123"/>
      <c r="J69" s="130"/>
      <c r="K69" s="112"/>
      <c r="L69" s="113"/>
      <c r="O69" s="109"/>
      <c r="P69" s="109"/>
      <c r="Q69" s="126"/>
      <c r="R69" s="127"/>
      <c r="S69" s="121"/>
      <c r="T69" s="128"/>
      <c r="X69" s="112"/>
      <c r="Y69" s="129"/>
    </row>
    <row r="70" spans="1:28">
      <c r="E70" s="123"/>
      <c r="G70" s="123"/>
      <c r="I70" s="109"/>
      <c r="J70" s="109"/>
      <c r="K70" s="109"/>
      <c r="O70" s="109"/>
      <c r="P70" s="109"/>
      <c r="R70" s="127"/>
      <c r="S70" s="121"/>
      <c r="T70" s="128"/>
    </row>
    <row r="71" spans="1:28">
      <c r="E71" s="123"/>
      <c r="G71" s="123"/>
      <c r="I71" s="109"/>
      <c r="J71" s="109"/>
      <c r="K71" s="109"/>
      <c r="O71" s="109"/>
      <c r="P71" s="109"/>
      <c r="R71" s="127"/>
      <c r="S71" s="121"/>
      <c r="T71" s="128"/>
    </row>
    <row r="72" spans="1:28">
      <c r="G72" s="123"/>
      <c r="I72" s="109"/>
      <c r="J72" s="109"/>
      <c r="K72" s="109"/>
      <c r="O72" s="109"/>
      <c r="P72" s="109"/>
    </row>
    <row r="73" spans="1:28">
      <c r="G73" s="123"/>
      <c r="H73" s="131"/>
      <c r="I73" s="130"/>
      <c r="J73" s="109"/>
      <c r="K73" s="109"/>
      <c r="O73" s="109"/>
      <c r="P73" s="109"/>
    </row>
    <row r="74" spans="1:28" ht="16.5" thickBot="1">
      <c r="A74" s="132" t="s">
        <v>32</v>
      </c>
      <c r="D74" s="110"/>
      <c r="E74" s="133">
        <f>SUM(E8:E73)</f>
        <v>11638274</v>
      </c>
      <c r="F74" s="133">
        <f>SUM(F8:F73)</f>
        <v>969856.19000000018</v>
      </c>
      <c r="G74" s="133">
        <f>SUM(G8:G73)</f>
        <v>8728705.709999999</v>
      </c>
      <c r="H74" s="130"/>
      <c r="I74" s="134"/>
      <c r="J74" s="109"/>
      <c r="K74" s="109"/>
      <c r="M74" s="133">
        <f>SUM(M8:M73)</f>
        <v>10058443</v>
      </c>
      <c r="N74" s="133">
        <f>SUM(N8:N73)</f>
        <v>923817.28000000026</v>
      </c>
      <c r="O74" s="133">
        <f>SUM(O8:O73)</f>
        <v>2771451.8399999989</v>
      </c>
      <c r="P74" s="109"/>
      <c r="Q74" s="133">
        <f>SUM(Q8:Q73)</f>
        <v>11500157.549999999</v>
      </c>
      <c r="AA74" s="131"/>
      <c r="AB74" s="131"/>
    </row>
    <row r="75" spans="1:28" ht="16.5" thickTop="1">
      <c r="G75" s="123"/>
      <c r="H75" s="131"/>
      <c r="I75" s="130"/>
      <c r="J75" s="109"/>
      <c r="K75" s="109"/>
      <c r="O75" s="109"/>
      <c r="P75" s="109"/>
      <c r="Z75" s="131"/>
      <c r="AA75" s="131"/>
      <c r="AB75" s="131"/>
    </row>
    <row r="76" spans="1:28">
      <c r="G76" s="123"/>
      <c r="I76" s="109"/>
      <c r="J76" s="109"/>
      <c r="K76" s="109"/>
      <c r="O76" s="109"/>
      <c r="P76" s="109"/>
      <c r="Z76" s="131"/>
    </row>
    <row r="77" spans="1:28">
      <c r="G77" s="123"/>
      <c r="I77" s="109"/>
      <c r="J77" s="109"/>
      <c r="K77" s="109"/>
      <c r="M77" s="135"/>
      <c r="N77" s="136"/>
      <c r="O77" s="124"/>
      <c r="P77" s="109"/>
    </row>
    <row r="78" spans="1:28">
      <c r="G78" s="123"/>
      <c r="I78" s="109"/>
      <c r="J78" s="109"/>
      <c r="K78" s="109"/>
      <c r="O78" s="124"/>
      <c r="P78" s="109"/>
    </row>
    <row r="79" spans="1:28">
      <c r="G79" s="123"/>
      <c r="I79" s="109"/>
      <c r="J79" s="109"/>
      <c r="K79" s="109"/>
      <c r="L79" s="109"/>
      <c r="M79" s="109"/>
      <c r="N79" s="109"/>
      <c r="O79" s="124"/>
      <c r="P79" s="109"/>
    </row>
    <row r="80" spans="1:28">
      <c r="G80" s="123"/>
      <c r="I80" s="109"/>
      <c r="J80" s="109"/>
      <c r="K80" s="109"/>
      <c r="L80" s="109"/>
      <c r="M80" s="109"/>
      <c r="N80" s="109"/>
      <c r="O80" s="124"/>
      <c r="P80" s="109"/>
    </row>
    <row r="81" spans="1:28">
      <c r="G81" s="123"/>
      <c r="I81" s="109"/>
      <c r="J81" s="109"/>
      <c r="K81" s="109"/>
      <c r="L81" s="109"/>
      <c r="M81" s="109"/>
      <c r="N81" s="109"/>
      <c r="O81" s="109"/>
      <c r="P81" s="109"/>
    </row>
    <row r="82" spans="1:28">
      <c r="G82" s="123"/>
      <c r="I82" s="109"/>
      <c r="J82" s="109"/>
      <c r="K82" s="109"/>
      <c r="L82" s="109"/>
      <c r="M82" s="109"/>
      <c r="N82" s="109"/>
      <c r="O82" s="109"/>
      <c r="P82" s="109"/>
    </row>
    <row r="83" spans="1:28" s="109" customFormat="1">
      <c r="G83" s="123"/>
      <c r="Q83" s="110"/>
      <c r="R83" s="110"/>
      <c r="S83" s="110"/>
      <c r="T83" s="110"/>
      <c r="U83" s="135"/>
      <c r="V83" s="110"/>
      <c r="W83" s="110"/>
      <c r="X83" s="110"/>
      <c r="Y83" s="110"/>
      <c r="Z83" s="110"/>
      <c r="AA83" s="110"/>
      <c r="AB83" s="110"/>
    </row>
    <row r="84" spans="1:28">
      <c r="G84" s="123"/>
      <c r="I84" s="109"/>
      <c r="J84" s="109"/>
      <c r="K84" s="109"/>
      <c r="O84" s="109"/>
      <c r="P84" s="109"/>
    </row>
    <row r="85" spans="1:28">
      <c r="G85" s="123"/>
      <c r="I85" s="109"/>
      <c r="J85" s="109"/>
      <c r="K85" s="109"/>
      <c r="O85" s="109"/>
      <c r="P85" s="109"/>
    </row>
    <row r="86" spans="1:28">
      <c r="G86" s="123"/>
      <c r="I86" s="109"/>
      <c r="J86" s="109"/>
      <c r="K86" s="109"/>
      <c r="O86" s="109"/>
      <c r="P86" s="109"/>
      <c r="U86" s="137"/>
    </row>
    <row r="87" spans="1:28">
      <c r="G87" s="123"/>
      <c r="U87" s="131"/>
      <c r="V87" s="135"/>
      <c r="W87" s="138"/>
      <c r="X87" s="126"/>
    </row>
    <row r="90" spans="1:28">
      <c r="G90" s="123"/>
      <c r="V90" s="134"/>
      <c r="W90" s="134"/>
      <c r="X90" s="134"/>
      <c r="Y90" s="131"/>
    </row>
    <row r="91" spans="1:28">
      <c r="A91" s="112"/>
      <c r="B91" s="112"/>
      <c r="C91" s="112"/>
      <c r="D91" s="113"/>
      <c r="E91" s="139"/>
      <c r="F91" s="123"/>
      <c r="G91" s="123"/>
      <c r="V91" s="131"/>
      <c r="W91" s="131"/>
      <c r="X91" s="131"/>
      <c r="Y91" s="131"/>
    </row>
    <row r="92" spans="1:28">
      <c r="A92" s="112"/>
      <c r="B92" s="112"/>
      <c r="C92" s="112"/>
      <c r="D92" s="113"/>
      <c r="E92" s="139"/>
      <c r="F92" s="140"/>
      <c r="G92" s="140"/>
    </row>
    <row r="93" spans="1:28" ht="16.5" thickBot="1">
      <c r="A93" s="112"/>
      <c r="B93" s="112"/>
      <c r="C93" s="112"/>
      <c r="D93" s="141" t="s">
        <v>32</v>
      </c>
      <c r="E93" s="142">
        <v>13692016</v>
      </c>
      <c r="F93" s="143">
        <v>1141001.333333333</v>
      </c>
      <c r="G93" s="144"/>
      <c r="H93" s="136"/>
    </row>
    <row r="94" spans="1:28" ht="16.5" thickTop="1">
      <c r="A94" s="145"/>
      <c r="B94" s="145"/>
      <c r="C94" s="145"/>
      <c r="D94" s="146"/>
      <c r="E94" s="145"/>
      <c r="F94" s="146"/>
      <c r="G94" s="146"/>
    </row>
    <row r="95" spans="1:28">
      <c r="A95" s="110"/>
      <c r="B95" s="110"/>
      <c r="C95" s="110"/>
      <c r="D95" s="110"/>
    </row>
    <row r="96" spans="1:28">
      <c r="A96" s="110"/>
      <c r="B96" s="110"/>
      <c r="C96" s="110"/>
      <c r="D96" s="110"/>
    </row>
    <row r="97" spans="1:4">
      <c r="A97" s="110"/>
      <c r="B97" s="110"/>
      <c r="C97" s="110"/>
      <c r="D97" s="110"/>
    </row>
    <row r="98" spans="1:4">
      <c r="A98" s="110"/>
      <c r="B98" s="110"/>
      <c r="C98" s="110"/>
      <c r="D98" s="110"/>
    </row>
    <row r="99" spans="1:4">
      <c r="A99" s="110"/>
      <c r="B99" s="110"/>
      <c r="C99" s="110"/>
      <c r="D99" s="110"/>
    </row>
    <row r="100" spans="1:4">
      <c r="A100" s="110"/>
      <c r="B100" s="110"/>
      <c r="C100" s="110"/>
      <c r="D100" s="110"/>
    </row>
    <row r="101" spans="1:4">
      <c r="A101" s="110"/>
      <c r="B101" s="110"/>
      <c r="C101" s="110"/>
      <c r="D101" s="110"/>
    </row>
  </sheetData>
  <pageMargins left="0.75" right="0.75" top="0.28000000000000003" bottom="0.41" header="0.25" footer="0.22220000000000001"/>
  <pageSetup scale="31" orientation="landscape" r:id="rId1"/>
  <headerFooter alignWithMargins="0">
    <oddFooter>&amp;L&amp;"Arial"&amp;8&amp;G&amp;R&amp;"Arial"&amp;8&amp;Z&amp;F     &amp;D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view="pageBreakPreview" zoomScale="80" zoomScaleNormal="82" zoomScaleSheetLayoutView="80" workbookViewId="0">
      <selection activeCell="M31" sqref="M31"/>
    </sheetView>
  </sheetViews>
  <sheetFormatPr defaultRowHeight="15"/>
  <cols>
    <col min="1" max="1" width="44.5703125" style="3" bestFit="1" customWidth="1"/>
    <col min="2" max="2" width="25.7109375" style="3" bestFit="1" customWidth="1"/>
    <col min="3" max="3" width="12.42578125" style="3" customWidth="1"/>
    <col min="4" max="4" width="46.85546875" style="3" customWidth="1"/>
    <col min="5" max="7" width="11.28515625" style="3" bestFit="1" customWidth="1"/>
    <col min="8" max="8" width="12.5703125" style="3" bestFit="1" customWidth="1"/>
    <col min="9" max="9" width="11" style="3" bestFit="1" customWidth="1"/>
    <col min="10" max="11" width="10.140625" style="3" bestFit="1" customWidth="1"/>
    <col min="12" max="12" width="11.85546875" style="3" bestFit="1" customWidth="1"/>
    <col min="13" max="14" width="11.85546875" style="3" customWidth="1"/>
    <col min="15" max="15" width="10.7109375" style="3" bestFit="1" customWidth="1"/>
    <col min="16" max="16" width="10.140625" style="3" bestFit="1" customWidth="1"/>
    <col min="17" max="17" width="11.5703125" style="3" customWidth="1"/>
    <col min="18" max="16384" width="9.140625" style="3"/>
  </cols>
  <sheetData>
    <row r="1" spans="1:17">
      <c r="A1" s="172" t="s">
        <v>172</v>
      </c>
      <c r="B1" s="2"/>
    </row>
    <row r="2" spans="1:17">
      <c r="A2" s="151"/>
    </row>
    <row r="3" spans="1:17" ht="26.25">
      <c r="A3" s="17" t="s">
        <v>0</v>
      </c>
      <c r="B3" s="17" t="s">
        <v>75</v>
      </c>
      <c r="C3" s="17" t="s">
        <v>76</v>
      </c>
      <c r="D3" s="11" t="s">
        <v>77</v>
      </c>
      <c r="E3" s="11" t="s">
        <v>78</v>
      </c>
      <c r="F3" s="11" t="s">
        <v>79</v>
      </c>
      <c r="H3" s="11"/>
      <c r="J3" s="11"/>
      <c r="K3" s="18"/>
      <c r="L3" s="18"/>
      <c r="M3" s="18"/>
      <c r="N3" s="18"/>
      <c r="O3" s="18"/>
    </row>
    <row r="4" spans="1:17">
      <c r="A4" s="13" t="s">
        <v>80</v>
      </c>
      <c r="B4" s="13" t="s">
        <v>5</v>
      </c>
      <c r="C4" s="13" t="s">
        <v>81</v>
      </c>
      <c r="D4" s="13" t="s">
        <v>82</v>
      </c>
      <c r="E4" s="19" t="s">
        <v>98</v>
      </c>
      <c r="F4" s="20">
        <v>271351</v>
      </c>
      <c r="H4" s="20"/>
      <c r="J4" s="20"/>
      <c r="M4" s="6"/>
      <c r="N4" s="7"/>
      <c r="O4" s="7"/>
    </row>
    <row r="5" spans="1:17">
      <c r="A5" s="13" t="s">
        <v>84</v>
      </c>
      <c r="B5" s="13" t="s">
        <v>3</v>
      </c>
      <c r="C5" s="13" t="s">
        <v>85</v>
      </c>
      <c r="D5" s="13" t="s">
        <v>86</v>
      </c>
      <c r="E5" s="19" t="s">
        <v>98</v>
      </c>
      <c r="F5" s="20">
        <v>904065</v>
      </c>
      <c r="H5" s="20"/>
      <c r="J5" s="20"/>
      <c r="M5" s="6"/>
      <c r="N5" s="7"/>
      <c r="O5" s="7"/>
    </row>
    <row r="6" spans="1:17">
      <c r="A6" s="13" t="s">
        <v>173</v>
      </c>
      <c r="B6" s="13" t="s">
        <v>1</v>
      </c>
      <c r="C6" s="13" t="s">
        <v>88</v>
      </c>
      <c r="D6" s="13" t="s">
        <v>89</v>
      </c>
      <c r="E6" s="19" t="s">
        <v>98</v>
      </c>
      <c r="F6" s="20">
        <v>210409</v>
      </c>
      <c r="H6" s="20"/>
      <c r="J6" s="20"/>
      <c r="M6" s="6"/>
      <c r="N6" s="7"/>
      <c r="O6" s="7"/>
    </row>
    <row r="7" spans="1:17">
      <c r="A7" s="13" t="s">
        <v>174</v>
      </c>
      <c r="B7" s="13" t="s">
        <v>4</v>
      </c>
      <c r="C7" s="13" t="s">
        <v>175</v>
      </c>
      <c r="D7" s="13" t="s">
        <v>176</v>
      </c>
      <c r="E7" s="19" t="s">
        <v>98</v>
      </c>
      <c r="F7" s="20">
        <v>401700</v>
      </c>
      <c r="H7" s="20"/>
      <c r="J7" s="20"/>
      <c r="M7" s="6"/>
      <c r="N7" s="7"/>
      <c r="O7" s="7"/>
    </row>
    <row r="8" spans="1:17">
      <c r="A8" s="13" t="s">
        <v>92</v>
      </c>
      <c r="B8" s="13" t="s">
        <v>2</v>
      </c>
      <c r="C8" s="13" t="s">
        <v>88</v>
      </c>
      <c r="D8" s="13" t="s">
        <v>95</v>
      </c>
      <c r="E8" s="19" t="s">
        <v>98</v>
      </c>
      <c r="F8" s="20">
        <v>219465</v>
      </c>
      <c r="H8" s="20"/>
      <c r="J8" s="20"/>
      <c r="M8" s="6"/>
      <c r="N8" s="7"/>
      <c r="O8" s="7"/>
    </row>
    <row r="9" spans="1:17">
      <c r="A9" s="148" t="s">
        <v>90</v>
      </c>
      <c r="B9" s="3" t="s">
        <v>106</v>
      </c>
      <c r="C9" s="3" t="s">
        <v>223</v>
      </c>
      <c r="D9" s="3" t="s">
        <v>224</v>
      </c>
      <c r="E9" s="19" t="s">
        <v>98</v>
      </c>
      <c r="F9" s="149">
        <v>86994</v>
      </c>
      <c r="G9" s="171" t="s">
        <v>260</v>
      </c>
    </row>
    <row r="10" spans="1:17">
      <c r="A10" s="176" t="s">
        <v>257</v>
      </c>
      <c r="B10" s="176" t="s">
        <v>105</v>
      </c>
      <c r="C10" s="176" t="s">
        <v>258</v>
      </c>
      <c r="D10" s="176" t="s">
        <v>259</v>
      </c>
      <c r="E10" s="177" t="s">
        <v>98</v>
      </c>
      <c r="F10" s="179">
        <v>66855.3</v>
      </c>
      <c r="G10" s="171" t="s">
        <v>261</v>
      </c>
    </row>
    <row r="15" spans="1:17">
      <c r="B15" s="2" t="s">
        <v>94</v>
      </c>
      <c r="E15" s="9">
        <v>7.0699999999999999E-2</v>
      </c>
      <c r="F15" s="9">
        <v>8.1600000000000006E-2</v>
      </c>
      <c r="G15" s="9">
        <v>0.10150000000000001</v>
      </c>
      <c r="H15" s="9">
        <v>0.1177</v>
      </c>
      <c r="I15" s="9">
        <v>0.1037</v>
      </c>
      <c r="J15" s="9">
        <v>9.3399999999999997E-2</v>
      </c>
      <c r="K15" s="9">
        <v>7.8299999999999995E-2</v>
      </c>
      <c r="L15" s="9">
        <v>7.2499999999999995E-2</v>
      </c>
      <c r="M15" s="9">
        <v>7.1900000000000006E-2</v>
      </c>
      <c r="N15" s="9">
        <v>0.2087</v>
      </c>
      <c r="O15" s="9">
        <v>0</v>
      </c>
      <c r="P15" s="9">
        <v>0</v>
      </c>
      <c r="Q15" s="10"/>
    </row>
    <row r="16" spans="1:17" ht="26.25">
      <c r="B16" s="11" t="s">
        <v>75</v>
      </c>
      <c r="C16" s="11" t="s">
        <v>76</v>
      </c>
      <c r="D16" s="11" t="s">
        <v>77</v>
      </c>
      <c r="E16" s="12">
        <v>42644</v>
      </c>
      <c r="F16" s="12">
        <v>42675</v>
      </c>
      <c r="G16" s="12">
        <v>42705</v>
      </c>
      <c r="H16" s="12">
        <v>42736</v>
      </c>
      <c r="I16" s="12">
        <v>42767</v>
      </c>
      <c r="J16" s="12">
        <v>42795</v>
      </c>
      <c r="K16" s="12">
        <v>42826</v>
      </c>
      <c r="L16" s="12">
        <v>42856</v>
      </c>
      <c r="M16" s="12">
        <v>42887</v>
      </c>
      <c r="N16" s="12">
        <v>42917</v>
      </c>
      <c r="O16" s="12">
        <v>42948</v>
      </c>
      <c r="P16" s="12">
        <v>42979</v>
      </c>
      <c r="Q16" s="10" t="s">
        <v>107</v>
      </c>
    </row>
    <row r="17" spans="1:18">
      <c r="B17" s="13" t="s">
        <v>5</v>
      </c>
      <c r="C17" s="13" t="s">
        <v>81</v>
      </c>
      <c r="D17" s="13" t="s">
        <v>82</v>
      </c>
      <c r="E17" s="14">
        <f t="shared" ref="E17:P23" si="0">+E$15*$F4</f>
        <v>19184.5157</v>
      </c>
      <c r="F17" s="14">
        <f t="shared" si="0"/>
        <v>22142.241600000001</v>
      </c>
      <c r="G17" s="14">
        <f t="shared" si="0"/>
        <v>27542.126500000002</v>
      </c>
      <c r="H17" s="14">
        <f t="shared" si="0"/>
        <v>31938.012699999999</v>
      </c>
      <c r="I17" s="14">
        <f t="shared" si="0"/>
        <v>28139.098699999999</v>
      </c>
      <c r="J17" s="14">
        <f t="shared" si="0"/>
        <v>25344.183399999998</v>
      </c>
      <c r="K17" s="14">
        <f t="shared" si="0"/>
        <v>21246.783299999999</v>
      </c>
      <c r="L17" s="14">
        <f t="shared" si="0"/>
        <v>19672.947499999998</v>
      </c>
      <c r="M17" s="14">
        <f t="shared" si="0"/>
        <v>19510.136900000001</v>
      </c>
      <c r="N17" s="14">
        <f t="shared" si="0"/>
        <v>56630.953699999998</v>
      </c>
      <c r="O17" s="14">
        <f t="shared" si="0"/>
        <v>0</v>
      </c>
      <c r="P17" s="14">
        <f t="shared" si="0"/>
        <v>0</v>
      </c>
      <c r="Q17" s="15">
        <f>SUM(E17:P17)</f>
        <v>271351.00000000006</v>
      </c>
    </row>
    <row r="18" spans="1:18">
      <c r="B18" s="13" t="s">
        <v>3</v>
      </c>
      <c r="C18" s="13" t="s">
        <v>85</v>
      </c>
      <c r="D18" s="13" t="s">
        <v>86</v>
      </c>
      <c r="E18" s="14">
        <f t="shared" si="0"/>
        <v>63917.395499999999</v>
      </c>
      <c r="F18" s="14">
        <f t="shared" si="0"/>
        <v>73771.704000000012</v>
      </c>
      <c r="G18" s="14">
        <f t="shared" si="0"/>
        <v>91762.597500000003</v>
      </c>
      <c r="H18" s="14">
        <f t="shared" si="0"/>
        <v>106408.45050000001</v>
      </c>
      <c r="I18" s="14">
        <f t="shared" si="0"/>
        <v>93751.540500000003</v>
      </c>
      <c r="J18" s="14">
        <f t="shared" si="0"/>
        <v>84439.671000000002</v>
      </c>
      <c r="K18" s="14">
        <f t="shared" si="0"/>
        <v>70788.289499999999</v>
      </c>
      <c r="L18" s="14">
        <f t="shared" si="0"/>
        <v>65544.712499999994</v>
      </c>
      <c r="M18" s="14">
        <f t="shared" si="0"/>
        <v>65002.273500000003</v>
      </c>
      <c r="N18" s="14">
        <f t="shared" si="0"/>
        <v>188678.36549999999</v>
      </c>
      <c r="O18" s="14">
        <f t="shared" si="0"/>
        <v>0</v>
      </c>
      <c r="P18" s="14">
        <f t="shared" si="0"/>
        <v>0</v>
      </c>
      <c r="Q18" s="15">
        <f t="shared" ref="Q18:Q23" si="1">SUM(E18:P18)</f>
        <v>904065</v>
      </c>
    </row>
    <row r="19" spans="1:18">
      <c r="B19" s="13" t="s">
        <v>1</v>
      </c>
      <c r="C19" s="13" t="s">
        <v>88</v>
      </c>
      <c r="D19" s="13" t="s">
        <v>89</v>
      </c>
      <c r="E19" s="14">
        <f t="shared" si="0"/>
        <v>14875.916299999999</v>
      </c>
      <c r="F19" s="14">
        <f t="shared" si="0"/>
        <v>17169.374400000001</v>
      </c>
      <c r="G19" s="14">
        <f t="shared" si="0"/>
        <v>21356.513500000001</v>
      </c>
      <c r="H19" s="14">
        <f t="shared" si="0"/>
        <v>24765.139299999999</v>
      </c>
      <c r="I19" s="14">
        <f t="shared" si="0"/>
        <v>21819.4133</v>
      </c>
      <c r="J19" s="14">
        <f t="shared" si="0"/>
        <v>19652.2006</v>
      </c>
      <c r="K19" s="14">
        <f t="shared" si="0"/>
        <v>16475.024699999998</v>
      </c>
      <c r="L19" s="14">
        <f t="shared" si="0"/>
        <v>15254.652499999998</v>
      </c>
      <c r="M19" s="14">
        <f t="shared" si="0"/>
        <v>15128.4071</v>
      </c>
      <c r="N19" s="14">
        <f t="shared" si="0"/>
        <v>43912.3583</v>
      </c>
      <c r="O19" s="14">
        <f t="shared" si="0"/>
        <v>0</v>
      </c>
      <c r="P19" s="14">
        <f t="shared" si="0"/>
        <v>0</v>
      </c>
      <c r="Q19" s="15">
        <f t="shared" si="1"/>
        <v>210409</v>
      </c>
    </row>
    <row r="20" spans="1:18">
      <c r="B20" s="13" t="s">
        <v>4</v>
      </c>
      <c r="C20" s="13" t="s">
        <v>175</v>
      </c>
      <c r="D20" s="13" t="s">
        <v>176</v>
      </c>
      <c r="E20" s="14">
        <f t="shared" si="0"/>
        <v>28400.19</v>
      </c>
      <c r="F20" s="14">
        <f t="shared" si="0"/>
        <v>32778.720000000001</v>
      </c>
      <c r="G20" s="14">
        <f t="shared" si="0"/>
        <v>40772.550000000003</v>
      </c>
      <c r="H20" s="14">
        <f t="shared" si="0"/>
        <v>47280.09</v>
      </c>
      <c r="I20" s="14">
        <f t="shared" si="0"/>
        <v>41656.29</v>
      </c>
      <c r="J20" s="14">
        <f t="shared" si="0"/>
        <v>37518.78</v>
      </c>
      <c r="K20" s="14">
        <f t="shared" si="0"/>
        <v>31453.109999999997</v>
      </c>
      <c r="L20" s="14">
        <f t="shared" si="0"/>
        <v>29123.249999999996</v>
      </c>
      <c r="M20" s="14">
        <f t="shared" si="0"/>
        <v>28882.230000000003</v>
      </c>
      <c r="N20" s="14">
        <f t="shared" si="0"/>
        <v>83834.789999999994</v>
      </c>
      <c r="O20" s="14">
        <f t="shared" si="0"/>
        <v>0</v>
      </c>
      <c r="P20" s="14">
        <f t="shared" si="0"/>
        <v>0</v>
      </c>
      <c r="Q20" s="15">
        <f t="shared" si="1"/>
        <v>401699.99999999994</v>
      </c>
    </row>
    <row r="21" spans="1:18">
      <c r="B21" s="13" t="s">
        <v>2</v>
      </c>
      <c r="C21" s="13" t="s">
        <v>88</v>
      </c>
      <c r="D21" s="13" t="s">
        <v>95</v>
      </c>
      <c r="E21" s="14">
        <f t="shared" si="0"/>
        <v>15516.175499999999</v>
      </c>
      <c r="F21" s="14">
        <f t="shared" si="0"/>
        <v>17908.344000000001</v>
      </c>
      <c r="G21" s="14">
        <f t="shared" si="0"/>
        <v>22275.697500000002</v>
      </c>
      <c r="H21" s="14">
        <f t="shared" si="0"/>
        <v>25831.030500000001</v>
      </c>
      <c r="I21" s="14">
        <f t="shared" si="0"/>
        <v>22758.520499999999</v>
      </c>
      <c r="J21" s="14">
        <f t="shared" si="0"/>
        <v>20498.030999999999</v>
      </c>
      <c r="K21" s="14">
        <f t="shared" si="0"/>
        <v>17184.109499999999</v>
      </c>
      <c r="L21" s="14">
        <f t="shared" si="0"/>
        <v>15911.2125</v>
      </c>
      <c r="M21" s="14">
        <f t="shared" si="0"/>
        <v>15779.533500000001</v>
      </c>
      <c r="N21" s="14">
        <f t="shared" si="0"/>
        <v>45802.345499999996</v>
      </c>
      <c r="O21" s="14">
        <f t="shared" si="0"/>
        <v>0</v>
      </c>
      <c r="P21" s="14">
        <f t="shared" si="0"/>
        <v>0</v>
      </c>
      <c r="Q21" s="15">
        <f t="shared" si="1"/>
        <v>219464.99999999997</v>
      </c>
    </row>
    <row r="22" spans="1:18">
      <c r="B22" s="3" t="s">
        <v>106</v>
      </c>
      <c r="C22" s="3" t="s">
        <v>223</v>
      </c>
      <c r="D22" s="3" t="s">
        <v>224</v>
      </c>
      <c r="E22" s="14">
        <f t="shared" si="0"/>
        <v>6150.4758000000002</v>
      </c>
      <c r="F22" s="14">
        <f t="shared" si="0"/>
        <v>7098.7104000000008</v>
      </c>
      <c r="G22" s="14">
        <f t="shared" si="0"/>
        <v>8829.8910000000014</v>
      </c>
      <c r="H22" s="14">
        <f t="shared" si="0"/>
        <v>10239.193799999999</v>
      </c>
      <c r="I22" s="14">
        <f t="shared" si="0"/>
        <v>9021.2777999999998</v>
      </c>
      <c r="J22" s="14">
        <f t="shared" si="0"/>
        <v>8125.2395999999999</v>
      </c>
      <c r="K22" s="14">
        <f t="shared" si="0"/>
        <v>6811.6301999999996</v>
      </c>
      <c r="L22" s="14">
        <f t="shared" si="0"/>
        <v>6307.0649999999996</v>
      </c>
      <c r="M22" s="14">
        <f t="shared" si="0"/>
        <v>6254.8686000000007</v>
      </c>
      <c r="N22" s="14">
        <f t="shared" si="0"/>
        <v>18155.647799999999</v>
      </c>
      <c r="O22" s="14">
        <f t="shared" si="0"/>
        <v>0</v>
      </c>
      <c r="P22" s="14">
        <f t="shared" si="0"/>
        <v>0</v>
      </c>
      <c r="Q22" s="15">
        <f t="shared" si="1"/>
        <v>86994</v>
      </c>
    </row>
    <row r="23" spans="1:18">
      <c r="B23" s="176" t="s">
        <v>105</v>
      </c>
      <c r="C23" s="176" t="s">
        <v>258</v>
      </c>
      <c r="D23" s="176" t="s">
        <v>259</v>
      </c>
      <c r="E23" s="14">
        <f t="shared" si="0"/>
        <v>4726.6697100000001</v>
      </c>
      <c r="F23" s="14">
        <f t="shared" si="0"/>
        <v>5455.3924800000004</v>
      </c>
      <c r="G23" s="14">
        <f t="shared" si="0"/>
        <v>6785.8129500000005</v>
      </c>
      <c r="H23" s="14">
        <f t="shared" si="0"/>
        <v>7868.8688099999999</v>
      </c>
      <c r="I23" s="14">
        <f t="shared" si="0"/>
        <v>6932.8946100000003</v>
      </c>
      <c r="J23" s="14">
        <f t="shared" si="0"/>
        <v>6244.2850200000003</v>
      </c>
      <c r="K23" s="14">
        <f t="shared" si="0"/>
        <v>5234.7699899999998</v>
      </c>
      <c r="L23" s="14">
        <f t="shared" si="0"/>
        <v>4847.0092500000001</v>
      </c>
      <c r="M23" s="14">
        <f t="shared" si="0"/>
        <v>4806.8960700000007</v>
      </c>
      <c r="N23" s="14">
        <f t="shared" si="0"/>
        <v>13952.70111</v>
      </c>
      <c r="O23" s="14">
        <f t="shared" si="0"/>
        <v>0</v>
      </c>
      <c r="P23" s="14">
        <f t="shared" si="0"/>
        <v>0</v>
      </c>
      <c r="Q23" s="178">
        <f t="shared" si="1"/>
        <v>66855.3</v>
      </c>
    </row>
    <row r="24" spans="1:18">
      <c r="E24" s="150">
        <f>SUM(E17:E23)</f>
        <v>152771.33850999997</v>
      </c>
      <c r="F24" s="180">
        <f t="shared" ref="F24:P24" si="2">SUM(F17:F23)</f>
        <v>176324.48688000004</v>
      </c>
      <c r="G24" s="180">
        <f t="shared" si="2"/>
        <v>219325.18894999998</v>
      </c>
      <c r="H24" s="180">
        <f t="shared" si="2"/>
        <v>254330.78561000002</v>
      </c>
      <c r="I24" s="180">
        <f t="shared" si="2"/>
        <v>224079.03541000001</v>
      </c>
      <c r="J24" s="180">
        <f t="shared" si="2"/>
        <v>201822.39061999999</v>
      </c>
      <c r="K24" s="180">
        <f t="shared" si="2"/>
        <v>169193.71719</v>
      </c>
      <c r="L24" s="180">
        <f t="shared" si="2"/>
        <v>156660.84925</v>
      </c>
      <c r="M24" s="180">
        <f t="shared" si="2"/>
        <v>155364.34566999998</v>
      </c>
      <c r="N24" s="180">
        <f t="shared" si="2"/>
        <v>450967.16190999997</v>
      </c>
      <c r="O24" s="180">
        <f t="shared" si="2"/>
        <v>0</v>
      </c>
      <c r="P24" s="180">
        <f t="shared" si="2"/>
        <v>0</v>
      </c>
      <c r="Q24" s="150">
        <f>SUM(Q17:Q23)</f>
        <v>2160839.2999999998</v>
      </c>
      <c r="R24" s="3" t="s">
        <v>94</v>
      </c>
    </row>
    <row r="25" spans="1:18"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</row>
    <row r="26" spans="1:18">
      <c r="B26" s="171"/>
      <c r="D26" s="171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</row>
    <row r="28" spans="1:18" ht="15.75">
      <c r="A28" s="1" t="s">
        <v>96</v>
      </c>
      <c r="B28" s="1"/>
      <c r="C28" s="1"/>
      <c r="D28" s="1"/>
      <c r="M28" s="157">
        <f>SUM(E24:M24)</f>
        <v>1709872.13809</v>
      </c>
    </row>
    <row r="29" spans="1:18" ht="15.75">
      <c r="A29" s="1" t="s">
        <v>97</v>
      </c>
      <c r="B29" s="1"/>
      <c r="C29" s="1"/>
      <c r="D29" s="1"/>
    </row>
    <row r="30" spans="1:18">
      <c r="M30" s="158">
        <f>'FY16 Budget MIP Accrual'!N24</f>
        <v>400247.88803999999</v>
      </c>
    </row>
    <row r="31" spans="1:18" ht="15.75" thickBot="1">
      <c r="M31" s="156">
        <f>+M28+M30</f>
        <v>2110120.0261300001</v>
      </c>
    </row>
  </sheetData>
  <pageMargins left="0.7" right="0.7" top="0.75" bottom="0.75" header="0.3" footer="0.3"/>
  <pageSetup scale="3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view="pageBreakPreview" zoomScale="80" zoomScaleNormal="84" zoomScaleSheetLayoutView="80" workbookViewId="0">
      <selection activeCell="N26" sqref="N26"/>
    </sheetView>
  </sheetViews>
  <sheetFormatPr defaultRowHeight="15"/>
  <cols>
    <col min="1" max="1" width="40" style="3" bestFit="1" customWidth="1"/>
    <col min="2" max="2" width="24.28515625" style="3" bestFit="1" customWidth="1"/>
    <col min="3" max="3" width="14.7109375" style="3" bestFit="1" customWidth="1"/>
    <col min="4" max="4" width="42.140625" style="3" bestFit="1" customWidth="1"/>
    <col min="5" max="7" width="11" style="3" bestFit="1" customWidth="1"/>
    <col min="8" max="8" width="11.85546875" style="3" bestFit="1" customWidth="1"/>
    <col min="9" max="9" width="10.5703125" style="3" bestFit="1" customWidth="1"/>
    <col min="10" max="10" width="11.85546875" style="3" customWidth="1"/>
    <col min="11" max="11" width="14.42578125" style="3" customWidth="1"/>
    <col min="12" max="16" width="10.5703125" style="3" bestFit="1" customWidth="1"/>
    <col min="17" max="17" width="10.42578125" style="3" customWidth="1"/>
    <col min="18" max="16384" width="9.140625" style="3"/>
  </cols>
  <sheetData>
    <row r="1" spans="1:18" ht="23.25">
      <c r="A1" s="147" t="s">
        <v>171</v>
      </c>
      <c r="D1" s="106"/>
    </row>
    <row r="2" spans="1:18">
      <c r="A2" s="151" t="s">
        <v>225</v>
      </c>
    </row>
    <row r="3" spans="1:18">
      <c r="A3" s="2" t="s">
        <v>177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</row>
    <row r="4" spans="1:18">
      <c r="A4" s="2"/>
      <c r="B4" s="2"/>
      <c r="C4" s="2"/>
      <c r="D4" s="2"/>
      <c r="E4" s="2"/>
      <c r="F4" s="2"/>
      <c r="G4" s="2"/>
      <c r="H4" s="2"/>
      <c r="I4" s="95"/>
      <c r="J4" s="95"/>
      <c r="K4" s="95"/>
      <c r="L4" s="95"/>
      <c r="M4" s="95"/>
      <c r="N4" s="95"/>
      <c r="O4" s="95"/>
      <c r="P4" s="95"/>
      <c r="Q4" s="95"/>
      <c r="R4" s="95"/>
    </row>
    <row r="5" spans="1:18">
      <c r="A5" s="95" t="s">
        <v>0</v>
      </c>
      <c r="B5" s="95" t="s">
        <v>75</v>
      </c>
      <c r="C5" s="95" t="s">
        <v>76</v>
      </c>
      <c r="D5" s="95" t="s">
        <v>77</v>
      </c>
      <c r="E5" s="4" t="s">
        <v>78</v>
      </c>
      <c r="F5" s="4" t="s">
        <v>79</v>
      </c>
      <c r="G5" s="95"/>
      <c r="H5" s="95"/>
      <c r="I5" s="96"/>
      <c r="J5" s="97"/>
      <c r="K5" s="97"/>
      <c r="L5" s="97"/>
      <c r="M5" s="95"/>
      <c r="N5" s="95"/>
      <c r="O5" s="95"/>
      <c r="P5" s="95"/>
      <c r="Q5" s="95"/>
      <c r="R5" s="95"/>
    </row>
    <row r="6" spans="1:18" ht="15.75">
      <c r="A6" s="95" t="s">
        <v>80</v>
      </c>
      <c r="B6" s="95" t="s">
        <v>5</v>
      </c>
      <c r="C6" s="95" t="s">
        <v>81</v>
      </c>
      <c r="D6" s="95" t="s">
        <v>82</v>
      </c>
      <c r="E6" s="5" t="s">
        <v>83</v>
      </c>
      <c r="F6" s="98">
        <v>263448</v>
      </c>
      <c r="G6" s="95"/>
      <c r="H6" s="95"/>
      <c r="I6" s="99"/>
      <c r="J6" s="98"/>
      <c r="K6" s="95"/>
      <c r="L6" s="100"/>
      <c r="M6" s="95"/>
      <c r="N6" s="95"/>
      <c r="O6" s="95"/>
      <c r="P6" s="95"/>
      <c r="Q6" s="95"/>
      <c r="R6" s="95"/>
    </row>
    <row r="7" spans="1:18" ht="15.75">
      <c r="A7" s="95" t="s">
        <v>84</v>
      </c>
      <c r="B7" s="95" t="s">
        <v>3</v>
      </c>
      <c r="C7" s="95" t="s">
        <v>85</v>
      </c>
      <c r="D7" s="95" t="s">
        <v>86</v>
      </c>
      <c r="E7" s="5" t="s">
        <v>83</v>
      </c>
      <c r="F7" s="98">
        <v>877733</v>
      </c>
      <c r="G7" s="95"/>
      <c r="H7" s="95"/>
      <c r="I7" s="99"/>
      <c r="J7" s="98"/>
      <c r="K7" s="95"/>
      <c r="L7" s="100"/>
      <c r="M7" s="95"/>
      <c r="N7" s="95"/>
      <c r="O7" s="95"/>
      <c r="P7" s="95"/>
      <c r="Q7" s="95"/>
      <c r="R7" s="95"/>
    </row>
    <row r="8" spans="1:18" ht="15.75">
      <c r="A8" s="95" t="s">
        <v>87</v>
      </c>
      <c r="B8" s="95" t="s">
        <v>1</v>
      </c>
      <c r="C8" s="95" t="s">
        <v>88</v>
      </c>
      <c r="D8" s="95" t="s">
        <v>89</v>
      </c>
      <c r="E8" s="5" t="s">
        <v>83</v>
      </c>
      <c r="F8" s="98">
        <v>204280</v>
      </c>
      <c r="G8" s="95"/>
      <c r="H8" s="95"/>
      <c r="I8" s="99"/>
      <c r="J8" s="98"/>
      <c r="K8" s="95"/>
      <c r="L8" s="100"/>
      <c r="M8" s="95"/>
      <c r="N8" s="95"/>
      <c r="O8" s="95"/>
      <c r="P8" s="95"/>
      <c r="Q8" s="95"/>
      <c r="R8" s="95"/>
    </row>
    <row r="9" spans="1:18" ht="15.75">
      <c r="A9" s="95" t="s">
        <v>90</v>
      </c>
      <c r="B9" s="95" t="s">
        <v>4</v>
      </c>
      <c r="C9" s="95" t="s">
        <v>178</v>
      </c>
      <c r="D9" s="95" t="s">
        <v>179</v>
      </c>
      <c r="E9" s="5" t="s">
        <v>83</v>
      </c>
      <c r="F9" s="98">
        <v>316339</v>
      </c>
      <c r="G9" s="95"/>
      <c r="H9" s="95"/>
      <c r="I9" s="99"/>
      <c r="J9" s="98"/>
      <c r="K9" s="95"/>
      <c r="L9" s="100"/>
      <c r="M9" s="95"/>
      <c r="N9" s="95"/>
      <c r="O9" s="95"/>
      <c r="P9" s="95"/>
      <c r="Q9" s="95"/>
      <c r="R9" s="95"/>
    </row>
    <row r="10" spans="1:18" ht="15.75">
      <c r="A10" s="95" t="s">
        <v>92</v>
      </c>
      <c r="B10" s="95" t="s">
        <v>2</v>
      </c>
      <c r="C10" s="95" t="s">
        <v>88</v>
      </c>
      <c r="D10" s="95" t="s">
        <v>93</v>
      </c>
      <c r="E10" s="5" t="s">
        <v>83</v>
      </c>
      <c r="F10" s="98">
        <v>213073</v>
      </c>
      <c r="G10" s="95"/>
      <c r="H10" s="95"/>
      <c r="I10" s="99"/>
      <c r="J10" s="98"/>
      <c r="K10" s="95"/>
      <c r="L10" s="100"/>
      <c r="M10" s="95"/>
      <c r="N10" s="95"/>
      <c r="O10" s="95"/>
      <c r="P10" s="95"/>
      <c r="Q10" s="95"/>
      <c r="R10" s="95"/>
    </row>
    <row r="11" spans="1:18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</row>
    <row r="12" spans="1:18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</row>
    <row r="13" spans="1:18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</row>
    <row r="14" spans="1:18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</row>
    <row r="15" spans="1:18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</row>
    <row r="16" spans="1:18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</row>
    <row r="17" spans="1:18" ht="15.75">
      <c r="A17" s="95"/>
      <c r="B17" s="8" t="s">
        <v>94</v>
      </c>
      <c r="C17" s="95"/>
      <c r="D17" s="95"/>
      <c r="E17" s="9">
        <v>6.9550000000000001E-2</v>
      </c>
      <c r="F17" s="9">
        <v>7.9210000000000003E-2</v>
      </c>
      <c r="G17" s="9">
        <v>0.10025000000000001</v>
      </c>
      <c r="H17" s="9">
        <v>0.11611</v>
      </c>
      <c r="I17" s="9">
        <v>0.10298</v>
      </c>
      <c r="J17" s="9">
        <v>9.1789999999999997E-2</v>
      </c>
      <c r="K17" s="9">
        <v>8.004E-2</v>
      </c>
      <c r="L17" s="9">
        <v>7.3779999999999998E-2</v>
      </c>
      <c r="M17" s="9">
        <v>7.281E-2</v>
      </c>
      <c r="N17" s="9">
        <v>0.21348</v>
      </c>
      <c r="O17" s="9">
        <v>0</v>
      </c>
      <c r="P17" s="9">
        <v>0</v>
      </c>
      <c r="Q17" s="10"/>
      <c r="R17" s="95"/>
    </row>
    <row r="18" spans="1:18">
      <c r="A18" s="95"/>
      <c r="B18" s="101" t="s">
        <v>75</v>
      </c>
      <c r="C18" s="101" t="s">
        <v>76</v>
      </c>
      <c r="D18" s="101" t="s">
        <v>77</v>
      </c>
      <c r="E18" s="12">
        <v>42278</v>
      </c>
      <c r="F18" s="12">
        <v>42309</v>
      </c>
      <c r="G18" s="12">
        <v>42339</v>
      </c>
      <c r="H18" s="12">
        <v>42370</v>
      </c>
      <c r="I18" s="12">
        <v>42401</v>
      </c>
      <c r="J18" s="12">
        <v>42430</v>
      </c>
      <c r="K18" s="12">
        <v>42461</v>
      </c>
      <c r="L18" s="12">
        <v>42491</v>
      </c>
      <c r="M18" s="12">
        <v>42522</v>
      </c>
      <c r="N18" s="12">
        <v>42552</v>
      </c>
      <c r="O18" s="12">
        <v>42583</v>
      </c>
      <c r="P18" s="12">
        <v>42614</v>
      </c>
      <c r="Q18" s="10" t="s">
        <v>100</v>
      </c>
      <c r="R18" s="95"/>
    </row>
    <row r="19" spans="1:18" ht="15.75">
      <c r="A19" s="95"/>
      <c r="B19" s="102" t="s">
        <v>5</v>
      </c>
      <c r="C19" s="102" t="s">
        <v>81</v>
      </c>
      <c r="D19" s="102" t="s">
        <v>82</v>
      </c>
      <c r="E19" s="103">
        <f t="shared" ref="E19:P23" si="0">+E$17*$F6</f>
        <v>18322.808400000002</v>
      </c>
      <c r="F19" s="103">
        <f t="shared" si="0"/>
        <v>20867.716080000002</v>
      </c>
      <c r="G19" s="103">
        <f t="shared" si="0"/>
        <v>26410.662</v>
      </c>
      <c r="H19" s="103">
        <f t="shared" si="0"/>
        <v>30588.94728</v>
      </c>
      <c r="I19" s="103">
        <f t="shared" si="0"/>
        <v>27129.875039999999</v>
      </c>
      <c r="J19" s="103">
        <f t="shared" si="0"/>
        <v>24181.891919999998</v>
      </c>
      <c r="K19" s="103">
        <f t="shared" si="0"/>
        <v>21086.377919999999</v>
      </c>
      <c r="L19" s="103">
        <f t="shared" si="0"/>
        <v>19437.193439999999</v>
      </c>
      <c r="M19" s="103">
        <f t="shared" si="0"/>
        <v>19181.648880000001</v>
      </c>
      <c r="N19" s="103">
        <f t="shared" si="0"/>
        <v>56240.87904</v>
      </c>
      <c r="O19" s="103">
        <f t="shared" si="0"/>
        <v>0</v>
      </c>
      <c r="P19" s="103">
        <f t="shared" si="0"/>
        <v>0</v>
      </c>
      <c r="Q19" s="15">
        <f>SUM(E19:P19)</f>
        <v>263448</v>
      </c>
      <c r="R19" s="95"/>
    </row>
    <row r="20" spans="1:18" ht="15.75">
      <c r="A20" s="95"/>
      <c r="B20" s="102" t="s">
        <v>3</v>
      </c>
      <c r="C20" s="102" t="s">
        <v>85</v>
      </c>
      <c r="D20" s="102" t="s">
        <v>86</v>
      </c>
      <c r="E20" s="103">
        <f t="shared" si="0"/>
        <v>61046.330150000002</v>
      </c>
      <c r="F20" s="103">
        <f t="shared" si="0"/>
        <v>69525.230930000005</v>
      </c>
      <c r="G20" s="103">
        <f t="shared" si="0"/>
        <v>87992.733250000005</v>
      </c>
      <c r="H20" s="103">
        <f t="shared" si="0"/>
        <v>101913.57863</v>
      </c>
      <c r="I20" s="103">
        <f t="shared" si="0"/>
        <v>90388.944340000002</v>
      </c>
      <c r="J20" s="103">
        <f t="shared" si="0"/>
        <v>80567.112070000003</v>
      </c>
      <c r="K20" s="103">
        <f t="shared" si="0"/>
        <v>70253.749320000003</v>
      </c>
      <c r="L20" s="103">
        <f t="shared" si="0"/>
        <v>64759.140739999995</v>
      </c>
      <c r="M20" s="103">
        <f t="shared" si="0"/>
        <v>63907.739730000001</v>
      </c>
      <c r="N20" s="103">
        <f t="shared" si="0"/>
        <v>187378.44084</v>
      </c>
      <c r="O20" s="103">
        <f t="shared" si="0"/>
        <v>0</v>
      </c>
      <c r="P20" s="103">
        <f t="shared" si="0"/>
        <v>0</v>
      </c>
      <c r="Q20" s="15">
        <f>SUM(E20:P20)</f>
        <v>877733</v>
      </c>
      <c r="R20" s="95"/>
    </row>
    <row r="21" spans="1:18" ht="15.75">
      <c r="A21" s="95"/>
      <c r="B21" s="102" t="s">
        <v>1</v>
      </c>
      <c r="C21" s="102" t="s">
        <v>88</v>
      </c>
      <c r="D21" s="102" t="s">
        <v>89</v>
      </c>
      <c r="E21" s="103">
        <f t="shared" si="0"/>
        <v>14207.674000000001</v>
      </c>
      <c r="F21" s="103">
        <f t="shared" si="0"/>
        <v>16181.0188</v>
      </c>
      <c r="G21" s="103">
        <f t="shared" si="0"/>
        <v>20479.07</v>
      </c>
      <c r="H21" s="103">
        <f t="shared" si="0"/>
        <v>23718.950800000002</v>
      </c>
      <c r="I21" s="103">
        <f t="shared" si="0"/>
        <v>21036.754400000002</v>
      </c>
      <c r="J21" s="103">
        <f t="shared" si="0"/>
        <v>18750.861199999999</v>
      </c>
      <c r="K21" s="103">
        <f t="shared" si="0"/>
        <v>16350.5712</v>
      </c>
      <c r="L21" s="103">
        <f t="shared" si="0"/>
        <v>15071.778399999999</v>
      </c>
      <c r="M21" s="103">
        <f t="shared" si="0"/>
        <v>14873.6268</v>
      </c>
      <c r="N21" s="103">
        <f t="shared" si="0"/>
        <v>43609.6944</v>
      </c>
      <c r="O21" s="103">
        <f t="shared" si="0"/>
        <v>0</v>
      </c>
      <c r="P21" s="103">
        <f t="shared" si="0"/>
        <v>0</v>
      </c>
      <c r="Q21" s="15">
        <f>SUM(E21:P21)</f>
        <v>204280.00000000003</v>
      </c>
      <c r="R21" s="95"/>
    </row>
    <row r="22" spans="1:18" ht="15.75">
      <c r="A22" s="95"/>
      <c r="B22" s="102" t="s">
        <v>4</v>
      </c>
      <c r="C22" s="95" t="s">
        <v>178</v>
      </c>
      <c r="D22" s="95" t="s">
        <v>179</v>
      </c>
      <c r="E22" s="103">
        <f t="shared" si="0"/>
        <v>22001.37745</v>
      </c>
      <c r="F22" s="103">
        <f t="shared" si="0"/>
        <v>25057.212190000002</v>
      </c>
      <c r="G22" s="103">
        <f t="shared" si="0"/>
        <v>31712.984750000003</v>
      </c>
      <c r="H22" s="103">
        <f t="shared" si="0"/>
        <v>36730.121290000003</v>
      </c>
      <c r="I22" s="103">
        <f t="shared" si="0"/>
        <v>32576.590220000002</v>
      </c>
      <c r="J22" s="103">
        <f t="shared" si="0"/>
        <v>29036.756809999999</v>
      </c>
      <c r="K22" s="103">
        <f t="shared" si="0"/>
        <v>25319.773560000001</v>
      </c>
      <c r="L22" s="103">
        <f t="shared" si="0"/>
        <v>23339.491419999998</v>
      </c>
      <c r="M22" s="103">
        <f t="shared" si="0"/>
        <v>23032.642589999999</v>
      </c>
      <c r="N22" s="103">
        <f t="shared" si="0"/>
        <v>67532.049719999995</v>
      </c>
      <c r="O22" s="103">
        <f t="shared" si="0"/>
        <v>0</v>
      </c>
      <c r="P22" s="103">
        <f t="shared" si="0"/>
        <v>0</v>
      </c>
      <c r="Q22" s="15">
        <f>SUM(E22:P22)</f>
        <v>316339</v>
      </c>
      <c r="R22" s="95"/>
    </row>
    <row r="23" spans="1:18" ht="15.75">
      <c r="A23" s="95"/>
      <c r="B23" s="102" t="s">
        <v>2</v>
      </c>
      <c r="C23" s="102" t="s">
        <v>88</v>
      </c>
      <c r="D23" s="102" t="s">
        <v>95</v>
      </c>
      <c r="E23" s="104">
        <f t="shared" si="0"/>
        <v>14819.227150000001</v>
      </c>
      <c r="F23" s="104">
        <f t="shared" si="0"/>
        <v>16877.512330000001</v>
      </c>
      <c r="G23" s="104">
        <f t="shared" si="0"/>
        <v>21360.56825</v>
      </c>
      <c r="H23" s="104">
        <f t="shared" si="0"/>
        <v>24739.906030000002</v>
      </c>
      <c r="I23" s="104">
        <f t="shared" si="0"/>
        <v>21942.257539999999</v>
      </c>
      <c r="J23" s="104">
        <f t="shared" si="0"/>
        <v>19557.970669999999</v>
      </c>
      <c r="K23" s="104">
        <f t="shared" si="0"/>
        <v>17054.36292</v>
      </c>
      <c r="L23" s="104">
        <f t="shared" si="0"/>
        <v>15720.52594</v>
      </c>
      <c r="M23" s="104">
        <f t="shared" si="0"/>
        <v>15513.84513</v>
      </c>
      <c r="N23" s="104">
        <f t="shared" si="0"/>
        <v>45486.82404</v>
      </c>
      <c r="O23" s="104">
        <f t="shared" si="0"/>
        <v>0</v>
      </c>
      <c r="P23" s="104">
        <f t="shared" si="0"/>
        <v>0</v>
      </c>
      <c r="Q23" s="16">
        <f>SUM(E23:P23)</f>
        <v>213073</v>
      </c>
      <c r="R23" s="95"/>
    </row>
    <row r="24" spans="1:18">
      <c r="A24" s="95"/>
      <c r="B24" s="95"/>
      <c r="C24" s="95"/>
      <c r="D24" s="95"/>
      <c r="E24" s="15">
        <f t="shared" ref="E24:Q24" si="1">SUM(E19:E23)</f>
        <v>130397.41715000001</v>
      </c>
      <c r="F24" s="15">
        <f t="shared" si="1"/>
        <v>148508.69033000001</v>
      </c>
      <c r="G24" s="15">
        <f t="shared" si="1"/>
        <v>187956.01825000002</v>
      </c>
      <c r="H24" s="15">
        <f t="shared" si="1"/>
        <v>217691.50403000001</v>
      </c>
      <c r="I24" s="15">
        <f t="shared" si="1"/>
        <v>193074.42154000001</v>
      </c>
      <c r="J24" s="15">
        <f t="shared" si="1"/>
        <v>172094.59267000001</v>
      </c>
      <c r="K24" s="15">
        <f t="shared" si="1"/>
        <v>150064.83491999999</v>
      </c>
      <c r="L24" s="15">
        <f t="shared" si="1"/>
        <v>138328.12993999998</v>
      </c>
      <c r="M24" s="15">
        <f t="shared" si="1"/>
        <v>136509.50313</v>
      </c>
      <c r="N24" s="15">
        <f t="shared" si="1"/>
        <v>400247.88803999999</v>
      </c>
      <c r="O24" s="15">
        <f t="shared" si="1"/>
        <v>0</v>
      </c>
      <c r="P24" s="15">
        <f t="shared" si="1"/>
        <v>0</v>
      </c>
      <c r="Q24" s="15">
        <f t="shared" si="1"/>
        <v>1874873</v>
      </c>
      <c r="R24" s="2" t="s">
        <v>94</v>
      </c>
    </row>
    <row r="25" spans="1:18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</row>
    <row r="26" spans="1:18" ht="15.75">
      <c r="A26" s="105" t="s">
        <v>96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95"/>
      <c r="M26" s="95"/>
      <c r="N26" s="189"/>
      <c r="O26" s="95"/>
      <c r="P26" s="95"/>
      <c r="Q26" s="95"/>
      <c r="R26" s="95"/>
    </row>
    <row r="27" spans="1:18" ht="15.75">
      <c r="A27" s="105" t="s">
        <v>97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95"/>
      <c r="M27" s="95"/>
      <c r="N27" s="95"/>
      <c r="O27" s="95"/>
      <c r="P27" s="95"/>
      <c r="Q27" s="95"/>
      <c r="R27" s="95"/>
    </row>
  </sheetData>
  <pageMargins left="0.7" right="0.7" top="0.75" bottom="0.75" header="0.3" footer="0.3"/>
  <pageSetup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G.3</vt:lpstr>
      <vt:lpstr>Pivot Salary and Tax</vt:lpstr>
      <vt:lpstr>Pivot Restricted Stock</vt:lpstr>
      <vt:lpstr>Load Rates</vt:lpstr>
      <vt:lpstr>SERP</vt:lpstr>
      <vt:lpstr>SERP July-16 - June-17</vt:lpstr>
      <vt:lpstr>FY17 Budget MIP Accrual </vt:lpstr>
      <vt:lpstr>FY16 Budget MIP Accrual</vt:lpstr>
      <vt:lpstr>G.3!Print_Area</vt:lpstr>
      <vt:lpstr>'Pivot Salary and Tax'!Print_Area</vt:lpstr>
      <vt:lpstr>SERP!Print_Area</vt:lpstr>
      <vt:lpstr>'SERP July-16 - June-17'!Print_Area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 Walls</dc:creator>
  <cp:lastModifiedBy>Brannon C Taylor</cp:lastModifiedBy>
  <cp:lastPrinted>2017-08-09T16:43:03Z</cp:lastPrinted>
  <dcterms:created xsi:type="dcterms:W3CDTF">2015-09-22T20:27:43Z</dcterms:created>
  <dcterms:modified xsi:type="dcterms:W3CDTF">2017-10-11T16:58:22Z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