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hrec\atmos\KY17\"/>
    </mc:Choice>
  </mc:AlternateContent>
  <bookViews>
    <workbookView xWindow="480" yWindow="135" windowWidth="18195" windowHeight="11760"/>
  </bookViews>
  <sheets>
    <sheet name="Page 1" sheetId="2" r:id="rId1"/>
    <sheet name="Page 2" sheetId="3" r:id="rId2"/>
  </sheets>
  <calcPr calcId="162913"/>
</workbook>
</file>

<file path=xl/calcChain.xml><?xml version="1.0" encoding="utf-8"?>
<calcChain xmlns="http://schemas.openxmlformats.org/spreadsheetml/2006/main">
  <c r="A11" i="3" l="1"/>
  <c r="A12" i="3"/>
  <c r="A13" i="3"/>
  <c r="A14" i="3"/>
  <c r="A15" i="3"/>
  <c r="A21" i="3"/>
  <c r="A22" i="3"/>
  <c r="A23" i="3"/>
  <c r="A24" i="3"/>
  <c r="A25" i="3"/>
  <c r="A26" i="3"/>
  <c r="A10" i="2"/>
  <c r="A11" i="2"/>
  <c r="A12" i="2"/>
  <c r="A13" i="2"/>
  <c r="A14" i="2"/>
  <c r="A19" i="2"/>
  <c r="A20" i="2"/>
  <c r="A21" i="2"/>
  <c r="A22" i="2"/>
  <c r="A23" i="2"/>
  <c r="A24" i="2"/>
  <c r="A29" i="2"/>
  <c r="A30" i="2"/>
  <c r="A31" i="2"/>
  <c r="A32" i="2"/>
  <c r="A33" i="2"/>
  <c r="A34" i="2"/>
  <c r="E23" i="3"/>
  <c r="D23" i="3"/>
  <c r="C23" i="3"/>
  <c r="E12" i="3"/>
  <c r="D12" i="3"/>
  <c r="C12" i="3"/>
  <c r="E26" i="3"/>
  <c r="E25" i="3"/>
  <c r="E24" i="3"/>
  <c r="E22" i="3"/>
  <c r="E21" i="3"/>
  <c r="D26" i="3"/>
  <c r="D25" i="3"/>
  <c r="D24" i="3"/>
  <c r="D22" i="3"/>
  <c r="D21" i="3"/>
  <c r="C26" i="3"/>
  <c r="C25" i="3"/>
  <c r="C24" i="3"/>
  <c r="C22" i="3"/>
  <c r="C21" i="3"/>
  <c r="E15" i="3"/>
  <c r="E14" i="3"/>
  <c r="E13" i="3"/>
  <c r="E11" i="3"/>
  <c r="E10" i="3"/>
  <c r="D15" i="3"/>
  <c r="D14" i="3"/>
  <c r="D13" i="3"/>
  <c r="D11" i="3"/>
  <c r="D10" i="3"/>
  <c r="C15" i="3"/>
  <c r="C14" i="3"/>
  <c r="C13" i="3"/>
  <c r="C11" i="3"/>
  <c r="C10" i="3"/>
</calcChain>
</file>

<file path=xl/sharedStrings.xml><?xml version="1.0" encoding="utf-8"?>
<sst xmlns="http://schemas.openxmlformats.org/spreadsheetml/2006/main" count="64" uniqueCount="29">
  <si>
    <t>Total Company</t>
  </si>
  <si>
    <t>Return at Present Rates</t>
  </si>
  <si>
    <t>Relative Return at Present Rates</t>
  </si>
  <si>
    <t>Customer-Related Costs</t>
  </si>
  <si>
    <t>Customer/Demand Study</t>
  </si>
  <si>
    <t>Demand-Only Study</t>
  </si>
  <si>
    <t>Demand/Commodity Study</t>
  </si>
  <si>
    <t>Exhibit PHR-5</t>
  </si>
  <si>
    <t>SUMMARY OF ALTERNATIVE CLASS COST OF SERVICE STUDIES</t>
  </si>
  <si>
    <t>Increase Needed for Equalized Proposed Return</t>
  </si>
  <si>
    <t>Revenue Increase Needed for Equalized Proposed Return</t>
  </si>
  <si>
    <t>Page 2 of 2</t>
  </si>
  <si>
    <t>Minimum Revenue Increase Indicated</t>
  </si>
  <si>
    <t>Maximum Revenue Increase Indicated</t>
  </si>
  <si>
    <t>Average Revenue Increase Indicated</t>
  </si>
  <si>
    <t>Proposed Revenue Increase</t>
  </si>
  <si>
    <t>Customer-Related Costs at Equalized Proposed Return</t>
  </si>
  <si>
    <t>Proposed Customer-Related Cost</t>
  </si>
  <si>
    <t>Residential Sales</t>
  </si>
  <si>
    <t>Non-Residential Firm Sales</t>
  </si>
  <si>
    <t>Non-Residential Interruptible Sales</t>
  </si>
  <si>
    <t>Firm Transport</t>
  </si>
  <si>
    <t>Interruptible Transport</t>
  </si>
  <si>
    <t>Minimum Customer-Related Cost Indicated</t>
  </si>
  <si>
    <t>Maximum Customer-Related Cost Indicated</t>
  </si>
  <si>
    <t>Average Customer-Related Cost Indicated</t>
  </si>
  <si>
    <t>Line No.</t>
  </si>
  <si>
    <t>-</t>
  </si>
  <si>
    <t>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</si>
</sst>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1" applyNumberFormat="1" applyFont="1" applyAlignment="1">
      <alignment horizontal="center"/>
    </xf>
    <xf numFmtId="44" fontId="0" fillId="0" borderId="0" xfId="2" applyFont="1"/>
    <xf numFmtId="10" fontId="0" fillId="0" borderId="0" xfId="3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2" applyNumberFormat="1" applyFont="1" applyAlignment="1">
      <alignment horizontal="center"/>
    </xf>
    <xf numFmtId="44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workbookViewId="0">
      <selection activeCell="F19" sqref="F19"/>
    </sheetView>
  </sheetViews>
  <sheetFormatPr defaultRowHeight="15" x14ac:dyDescent="0.25"/>
  <cols>
    <col min="1" max="1" width="4.7109375" style="2" customWidth="1"/>
    <col min="2" max="2" width="33" bestFit="1" customWidth="1"/>
    <col min="3" max="3" width="12.7109375" style="1" customWidth="1"/>
    <col min="4" max="6" width="12.7109375" customWidth="1"/>
  </cols>
  <sheetData>
    <row r="1" spans="1:6" x14ac:dyDescent="0.25">
      <c r="B1" s="10" t="s">
        <v>7</v>
      </c>
      <c r="C1" s="10"/>
      <c r="D1" s="10"/>
      <c r="E1" s="10"/>
      <c r="F1" s="10"/>
    </row>
    <row r="2" spans="1:6" x14ac:dyDescent="0.25">
      <c r="B2" s="10" t="s">
        <v>28</v>
      </c>
      <c r="C2" s="10"/>
      <c r="D2" s="10"/>
      <c r="E2" s="10"/>
      <c r="F2" s="10"/>
    </row>
    <row r="3" spans="1:6" x14ac:dyDescent="0.25">
      <c r="B3" s="6"/>
      <c r="C3" s="6"/>
      <c r="D3" s="6"/>
      <c r="E3" s="6"/>
      <c r="F3" s="6"/>
    </row>
    <row r="4" spans="1:6" x14ac:dyDescent="0.25">
      <c r="A4" s="9" t="s">
        <v>8</v>
      </c>
      <c r="B4" s="9"/>
      <c r="C4" s="9"/>
      <c r="D4" s="9"/>
      <c r="E4" s="9"/>
      <c r="F4" s="9"/>
    </row>
    <row r="7" spans="1:6" x14ac:dyDescent="0.25">
      <c r="C7" s="9" t="s">
        <v>4</v>
      </c>
      <c r="D7" s="9"/>
      <c r="E7" s="9"/>
      <c r="F7" s="9"/>
    </row>
    <row r="8" spans="1:6" ht="75" x14ac:dyDescent="0.25">
      <c r="A8" s="2" t="s">
        <v>26</v>
      </c>
      <c r="C8" s="2" t="s">
        <v>1</v>
      </c>
      <c r="D8" s="2" t="s">
        <v>2</v>
      </c>
      <c r="E8" s="2" t="s">
        <v>9</v>
      </c>
      <c r="F8" s="2" t="s">
        <v>3</v>
      </c>
    </row>
    <row r="9" spans="1:6" x14ac:dyDescent="0.25">
      <c r="A9" s="2">
        <v>1</v>
      </c>
      <c r="B9" t="s">
        <v>0</v>
      </c>
      <c r="C9" s="5">
        <v>6.2605854792379595E-2</v>
      </c>
      <c r="D9" s="3">
        <v>1</v>
      </c>
      <c r="E9" s="7">
        <v>10416380.74148179</v>
      </c>
      <c r="F9" s="4">
        <v>28.809818369474897</v>
      </c>
    </row>
    <row r="10" spans="1:6" x14ac:dyDescent="0.25">
      <c r="A10" s="2">
        <f>+A9+1</f>
        <v>2</v>
      </c>
      <c r="B10" t="s">
        <v>18</v>
      </c>
      <c r="C10" s="5">
        <v>4.4493265885578163E-2</v>
      </c>
      <c r="D10" s="3">
        <v>0.71068857750016534</v>
      </c>
      <c r="E10" s="7">
        <v>15622817.335864574</v>
      </c>
      <c r="F10" s="4">
        <v>26.093572275455742</v>
      </c>
    </row>
    <row r="11" spans="1:6" x14ac:dyDescent="0.25">
      <c r="A11" s="2">
        <f t="shared" ref="A11:A14" si="0">+A10+1</f>
        <v>3</v>
      </c>
      <c r="B11" t="s">
        <v>19</v>
      </c>
      <c r="C11" s="5">
        <v>7.7691992342519778E-2</v>
      </c>
      <c r="D11" s="3">
        <v>1.2409700754054152</v>
      </c>
      <c r="E11" s="7">
        <v>-58026.765630971502</v>
      </c>
      <c r="F11" s="4">
        <v>49.270085605339773</v>
      </c>
    </row>
    <row r="12" spans="1:6" x14ac:dyDescent="0.25">
      <c r="A12" s="2">
        <f t="shared" si="0"/>
        <v>4</v>
      </c>
      <c r="B12" t="s">
        <v>20</v>
      </c>
      <c r="C12" s="5">
        <v>0.23859014993080335</v>
      </c>
      <c r="D12" s="3">
        <v>3.8109878177055836</v>
      </c>
      <c r="E12" s="7">
        <v>-244882.4632658707</v>
      </c>
      <c r="F12" s="4">
        <v>232.77480473613221</v>
      </c>
    </row>
    <row r="13" spans="1:6" x14ac:dyDescent="0.25">
      <c r="A13" s="2">
        <f t="shared" si="0"/>
        <v>5</v>
      </c>
      <c r="B13" t="s">
        <v>21</v>
      </c>
      <c r="C13" s="5">
        <v>0.14110273398524467</v>
      </c>
      <c r="D13" s="3">
        <v>2.2538264904006988</v>
      </c>
      <c r="E13" s="7">
        <v>-2693226.520242657</v>
      </c>
      <c r="F13" s="4">
        <v>195.99693506128207</v>
      </c>
    </row>
    <row r="14" spans="1:6" x14ac:dyDescent="0.25">
      <c r="A14" s="2">
        <f t="shared" si="0"/>
        <v>6</v>
      </c>
      <c r="B14" t="s">
        <v>22</v>
      </c>
      <c r="C14" s="5">
        <v>0.13132622617089759</v>
      </c>
      <c r="D14" s="3">
        <v>2.0976668493133115</v>
      </c>
      <c r="E14" s="7">
        <v>-2210300.8452432547</v>
      </c>
      <c r="F14" s="4">
        <v>191.7666211288599</v>
      </c>
    </row>
    <row r="17" spans="1:6" x14ac:dyDescent="0.25">
      <c r="C17" s="9" t="s">
        <v>5</v>
      </c>
      <c r="D17" s="9"/>
      <c r="E17" s="9"/>
      <c r="F17" s="9"/>
    </row>
    <row r="18" spans="1:6" ht="75" x14ac:dyDescent="0.25">
      <c r="C18" s="2" t="s">
        <v>1</v>
      </c>
      <c r="D18" s="2" t="s">
        <v>2</v>
      </c>
      <c r="E18" s="2" t="s">
        <v>9</v>
      </c>
      <c r="F18" s="2" t="s">
        <v>3</v>
      </c>
    </row>
    <row r="19" spans="1:6" x14ac:dyDescent="0.25">
      <c r="A19" s="2">
        <f>+A14+1</f>
        <v>7</v>
      </c>
      <c r="B19" t="s">
        <v>0</v>
      </c>
      <c r="C19" s="5">
        <v>6.2605854792379595E-2</v>
      </c>
      <c r="D19" s="3">
        <v>1</v>
      </c>
      <c r="E19" s="7">
        <v>10416380.741481785</v>
      </c>
      <c r="F19" s="4">
        <v>20.598858537383553</v>
      </c>
    </row>
    <row r="20" spans="1:6" x14ac:dyDescent="0.25">
      <c r="A20" s="2">
        <f t="shared" ref="A20:A24" si="1">+A19+1</f>
        <v>8</v>
      </c>
      <c r="B20" t="s">
        <v>18</v>
      </c>
      <c r="C20" s="5">
        <v>5.6805338564965703E-2</v>
      </c>
      <c r="D20" s="3">
        <v>0.90734866177212659</v>
      </c>
      <c r="E20" s="7">
        <v>8704907.4233193044</v>
      </c>
      <c r="F20" s="4">
        <v>17.868160422009399</v>
      </c>
    </row>
    <row r="21" spans="1:6" x14ac:dyDescent="0.25">
      <c r="A21" s="2">
        <f t="shared" si="1"/>
        <v>9</v>
      </c>
      <c r="B21" t="s">
        <v>19</v>
      </c>
      <c r="C21" s="5">
        <v>6.2600005040844592E-2</v>
      </c>
      <c r="D21" s="3">
        <v>0.99990656222881391</v>
      </c>
      <c r="E21" s="7">
        <v>2450374.3113419232</v>
      </c>
      <c r="F21" s="4">
        <v>41.097105473893542</v>
      </c>
    </row>
    <row r="22" spans="1:6" x14ac:dyDescent="0.25">
      <c r="A22" s="2">
        <f t="shared" si="1"/>
        <v>10</v>
      </c>
      <c r="B22" t="s">
        <v>20</v>
      </c>
      <c r="C22" s="5">
        <v>0.17283104982465206</v>
      </c>
      <c r="D22" s="3">
        <v>2.7606211974553077</v>
      </c>
      <c r="E22" s="7">
        <v>-186521.10493099134</v>
      </c>
      <c r="F22" s="4">
        <v>227.94347735949248</v>
      </c>
    </row>
    <row r="23" spans="1:6" x14ac:dyDescent="0.25">
      <c r="A23" s="2">
        <f t="shared" si="1"/>
        <v>11</v>
      </c>
      <c r="B23" t="s">
        <v>21</v>
      </c>
      <c r="C23" s="5">
        <v>8.5631938082632808E-2</v>
      </c>
      <c r="D23" s="3">
        <v>1.3677944078331785</v>
      </c>
      <c r="E23" s="7">
        <v>-488378.63895442098</v>
      </c>
      <c r="F23" s="4">
        <v>194.07898119818626</v>
      </c>
    </row>
    <row r="24" spans="1:6" x14ac:dyDescent="0.25">
      <c r="A24" s="2">
        <f t="shared" si="1"/>
        <v>12</v>
      </c>
      <c r="B24" t="s">
        <v>22</v>
      </c>
      <c r="C24" s="5">
        <v>7.8425207233877553E-2</v>
      </c>
      <c r="D24" s="3">
        <v>1.252681677998964</v>
      </c>
      <c r="E24" s="7">
        <v>-64001.24929399298</v>
      </c>
      <c r="F24" s="4">
        <v>193.68726498405826</v>
      </c>
    </row>
    <row r="27" spans="1:6" x14ac:dyDescent="0.25">
      <c r="C27" s="9" t="s">
        <v>6</v>
      </c>
      <c r="D27" s="9"/>
      <c r="E27" s="9"/>
      <c r="F27" s="9"/>
    </row>
    <row r="28" spans="1:6" ht="75" x14ac:dyDescent="0.25">
      <c r="C28" s="2" t="s">
        <v>1</v>
      </c>
      <c r="D28" s="2" t="s">
        <v>2</v>
      </c>
      <c r="E28" s="2" t="s">
        <v>9</v>
      </c>
      <c r="F28" s="2" t="s">
        <v>3</v>
      </c>
    </row>
    <row r="29" spans="1:6" x14ac:dyDescent="0.25">
      <c r="A29" s="2">
        <f>+A24+1</f>
        <v>13</v>
      </c>
      <c r="B29" t="s">
        <v>0</v>
      </c>
      <c r="C29" s="5">
        <v>6.2605854792379595E-2</v>
      </c>
      <c r="D29" s="3">
        <v>1</v>
      </c>
      <c r="E29" s="7">
        <v>10416380.741481785</v>
      </c>
      <c r="F29" s="4">
        <v>20.598858537383553</v>
      </c>
    </row>
    <row r="30" spans="1:6" x14ac:dyDescent="0.25">
      <c r="A30" s="2">
        <f t="shared" ref="A30:A34" si="2">+A29+1</f>
        <v>14</v>
      </c>
      <c r="B30" t="s">
        <v>18</v>
      </c>
      <c r="C30" s="5">
        <v>6.5530245684532834E-2</v>
      </c>
      <c r="D30" s="3">
        <v>1.0467111407048337</v>
      </c>
      <c r="E30" s="7">
        <v>4643451.6999595398</v>
      </c>
      <c r="F30" s="4">
        <v>17.863126409061262</v>
      </c>
    </row>
    <row r="31" spans="1:6" x14ac:dyDescent="0.25">
      <c r="A31" s="2">
        <f t="shared" si="2"/>
        <v>15</v>
      </c>
      <c r="B31" t="s">
        <v>19</v>
      </c>
      <c r="C31" s="5">
        <v>6.922500774239973E-2</v>
      </c>
      <c r="D31" s="3">
        <v>1.1057273792039306</v>
      </c>
      <c r="E31" s="7">
        <v>1275453.8587912165</v>
      </c>
      <c r="F31" s="4">
        <v>41.085161914908852</v>
      </c>
    </row>
    <row r="32" spans="1:6" x14ac:dyDescent="0.25">
      <c r="A32" s="2">
        <f t="shared" si="2"/>
        <v>16</v>
      </c>
      <c r="B32" t="s">
        <v>20</v>
      </c>
      <c r="C32" s="5">
        <v>7.1637237397957812E-2</v>
      </c>
      <c r="D32" s="3">
        <v>1.1442577956251707</v>
      </c>
      <c r="E32" s="7">
        <v>19746.278914435803</v>
      </c>
      <c r="F32" s="4">
        <v>231.33973799510599</v>
      </c>
    </row>
    <row r="33" spans="1:6" x14ac:dyDescent="0.25">
      <c r="A33" s="2">
        <f t="shared" si="2"/>
        <v>17</v>
      </c>
      <c r="B33" t="s">
        <v>21</v>
      </c>
      <c r="C33" s="5">
        <v>5.5322410466238897E-2</v>
      </c>
      <c r="D33" s="3">
        <v>0.88366192985792058</v>
      </c>
      <c r="E33" s="7">
        <v>1635490.136973809</v>
      </c>
      <c r="F33" s="4">
        <v>197.39834521805207</v>
      </c>
    </row>
    <row r="34" spans="1:6" x14ac:dyDescent="0.25">
      <c r="A34" s="2">
        <f t="shared" si="2"/>
        <v>18</v>
      </c>
      <c r="B34" t="s">
        <v>22</v>
      </c>
      <c r="C34" s="5">
        <v>4.1093675913070539E-2</v>
      </c>
      <c r="D34" s="3">
        <v>0.65638710707408909</v>
      </c>
      <c r="E34" s="7">
        <v>2842238.7668427811</v>
      </c>
      <c r="F34" s="4">
        <v>201.66263202176594</v>
      </c>
    </row>
  </sheetData>
  <mergeCells count="6">
    <mergeCell ref="C17:F17"/>
    <mergeCell ref="C27:F27"/>
    <mergeCell ref="B1:F1"/>
    <mergeCell ref="B2:F2"/>
    <mergeCell ref="C7:F7"/>
    <mergeCell ref="A4:F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4" workbookViewId="0">
      <selection activeCell="F19" sqref="F19"/>
    </sheetView>
  </sheetViews>
  <sheetFormatPr defaultRowHeight="15" x14ac:dyDescent="0.25"/>
  <cols>
    <col min="1" max="1" width="4.7109375" style="2" customWidth="1"/>
    <col min="2" max="2" width="33" bestFit="1" customWidth="1"/>
    <col min="3" max="3" width="15.7109375" style="1" customWidth="1"/>
    <col min="4" max="6" width="15.7109375" customWidth="1"/>
  </cols>
  <sheetData>
    <row r="1" spans="1:6" x14ac:dyDescent="0.25">
      <c r="B1" s="10" t="s">
        <v>7</v>
      </c>
      <c r="C1" s="10"/>
      <c r="D1" s="10"/>
      <c r="E1" s="10"/>
      <c r="F1" s="10"/>
    </row>
    <row r="2" spans="1:6" x14ac:dyDescent="0.25">
      <c r="B2" s="10" t="s">
        <v>11</v>
      </c>
      <c r="C2" s="10"/>
      <c r="D2" s="10"/>
      <c r="E2" s="10"/>
      <c r="F2" s="10"/>
    </row>
    <row r="3" spans="1:6" x14ac:dyDescent="0.25">
      <c r="B3" s="6"/>
      <c r="C3" s="6"/>
      <c r="D3" s="6"/>
      <c r="E3" s="6"/>
      <c r="F3" s="6"/>
    </row>
    <row r="4" spans="1:6" x14ac:dyDescent="0.25">
      <c r="A4" s="9" t="s">
        <v>8</v>
      </c>
      <c r="B4" s="9"/>
      <c r="C4" s="9"/>
      <c r="D4" s="9"/>
      <c r="E4" s="9"/>
      <c r="F4" s="9"/>
    </row>
    <row r="7" spans="1:6" x14ac:dyDescent="0.25">
      <c r="B7" s="9" t="s">
        <v>10</v>
      </c>
      <c r="C7" s="9"/>
      <c r="D7" s="9"/>
      <c r="E7" s="9"/>
      <c r="F7" s="9"/>
    </row>
    <row r="8" spans="1:6" x14ac:dyDescent="0.25">
      <c r="B8" s="1"/>
      <c r="D8" s="1"/>
      <c r="E8" s="1"/>
      <c r="F8" s="1"/>
    </row>
    <row r="9" spans="1:6" ht="60" x14ac:dyDescent="0.25">
      <c r="A9" s="2" t="s">
        <v>26</v>
      </c>
      <c r="C9" s="2" t="s">
        <v>12</v>
      </c>
      <c r="D9" s="2" t="s">
        <v>13</v>
      </c>
      <c r="E9" s="2" t="s">
        <v>14</v>
      </c>
      <c r="F9" s="2" t="s">
        <v>15</v>
      </c>
    </row>
    <row r="10" spans="1:6" x14ac:dyDescent="0.25">
      <c r="A10" s="2">
        <v>1</v>
      </c>
      <c r="B10" t="s">
        <v>0</v>
      </c>
      <c r="C10" s="7">
        <f>+MIN('Page 1'!$E9,'Page 1'!$E19,'Page 1'!$E29)</f>
        <v>10416380.741481785</v>
      </c>
      <c r="D10" s="7">
        <f>+MAX('Page 1'!$E9,'Page 1'!$E19,'Page 1'!$E29)</f>
        <v>10416380.74148179</v>
      </c>
      <c r="E10" s="7">
        <f>+AVERAGE('Page 1'!$E9,'Page 1'!$E19,'Page 1'!$E29)</f>
        <v>10416380.741481787</v>
      </c>
      <c r="F10" s="11">
        <v>10416024.394184053</v>
      </c>
    </row>
    <row r="11" spans="1:6" x14ac:dyDescent="0.25">
      <c r="A11" s="2">
        <f>+A10+1</f>
        <v>2</v>
      </c>
      <c r="B11" t="s">
        <v>18</v>
      </c>
      <c r="C11" s="7">
        <f>+MIN('Page 1'!$E10,'Page 1'!$E20,'Page 1'!$E30)</f>
        <v>4643451.6999595398</v>
      </c>
      <c r="D11" s="7">
        <f>+MAX('Page 1'!$E10,'Page 1'!$E20,'Page 1'!$E30)</f>
        <v>15622817.335864574</v>
      </c>
      <c r="E11" s="7">
        <f>+AVERAGE('Page 1'!$E10,'Page 1'!$E20,'Page 1'!$E30)</f>
        <v>9657058.8197144717</v>
      </c>
      <c r="F11" s="11">
        <v>5675759.4339666655</v>
      </c>
    </row>
    <row r="12" spans="1:6" x14ac:dyDescent="0.25">
      <c r="A12" s="2">
        <f t="shared" ref="A12:A15" si="0">+A11+1</f>
        <v>3</v>
      </c>
      <c r="B12" t="s">
        <v>19</v>
      </c>
      <c r="C12" s="7">
        <f>+MIN('Page 1'!$E11,'Page 1'!$E21,'Page 1'!$E31)</f>
        <v>-58026.765630971502</v>
      </c>
      <c r="D12" s="7">
        <f>+MAX('Page 1'!$E11,'Page 1'!$E21,'Page 1'!$E31)</f>
        <v>2450374.3113419232</v>
      </c>
      <c r="E12" s="7">
        <f>+AVERAGE('Page 1'!$E11,'Page 1'!$E21,'Page 1'!$E31)</f>
        <v>1222600.4681673895</v>
      </c>
      <c r="F12" s="11">
        <v>2466260.8543732078</v>
      </c>
    </row>
    <row r="13" spans="1:6" x14ac:dyDescent="0.25">
      <c r="A13" s="2">
        <f t="shared" si="0"/>
        <v>4</v>
      </c>
      <c r="B13" t="s">
        <v>20</v>
      </c>
      <c r="C13" s="7">
        <f>+MIN('Page 1'!$E12,'Page 1'!$E22,'Page 1'!$E32)</f>
        <v>-244882.4632658707</v>
      </c>
      <c r="D13" s="7">
        <f>+MAX('Page 1'!$E12,'Page 1'!$E22,'Page 1'!$E32)</f>
        <v>19746.278914435803</v>
      </c>
      <c r="E13" s="7">
        <f>+AVERAGE('Page 1'!$E12,'Page 1'!$E22,'Page 1'!$E32)</f>
        <v>-137219.09642747539</v>
      </c>
      <c r="F13" s="11">
        <v>54886.127250741956</v>
      </c>
    </row>
    <row r="14" spans="1:6" x14ac:dyDescent="0.25">
      <c r="A14" s="2">
        <f t="shared" si="0"/>
        <v>5</v>
      </c>
      <c r="B14" t="s">
        <v>21</v>
      </c>
      <c r="C14" s="7">
        <f>+MIN('Page 1'!$E13,'Page 1'!$E23,'Page 1'!$E33)</f>
        <v>-2693226.520242657</v>
      </c>
      <c r="D14" s="7">
        <f>+MAX('Page 1'!$E13,'Page 1'!$E23,'Page 1'!$E33)</f>
        <v>1635490.136973809</v>
      </c>
      <c r="E14" s="7">
        <f>+AVERAGE('Page 1'!$E13,'Page 1'!$E23,'Page 1'!$E33)</f>
        <v>-515371.67407442303</v>
      </c>
      <c r="F14" s="11">
        <v>1208356.1856152148</v>
      </c>
    </row>
    <row r="15" spans="1:6" x14ac:dyDescent="0.25">
      <c r="A15" s="2">
        <f t="shared" si="0"/>
        <v>6</v>
      </c>
      <c r="B15" t="s">
        <v>22</v>
      </c>
      <c r="C15" s="7">
        <f>+MIN('Page 1'!$E14,'Page 1'!$E24,'Page 1'!$E34)</f>
        <v>-2210300.8452432547</v>
      </c>
      <c r="D15" s="7">
        <f>+MAX('Page 1'!$E14,'Page 1'!$E24,'Page 1'!$E34)</f>
        <v>2842238.7668427811</v>
      </c>
      <c r="E15" s="7">
        <f>+AVERAGE('Page 1'!$E14,'Page 1'!$E24,'Page 1'!$E34)</f>
        <v>189312.22410184456</v>
      </c>
      <c r="F15" s="11">
        <v>1010761.7929782218</v>
      </c>
    </row>
    <row r="18" spans="1:6" x14ac:dyDescent="0.25">
      <c r="B18" s="9" t="s">
        <v>16</v>
      </c>
      <c r="C18" s="9"/>
      <c r="D18" s="9"/>
      <c r="E18" s="9"/>
      <c r="F18" s="9"/>
    </row>
    <row r="19" spans="1:6" x14ac:dyDescent="0.25">
      <c r="B19" s="1"/>
      <c r="D19" s="1"/>
      <c r="E19" s="1"/>
      <c r="F19" s="1"/>
    </row>
    <row r="20" spans="1:6" ht="60" x14ac:dyDescent="0.25">
      <c r="C20" s="2" t="s">
        <v>23</v>
      </c>
      <c r="D20" s="2" t="s">
        <v>24</v>
      </c>
      <c r="E20" s="2" t="s">
        <v>25</v>
      </c>
      <c r="F20" s="2" t="s">
        <v>17</v>
      </c>
    </row>
    <row r="21" spans="1:6" x14ac:dyDescent="0.25">
      <c r="A21" s="2">
        <f>+A15+1</f>
        <v>7</v>
      </c>
      <c r="B21" t="s">
        <v>0</v>
      </c>
      <c r="C21" s="8">
        <f>+MIN('Page 1'!$F9,'Page 1'!$F19,'Page 1'!$F29)</f>
        <v>20.598858537383553</v>
      </c>
      <c r="D21" s="8">
        <f>+MAX('Page 1'!$F9,'Page 1'!$F19,'Page 1'!$F29)</f>
        <v>28.809818369474897</v>
      </c>
      <c r="E21" s="8">
        <f>+AVERAGE('Page 1'!$F9,'Page 1'!$F19,'Page 1'!$F29)</f>
        <v>23.335845148080665</v>
      </c>
      <c r="F21" s="7" t="s">
        <v>27</v>
      </c>
    </row>
    <row r="22" spans="1:6" x14ac:dyDescent="0.25">
      <c r="A22" s="2">
        <f>+A21+1</f>
        <v>8</v>
      </c>
      <c r="B22" t="s">
        <v>18</v>
      </c>
      <c r="C22" s="8">
        <f>+MIN('Page 1'!$F10,'Page 1'!$F20,'Page 1'!$F30)</f>
        <v>17.863126409061262</v>
      </c>
      <c r="D22" s="8">
        <f>+MAX('Page 1'!$F10,'Page 1'!$F20,'Page 1'!$F30)</f>
        <v>26.093572275455742</v>
      </c>
      <c r="E22" s="8">
        <f>+AVERAGE('Page 1'!$F10,'Page 1'!$F20,'Page 1'!$F30)</f>
        <v>20.608286368842133</v>
      </c>
      <c r="F22" s="12">
        <v>20.5</v>
      </c>
    </row>
    <row r="23" spans="1:6" x14ac:dyDescent="0.25">
      <c r="A23" s="2">
        <f>+A22+1</f>
        <v>9</v>
      </c>
      <c r="B23" t="s">
        <v>19</v>
      </c>
      <c r="C23" s="8">
        <f>+MIN('Page 1'!$F11,'Page 1'!$F21,'Page 1'!$F31)</f>
        <v>41.085161914908852</v>
      </c>
      <c r="D23" s="8">
        <f>+MAX('Page 1'!$F11,'Page 1'!$F21,'Page 1'!$F31)</f>
        <v>49.270085605339773</v>
      </c>
      <c r="E23" s="8">
        <f>+AVERAGE('Page 1'!$F11,'Page 1'!$F21,'Page 1'!$F31)</f>
        <v>43.817450998047399</v>
      </c>
      <c r="F23" s="12">
        <v>52.5</v>
      </c>
    </row>
    <row r="24" spans="1:6" x14ac:dyDescent="0.25">
      <c r="A24" s="2">
        <f>+A23+1</f>
        <v>10</v>
      </c>
      <c r="B24" t="s">
        <v>20</v>
      </c>
      <c r="C24" s="8">
        <f>+MIN('Page 1'!$F12,'Page 1'!$F22,'Page 1'!$F32)</f>
        <v>227.94347735949248</v>
      </c>
      <c r="D24" s="8">
        <f>+MAX('Page 1'!$F12,'Page 1'!$F22,'Page 1'!$F32)</f>
        <v>232.77480473613221</v>
      </c>
      <c r="E24" s="8">
        <f>+AVERAGE('Page 1'!$F12,'Page 1'!$F22,'Page 1'!$F32)</f>
        <v>230.68600669691023</v>
      </c>
      <c r="F24" s="12">
        <v>400</v>
      </c>
    </row>
    <row r="25" spans="1:6" x14ac:dyDescent="0.25">
      <c r="A25" s="2">
        <f>+A24+1</f>
        <v>11</v>
      </c>
      <c r="B25" t="s">
        <v>21</v>
      </c>
      <c r="C25" s="8">
        <f>+MIN('Page 1'!$F13,'Page 1'!$F23,'Page 1'!$F33)</f>
        <v>194.07898119818626</v>
      </c>
      <c r="D25" s="8">
        <f>+MAX('Page 1'!$F13,'Page 1'!$F23,'Page 1'!$F33)</f>
        <v>197.39834521805207</v>
      </c>
      <c r="E25" s="8">
        <f>+AVERAGE('Page 1'!$F13,'Page 1'!$F23,'Page 1'!$F33)</f>
        <v>195.82475382584013</v>
      </c>
      <c r="F25" s="12">
        <v>400</v>
      </c>
    </row>
    <row r="26" spans="1:6" x14ac:dyDescent="0.25">
      <c r="A26" s="2">
        <f>+A25+1</f>
        <v>12</v>
      </c>
      <c r="B26" t="s">
        <v>22</v>
      </c>
      <c r="C26" s="8">
        <f>+MIN('Page 1'!$F14,'Page 1'!$F24,'Page 1'!$F34)</f>
        <v>191.7666211288599</v>
      </c>
      <c r="D26" s="8">
        <f>+MAX('Page 1'!$F14,'Page 1'!$F24,'Page 1'!$F34)</f>
        <v>201.66263202176594</v>
      </c>
      <c r="E26" s="8">
        <f>+AVERAGE('Page 1'!$F14,'Page 1'!$F24,'Page 1'!$F34)</f>
        <v>195.70550604489472</v>
      </c>
      <c r="F26" s="12">
        <v>400</v>
      </c>
    </row>
  </sheetData>
  <mergeCells count="5">
    <mergeCell ref="B7:F7"/>
    <mergeCell ref="B18:F18"/>
    <mergeCell ref="B1:F1"/>
    <mergeCell ref="B2:F2"/>
    <mergeCell ref="A4:F4"/>
  </mergeCells>
  <printOptions horizontalCentered="1"/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2017-09-25T17:54:02Z</cp:lastPrinted>
  <dcterms:created xsi:type="dcterms:W3CDTF">2015-11-05T22:41:54Z</dcterms:created>
  <dcterms:modified xsi:type="dcterms:W3CDTF">2017-09-25T17:54:30Z</dcterms:modified>
</cp:coreProperties>
</file>